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АОВ\"/>
    </mc:Choice>
  </mc:AlternateContent>
  <xr:revisionPtr revIDLastSave="0" documentId="13_ncr:1_{FEE1DB4E-7FC8-409E-A61F-CA0D76FC703D}" xr6:coauthVersionLast="47" xr6:coauthVersionMax="47" xr10:uidLastSave="{00000000-0000-0000-0000-000000000000}"/>
  <bookViews>
    <workbookView xWindow="-120" yWindow="-120" windowWidth="29040" windowHeight="15720" tabRatio="939" activeTab="4" xr2:uid="{00000000-000D-0000-FFFF-FFFF00000000}"/>
  </bookViews>
  <sheets>
    <sheet name="1632-2021-1.1" sheetId="1" r:id="rId1"/>
    <sheet name="1632-2021-2.1.5" sheetId="2" r:id="rId2"/>
    <sheet name="1632-2021-2.1.2,2.1.7" sheetId="3" r:id="rId3"/>
    <sheet name="1632-2021-1.1,1.2,2.1.0-ОВ_07.0" sheetId="4" r:id="rId4"/>
    <sheet name="1632-2021-2.1.4-ОВ_07.04.043-П-" sheetId="5" r:id="rId5"/>
    <sheet name="1632-2021-2.1.2,2.1.7-АОВ_07.04" sheetId="6" r:id="rId6"/>
    <sheet name="1632-2021-2.1.1-ОВ_07.04.040-П-" sheetId="7" r:id="rId7"/>
    <sheet name="1632-2021-2.1.12-ОВ_07.04.051-П" sheetId="8" r:id="rId8"/>
    <sheet name="1632-2021-2.1.11-ОВ_07.04.050 -" sheetId="9" r:id="rId9"/>
    <sheet name="1632-2021-2.1.13-ОВ_07.04.052 -" sheetId="10" r:id="rId10"/>
    <sheet name="1632-2021-1.1, 1.2, 2.1.0-АОВ_0" sheetId="11" r:id="rId11"/>
    <sheet name="1632-2021-2.2.6_ОВ_07.04.025 - " sheetId="12" r:id="rId12"/>
    <sheet name="1632-2021-2.2.4-АОВ_07.04.023-П" sheetId="13" r:id="rId13"/>
    <sheet name="1632-2021-2.2.7_ОВ_07.04.026 - " sheetId="14" r:id="rId14"/>
    <sheet name="1632-2021-2.2.2-АОВ-07.04.021 -" sheetId="15" r:id="rId15"/>
    <sheet name="1632-2021-2.2.4,2.1.6_ОВ_07.04." sheetId="16" r:id="rId16"/>
    <sheet name="1632-2021-2.2.3-ОВ_07.04.022 - " sheetId="17" r:id="rId17"/>
    <sheet name="1632-2021-2.2.5_ОВ_07.04.024 - " sheetId="18" r:id="rId18"/>
    <sheet name="1632-2021-2.2.1-ТМ_07.04.020 - " sheetId="19" r:id="rId19"/>
    <sheet name="1632-2021-2.2.3-АОВ_07.04.022 -" sheetId="20" r:id="rId20"/>
    <sheet name="1632-2021-2.2.1-АОВ_07.04.020 -" sheetId="21" r:id="rId21"/>
    <sheet name="1632-2021-2.2.5_АОВ_07.04.024-П" sheetId="22" r:id="rId22"/>
    <sheet name="1632-2021-2.2.2-ОВ_07.04.021 - " sheetId="23" r:id="rId23"/>
    <sheet name="1632-2021-2.2.1-ОВ_07.04.020 - " sheetId="24" r:id="rId24"/>
    <sheet name="1632-2021-3.1-ОВ_07.03.010 - Ба" sheetId="25" r:id="rId25"/>
    <sheet name="1632-2021-3.3.9-ОВ-03.02.080 - " sheetId="26" r:id="rId26"/>
    <sheet name="1632-2021-3.4-ОВ_01.05.060-П-00" sheetId="27" r:id="rId27"/>
    <sheet name="1632-2021-3.3-ОВ_07.03.012 - Ба" sheetId="28" r:id="rId28"/>
    <sheet name="1632-2021-3.3-АОВ_07.03.012 - Б" sheetId="29" r:id="rId29"/>
    <sheet name="1632-2021-3.2-ОВ_07.03.011 - Ба" sheetId="30" r:id="rId30"/>
    <sheet name="1632-2021-2.2.7-АОВ_07.04.026-П" sheetId="31" r:id="rId31"/>
  </sheets>
  <definedNames>
    <definedName name="_xlnm._FilterDatabase" localSheetId="0" hidden="1">'1632-2021-1.1'!$A$11:$BQ$400</definedName>
    <definedName name="_xlnm._FilterDatabase" localSheetId="10" hidden="1">'1632-2021-1.1, 1.2, 2.1.0-АОВ_0'!$A$11:$T$631</definedName>
    <definedName name="_xlnm._FilterDatabase" localSheetId="3" hidden="1">'1632-2021-1.1,1.2,2.1.0-ОВ_07.0'!$A$12:$T$3123</definedName>
    <definedName name="_xlnm._FilterDatabase" localSheetId="8" hidden="1">'1632-2021-2.1.11-ОВ_07.04.050 -'!$A$11:$T$640</definedName>
    <definedName name="_xlnm._FilterDatabase" localSheetId="7" hidden="1">'1632-2021-2.1.12-ОВ_07.04.051-П'!$A$11:$T$639</definedName>
    <definedName name="_xlnm._FilterDatabase" localSheetId="9" hidden="1">'1632-2021-2.1.13-ОВ_07.04.052 -'!$A$11:$T$641</definedName>
    <definedName name="_xlnm._FilterDatabase" localSheetId="6" hidden="1">'1632-2021-2.1.1-ОВ_07.04.040-П-'!$A$11:$T$644</definedName>
    <definedName name="_xlnm._FilterDatabase" localSheetId="2" hidden="1">'1632-2021-2.1.2,2.1.7'!$A$12:$BQ$159</definedName>
    <definedName name="_xlnm._FilterDatabase" localSheetId="5" hidden="1">'1632-2021-2.1.2,2.1.7-АОВ_07.04'!$A$11:$T$633</definedName>
    <definedName name="_xlnm._FilterDatabase" localSheetId="4" hidden="1">'1632-2021-2.1.4-ОВ_07.04.043-П-'!$A$11:$T$634</definedName>
    <definedName name="_xlnm._FilterDatabase" localSheetId="1" hidden="1">'1632-2021-2.1.5'!$A$11:$BP$62</definedName>
    <definedName name="_xlnm._FilterDatabase" localSheetId="20" hidden="1">'1632-2021-2.2.1-АОВ_07.04.020 -'!$A$11:$T$632</definedName>
    <definedName name="_xlnm._FilterDatabase" localSheetId="23" hidden="1">'1632-2021-2.2.1-ОВ_07.04.020 - '!$A$12:$T$1520</definedName>
    <definedName name="_xlnm._FilterDatabase" localSheetId="18" hidden="1">'1632-2021-2.2.1-ТМ_07.04.020 - '!$A$12:$T$579</definedName>
    <definedName name="_xlnm._FilterDatabase" localSheetId="14" hidden="1">'1632-2021-2.2.2-АОВ-07.04.021 -'!$A$11:$T$634</definedName>
    <definedName name="_xlnm._FilterDatabase" localSheetId="22" hidden="1">'1632-2021-2.2.2-ОВ_07.04.021 - '!$A$12:$T$664</definedName>
    <definedName name="_xlnm._FilterDatabase" localSheetId="19" hidden="1">'1632-2021-2.2.3-АОВ_07.04.022 -'!$A$11:$T$634</definedName>
    <definedName name="_xlnm._FilterDatabase" localSheetId="16" hidden="1">'1632-2021-2.2.3-ОВ_07.04.022 - '!$A$12:$T$561</definedName>
    <definedName name="_xlnm._FilterDatabase" localSheetId="15" hidden="1">'1632-2021-2.2.4,2.1.6_ОВ_07.04.'!$A$12:$T$583</definedName>
    <definedName name="_xlnm._FilterDatabase" localSheetId="12" hidden="1">'1632-2021-2.2.4-АОВ_07.04.023-П'!$A$11:$T$643</definedName>
    <definedName name="_xlnm._FilterDatabase" localSheetId="21" hidden="1">'1632-2021-2.2.5_АОВ_07.04.024-П'!$A$11:$T$640</definedName>
    <definedName name="_xlnm._FilterDatabase" localSheetId="17" hidden="1">'1632-2021-2.2.5_ОВ_07.04.024 - '!$A$12:$T$587</definedName>
    <definedName name="_xlnm._FilterDatabase" localSheetId="11" hidden="1">'1632-2021-2.2.6_ОВ_07.04.025 - '!$A$12:$T$620</definedName>
    <definedName name="_xlnm._FilterDatabase" localSheetId="13" hidden="1">'1632-2021-2.2.7_ОВ_07.04.026 - '!$A$12:$T$571</definedName>
    <definedName name="_xlnm._FilterDatabase" localSheetId="30" hidden="1">'1632-2021-2.2.7-АОВ_07.04.026-П'!$A$11:$T$502</definedName>
    <definedName name="_xlnm._FilterDatabase" localSheetId="29" hidden="1">'1632-2021-3.2-ОВ_07.03.011 - Ба'!$A$12:$T$123</definedName>
    <definedName name="_xlnm._FilterDatabase" localSheetId="25" hidden="1">'1632-2021-3.3.9-ОВ-03.02.080 - '!$A$12:$T$600</definedName>
    <definedName name="_xlnm._FilterDatabase" localSheetId="28" hidden="1">'1632-2021-3.3-АОВ_07.03.012 - Б'!$A$11:$T$641</definedName>
    <definedName name="_xlnm._FilterDatabase" localSheetId="27" hidden="1">'1632-2021-3.3-ОВ_07.03.012 - Ба'!$A$12:$T$620</definedName>
    <definedName name="_xlnm._FilterDatabase" localSheetId="26" hidden="1">'1632-2021-3.4-ОВ_01.05.060-П-00'!$A$12:$T$624</definedName>
    <definedName name="_xlnm.Print_Titles" localSheetId="0">'1632-2021-1.1'!$12:$12</definedName>
    <definedName name="_xlnm.Print_Titles" localSheetId="10">'1632-2021-1.1, 1.2, 2.1.0-АОВ_0'!#REF!</definedName>
    <definedName name="_xlnm.Print_Titles" localSheetId="3">'1632-2021-1.1,1.2,2.1.0-ОВ_07.0'!$11:$11</definedName>
    <definedName name="_xlnm.Print_Titles" localSheetId="8">'1632-2021-2.1.11-ОВ_07.04.050 -'!#REF!</definedName>
    <definedName name="_xlnm.Print_Titles" localSheetId="7">'1632-2021-2.1.12-ОВ_07.04.051-П'!#REF!</definedName>
    <definedName name="_xlnm.Print_Titles" localSheetId="9">'1632-2021-2.1.13-ОВ_07.04.052 -'!#REF!</definedName>
    <definedName name="_xlnm.Print_Titles" localSheetId="6">'1632-2021-2.1.1-ОВ_07.04.040-П-'!#REF!</definedName>
    <definedName name="_xlnm.Print_Titles" localSheetId="2">'1632-2021-2.1.2,2.1.7'!$11:$11</definedName>
    <definedName name="_xlnm.Print_Titles" localSheetId="5">'1632-2021-2.1.2,2.1.7-АОВ_07.04'!#REF!</definedName>
    <definedName name="_xlnm.Print_Titles" localSheetId="4">'1632-2021-2.1.4-ОВ_07.04.043-П-'!#REF!</definedName>
    <definedName name="_xlnm.Print_Titles" localSheetId="1">'1632-2021-2.1.5'!#REF!</definedName>
    <definedName name="_xlnm.Print_Titles" localSheetId="20">'1632-2021-2.2.1-АОВ_07.04.020 -'!#REF!</definedName>
    <definedName name="_xlnm.Print_Titles" localSheetId="23">'1632-2021-2.2.1-ОВ_07.04.020 - '!$11:$11</definedName>
    <definedName name="_xlnm.Print_Titles" localSheetId="18">'1632-2021-2.2.1-ТМ_07.04.020 - '!$11:$11</definedName>
    <definedName name="_xlnm.Print_Titles" localSheetId="14">'1632-2021-2.2.2-АОВ-07.04.021 -'!#REF!</definedName>
    <definedName name="_xlnm.Print_Titles" localSheetId="22">'1632-2021-2.2.2-ОВ_07.04.021 - '!$11:$11</definedName>
    <definedName name="_xlnm.Print_Titles" localSheetId="19">'1632-2021-2.2.3-АОВ_07.04.022 -'!#REF!</definedName>
    <definedName name="_xlnm.Print_Titles" localSheetId="16">'1632-2021-2.2.3-ОВ_07.04.022 - '!$11:$11</definedName>
    <definedName name="_xlnm.Print_Titles" localSheetId="15">'1632-2021-2.2.4,2.1.6_ОВ_07.04.'!$11:$11</definedName>
    <definedName name="_xlnm.Print_Titles" localSheetId="12">'1632-2021-2.2.4-АОВ_07.04.023-П'!#REF!</definedName>
    <definedName name="_xlnm.Print_Titles" localSheetId="21">'1632-2021-2.2.5_АОВ_07.04.024-П'!#REF!</definedName>
    <definedName name="_xlnm.Print_Titles" localSheetId="17">'1632-2021-2.2.5_ОВ_07.04.024 - '!$11:$11</definedName>
    <definedName name="_xlnm.Print_Titles" localSheetId="11">'1632-2021-2.2.6_ОВ_07.04.025 - '!$11:$11</definedName>
    <definedName name="_xlnm.Print_Titles" localSheetId="13">'1632-2021-2.2.7_ОВ_07.04.026 - '!$11:$11</definedName>
    <definedName name="_xlnm.Print_Titles" localSheetId="30">'1632-2021-2.2.7-АОВ_07.04.026-П'!#REF!</definedName>
    <definedName name="_xlnm.Print_Titles" localSheetId="24">'1632-2021-3.1-ОВ_07.03.010 - Ба'!$11:$11</definedName>
    <definedName name="_xlnm.Print_Titles" localSheetId="29">'1632-2021-3.2-ОВ_07.03.011 - Ба'!$11:$11</definedName>
    <definedName name="_xlnm.Print_Titles" localSheetId="25">'1632-2021-3.3.9-ОВ-03.02.080 - '!$11:$11</definedName>
    <definedName name="_xlnm.Print_Titles" localSheetId="28">'1632-2021-3.3-АОВ_07.03.012 - Б'!#REF!</definedName>
    <definedName name="_xlnm.Print_Titles" localSheetId="27">'1632-2021-3.3-ОВ_07.03.012 - Ба'!$11:$11</definedName>
    <definedName name="_xlnm.Print_Titles" localSheetId="26">'1632-2021-3.4-ОВ_01.05.060-П-00'!$11:$11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" i="30" l="1"/>
  <c r="T14" i="30"/>
  <c r="S13" i="29"/>
  <c r="T13" i="29"/>
  <c r="S14" i="28"/>
  <c r="T14" i="28"/>
  <c r="S14" i="27"/>
  <c r="T14" i="27"/>
  <c r="S15" i="27"/>
  <c r="T15" i="27"/>
  <c r="S14" i="26"/>
  <c r="T14" i="26"/>
  <c r="S13" i="25"/>
  <c r="T13" i="25"/>
  <c r="S14" i="25"/>
  <c r="T14" i="25"/>
  <c r="S14" i="24"/>
  <c r="T14" i="24"/>
  <c r="S14" i="23"/>
  <c r="T14" i="23"/>
  <c r="S14" i="22"/>
  <c r="T14" i="22"/>
  <c r="S14" i="19"/>
  <c r="T14" i="19"/>
  <c r="S14" i="18"/>
  <c r="T14" i="18"/>
  <c r="S14" i="17"/>
  <c r="T14" i="17"/>
  <c r="S14" i="16"/>
  <c r="T14" i="16"/>
  <c r="S14" i="14"/>
  <c r="T14" i="14"/>
  <c r="S14" i="13"/>
  <c r="T14" i="13"/>
  <c r="S14" i="12"/>
  <c r="T14" i="12"/>
  <c r="S14" i="6"/>
  <c r="T14" i="6"/>
  <c r="S14" i="5"/>
  <c r="T14" i="5"/>
  <c r="S14" i="4"/>
  <c r="T14" i="4"/>
  <c r="T14" i="3"/>
  <c r="T13" i="2"/>
  <c r="U13" i="2"/>
  <c r="S14" i="2"/>
  <c r="T14" i="2"/>
  <c r="U14" i="2"/>
  <c r="S13" i="1"/>
  <c r="S14" i="1" s="1"/>
  <c r="T14" i="1" s="1"/>
  <c r="U14" i="1"/>
  <c r="I971" i="4"/>
  <c r="I965" i="4"/>
  <c r="I959" i="4"/>
  <c r="I943" i="4"/>
  <c r="I937" i="4"/>
  <c r="I931" i="4"/>
  <c r="I925" i="4"/>
  <c r="I916" i="4"/>
  <c r="I908" i="4"/>
  <c r="I901" i="4"/>
  <c r="I896" i="4"/>
  <c r="I888" i="4"/>
  <c r="I881" i="4"/>
  <c r="I875" i="4"/>
  <c r="I871" i="4"/>
  <c r="I854" i="4"/>
  <c r="I850" i="4"/>
  <c r="I846" i="4"/>
  <c r="I839" i="4"/>
  <c r="I833" i="4"/>
  <c r="I825" i="4"/>
  <c r="I821" i="4"/>
  <c r="I815" i="4"/>
  <c r="I810" i="4"/>
  <c r="I802" i="4"/>
  <c r="I785" i="4"/>
  <c r="I781" i="4"/>
  <c r="I777" i="4"/>
  <c r="I773" i="4"/>
  <c r="I767" i="4"/>
  <c r="I762" i="4"/>
  <c r="I756" i="4"/>
  <c r="I740" i="4"/>
  <c r="I724" i="4"/>
  <c r="I720" i="4"/>
  <c r="I716" i="4"/>
  <c r="I712" i="4"/>
  <c r="I708" i="4"/>
  <c r="I702" i="4"/>
  <c r="I686" i="4"/>
  <c r="I670" i="4"/>
  <c r="I666" i="4"/>
  <c r="I662" i="4"/>
  <c r="I658" i="4"/>
  <c r="I654" i="4"/>
  <c r="I648" i="4"/>
  <c r="I639" i="4"/>
  <c r="I624" i="4"/>
  <c r="I608" i="4"/>
  <c r="I604" i="4"/>
  <c r="I600" i="4"/>
  <c r="I593" i="4"/>
  <c r="I587" i="4"/>
  <c r="I579" i="4"/>
  <c r="I571" i="4"/>
  <c r="I567" i="4"/>
  <c r="I552" i="4"/>
  <c r="I547" i="4"/>
  <c r="I544" i="4"/>
  <c r="I529" i="4"/>
  <c r="I525" i="4"/>
  <c r="I521" i="4"/>
  <c r="I515" i="4"/>
  <c r="I510" i="4"/>
  <c r="I500" i="4"/>
  <c r="I495" i="4"/>
  <c r="I487" i="4"/>
  <c r="I472" i="4"/>
  <c r="I457" i="4"/>
  <c r="I452" i="4"/>
  <c r="I443" i="4"/>
  <c r="I434" i="4"/>
  <c r="I430" i="4"/>
  <c r="I426" i="4"/>
  <c r="I422" i="4"/>
  <c r="I418" i="4"/>
  <c r="I402" i="4"/>
  <c r="I391" i="4"/>
  <c r="I380" i="4"/>
  <c r="I369" i="4"/>
  <c r="I361" i="4"/>
  <c r="I348" i="4"/>
  <c r="I335" i="4"/>
  <c r="I327" i="4"/>
  <c r="I314" i="4"/>
  <c r="I309" i="4"/>
  <c r="I298" i="4"/>
  <c r="I279" i="4"/>
  <c r="I269" i="4"/>
  <c r="I260" i="4"/>
  <c r="I252" i="4"/>
  <c r="I242" i="4"/>
  <c r="I229" i="4"/>
  <c r="I216" i="4"/>
  <c r="I203" i="4"/>
  <c r="I191" i="4"/>
  <c r="I177" i="4"/>
  <c r="I163" i="4"/>
  <c r="I150" i="4"/>
  <c r="I137" i="4"/>
  <c r="I120" i="4"/>
  <c r="I110" i="4"/>
  <c r="I100" i="4"/>
  <c r="I91" i="4"/>
  <c r="I82" i="4"/>
  <c r="I72" i="4"/>
  <c r="I63" i="4"/>
  <c r="I49" i="4"/>
  <c r="I31" i="4"/>
  <c r="I23" i="4"/>
  <c r="U9" i="3" l="1"/>
  <c r="S15" i="3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144" i="1"/>
  <c r="U143" i="1"/>
  <c r="U104" i="1"/>
  <c r="U97" i="1"/>
  <c r="U46" i="1"/>
  <c r="U45" i="1"/>
  <c r="U40" i="1"/>
  <c r="U39" i="1"/>
  <c r="U34" i="1"/>
  <c r="U20" i="1"/>
  <c r="U19" i="1"/>
  <c r="U378" i="1"/>
  <c r="U161" i="1"/>
  <c r="U134" i="1"/>
  <c r="U87" i="1"/>
  <c r="S14" i="31"/>
  <c r="T14" i="31"/>
  <c r="S14" i="29"/>
  <c r="T14" i="29"/>
  <c r="S15" i="25"/>
  <c r="T15" i="25"/>
  <c r="S14" i="21"/>
  <c r="T14" i="21"/>
  <c r="S14" i="20"/>
  <c r="T14" i="20"/>
  <c r="S14" i="15"/>
  <c r="T14" i="15"/>
  <c r="S14" i="11"/>
  <c r="T14" i="11"/>
  <c r="S14" i="10"/>
  <c r="T14" i="10"/>
  <c r="S14" i="9"/>
  <c r="T14" i="9"/>
  <c r="S14" i="8"/>
  <c r="T14" i="8"/>
  <c r="S14" i="7"/>
  <c r="T14" i="7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S23" i="4"/>
  <c r="T23" i="4"/>
  <c r="S24" i="4"/>
  <c r="T24" i="4"/>
  <c r="S25" i="4"/>
  <c r="T25" i="4"/>
  <c r="S26" i="4"/>
  <c r="T26" i="4"/>
  <c r="S27" i="4"/>
  <c r="T27" i="4"/>
  <c r="S28" i="4"/>
  <c r="T28" i="4"/>
  <c r="S29" i="4"/>
  <c r="T29" i="4"/>
  <c r="S30" i="4"/>
  <c r="T30" i="4"/>
  <c r="S31" i="4"/>
  <c r="T31" i="4"/>
  <c r="S32" i="4"/>
  <c r="T32" i="4"/>
  <c r="S33" i="4"/>
  <c r="T33" i="4"/>
  <c r="S34" i="4"/>
  <c r="T34" i="4"/>
  <c r="S35" i="4"/>
  <c r="T35" i="4"/>
  <c r="S36" i="4"/>
  <c r="T36" i="4"/>
  <c r="S37" i="4"/>
  <c r="T37" i="4"/>
  <c r="S38" i="4"/>
  <c r="T38" i="4"/>
  <c r="S39" i="4"/>
  <c r="T39" i="4"/>
  <c r="S40" i="4"/>
  <c r="T40" i="4"/>
  <c r="S41" i="4"/>
  <c r="T41" i="4"/>
  <c r="S42" i="4"/>
  <c r="T42" i="4"/>
  <c r="S43" i="4"/>
  <c r="T43" i="4"/>
  <c r="S44" i="4"/>
  <c r="T44" i="4"/>
  <c r="S45" i="4"/>
  <c r="T45" i="4"/>
  <c r="S46" i="4"/>
  <c r="T46" i="4"/>
  <c r="S47" i="4"/>
  <c r="T47" i="4"/>
  <c r="S48" i="4"/>
  <c r="T48" i="4"/>
  <c r="S49" i="4"/>
  <c r="T49" i="4"/>
  <c r="S50" i="4"/>
  <c r="T50" i="4"/>
  <c r="S51" i="4"/>
  <c r="T51" i="4"/>
  <c r="S52" i="4"/>
  <c r="T52" i="4"/>
  <c r="S53" i="4"/>
  <c r="T53" i="4"/>
  <c r="S54" i="4"/>
  <c r="T54" i="4"/>
  <c r="S55" i="4"/>
  <c r="T55" i="4"/>
  <c r="S56" i="4"/>
  <c r="T56" i="4"/>
  <c r="S57" i="4"/>
  <c r="T57" i="4"/>
  <c r="S58" i="4"/>
  <c r="T58" i="4"/>
  <c r="S59" i="4"/>
  <c r="T59" i="4"/>
  <c r="S60" i="4"/>
  <c r="T60" i="4"/>
  <c r="S61" i="4"/>
  <c r="T61" i="4"/>
  <c r="S62" i="4"/>
  <c r="T62" i="4"/>
  <c r="S63" i="4"/>
  <c r="T63" i="4"/>
  <c r="S64" i="4"/>
  <c r="T64" i="4"/>
  <c r="S65" i="4"/>
  <c r="T65" i="4"/>
  <c r="S66" i="4"/>
  <c r="T66" i="4"/>
  <c r="S67" i="4"/>
  <c r="T67" i="4"/>
  <c r="S68" i="4"/>
  <c r="T68" i="4"/>
  <c r="S69" i="4"/>
  <c r="T69" i="4"/>
  <c r="S70" i="4"/>
  <c r="T70" i="4"/>
  <c r="S71" i="4"/>
  <c r="T71" i="4"/>
  <c r="S72" i="4"/>
  <c r="T72" i="4"/>
  <c r="S73" i="4"/>
  <c r="T73" i="4"/>
  <c r="S74" i="4"/>
  <c r="T74" i="4"/>
  <c r="S75" i="4"/>
  <c r="T75" i="4"/>
  <c r="S76" i="4"/>
  <c r="T76" i="4"/>
  <c r="S77" i="4"/>
  <c r="T77" i="4"/>
  <c r="S78" i="4"/>
  <c r="T78" i="4"/>
  <c r="S79" i="4"/>
  <c r="T79" i="4"/>
  <c r="S80" i="4"/>
  <c r="T80" i="4"/>
  <c r="S81" i="4"/>
  <c r="T81" i="4"/>
  <c r="S82" i="4"/>
  <c r="T82" i="4"/>
  <c r="S83" i="4"/>
  <c r="T83" i="4"/>
  <c r="S84" i="4"/>
  <c r="T84" i="4"/>
  <c r="S85" i="4"/>
  <c r="T85" i="4"/>
  <c r="S86" i="4"/>
  <c r="T86" i="4"/>
  <c r="S87" i="4"/>
  <c r="T87" i="4"/>
  <c r="S88" i="4"/>
  <c r="T88" i="4"/>
  <c r="S89" i="4"/>
  <c r="T89" i="4"/>
  <c r="S90" i="4"/>
  <c r="T90" i="4"/>
  <c r="S91" i="4"/>
  <c r="T91" i="4"/>
  <c r="S92" i="4"/>
  <c r="T92" i="4"/>
  <c r="S93" i="4"/>
  <c r="T93" i="4"/>
  <c r="S94" i="4"/>
  <c r="T94" i="4"/>
  <c r="S95" i="4"/>
  <c r="T95" i="4"/>
  <c r="S96" i="4"/>
  <c r="T96" i="4"/>
  <c r="S97" i="4"/>
  <c r="T97" i="4"/>
  <c r="S98" i="4"/>
  <c r="T98" i="4"/>
  <c r="S99" i="4"/>
  <c r="T99" i="4"/>
  <c r="S100" i="4"/>
  <c r="T100" i="4"/>
  <c r="S101" i="4"/>
  <c r="T101" i="4"/>
  <c r="S102" i="4"/>
  <c r="T102" i="4"/>
  <c r="S103" i="4"/>
  <c r="T103" i="4"/>
  <c r="S104" i="4"/>
  <c r="T104" i="4"/>
  <c r="S105" i="4"/>
  <c r="T105" i="4"/>
  <c r="S106" i="4"/>
  <c r="T106" i="4"/>
  <c r="S107" i="4"/>
  <c r="T107" i="4"/>
  <c r="S108" i="4"/>
  <c r="T108" i="4"/>
  <c r="S109" i="4"/>
  <c r="T109" i="4"/>
  <c r="S110" i="4"/>
  <c r="T110" i="4"/>
  <c r="S111" i="4"/>
  <c r="T111" i="4"/>
  <c r="S112" i="4"/>
  <c r="T112" i="4"/>
  <c r="S113" i="4"/>
  <c r="T113" i="4"/>
  <c r="S114" i="4"/>
  <c r="T114" i="4"/>
  <c r="S115" i="4"/>
  <c r="T115" i="4"/>
  <c r="S116" i="4"/>
  <c r="T116" i="4"/>
  <c r="S117" i="4"/>
  <c r="T117" i="4"/>
  <c r="S118" i="4"/>
  <c r="T118" i="4"/>
  <c r="S119" i="4"/>
  <c r="T119" i="4"/>
  <c r="S120" i="4"/>
  <c r="T120" i="4"/>
  <c r="S121" i="4"/>
  <c r="T121" i="4"/>
  <c r="S122" i="4"/>
  <c r="T122" i="4"/>
  <c r="S123" i="4"/>
  <c r="T123" i="4"/>
  <c r="S124" i="4"/>
  <c r="T124" i="4"/>
  <c r="S125" i="4"/>
  <c r="T125" i="4"/>
  <c r="S126" i="4"/>
  <c r="T126" i="4"/>
  <c r="S127" i="4"/>
  <c r="T127" i="4"/>
  <c r="S128" i="4"/>
  <c r="T128" i="4"/>
  <c r="S129" i="4"/>
  <c r="T129" i="4"/>
  <c r="S130" i="4"/>
  <c r="T130" i="4"/>
  <c r="S131" i="4"/>
  <c r="T131" i="4"/>
  <c r="S132" i="4"/>
  <c r="T132" i="4"/>
  <c r="S133" i="4"/>
  <c r="T133" i="4"/>
  <c r="S134" i="4"/>
  <c r="T134" i="4"/>
  <c r="S135" i="4"/>
  <c r="T135" i="4"/>
  <c r="S136" i="4"/>
  <c r="T136" i="4"/>
  <c r="S137" i="4"/>
  <c r="T137" i="4"/>
  <c r="S138" i="4"/>
  <c r="T138" i="4"/>
  <c r="S139" i="4"/>
  <c r="T139" i="4"/>
  <c r="S140" i="4"/>
  <c r="T140" i="4"/>
  <c r="S141" i="4"/>
  <c r="T141" i="4"/>
  <c r="S142" i="4"/>
  <c r="T142" i="4"/>
  <c r="S143" i="4"/>
  <c r="T143" i="4"/>
  <c r="S144" i="4"/>
  <c r="T144" i="4"/>
  <c r="S145" i="4"/>
  <c r="T145" i="4"/>
  <c r="S146" i="4"/>
  <c r="T146" i="4"/>
  <c r="S147" i="4"/>
  <c r="T147" i="4"/>
  <c r="S148" i="4"/>
  <c r="T148" i="4"/>
  <c r="S149" i="4"/>
  <c r="T149" i="4"/>
  <c r="S150" i="4"/>
  <c r="T150" i="4"/>
  <c r="S151" i="4"/>
  <c r="T151" i="4"/>
  <c r="S152" i="4"/>
  <c r="T152" i="4"/>
  <c r="S153" i="4"/>
  <c r="T153" i="4"/>
  <c r="S154" i="4"/>
  <c r="T154" i="4"/>
  <c r="S155" i="4"/>
  <c r="T155" i="4"/>
  <c r="S156" i="4"/>
  <c r="T156" i="4"/>
  <c r="S157" i="4"/>
  <c r="T157" i="4"/>
  <c r="S158" i="4"/>
  <c r="T158" i="4"/>
  <c r="S159" i="4"/>
  <c r="T159" i="4"/>
  <c r="S160" i="4"/>
  <c r="T160" i="4"/>
  <c r="S161" i="4"/>
  <c r="T161" i="4"/>
  <c r="S162" i="4"/>
  <c r="T162" i="4"/>
  <c r="S163" i="4"/>
  <c r="T163" i="4"/>
  <c r="S164" i="4"/>
  <c r="T164" i="4"/>
  <c r="S165" i="4"/>
  <c r="T165" i="4"/>
  <c r="S166" i="4"/>
  <c r="T166" i="4"/>
  <c r="S167" i="4"/>
  <c r="T167" i="4"/>
  <c r="S168" i="4"/>
  <c r="T168" i="4"/>
  <c r="S169" i="4"/>
  <c r="T169" i="4"/>
  <c r="S170" i="4"/>
  <c r="T170" i="4"/>
  <c r="S171" i="4"/>
  <c r="T171" i="4"/>
  <c r="S172" i="4"/>
  <c r="T172" i="4"/>
  <c r="S173" i="4"/>
  <c r="T173" i="4"/>
  <c r="S174" i="4"/>
  <c r="T174" i="4"/>
  <c r="S175" i="4"/>
  <c r="T175" i="4"/>
  <c r="S176" i="4"/>
  <c r="T176" i="4"/>
  <c r="S177" i="4"/>
  <c r="T177" i="4"/>
  <c r="S178" i="4"/>
  <c r="T178" i="4"/>
  <c r="S179" i="4"/>
  <c r="T179" i="4"/>
  <c r="S180" i="4"/>
  <c r="T180" i="4"/>
  <c r="S181" i="4"/>
  <c r="T181" i="4"/>
  <c r="S182" i="4"/>
  <c r="T182" i="4"/>
  <c r="S183" i="4"/>
  <c r="T183" i="4"/>
  <c r="S184" i="4"/>
  <c r="T184" i="4"/>
  <c r="S185" i="4"/>
  <c r="T185" i="4"/>
  <c r="S186" i="4"/>
  <c r="T186" i="4"/>
  <c r="S187" i="4"/>
  <c r="T187" i="4"/>
  <c r="S188" i="4"/>
  <c r="T188" i="4"/>
  <c r="S189" i="4"/>
  <c r="T189" i="4"/>
  <c r="S190" i="4"/>
  <c r="T190" i="4"/>
  <c r="S191" i="4"/>
  <c r="T191" i="4"/>
  <c r="S192" i="4"/>
  <c r="T192" i="4"/>
  <c r="S193" i="4"/>
  <c r="T193" i="4"/>
  <c r="S194" i="4"/>
  <c r="T194" i="4"/>
  <c r="S195" i="4"/>
  <c r="T195" i="4"/>
  <c r="S196" i="4"/>
  <c r="T196" i="4"/>
  <c r="S197" i="4"/>
  <c r="T197" i="4"/>
  <c r="S198" i="4"/>
  <c r="T198" i="4"/>
  <c r="S199" i="4"/>
  <c r="T199" i="4"/>
  <c r="S200" i="4"/>
  <c r="T200" i="4"/>
  <c r="S201" i="4"/>
  <c r="T201" i="4"/>
  <c r="S202" i="4"/>
  <c r="T202" i="4"/>
  <c r="S203" i="4"/>
  <c r="T203" i="4"/>
  <c r="S204" i="4"/>
  <c r="T204" i="4"/>
  <c r="S205" i="4"/>
  <c r="T205" i="4"/>
  <c r="S206" i="4"/>
  <c r="T206" i="4"/>
  <c r="S207" i="4"/>
  <c r="T207" i="4"/>
  <c r="S208" i="4"/>
  <c r="T208" i="4"/>
  <c r="S209" i="4"/>
  <c r="T209" i="4"/>
  <c r="S210" i="4"/>
  <c r="T210" i="4"/>
  <c r="S211" i="4"/>
  <c r="T211" i="4"/>
  <c r="S212" i="4"/>
  <c r="T212" i="4"/>
  <c r="S213" i="4"/>
  <c r="T213" i="4"/>
  <c r="S214" i="4"/>
  <c r="T214" i="4"/>
  <c r="S215" i="4"/>
  <c r="T215" i="4"/>
  <c r="S216" i="4"/>
  <c r="T216" i="4"/>
  <c r="S217" i="4"/>
  <c r="T217" i="4"/>
  <c r="S218" i="4"/>
  <c r="T218" i="4"/>
  <c r="S219" i="4"/>
  <c r="T219" i="4"/>
  <c r="S220" i="4"/>
  <c r="T220" i="4"/>
  <c r="S221" i="4"/>
  <c r="T221" i="4"/>
  <c r="S222" i="4"/>
  <c r="T222" i="4"/>
  <c r="S223" i="4"/>
  <c r="T223" i="4"/>
  <c r="S224" i="4"/>
  <c r="T224" i="4"/>
  <c r="S225" i="4"/>
  <c r="T225" i="4"/>
  <c r="S226" i="4"/>
  <c r="T226" i="4"/>
  <c r="S227" i="4"/>
  <c r="T227" i="4"/>
  <c r="S228" i="4"/>
  <c r="T228" i="4"/>
  <c r="S229" i="4"/>
  <c r="T229" i="4"/>
  <c r="S230" i="4"/>
  <c r="T230" i="4"/>
  <c r="S231" i="4"/>
  <c r="T231" i="4"/>
  <c r="S232" i="4"/>
  <c r="T232" i="4"/>
  <c r="S233" i="4"/>
  <c r="T233" i="4"/>
  <c r="S234" i="4"/>
  <c r="T234" i="4"/>
  <c r="S235" i="4"/>
  <c r="T235" i="4"/>
  <c r="S236" i="4"/>
  <c r="T236" i="4"/>
  <c r="S237" i="4"/>
  <c r="T237" i="4"/>
  <c r="S238" i="4"/>
  <c r="T238" i="4"/>
  <c r="S239" i="4"/>
  <c r="T239" i="4"/>
  <c r="S240" i="4"/>
  <c r="T240" i="4"/>
  <c r="S241" i="4"/>
  <c r="T241" i="4"/>
  <c r="S242" i="4"/>
  <c r="T242" i="4"/>
  <c r="S243" i="4"/>
  <c r="T243" i="4"/>
  <c r="S244" i="4"/>
  <c r="T244" i="4"/>
  <c r="S245" i="4"/>
  <c r="T245" i="4"/>
  <c r="S246" i="4"/>
  <c r="T246" i="4"/>
  <c r="S247" i="4"/>
  <c r="T247" i="4"/>
  <c r="S248" i="4"/>
  <c r="T248" i="4"/>
  <c r="S249" i="4"/>
  <c r="T249" i="4"/>
  <c r="S250" i="4"/>
  <c r="T250" i="4"/>
  <c r="S251" i="4"/>
  <c r="T251" i="4"/>
  <c r="S252" i="4"/>
  <c r="T252" i="4"/>
  <c r="S253" i="4"/>
  <c r="T253" i="4"/>
  <c r="S254" i="4"/>
  <c r="T254" i="4"/>
  <c r="S255" i="4"/>
  <c r="T255" i="4"/>
  <c r="S256" i="4"/>
  <c r="T256" i="4"/>
  <c r="S257" i="4"/>
  <c r="T257" i="4"/>
  <c r="S258" i="4"/>
  <c r="T258" i="4"/>
  <c r="S259" i="4"/>
  <c r="T259" i="4"/>
  <c r="S260" i="4"/>
  <c r="T260" i="4"/>
  <c r="S261" i="4"/>
  <c r="T261" i="4"/>
  <c r="S262" i="4"/>
  <c r="T262" i="4"/>
  <c r="S263" i="4"/>
  <c r="T263" i="4"/>
  <c r="S264" i="4"/>
  <c r="T264" i="4"/>
  <c r="S265" i="4"/>
  <c r="T265" i="4"/>
  <c r="S266" i="4"/>
  <c r="T266" i="4"/>
  <c r="S267" i="4"/>
  <c r="T267" i="4"/>
  <c r="S268" i="4"/>
  <c r="T268" i="4"/>
  <c r="S269" i="4"/>
  <c r="T269" i="4"/>
  <c r="S270" i="4"/>
  <c r="T270" i="4"/>
  <c r="S271" i="4"/>
  <c r="T271" i="4"/>
  <c r="S272" i="4"/>
  <c r="T272" i="4"/>
  <c r="S273" i="4"/>
  <c r="T273" i="4"/>
  <c r="S274" i="4"/>
  <c r="T274" i="4"/>
  <c r="S275" i="4"/>
  <c r="T275" i="4"/>
  <c r="S276" i="4"/>
  <c r="T276" i="4"/>
  <c r="S277" i="4"/>
  <c r="T277" i="4"/>
  <c r="S278" i="4"/>
  <c r="T278" i="4"/>
  <c r="S279" i="4"/>
  <c r="T279" i="4"/>
  <c r="S280" i="4"/>
  <c r="T280" i="4"/>
  <c r="S281" i="4"/>
  <c r="T281" i="4"/>
  <c r="S282" i="4"/>
  <c r="T282" i="4"/>
  <c r="S283" i="4"/>
  <c r="T283" i="4"/>
  <c r="S284" i="4"/>
  <c r="T284" i="4"/>
  <c r="S285" i="4"/>
  <c r="T285" i="4"/>
  <c r="S286" i="4"/>
  <c r="T286" i="4"/>
  <c r="S287" i="4"/>
  <c r="T287" i="4"/>
  <c r="S288" i="4"/>
  <c r="T288" i="4"/>
  <c r="S289" i="4"/>
  <c r="T289" i="4"/>
  <c r="S290" i="4"/>
  <c r="T290" i="4"/>
  <c r="S291" i="4"/>
  <c r="T291" i="4"/>
  <c r="S292" i="4"/>
  <c r="T292" i="4"/>
  <c r="S293" i="4"/>
  <c r="T293" i="4"/>
  <c r="S294" i="4"/>
  <c r="T294" i="4"/>
  <c r="S295" i="4"/>
  <c r="T295" i="4"/>
  <c r="S296" i="4"/>
  <c r="T296" i="4"/>
  <c r="S297" i="4"/>
  <c r="T297" i="4"/>
  <c r="S298" i="4"/>
  <c r="T298" i="4"/>
  <c r="S299" i="4"/>
  <c r="T299" i="4"/>
  <c r="S300" i="4"/>
  <c r="T300" i="4"/>
  <c r="S301" i="4"/>
  <c r="T301" i="4"/>
  <c r="S302" i="4"/>
  <c r="T302" i="4"/>
  <c r="S303" i="4"/>
  <c r="T303" i="4"/>
  <c r="S304" i="4"/>
  <c r="T304" i="4"/>
  <c r="S305" i="4"/>
  <c r="T305" i="4"/>
  <c r="S306" i="4"/>
  <c r="T306" i="4"/>
  <c r="S307" i="4"/>
  <c r="T307" i="4"/>
  <c r="S308" i="4"/>
  <c r="T308" i="4"/>
  <c r="S309" i="4"/>
  <c r="T309" i="4"/>
  <c r="S310" i="4"/>
  <c r="T310" i="4"/>
  <c r="S311" i="4"/>
  <c r="T311" i="4"/>
  <c r="S312" i="4"/>
  <c r="T312" i="4"/>
  <c r="S313" i="4"/>
  <c r="T313" i="4"/>
  <c r="S314" i="4"/>
  <c r="T314" i="4"/>
  <c r="S315" i="4"/>
  <c r="T315" i="4"/>
  <c r="S316" i="4"/>
  <c r="T316" i="4"/>
  <c r="S317" i="4"/>
  <c r="T317" i="4"/>
  <c r="S318" i="4"/>
  <c r="T318" i="4"/>
  <c r="S319" i="4"/>
  <c r="T319" i="4"/>
  <c r="S320" i="4"/>
  <c r="T320" i="4"/>
  <c r="S321" i="4"/>
  <c r="T321" i="4"/>
  <c r="S322" i="4"/>
  <c r="T322" i="4"/>
  <c r="S323" i="4"/>
  <c r="T323" i="4"/>
  <c r="S324" i="4"/>
  <c r="T324" i="4"/>
  <c r="S325" i="4"/>
  <c r="T325" i="4"/>
  <c r="S326" i="4"/>
  <c r="T326" i="4"/>
  <c r="S327" i="4"/>
  <c r="T327" i="4"/>
  <c r="S328" i="4"/>
  <c r="T328" i="4"/>
  <c r="S329" i="4"/>
  <c r="T329" i="4"/>
  <c r="S330" i="4"/>
  <c r="T330" i="4"/>
  <c r="S331" i="4"/>
  <c r="T331" i="4"/>
  <c r="S332" i="4"/>
  <c r="T332" i="4"/>
  <c r="S333" i="4"/>
  <c r="T333" i="4"/>
  <c r="S334" i="4"/>
  <c r="T334" i="4"/>
  <c r="S335" i="4"/>
  <c r="T335" i="4"/>
  <c r="S336" i="4"/>
  <c r="T336" i="4"/>
  <c r="S337" i="4"/>
  <c r="T337" i="4"/>
  <c r="S338" i="4"/>
  <c r="T338" i="4"/>
  <c r="S339" i="4"/>
  <c r="T339" i="4"/>
  <c r="S340" i="4"/>
  <c r="T340" i="4"/>
  <c r="S341" i="4"/>
  <c r="T341" i="4"/>
  <c r="S342" i="4"/>
  <c r="T342" i="4"/>
  <c r="S343" i="4"/>
  <c r="T343" i="4"/>
  <c r="S344" i="4"/>
  <c r="T344" i="4"/>
  <c r="S345" i="4"/>
  <c r="T345" i="4"/>
  <c r="S346" i="4"/>
  <c r="T346" i="4"/>
  <c r="S347" i="4"/>
  <c r="T347" i="4"/>
  <c r="S348" i="4"/>
  <c r="T348" i="4"/>
  <c r="S349" i="4"/>
  <c r="T349" i="4"/>
  <c r="S350" i="4"/>
  <c r="T350" i="4"/>
  <c r="S351" i="4"/>
  <c r="T351" i="4"/>
  <c r="S352" i="4"/>
  <c r="T352" i="4"/>
  <c r="S353" i="4"/>
  <c r="T353" i="4"/>
  <c r="S354" i="4"/>
  <c r="T354" i="4"/>
  <c r="S355" i="4"/>
  <c r="T355" i="4"/>
  <c r="S356" i="4"/>
  <c r="T356" i="4"/>
  <c r="S357" i="4"/>
  <c r="T357" i="4"/>
  <c r="S358" i="4"/>
  <c r="T358" i="4"/>
  <c r="S359" i="4"/>
  <c r="T359" i="4"/>
  <c r="S360" i="4"/>
  <c r="T360" i="4"/>
  <c r="S361" i="4"/>
  <c r="T361" i="4"/>
  <c r="S362" i="4"/>
  <c r="T362" i="4"/>
  <c r="S363" i="4"/>
  <c r="T363" i="4"/>
  <c r="S364" i="4"/>
  <c r="T364" i="4"/>
  <c r="S365" i="4"/>
  <c r="T365" i="4"/>
  <c r="S366" i="4"/>
  <c r="T366" i="4"/>
  <c r="S367" i="4"/>
  <c r="T367" i="4"/>
  <c r="S368" i="4"/>
  <c r="T368" i="4"/>
  <c r="S369" i="4"/>
  <c r="T369" i="4"/>
  <c r="S370" i="4"/>
  <c r="T370" i="4"/>
  <c r="S371" i="4"/>
  <c r="T371" i="4"/>
  <c r="S372" i="4"/>
  <c r="T372" i="4"/>
  <c r="S373" i="4"/>
  <c r="T373" i="4"/>
  <c r="S374" i="4"/>
  <c r="T374" i="4"/>
  <c r="S375" i="4"/>
  <c r="T375" i="4"/>
  <c r="S376" i="4"/>
  <c r="T376" i="4"/>
  <c r="S377" i="4"/>
  <c r="T377" i="4"/>
  <c r="S378" i="4"/>
  <c r="T378" i="4"/>
  <c r="S379" i="4"/>
  <c r="T379" i="4"/>
  <c r="S380" i="4"/>
  <c r="T380" i="4"/>
  <c r="S381" i="4"/>
  <c r="T381" i="4"/>
  <c r="S382" i="4"/>
  <c r="T382" i="4"/>
  <c r="S383" i="4"/>
  <c r="T383" i="4"/>
  <c r="S384" i="4"/>
  <c r="T384" i="4"/>
  <c r="S385" i="4"/>
  <c r="T385" i="4"/>
  <c r="S386" i="4"/>
  <c r="T386" i="4"/>
  <c r="S387" i="4"/>
  <c r="T387" i="4"/>
  <c r="S388" i="4"/>
  <c r="T388" i="4"/>
  <c r="S389" i="4"/>
  <c r="T389" i="4"/>
  <c r="S390" i="4"/>
  <c r="T390" i="4"/>
  <c r="S391" i="4"/>
  <c r="T391" i="4"/>
  <c r="S392" i="4"/>
  <c r="T392" i="4"/>
  <c r="S393" i="4"/>
  <c r="T393" i="4"/>
  <c r="S394" i="4"/>
  <c r="T394" i="4"/>
  <c r="S395" i="4"/>
  <c r="T395" i="4"/>
  <c r="S396" i="4"/>
  <c r="T396" i="4"/>
  <c r="S397" i="4"/>
  <c r="T397" i="4"/>
  <c r="S398" i="4"/>
  <c r="T398" i="4"/>
  <c r="S399" i="4"/>
  <c r="T399" i="4"/>
  <c r="S400" i="4"/>
  <c r="T400" i="4"/>
  <c r="S401" i="4"/>
  <c r="T401" i="4"/>
  <c r="S402" i="4"/>
  <c r="T402" i="4"/>
  <c r="S403" i="4"/>
  <c r="T403" i="4"/>
  <c r="S404" i="4"/>
  <c r="T404" i="4"/>
  <c r="S405" i="4"/>
  <c r="T405" i="4"/>
  <c r="S406" i="4"/>
  <c r="T406" i="4"/>
  <c r="S407" i="4"/>
  <c r="T407" i="4"/>
  <c r="S408" i="4"/>
  <c r="T408" i="4"/>
  <c r="S409" i="4"/>
  <c r="T409" i="4"/>
  <c r="S410" i="4"/>
  <c r="T410" i="4"/>
  <c r="S411" i="4"/>
  <c r="T411" i="4"/>
  <c r="S412" i="4"/>
  <c r="T412" i="4"/>
  <c r="S413" i="4"/>
  <c r="T413" i="4"/>
  <c r="S414" i="4"/>
  <c r="T414" i="4"/>
  <c r="S415" i="4"/>
  <c r="T415" i="4"/>
  <c r="S416" i="4"/>
  <c r="T416" i="4"/>
  <c r="S417" i="4"/>
  <c r="T417" i="4"/>
  <c r="S418" i="4"/>
  <c r="T418" i="4"/>
  <c r="S419" i="4"/>
  <c r="T419" i="4"/>
  <c r="S420" i="4"/>
  <c r="T420" i="4"/>
  <c r="S421" i="4"/>
  <c r="T421" i="4"/>
  <c r="S422" i="4"/>
  <c r="T422" i="4"/>
  <c r="S423" i="4"/>
  <c r="T423" i="4"/>
  <c r="S424" i="4"/>
  <c r="T424" i="4"/>
  <c r="S425" i="4"/>
  <c r="T425" i="4"/>
  <c r="S426" i="4"/>
  <c r="T426" i="4"/>
  <c r="S427" i="4"/>
  <c r="T427" i="4"/>
  <c r="S428" i="4"/>
  <c r="T428" i="4"/>
  <c r="S429" i="4"/>
  <c r="T429" i="4"/>
  <c r="S430" i="4"/>
  <c r="T430" i="4"/>
  <c r="S431" i="4"/>
  <c r="T431" i="4"/>
  <c r="S432" i="4"/>
  <c r="T432" i="4"/>
  <c r="S433" i="4"/>
  <c r="T433" i="4"/>
  <c r="S434" i="4"/>
  <c r="T434" i="4"/>
  <c r="S435" i="4"/>
  <c r="T435" i="4"/>
  <c r="S436" i="4"/>
  <c r="T436" i="4"/>
  <c r="S437" i="4"/>
  <c r="T437" i="4"/>
  <c r="S438" i="4"/>
  <c r="T438" i="4"/>
  <c r="S439" i="4"/>
  <c r="T439" i="4"/>
  <c r="S440" i="4"/>
  <c r="T440" i="4"/>
  <c r="S441" i="4"/>
  <c r="T441" i="4"/>
  <c r="S442" i="4"/>
  <c r="T442" i="4"/>
  <c r="S443" i="4"/>
  <c r="T443" i="4"/>
  <c r="S444" i="4"/>
  <c r="T444" i="4"/>
  <c r="S445" i="4"/>
  <c r="T445" i="4"/>
  <c r="S446" i="4"/>
  <c r="T446" i="4"/>
  <c r="S447" i="4"/>
  <c r="T447" i="4"/>
  <c r="S448" i="4"/>
  <c r="T448" i="4"/>
  <c r="S449" i="4"/>
  <c r="T449" i="4"/>
  <c r="S450" i="4"/>
  <c r="T450" i="4"/>
  <c r="S451" i="4"/>
  <c r="T451" i="4"/>
  <c r="S452" i="4"/>
  <c r="T452" i="4"/>
  <c r="S453" i="4"/>
  <c r="T453" i="4"/>
  <c r="S454" i="4"/>
  <c r="T454" i="4"/>
  <c r="S455" i="4"/>
  <c r="T455" i="4"/>
  <c r="S456" i="4"/>
  <c r="T456" i="4"/>
  <c r="S457" i="4"/>
  <c r="T457" i="4"/>
  <c r="S458" i="4"/>
  <c r="T458" i="4"/>
  <c r="S459" i="4"/>
  <c r="T459" i="4"/>
  <c r="S460" i="4"/>
  <c r="T460" i="4"/>
  <c r="S461" i="4"/>
  <c r="T461" i="4"/>
  <c r="S462" i="4"/>
  <c r="T462" i="4"/>
  <c r="S463" i="4"/>
  <c r="T463" i="4"/>
  <c r="S464" i="4"/>
  <c r="T464" i="4"/>
  <c r="S465" i="4"/>
  <c r="T465" i="4"/>
  <c r="S466" i="4"/>
  <c r="T466" i="4"/>
  <c r="S467" i="4"/>
  <c r="T467" i="4"/>
  <c r="S468" i="4"/>
  <c r="T468" i="4"/>
  <c r="S469" i="4"/>
  <c r="T469" i="4"/>
  <c r="S470" i="4"/>
  <c r="T470" i="4"/>
  <c r="S471" i="4"/>
  <c r="T471" i="4"/>
  <c r="S472" i="4"/>
  <c r="T472" i="4"/>
  <c r="S473" i="4"/>
  <c r="T473" i="4"/>
  <c r="S474" i="4"/>
  <c r="T474" i="4"/>
  <c r="S475" i="4"/>
  <c r="T475" i="4"/>
  <c r="S476" i="4"/>
  <c r="T476" i="4"/>
  <c r="S477" i="4"/>
  <c r="T477" i="4"/>
  <c r="S478" i="4"/>
  <c r="T478" i="4"/>
  <c r="S479" i="4"/>
  <c r="T479" i="4"/>
  <c r="S480" i="4"/>
  <c r="T480" i="4"/>
  <c r="S481" i="4"/>
  <c r="T481" i="4"/>
  <c r="S482" i="4"/>
  <c r="T482" i="4"/>
  <c r="S483" i="4"/>
  <c r="T483" i="4"/>
  <c r="S484" i="4"/>
  <c r="T484" i="4"/>
  <c r="S485" i="4"/>
  <c r="T485" i="4"/>
  <c r="S486" i="4"/>
  <c r="T486" i="4"/>
  <c r="S487" i="4"/>
  <c r="T487" i="4"/>
  <c r="S488" i="4"/>
  <c r="T488" i="4"/>
  <c r="S489" i="4"/>
  <c r="T489" i="4"/>
  <c r="S490" i="4"/>
  <c r="T490" i="4"/>
  <c r="S491" i="4"/>
  <c r="T491" i="4"/>
  <c r="S492" i="4"/>
  <c r="T492" i="4"/>
  <c r="S493" i="4"/>
  <c r="T493" i="4"/>
  <c r="S494" i="4"/>
  <c r="T494" i="4"/>
  <c r="S495" i="4"/>
  <c r="T495" i="4"/>
  <c r="S496" i="4"/>
  <c r="T496" i="4"/>
  <c r="S497" i="4"/>
  <c r="T497" i="4"/>
  <c r="S498" i="4"/>
  <c r="T498" i="4"/>
  <c r="S499" i="4"/>
  <c r="T499" i="4"/>
  <c r="S500" i="4"/>
  <c r="T500" i="4"/>
  <c r="S501" i="4"/>
  <c r="T501" i="4"/>
  <c r="S502" i="4"/>
  <c r="T502" i="4"/>
  <c r="S503" i="4"/>
  <c r="T503" i="4"/>
  <c r="S504" i="4"/>
  <c r="T504" i="4"/>
  <c r="S505" i="4"/>
  <c r="T505" i="4"/>
  <c r="S506" i="4"/>
  <c r="T506" i="4"/>
  <c r="S507" i="4"/>
  <c r="T507" i="4"/>
  <c r="S508" i="4"/>
  <c r="T508" i="4"/>
  <c r="S509" i="4"/>
  <c r="T509" i="4"/>
  <c r="S510" i="4"/>
  <c r="T510" i="4"/>
  <c r="S511" i="4"/>
  <c r="T511" i="4"/>
  <c r="S512" i="4"/>
  <c r="T512" i="4"/>
  <c r="S513" i="4"/>
  <c r="T513" i="4"/>
  <c r="S514" i="4"/>
  <c r="T514" i="4"/>
  <c r="S515" i="4"/>
  <c r="T515" i="4"/>
  <c r="S516" i="4"/>
  <c r="T516" i="4"/>
  <c r="S517" i="4"/>
  <c r="T517" i="4"/>
  <c r="S518" i="4"/>
  <c r="T518" i="4"/>
  <c r="S519" i="4"/>
  <c r="T519" i="4"/>
  <c r="S520" i="4"/>
  <c r="T520" i="4"/>
  <c r="S521" i="4"/>
  <c r="T521" i="4"/>
  <c r="S522" i="4"/>
  <c r="T522" i="4"/>
  <c r="S523" i="4"/>
  <c r="T523" i="4"/>
  <c r="S524" i="4"/>
  <c r="T524" i="4"/>
  <c r="S525" i="4"/>
  <c r="T525" i="4"/>
  <c r="S526" i="4"/>
  <c r="T526" i="4"/>
  <c r="S527" i="4"/>
  <c r="T527" i="4"/>
  <c r="S528" i="4"/>
  <c r="T528" i="4"/>
  <c r="S529" i="4"/>
  <c r="T529" i="4"/>
  <c r="S530" i="4"/>
  <c r="T530" i="4"/>
  <c r="S531" i="4"/>
  <c r="T531" i="4"/>
  <c r="S532" i="4"/>
  <c r="T532" i="4"/>
  <c r="S533" i="4"/>
  <c r="T533" i="4"/>
  <c r="S534" i="4"/>
  <c r="T534" i="4"/>
  <c r="S535" i="4"/>
  <c r="T535" i="4"/>
  <c r="S536" i="4"/>
  <c r="T536" i="4"/>
  <c r="S537" i="4"/>
  <c r="T537" i="4"/>
  <c r="S538" i="4"/>
  <c r="T538" i="4"/>
  <c r="S539" i="4"/>
  <c r="T539" i="4"/>
  <c r="S540" i="4"/>
  <c r="T540" i="4"/>
  <c r="S541" i="4"/>
  <c r="T541" i="4"/>
  <c r="S542" i="4"/>
  <c r="T542" i="4"/>
  <c r="S543" i="4"/>
  <c r="T543" i="4"/>
  <c r="S544" i="4"/>
  <c r="T544" i="4"/>
  <c r="S545" i="4"/>
  <c r="T545" i="4"/>
  <c r="S546" i="4"/>
  <c r="T546" i="4"/>
  <c r="S547" i="4"/>
  <c r="T547" i="4"/>
  <c r="S548" i="4"/>
  <c r="T548" i="4"/>
  <c r="S549" i="4"/>
  <c r="T549" i="4"/>
  <c r="S550" i="4"/>
  <c r="T550" i="4"/>
  <c r="S551" i="4"/>
  <c r="T551" i="4"/>
  <c r="S552" i="4"/>
  <c r="T552" i="4"/>
  <c r="S553" i="4"/>
  <c r="T553" i="4"/>
  <c r="S554" i="4"/>
  <c r="T554" i="4"/>
  <c r="S555" i="4"/>
  <c r="T555" i="4"/>
  <c r="S556" i="4"/>
  <c r="T556" i="4"/>
  <c r="S557" i="4"/>
  <c r="T557" i="4"/>
  <c r="S558" i="4"/>
  <c r="T558" i="4"/>
  <c r="S559" i="4"/>
  <c r="T559" i="4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S40" i="5"/>
  <c r="T40" i="5"/>
  <c r="S41" i="5"/>
  <c r="T41" i="5"/>
  <c r="S42" i="5"/>
  <c r="T42" i="5"/>
  <c r="S43" i="5"/>
  <c r="T43" i="5"/>
  <c r="S44" i="5"/>
  <c r="T44" i="5"/>
  <c r="S45" i="5"/>
  <c r="T45" i="5"/>
  <c r="S46" i="5"/>
  <c r="T46" i="5"/>
  <c r="S47" i="5"/>
  <c r="T47" i="5"/>
  <c r="S48" i="5"/>
  <c r="T48" i="5"/>
  <c r="S49" i="5"/>
  <c r="T49" i="5"/>
  <c r="S50" i="5"/>
  <c r="T50" i="5"/>
  <c r="S51" i="5"/>
  <c r="T51" i="5"/>
  <c r="S52" i="5"/>
  <c r="T52" i="5"/>
  <c r="S53" i="5"/>
  <c r="T53" i="5"/>
  <c r="S54" i="5"/>
  <c r="T54" i="5"/>
  <c r="S55" i="5"/>
  <c r="T55" i="5"/>
  <c r="S56" i="5"/>
  <c r="T56" i="5"/>
  <c r="S57" i="5"/>
  <c r="T57" i="5"/>
  <c r="S58" i="5"/>
  <c r="T58" i="5"/>
  <c r="S59" i="5"/>
  <c r="T59" i="5"/>
  <c r="S60" i="5"/>
  <c r="T60" i="5"/>
  <c r="S61" i="5"/>
  <c r="T61" i="5"/>
  <c r="S62" i="5"/>
  <c r="T62" i="5"/>
  <c r="S63" i="5"/>
  <c r="T63" i="5"/>
  <c r="S64" i="5"/>
  <c r="T64" i="5"/>
  <c r="S65" i="5"/>
  <c r="T65" i="5"/>
  <c r="S66" i="5"/>
  <c r="T66" i="5"/>
  <c r="S67" i="5"/>
  <c r="T67" i="5"/>
  <c r="S71" i="5"/>
  <c r="T71" i="5"/>
  <c r="S72" i="5"/>
  <c r="T72" i="5"/>
  <c r="S73" i="5"/>
  <c r="T73" i="5"/>
  <c r="S74" i="5"/>
  <c r="T74" i="5"/>
  <c r="S75" i="5"/>
  <c r="T75" i="5"/>
  <c r="S76" i="5"/>
  <c r="T76" i="5"/>
  <c r="S77" i="5"/>
  <c r="T77" i="5"/>
  <c r="S78" i="5"/>
  <c r="T78" i="5"/>
  <c r="S79" i="5"/>
  <c r="T79" i="5"/>
  <c r="S80" i="5"/>
  <c r="T80" i="5"/>
  <c r="S81" i="5"/>
  <c r="T81" i="5"/>
  <c r="S82" i="5"/>
  <c r="T82" i="5"/>
  <c r="S83" i="5"/>
  <c r="T83" i="5"/>
  <c r="S84" i="5"/>
  <c r="T84" i="5"/>
  <c r="S85" i="5"/>
  <c r="T85" i="5"/>
  <c r="S86" i="5"/>
  <c r="T86" i="5"/>
  <c r="S87" i="5"/>
  <c r="T87" i="5"/>
  <c r="S88" i="5"/>
  <c r="T88" i="5"/>
  <c r="S89" i="5"/>
  <c r="T89" i="5"/>
  <c r="S90" i="5"/>
  <c r="T90" i="5"/>
  <c r="S91" i="5"/>
  <c r="T91" i="5"/>
  <c r="S92" i="5"/>
  <c r="T92" i="5"/>
  <c r="S93" i="5"/>
  <c r="T93" i="5"/>
  <c r="S94" i="5"/>
  <c r="T94" i="5"/>
  <c r="S95" i="5"/>
  <c r="T95" i="5"/>
  <c r="S96" i="5"/>
  <c r="T96" i="5"/>
  <c r="S97" i="5"/>
  <c r="T97" i="5"/>
  <c r="S98" i="5"/>
  <c r="T98" i="5"/>
  <c r="S99" i="5"/>
  <c r="T99" i="5"/>
  <c r="S100" i="5"/>
  <c r="T100" i="5"/>
  <c r="S101" i="5"/>
  <c r="T101" i="5"/>
  <c r="S102" i="5"/>
  <c r="T102" i="5"/>
  <c r="S103" i="5"/>
  <c r="T103" i="5"/>
  <c r="S104" i="5"/>
  <c r="T104" i="5"/>
  <c r="S105" i="5"/>
  <c r="T105" i="5"/>
  <c r="S106" i="5"/>
  <c r="T106" i="5"/>
  <c r="S107" i="5"/>
  <c r="T107" i="5"/>
  <c r="S108" i="5"/>
  <c r="T108" i="5"/>
  <c r="S109" i="5"/>
  <c r="T109" i="5"/>
  <c r="S110" i="5"/>
  <c r="T110" i="5"/>
  <c r="S111" i="5"/>
  <c r="T111" i="5"/>
  <c r="S112" i="5"/>
  <c r="T112" i="5"/>
  <c r="S113" i="5"/>
  <c r="T113" i="5"/>
  <c r="S114" i="5"/>
  <c r="T114" i="5"/>
  <c r="S115" i="5"/>
  <c r="T115" i="5"/>
  <c r="S116" i="5"/>
  <c r="T116" i="5"/>
  <c r="S117" i="5"/>
  <c r="T117" i="5"/>
  <c r="S118" i="5"/>
  <c r="T118" i="5"/>
  <c r="S119" i="5"/>
  <c r="T119" i="5"/>
  <c r="S120" i="5"/>
  <c r="T120" i="5"/>
  <c r="S121" i="5"/>
  <c r="T121" i="5"/>
  <c r="S122" i="5"/>
  <c r="T122" i="5"/>
  <c r="S123" i="5"/>
  <c r="T123" i="5"/>
  <c r="S124" i="5"/>
  <c r="T124" i="5"/>
  <c r="S125" i="5"/>
  <c r="T125" i="5"/>
  <c r="S126" i="5"/>
  <c r="T126" i="5"/>
  <c r="S127" i="5"/>
  <c r="T127" i="5"/>
  <c r="S128" i="5"/>
  <c r="T128" i="5"/>
  <c r="S129" i="5"/>
  <c r="T129" i="5"/>
  <c r="S130" i="5"/>
  <c r="T130" i="5"/>
  <c r="S131" i="5"/>
  <c r="T131" i="5"/>
  <c r="S132" i="5"/>
  <c r="T132" i="5"/>
  <c r="S133" i="5"/>
  <c r="T133" i="5"/>
  <c r="S134" i="5"/>
  <c r="T134" i="5"/>
  <c r="S135" i="5"/>
  <c r="T135" i="5"/>
  <c r="S136" i="5"/>
  <c r="T136" i="5"/>
  <c r="S137" i="5"/>
  <c r="T137" i="5"/>
  <c r="S138" i="5"/>
  <c r="T138" i="5"/>
  <c r="S139" i="5"/>
  <c r="T139" i="5"/>
  <c r="S140" i="5"/>
  <c r="T140" i="5"/>
  <c r="S141" i="5"/>
  <c r="T141" i="5"/>
  <c r="S142" i="5"/>
  <c r="T142" i="5"/>
  <c r="S143" i="5"/>
  <c r="T143" i="5"/>
  <c r="S144" i="5"/>
  <c r="T144" i="5"/>
  <c r="S145" i="5"/>
  <c r="T145" i="5"/>
  <c r="S146" i="5"/>
  <c r="T146" i="5"/>
  <c r="S147" i="5"/>
  <c r="T147" i="5"/>
  <c r="S148" i="5"/>
  <c r="T148" i="5"/>
  <c r="S149" i="5"/>
  <c r="T149" i="5"/>
  <c r="S150" i="5"/>
  <c r="T150" i="5"/>
  <c r="S151" i="5"/>
  <c r="T151" i="5"/>
  <c r="S152" i="5"/>
  <c r="T152" i="5"/>
  <c r="S153" i="5"/>
  <c r="T153" i="5"/>
  <c r="S154" i="5"/>
  <c r="T154" i="5"/>
  <c r="S155" i="5"/>
  <c r="T155" i="5"/>
  <c r="S156" i="5"/>
  <c r="T156" i="5"/>
  <c r="S157" i="5"/>
  <c r="T157" i="5"/>
  <c r="S158" i="5"/>
  <c r="T158" i="5"/>
  <c r="S159" i="5"/>
  <c r="T159" i="5"/>
  <c r="S160" i="5"/>
  <c r="T160" i="5"/>
  <c r="S161" i="5"/>
  <c r="T161" i="5"/>
  <c r="S162" i="5"/>
  <c r="T162" i="5"/>
  <c r="S163" i="5"/>
  <c r="T163" i="5"/>
  <c r="S164" i="5"/>
  <c r="T164" i="5"/>
  <c r="S165" i="5"/>
  <c r="T165" i="5"/>
  <c r="S166" i="5"/>
  <c r="T166" i="5"/>
  <c r="S167" i="5"/>
  <c r="T167" i="5"/>
  <c r="S168" i="5"/>
  <c r="T168" i="5"/>
  <c r="S169" i="5"/>
  <c r="T169" i="5"/>
  <c r="S170" i="5"/>
  <c r="T170" i="5"/>
  <c r="S171" i="5"/>
  <c r="T171" i="5"/>
  <c r="S172" i="5"/>
  <c r="T172" i="5"/>
  <c r="S173" i="5"/>
  <c r="T173" i="5"/>
  <c r="S174" i="5"/>
  <c r="T174" i="5"/>
  <c r="S175" i="5"/>
  <c r="T175" i="5"/>
  <c r="S176" i="5"/>
  <c r="T176" i="5"/>
  <c r="S177" i="5"/>
  <c r="T177" i="5"/>
  <c r="S178" i="5"/>
  <c r="T178" i="5"/>
  <c r="S179" i="5"/>
  <c r="T179" i="5"/>
  <c r="S180" i="5"/>
  <c r="T180" i="5"/>
  <c r="S181" i="5"/>
  <c r="T181" i="5"/>
  <c r="S182" i="5"/>
  <c r="T182" i="5"/>
  <c r="S183" i="5"/>
  <c r="T183" i="5"/>
  <c r="S184" i="5"/>
  <c r="T184" i="5"/>
  <c r="S185" i="5"/>
  <c r="T185" i="5"/>
  <c r="S186" i="5"/>
  <c r="T186" i="5"/>
  <c r="S187" i="5"/>
  <c r="T187" i="5"/>
  <c r="S188" i="5"/>
  <c r="T188" i="5"/>
  <c r="S189" i="5"/>
  <c r="T189" i="5"/>
  <c r="S190" i="5"/>
  <c r="T190" i="5"/>
  <c r="S191" i="5"/>
  <c r="T191" i="5"/>
  <c r="S192" i="5"/>
  <c r="T192" i="5"/>
  <c r="S193" i="5"/>
  <c r="T193" i="5"/>
  <c r="S194" i="5"/>
  <c r="T194" i="5"/>
  <c r="S195" i="5"/>
  <c r="T195" i="5"/>
  <c r="S196" i="5"/>
  <c r="T196" i="5"/>
  <c r="S197" i="5"/>
  <c r="T197" i="5"/>
  <c r="S198" i="5"/>
  <c r="T198" i="5"/>
  <c r="S199" i="5"/>
  <c r="T199" i="5"/>
  <c r="S200" i="5"/>
  <c r="T200" i="5"/>
  <c r="S201" i="5"/>
  <c r="T201" i="5"/>
  <c r="S202" i="5"/>
  <c r="T202" i="5"/>
  <c r="S203" i="5"/>
  <c r="T203" i="5"/>
  <c r="S204" i="5"/>
  <c r="T204" i="5"/>
  <c r="S205" i="5"/>
  <c r="T205" i="5"/>
  <c r="S206" i="5"/>
  <c r="T206" i="5"/>
  <c r="S207" i="5"/>
  <c r="T207" i="5"/>
  <c r="S208" i="5"/>
  <c r="T208" i="5"/>
  <c r="S209" i="5"/>
  <c r="T209" i="5"/>
  <c r="S210" i="5"/>
  <c r="T210" i="5"/>
  <c r="S211" i="5"/>
  <c r="T211" i="5"/>
  <c r="S212" i="5"/>
  <c r="T212" i="5"/>
  <c r="S213" i="5"/>
  <c r="T213" i="5"/>
  <c r="S214" i="5"/>
  <c r="T214" i="5"/>
  <c r="S215" i="5"/>
  <c r="T215" i="5"/>
  <c r="S216" i="5"/>
  <c r="T216" i="5"/>
  <c r="S217" i="5"/>
  <c r="T217" i="5"/>
  <c r="S218" i="5"/>
  <c r="T218" i="5"/>
  <c r="S219" i="5"/>
  <c r="T219" i="5"/>
  <c r="S220" i="5"/>
  <c r="T220" i="5"/>
  <c r="S221" i="5"/>
  <c r="T221" i="5"/>
  <c r="S222" i="5"/>
  <c r="T222" i="5"/>
  <c r="S223" i="5"/>
  <c r="T223" i="5"/>
  <c r="S224" i="5"/>
  <c r="T224" i="5"/>
  <c r="S225" i="5"/>
  <c r="T225" i="5"/>
  <c r="S226" i="5"/>
  <c r="T226" i="5"/>
  <c r="S227" i="5"/>
  <c r="T227" i="5"/>
  <c r="S228" i="5"/>
  <c r="T228" i="5"/>
  <c r="S229" i="5"/>
  <c r="T229" i="5"/>
  <c r="S230" i="5"/>
  <c r="T230" i="5"/>
  <c r="S231" i="5"/>
  <c r="T231" i="5"/>
  <c r="S232" i="5"/>
  <c r="T232" i="5"/>
  <c r="S233" i="5"/>
  <c r="T233" i="5"/>
  <c r="S234" i="5"/>
  <c r="T234" i="5"/>
  <c r="S235" i="5"/>
  <c r="T235" i="5"/>
  <c r="S236" i="5"/>
  <c r="T236" i="5"/>
  <c r="S237" i="5"/>
  <c r="T237" i="5"/>
  <c r="S238" i="5"/>
  <c r="T238" i="5"/>
  <c r="S239" i="5"/>
  <c r="T239" i="5"/>
  <c r="S240" i="5"/>
  <c r="T240" i="5"/>
  <c r="S241" i="5"/>
  <c r="T241" i="5"/>
  <c r="S242" i="5"/>
  <c r="T242" i="5"/>
  <c r="S243" i="5"/>
  <c r="T243" i="5"/>
  <c r="S244" i="5"/>
  <c r="T244" i="5"/>
  <c r="S245" i="5"/>
  <c r="T245" i="5"/>
  <c r="S246" i="5"/>
  <c r="T246" i="5"/>
  <c r="S247" i="5"/>
  <c r="T247" i="5"/>
  <c r="S248" i="5"/>
  <c r="T248" i="5"/>
  <c r="S249" i="5"/>
  <c r="T249" i="5"/>
  <c r="S250" i="5"/>
  <c r="T250" i="5"/>
  <c r="S251" i="5"/>
  <c r="T251" i="5"/>
  <c r="S252" i="5"/>
  <c r="T252" i="5"/>
  <c r="S253" i="5"/>
  <c r="T253" i="5"/>
  <c r="S254" i="5"/>
  <c r="T254" i="5"/>
  <c r="S255" i="5"/>
  <c r="T255" i="5"/>
  <c r="S256" i="5"/>
  <c r="T256" i="5"/>
  <c r="S257" i="5"/>
  <c r="T257" i="5"/>
  <c r="S258" i="5"/>
  <c r="T258" i="5"/>
  <c r="S259" i="5"/>
  <c r="T259" i="5"/>
  <c r="S260" i="5"/>
  <c r="T260" i="5"/>
  <c r="S261" i="5"/>
  <c r="T261" i="5"/>
  <c r="S262" i="5"/>
  <c r="T262" i="5"/>
  <c r="S263" i="5"/>
  <c r="T263" i="5"/>
  <c r="S264" i="5"/>
  <c r="T264" i="5"/>
  <c r="S265" i="5"/>
  <c r="T265" i="5"/>
  <c r="S266" i="5"/>
  <c r="T266" i="5"/>
  <c r="S267" i="5"/>
  <c r="T267" i="5"/>
  <c r="S268" i="5"/>
  <c r="T268" i="5"/>
  <c r="S269" i="5"/>
  <c r="T269" i="5"/>
  <c r="S270" i="5"/>
  <c r="T270" i="5"/>
  <c r="S271" i="5"/>
  <c r="T271" i="5"/>
  <c r="S272" i="5"/>
  <c r="T272" i="5"/>
  <c r="S273" i="5"/>
  <c r="T273" i="5"/>
  <c r="S274" i="5"/>
  <c r="T274" i="5"/>
  <c r="S275" i="5"/>
  <c r="T275" i="5"/>
  <c r="S276" i="5"/>
  <c r="T276" i="5"/>
  <c r="S277" i="5"/>
  <c r="T277" i="5"/>
  <c r="S278" i="5"/>
  <c r="T278" i="5"/>
  <c r="S279" i="5"/>
  <c r="T279" i="5"/>
  <c r="S280" i="5"/>
  <c r="T280" i="5"/>
  <c r="S281" i="5"/>
  <c r="T281" i="5"/>
  <c r="S282" i="5"/>
  <c r="T282" i="5"/>
  <c r="S283" i="5"/>
  <c r="T283" i="5"/>
  <c r="S284" i="5"/>
  <c r="T284" i="5"/>
  <c r="S285" i="5"/>
  <c r="T285" i="5"/>
  <c r="S286" i="5"/>
  <c r="T286" i="5"/>
  <c r="S287" i="5"/>
  <c r="T287" i="5"/>
  <c r="S288" i="5"/>
  <c r="T288" i="5"/>
  <c r="S289" i="5"/>
  <c r="T289" i="5"/>
  <c r="S290" i="5"/>
  <c r="T290" i="5"/>
  <c r="S291" i="5"/>
  <c r="T291" i="5"/>
  <c r="S292" i="5"/>
  <c r="T292" i="5"/>
  <c r="S293" i="5"/>
  <c r="T293" i="5"/>
  <c r="S294" i="5"/>
  <c r="T294" i="5"/>
  <c r="S295" i="5"/>
  <c r="T295" i="5"/>
  <c r="S296" i="5"/>
  <c r="T296" i="5"/>
  <c r="S297" i="5"/>
  <c r="T297" i="5"/>
  <c r="S298" i="5"/>
  <c r="T298" i="5"/>
  <c r="S299" i="5"/>
  <c r="T299" i="5"/>
  <c r="S300" i="5"/>
  <c r="T300" i="5"/>
  <c r="S301" i="5"/>
  <c r="T301" i="5"/>
  <c r="S302" i="5"/>
  <c r="T302" i="5"/>
  <c r="S303" i="5"/>
  <c r="T303" i="5"/>
  <c r="S304" i="5"/>
  <c r="T304" i="5"/>
  <c r="S305" i="5"/>
  <c r="T305" i="5"/>
  <c r="S306" i="5"/>
  <c r="T306" i="5"/>
  <c r="S307" i="5"/>
  <c r="T307" i="5"/>
  <c r="S308" i="5"/>
  <c r="T308" i="5"/>
  <c r="S309" i="5"/>
  <c r="T309" i="5"/>
  <c r="S310" i="5"/>
  <c r="T310" i="5"/>
  <c r="S311" i="5"/>
  <c r="T311" i="5"/>
  <c r="S312" i="5"/>
  <c r="T312" i="5"/>
  <c r="S313" i="5"/>
  <c r="T313" i="5"/>
  <c r="S314" i="5"/>
  <c r="T314" i="5"/>
  <c r="S315" i="5"/>
  <c r="T315" i="5"/>
  <c r="S316" i="5"/>
  <c r="T316" i="5"/>
  <c r="S317" i="5"/>
  <c r="T317" i="5"/>
  <c r="S318" i="5"/>
  <c r="T318" i="5"/>
  <c r="S319" i="5"/>
  <c r="T319" i="5"/>
  <c r="S320" i="5"/>
  <c r="T320" i="5"/>
  <c r="S321" i="5"/>
  <c r="T321" i="5"/>
  <c r="S322" i="5"/>
  <c r="T322" i="5"/>
  <c r="S323" i="5"/>
  <c r="T323" i="5"/>
  <c r="S324" i="5"/>
  <c r="T324" i="5"/>
  <c r="S325" i="5"/>
  <c r="T325" i="5"/>
  <c r="S326" i="5"/>
  <c r="T326" i="5"/>
  <c r="S327" i="5"/>
  <c r="T327" i="5"/>
  <c r="S328" i="5"/>
  <c r="T328" i="5"/>
  <c r="S329" i="5"/>
  <c r="T329" i="5"/>
  <c r="S330" i="5"/>
  <c r="T330" i="5"/>
  <c r="S331" i="5"/>
  <c r="T331" i="5"/>
  <c r="S332" i="5"/>
  <c r="T332" i="5"/>
  <c r="S333" i="5"/>
  <c r="T333" i="5"/>
  <c r="S334" i="5"/>
  <c r="T334" i="5"/>
  <c r="S335" i="5"/>
  <c r="T335" i="5"/>
  <c r="S336" i="5"/>
  <c r="T336" i="5"/>
  <c r="S337" i="5"/>
  <c r="T337" i="5"/>
  <c r="S338" i="5"/>
  <c r="T338" i="5"/>
  <c r="S339" i="5"/>
  <c r="T339" i="5"/>
  <c r="S340" i="5"/>
  <c r="T340" i="5"/>
  <c r="S341" i="5"/>
  <c r="T341" i="5"/>
  <c r="S342" i="5"/>
  <c r="T342" i="5"/>
  <c r="S343" i="5"/>
  <c r="T343" i="5"/>
  <c r="S344" i="5"/>
  <c r="T344" i="5"/>
  <c r="S345" i="5"/>
  <c r="T345" i="5"/>
  <c r="S346" i="5"/>
  <c r="T346" i="5"/>
  <c r="S347" i="5"/>
  <c r="T347" i="5"/>
  <c r="S348" i="5"/>
  <c r="T348" i="5"/>
  <c r="S349" i="5"/>
  <c r="T349" i="5"/>
  <c r="S350" i="5"/>
  <c r="T350" i="5"/>
  <c r="S351" i="5"/>
  <c r="T351" i="5"/>
  <c r="S352" i="5"/>
  <c r="T352" i="5"/>
  <c r="S353" i="5"/>
  <c r="T353" i="5"/>
  <c r="S354" i="5"/>
  <c r="T354" i="5"/>
  <c r="S355" i="5"/>
  <c r="T355" i="5"/>
  <c r="S356" i="5"/>
  <c r="T356" i="5"/>
  <c r="S357" i="5"/>
  <c r="T357" i="5"/>
  <c r="S358" i="5"/>
  <c r="T358" i="5"/>
  <c r="S359" i="5"/>
  <c r="T359" i="5"/>
  <c r="S360" i="5"/>
  <c r="T360" i="5"/>
  <c r="S361" i="5"/>
  <c r="T361" i="5"/>
  <c r="S362" i="5"/>
  <c r="T362" i="5"/>
  <c r="S363" i="5"/>
  <c r="T363" i="5"/>
  <c r="S364" i="5"/>
  <c r="T364" i="5"/>
  <c r="S365" i="5"/>
  <c r="T365" i="5"/>
  <c r="S366" i="5"/>
  <c r="T366" i="5"/>
  <c r="S367" i="5"/>
  <c r="T367" i="5"/>
  <c r="S368" i="5"/>
  <c r="T368" i="5"/>
  <c r="S369" i="5"/>
  <c r="T369" i="5"/>
  <c r="S370" i="5"/>
  <c r="T370" i="5"/>
  <c r="S371" i="5"/>
  <c r="T371" i="5"/>
  <c r="S372" i="5"/>
  <c r="T372" i="5"/>
  <c r="S373" i="5"/>
  <c r="T373" i="5"/>
  <c r="S374" i="5"/>
  <c r="T374" i="5"/>
  <c r="S375" i="5"/>
  <c r="T375" i="5"/>
  <c r="S376" i="5"/>
  <c r="T376" i="5"/>
  <c r="S377" i="5"/>
  <c r="T377" i="5"/>
  <c r="S378" i="5"/>
  <c r="T378" i="5"/>
  <c r="S379" i="5"/>
  <c r="T379" i="5"/>
  <c r="S380" i="5"/>
  <c r="T380" i="5"/>
  <c r="S381" i="5"/>
  <c r="T381" i="5"/>
  <c r="S382" i="5"/>
  <c r="T382" i="5"/>
  <c r="S383" i="5"/>
  <c r="T383" i="5"/>
  <c r="S384" i="5"/>
  <c r="T384" i="5"/>
  <c r="S385" i="5"/>
  <c r="T385" i="5"/>
  <c r="S386" i="5"/>
  <c r="T386" i="5"/>
  <c r="S387" i="5"/>
  <c r="T387" i="5"/>
  <c r="S388" i="5"/>
  <c r="T388" i="5"/>
  <c r="S389" i="5"/>
  <c r="T389" i="5"/>
  <c r="S390" i="5"/>
  <c r="T390" i="5"/>
  <c r="S391" i="5"/>
  <c r="T391" i="5"/>
  <c r="S392" i="5"/>
  <c r="T392" i="5"/>
  <c r="S393" i="5"/>
  <c r="T393" i="5"/>
  <c r="S394" i="5"/>
  <c r="T394" i="5"/>
  <c r="S395" i="5"/>
  <c r="T395" i="5"/>
  <c r="S396" i="5"/>
  <c r="T396" i="5"/>
  <c r="S397" i="5"/>
  <c r="T397" i="5"/>
  <c r="S398" i="5"/>
  <c r="T398" i="5"/>
  <c r="S399" i="5"/>
  <c r="T399" i="5"/>
  <c r="S400" i="5"/>
  <c r="T400" i="5"/>
  <c r="S401" i="5"/>
  <c r="T401" i="5"/>
  <c r="S402" i="5"/>
  <c r="T402" i="5"/>
  <c r="S403" i="5"/>
  <c r="T403" i="5"/>
  <c r="S404" i="5"/>
  <c r="T404" i="5"/>
  <c r="S405" i="5"/>
  <c r="T405" i="5"/>
  <c r="S406" i="5"/>
  <c r="T406" i="5"/>
  <c r="S407" i="5"/>
  <c r="T407" i="5"/>
  <c r="S408" i="5"/>
  <c r="T408" i="5"/>
  <c r="S409" i="5"/>
  <c r="T409" i="5"/>
  <c r="S410" i="5"/>
  <c r="T410" i="5"/>
  <c r="S411" i="5"/>
  <c r="T411" i="5"/>
  <c r="S412" i="5"/>
  <c r="T412" i="5"/>
  <c r="S413" i="5"/>
  <c r="T413" i="5"/>
  <c r="S414" i="5"/>
  <c r="T414" i="5"/>
  <c r="S415" i="5"/>
  <c r="T415" i="5"/>
  <c r="S416" i="5"/>
  <c r="T416" i="5"/>
  <c r="S417" i="5"/>
  <c r="T417" i="5"/>
  <c r="S418" i="5"/>
  <c r="T418" i="5"/>
  <c r="S419" i="5"/>
  <c r="T419" i="5"/>
  <c r="S420" i="5"/>
  <c r="T420" i="5"/>
  <c r="S421" i="5"/>
  <c r="T421" i="5"/>
  <c r="S422" i="5"/>
  <c r="T422" i="5"/>
  <c r="S423" i="5"/>
  <c r="T423" i="5"/>
  <c r="S424" i="5"/>
  <c r="T424" i="5"/>
  <c r="S425" i="5"/>
  <c r="T425" i="5"/>
  <c r="S426" i="5"/>
  <c r="T426" i="5"/>
  <c r="S427" i="5"/>
  <c r="T427" i="5"/>
  <c r="S428" i="5"/>
  <c r="T428" i="5"/>
  <c r="S429" i="5"/>
  <c r="T429" i="5"/>
  <c r="S430" i="5"/>
  <c r="T430" i="5"/>
  <c r="S431" i="5"/>
  <c r="T431" i="5"/>
  <c r="S432" i="5"/>
  <c r="T432" i="5"/>
  <c r="S433" i="5"/>
  <c r="T433" i="5"/>
  <c r="S434" i="5"/>
  <c r="T434" i="5"/>
  <c r="S435" i="5"/>
  <c r="T435" i="5"/>
  <c r="S436" i="5"/>
  <c r="T436" i="5"/>
  <c r="S437" i="5"/>
  <c r="T437" i="5"/>
  <c r="S438" i="5"/>
  <c r="T438" i="5"/>
  <c r="S439" i="5"/>
  <c r="T439" i="5"/>
  <c r="S440" i="5"/>
  <c r="T440" i="5"/>
  <c r="S441" i="5"/>
  <c r="T441" i="5"/>
  <c r="S442" i="5"/>
  <c r="T442" i="5"/>
  <c r="S443" i="5"/>
  <c r="T443" i="5"/>
  <c r="S444" i="5"/>
  <c r="T444" i="5"/>
  <c r="S445" i="5"/>
  <c r="T445" i="5"/>
  <c r="S446" i="5"/>
  <c r="T446" i="5"/>
  <c r="S447" i="5"/>
  <c r="T447" i="5"/>
  <c r="S448" i="5"/>
  <c r="T448" i="5"/>
  <c r="S449" i="5"/>
  <c r="T449" i="5"/>
  <c r="S450" i="5"/>
  <c r="T450" i="5"/>
  <c r="S451" i="5"/>
  <c r="T451" i="5"/>
  <c r="S452" i="5"/>
  <c r="T452" i="5"/>
  <c r="S453" i="5"/>
  <c r="T453" i="5"/>
  <c r="S454" i="5"/>
  <c r="T454" i="5"/>
  <c r="S455" i="5"/>
  <c r="T455" i="5"/>
  <c r="S456" i="5"/>
  <c r="T456" i="5"/>
  <c r="S457" i="5"/>
  <c r="T457" i="5"/>
  <c r="S458" i="5"/>
  <c r="T458" i="5"/>
  <c r="S459" i="5"/>
  <c r="T459" i="5"/>
  <c r="S460" i="5"/>
  <c r="T460" i="5"/>
  <c r="S461" i="5"/>
  <c r="T461" i="5"/>
  <c r="S462" i="5"/>
  <c r="T462" i="5"/>
  <c r="S463" i="5"/>
  <c r="T463" i="5"/>
  <c r="S464" i="5"/>
  <c r="T464" i="5"/>
  <c r="S465" i="5"/>
  <c r="T465" i="5"/>
  <c r="S466" i="5"/>
  <c r="T466" i="5"/>
  <c r="S467" i="5"/>
  <c r="T467" i="5"/>
  <c r="S468" i="5"/>
  <c r="T468" i="5"/>
  <c r="S469" i="5"/>
  <c r="T469" i="5"/>
  <c r="S470" i="5"/>
  <c r="T470" i="5"/>
  <c r="S471" i="5"/>
  <c r="T471" i="5"/>
  <c r="S472" i="5"/>
  <c r="T472" i="5"/>
  <c r="S473" i="5"/>
  <c r="T473" i="5"/>
  <c r="S474" i="5"/>
  <c r="T474" i="5"/>
  <c r="S475" i="5"/>
  <c r="T475" i="5"/>
  <c r="S476" i="5"/>
  <c r="T476" i="5"/>
  <c r="S477" i="5"/>
  <c r="T477" i="5"/>
  <c r="S478" i="5"/>
  <c r="T478" i="5"/>
  <c r="S479" i="5"/>
  <c r="T479" i="5"/>
  <c r="S480" i="5"/>
  <c r="T480" i="5"/>
  <c r="S481" i="5"/>
  <c r="T481" i="5"/>
  <c r="S482" i="5"/>
  <c r="T482" i="5"/>
  <c r="S483" i="5"/>
  <c r="T483" i="5"/>
  <c r="S484" i="5"/>
  <c r="T484" i="5"/>
  <c r="S485" i="5"/>
  <c r="T485" i="5"/>
  <c r="S486" i="5"/>
  <c r="T486" i="5"/>
  <c r="S487" i="5"/>
  <c r="T487" i="5"/>
  <c r="S488" i="5"/>
  <c r="T488" i="5"/>
  <c r="S489" i="5"/>
  <c r="T489" i="5"/>
  <c r="S490" i="5"/>
  <c r="T490" i="5"/>
  <c r="S491" i="5"/>
  <c r="T491" i="5"/>
  <c r="S492" i="5"/>
  <c r="T492" i="5"/>
  <c r="S493" i="5"/>
  <c r="T493" i="5"/>
  <c r="S494" i="5"/>
  <c r="T494" i="5"/>
  <c r="S495" i="5"/>
  <c r="T495" i="5"/>
  <c r="S496" i="5"/>
  <c r="T496" i="5"/>
  <c r="S497" i="5"/>
  <c r="T497" i="5"/>
  <c r="S498" i="5"/>
  <c r="T498" i="5"/>
  <c r="S499" i="5"/>
  <c r="T499" i="5"/>
  <c r="S500" i="5"/>
  <c r="T500" i="5"/>
  <c r="S501" i="5"/>
  <c r="T501" i="5"/>
  <c r="S502" i="5"/>
  <c r="T502" i="5"/>
  <c r="S503" i="5"/>
  <c r="T503" i="5"/>
  <c r="S504" i="5"/>
  <c r="T504" i="5"/>
  <c r="S505" i="5"/>
  <c r="T505" i="5"/>
  <c r="S506" i="5"/>
  <c r="T506" i="5"/>
  <c r="S507" i="5"/>
  <c r="T507" i="5"/>
  <c r="S508" i="5"/>
  <c r="T508" i="5"/>
  <c r="S509" i="5"/>
  <c r="T509" i="5"/>
  <c r="S510" i="5"/>
  <c r="T510" i="5"/>
  <c r="S511" i="5"/>
  <c r="T511" i="5"/>
  <c r="S512" i="5"/>
  <c r="T512" i="5"/>
  <c r="S513" i="5"/>
  <c r="T513" i="5"/>
  <c r="S514" i="5"/>
  <c r="T514" i="5"/>
  <c r="S515" i="5"/>
  <c r="T515" i="5"/>
  <c r="S516" i="5"/>
  <c r="T516" i="5"/>
  <c r="S517" i="5"/>
  <c r="T517" i="5"/>
  <c r="S518" i="5"/>
  <c r="T518" i="5"/>
  <c r="S519" i="5"/>
  <c r="T519" i="5"/>
  <c r="S520" i="5"/>
  <c r="T520" i="5"/>
  <c r="S521" i="5"/>
  <c r="T521" i="5"/>
  <c r="S522" i="5"/>
  <c r="T522" i="5"/>
  <c r="S523" i="5"/>
  <c r="T523" i="5"/>
  <c r="S524" i="5"/>
  <c r="T524" i="5"/>
  <c r="S525" i="5"/>
  <c r="T525" i="5"/>
  <c r="S526" i="5"/>
  <c r="T526" i="5"/>
  <c r="S527" i="5"/>
  <c r="T527" i="5"/>
  <c r="S528" i="5"/>
  <c r="T528" i="5"/>
  <c r="S529" i="5"/>
  <c r="T529" i="5"/>
  <c r="S530" i="5"/>
  <c r="T530" i="5"/>
  <c r="S531" i="5"/>
  <c r="T531" i="5"/>
  <c r="S532" i="5"/>
  <c r="T532" i="5"/>
  <c r="S533" i="5"/>
  <c r="T533" i="5"/>
  <c r="S534" i="5"/>
  <c r="T534" i="5"/>
  <c r="S535" i="5"/>
  <c r="T535" i="5"/>
  <c r="S536" i="5"/>
  <c r="T536" i="5"/>
  <c r="S537" i="5"/>
  <c r="T537" i="5"/>
  <c r="S538" i="5"/>
  <c r="T538" i="5"/>
  <c r="S539" i="5"/>
  <c r="T539" i="5"/>
  <c r="S540" i="5"/>
  <c r="T540" i="5"/>
  <c r="S541" i="5"/>
  <c r="T541" i="5"/>
  <c r="S542" i="5"/>
  <c r="T542" i="5"/>
  <c r="S543" i="5"/>
  <c r="T543" i="5"/>
  <c r="S544" i="5"/>
  <c r="T544" i="5"/>
  <c r="S545" i="5"/>
  <c r="T545" i="5"/>
  <c r="S546" i="5"/>
  <c r="T546" i="5"/>
  <c r="S547" i="5"/>
  <c r="T547" i="5"/>
  <c r="S548" i="5"/>
  <c r="T548" i="5"/>
  <c r="S549" i="5"/>
  <c r="T549" i="5"/>
  <c r="S550" i="5"/>
  <c r="T550" i="5"/>
  <c r="S551" i="5"/>
  <c r="T551" i="5"/>
  <c r="S552" i="5"/>
  <c r="T552" i="5"/>
  <c r="S553" i="5"/>
  <c r="T553" i="5"/>
  <c r="S554" i="5"/>
  <c r="T554" i="5"/>
  <c r="S555" i="5"/>
  <c r="T555" i="5"/>
  <c r="S556" i="5"/>
  <c r="T556" i="5"/>
  <c r="S557" i="5"/>
  <c r="T557" i="5"/>
  <c r="S558" i="5"/>
  <c r="T558" i="5"/>
  <c r="S559" i="5"/>
  <c r="T559" i="5"/>
  <c r="S560" i="5"/>
  <c r="T560" i="5"/>
  <c r="S561" i="5"/>
  <c r="T561" i="5"/>
  <c r="S562" i="5"/>
  <c r="T562" i="5"/>
  <c r="S563" i="5"/>
  <c r="T563" i="5"/>
  <c r="S564" i="5"/>
  <c r="T564" i="5"/>
  <c r="S565" i="5"/>
  <c r="T565" i="5"/>
  <c r="S566" i="5"/>
  <c r="T566" i="5"/>
  <c r="S567" i="5"/>
  <c r="T567" i="5"/>
  <c r="S568" i="5"/>
  <c r="T568" i="5"/>
  <c r="S569" i="5"/>
  <c r="T569" i="5"/>
  <c r="S570" i="5"/>
  <c r="T570" i="5"/>
  <c r="S571" i="5"/>
  <c r="T571" i="5"/>
  <c r="S572" i="5"/>
  <c r="T572" i="5"/>
  <c r="S573" i="5"/>
  <c r="T573" i="5"/>
  <c r="S574" i="5"/>
  <c r="T574" i="5"/>
  <c r="S575" i="5"/>
  <c r="T575" i="5"/>
  <c r="S576" i="5"/>
  <c r="T576" i="5"/>
  <c r="S577" i="5"/>
  <c r="T577" i="5"/>
  <c r="S578" i="5"/>
  <c r="T578" i="5"/>
  <c r="S579" i="5"/>
  <c r="T579" i="5"/>
  <c r="S580" i="5"/>
  <c r="T580" i="5"/>
  <c r="S581" i="5"/>
  <c r="T581" i="5"/>
  <c r="S582" i="5"/>
  <c r="T582" i="5"/>
  <c r="S583" i="5"/>
  <c r="T583" i="5"/>
  <c r="S584" i="5"/>
  <c r="T584" i="5"/>
  <c r="S585" i="5"/>
  <c r="T585" i="5"/>
  <c r="S586" i="5"/>
  <c r="T586" i="5"/>
  <c r="S587" i="5"/>
  <c r="T587" i="5"/>
  <c r="S588" i="5"/>
  <c r="T588" i="5"/>
  <c r="S589" i="5"/>
  <c r="T589" i="5"/>
  <c r="S590" i="5"/>
  <c r="T590" i="5"/>
  <c r="S591" i="5"/>
  <c r="T591" i="5"/>
  <c r="S592" i="5"/>
  <c r="T592" i="5"/>
  <c r="S593" i="5"/>
  <c r="T593" i="5"/>
  <c r="S594" i="5"/>
  <c r="T594" i="5"/>
  <c r="S595" i="5"/>
  <c r="T595" i="5"/>
  <c r="S596" i="5"/>
  <c r="T596" i="5"/>
  <c r="S597" i="5"/>
  <c r="T597" i="5"/>
  <c r="S598" i="5"/>
  <c r="T598" i="5"/>
  <c r="S599" i="5"/>
  <c r="T599" i="5"/>
  <c r="S600" i="5"/>
  <c r="T600" i="5"/>
  <c r="S601" i="5"/>
  <c r="T601" i="5"/>
  <c r="S602" i="5"/>
  <c r="T602" i="5"/>
  <c r="S603" i="5"/>
  <c r="T603" i="5"/>
  <c r="S604" i="5"/>
  <c r="T604" i="5"/>
  <c r="S605" i="5"/>
  <c r="T605" i="5"/>
  <c r="S606" i="5"/>
  <c r="T606" i="5"/>
  <c r="S607" i="5"/>
  <c r="T607" i="5"/>
  <c r="S608" i="5"/>
  <c r="T608" i="5"/>
  <c r="S609" i="5"/>
  <c r="T609" i="5"/>
  <c r="S610" i="5"/>
  <c r="T610" i="5"/>
  <c r="S611" i="5"/>
  <c r="T611" i="5"/>
  <c r="S612" i="5"/>
  <c r="T612" i="5"/>
  <c r="S613" i="5"/>
  <c r="T613" i="5"/>
  <c r="S614" i="5"/>
  <c r="T614" i="5"/>
  <c r="S615" i="5"/>
  <c r="T615" i="5"/>
  <c r="S616" i="5"/>
  <c r="T616" i="5"/>
  <c r="S617" i="5"/>
  <c r="T617" i="5"/>
  <c r="S618" i="5"/>
  <c r="T618" i="5"/>
  <c r="S619" i="5"/>
  <c r="T619" i="5"/>
  <c r="S620" i="5"/>
  <c r="T620" i="5"/>
  <c r="S621" i="5"/>
  <c r="T621" i="5"/>
  <c r="S622" i="5"/>
  <c r="T622" i="5"/>
  <c r="S623" i="5"/>
  <c r="T623" i="5"/>
  <c r="S624" i="5"/>
  <c r="T624" i="5"/>
  <c r="S625" i="5"/>
  <c r="T625" i="5"/>
  <c r="S626" i="5"/>
  <c r="T626" i="5"/>
  <c r="S627" i="5"/>
  <c r="T627" i="5"/>
  <c r="S628" i="5"/>
  <c r="T628" i="5"/>
  <c r="S629" i="5"/>
  <c r="T629" i="5"/>
  <c r="S630" i="5"/>
  <c r="T630" i="5"/>
  <c r="S631" i="5"/>
  <c r="T631" i="5"/>
  <c r="S632" i="5"/>
  <c r="T632" i="5"/>
  <c r="S633" i="5"/>
  <c r="T633" i="5"/>
  <c r="S634" i="5"/>
  <c r="T634" i="5"/>
  <c r="S15" i="6"/>
  <c r="T15" i="6"/>
  <c r="S16" i="6"/>
  <c r="T16" i="6"/>
  <c r="S17" i="6"/>
  <c r="T17" i="6"/>
  <c r="S18" i="6"/>
  <c r="T18" i="6"/>
  <c r="S19" i="6"/>
  <c r="T19" i="6"/>
  <c r="S20" i="6"/>
  <c r="T20" i="6"/>
  <c r="S21" i="6"/>
  <c r="T21" i="6"/>
  <c r="S22" i="6"/>
  <c r="T22" i="6"/>
  <c r="S23" i="6"/>
  <c r="T23" i="6"/>
  <c r="S24" i="6"/>
  <c r="T24" i="6"/>
  <c r="S25" i="6"/>
  <c r="T25" i="6"/>
  <c r="S26" i="6"/>
  <c r="T26" i="6"/>
  <c r="S27" i="6"/>
  <c r="T27" i="6"/>
  <c r="S28" i="6"/>
  <c r="T28" i="6"/>
  <c r="S29" i="6"/>
  <c r="T29" i="6"/>
  <c r="S30" i="6"/>
  <c r="T30" i="6"/>
  <c r="S31" i="6"/>
  <c r="T31" i="6"/>
  <c r="S32" i="6"/>
  <c r="T32" i="6"/>
  <c r="S33" i="6"/>
  <c r="T33" i="6"/>
  <c r="S34" i="6"/>
  <c r="T34" i="6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/>
  <c r="S42" i="6"/>
  <c r="T42" i="6"/>
  <c r="S43" i="6"/>
  <c r="T43" i="6"/>
  <c r="S44" i="6"/>
  <c r="T44" i="6"/>
  <c r="S45" i="6"/>
  <c r="T45" i="6"/>
  <c r="S46" i="6"/>
  <c r="T46" i="6"/>
  <c r="S47" i="6"/>
  <c r="T47" i="6"/>
  <c r="S48" i="6"/>
  <c r="T48" i="6"/>
  <c r="S49" i="6"/>
  <c r="T49" i="6"/>
  <c r="S50" i="6"/>
  <c r="T50" i="6"/>
  <c r="S51" i="6"/>
  <c r="T51" i="6"/>
  <c r="S52" i="6"/>
  <c r="T52" i="6"/>
  <c r="S53" i="6"/>
  <c r="T53" i="6"/>
  <c r="S54" i="6"/>
  <c r="T54" i="6"/>
  <c r="S55" i="6"/>
  <c r="T55" i="6"/>
  <c r="S56" i="6"/>
  <c r="T56" i="6"/>
  <c r="S57" i="6"/>
  <c r="T57" i="6"/>
  <c r="S58" i="6"/>
  <c r="T58" i="6"/>
  <c r="S59" i="6"/>
  <c r="T59" i="6"/>
  <c r="S60" i="6"/>
  <c r="T60" i="6"/>
  <c r="S61" i="6"/>
  <c r="T61" i="6"/>
  <c r="S62" i="6"/>
  <c r="T62" i="6"/>
  <c r="S63" i="6"/>
  <c r="T63" i="6"/>
  <c r="S64" i="6"/>
  <c r="T64" i="6"/>
  <c r="S65" i="6"/>
  <c r="T65" i="6"/>
  <c r="S66" i="6"/>
  <c r="T66" i="6"/>
  <c r="S67" i="6"/>
  <c r="T67" i="6"/>
  <c r="S68" i="6"/>
  <c r="T68" i="6"/>
  <c r="S69" i="6"/>
  <c r="T69" i="6"/>
  <c r="S70" i="6"/>
  <c r="T70" i="6"/>
  <c r="S71" i="6"/>
  <c r="T71" i="6"/>
  <c r="S72" i="6"/>
  <c r="T72" i="6"/>
  <c r="S73" i="6"/>
  <c r="T73" i="6"/>
  <c r="S74" i="6"/>
  <c r="T74" i="6"/>
  <c r="S75" i="6"/>
  <c r="T75" i="6"/>
  <c r="S76" i="6"/>
  <c r="T76" i="6"/>
  <c r="S77" i="6"/>
  <c r="T77" i="6"/>
  <c r="S78" i="6"/>
  <c r="T78" i="6"/>
  <c r="S79" i="6"/>
  <c r="T79" i="6"/>
  <c r="S80" i="6"/>
  <c r="T80" i="6"/>
  <c r="S84" i="6"/>
  <c r="T84" i="6"/>
  <c r="S85" i="6"/>
  <c r="T85" i="6"/>
  <c r="S86" i="6"/>
  <c r="T86" i="6"/>
  <c r="S87" i="6"/>
  <c r="T87" i="6"/>
  <c r="S88" i="6"/>
  <c r="T88" i="6"/>
  <c r="S89" i="6"/>
  <c r="T89" i="6"/>
  <c r="S90" i="6"/>
  <c r="T90" i="6"/>
  <c r="S91" i="6"/>
  <c r="T91" i="6"/>
  <c r="S92" i="6"/>
  <c r="T92" i="6"/>
  <c r="S93" i="6"/>
  <c r="T93" i="6"/>
  <c r="S94" i="6"/>
  <c r="T94" i="6"/>
  <c r="S95" i="6"/>
  <c r="T95" i="6"/>
  <c r="S96" i="6"/>
  <c r="T96" i="6"/>
  <c r="S97" i="6"/>
  <c r="T97" i="6"/>
  <c r="S98" i="6"/>
  <c r="T98" i="6"/>
  <c r="S99" i="6"/>
  <c r="T99" i="6"/>
  <c r="S100" i="6"/>
  <c r="T100" i="6"/>
  <c r="S101" i="6"/>
  <c r="T101" i="6"/>
  <c r="S102" i="6"/>
  <c r="T102" i="6"/>
  <c r="S103" i="6"/>
  <c r="T103" i="6"/>
  <c r="S104" i="6"/>
  <c r="T104" i="6"/>
  <c r="S105" i="6"/>
  <c r="T105" i="6"/>
  <c r="S106" i="6"/>
  <c r="T106" i="6"/>
  <c r="S107" i="6"/>
  <c r="T107" i="6"/>
  <c r="S108" i="6"/>
  <c r="T108" i="6"/>
  <c r="S109" i="6"/>
  <c r="T109" i="6"/>
  <c r="S110" i="6"/>
  <c r="T110" i="6"/>
  <c r="S111" i="6"/>
  <c r="T111" i="6"/>
  <c r="S112" i="6"/>
  <c r="T112" i="6"/>
  <c r="S113" i="6"/>
  <c r="T113" i="6"/>
  <c r="S114" i="6"/>
  <c r="T114" i="6"/>
  <c r="S115" i="6"/>
  <c r="T115" i="6"/>
  <c r="S116" i="6"/>
  <c r="T116" i="6"/>
  <c r="S117" i="6"/>
  <c r="T117" i="6"/>
  <c r="S118" i="6"/>
  <c r="T118" i="6"/>
  <c r="S119" i="6"/>
  <c r="T119" i="6"/>
  <c r="S120" i="6"/>
  <c r="T120" i="6"/>
  <c r="S121" i="6"/>
  <c r="T121" i="6"/>
  <c r="S122" i="6"/>
  <c r="T122" i="6"/>
  <c r="S123" i="6"/>
  <c r="T123" i="6"/>
  <c r="S124" i="6"/>
  <c r="T124" i="6"/>
  <c r="S125" i="6"/>
  <c r="T125" i="6"/>
  <c r="S126" i="6"/>
  <c r="T126" i="6"/>
  <c r="S127" i="6"/>
  <c r="T127" i="6"/>
  <c r="S128" i="6"/>
  <c r="T128" i="6"/>
  <c r="S129" i="6"/>
  <c r="T129" i="6"/>
  <c r="S130" i="6"/>
  <c r="T130" i="6"/>
  <c r="S131" i="6"/>
  <c r="T131" i="6"/>
  <c r="S132" i="6"/>
  <c r="T132" i="6"/>
  <c r="S133" i="6"/>
  <c r="T133" i="6"/>
  <c r="S134" i="6"/>
  <c r="T134" i="6"/>
  <c r="S135" i="6"/>
  <c r="T135" i="6"/>
  <c r="S136" i="6"/>
  <c r="T136" i="6"/>
  <c r="S137" i="6"/>
  <c r="T137" i="6"/>
  <c r="S138" i="6"/>
  <c r="T138" i="6"/>
  <c r="S139" i="6"/>
  <c r="T139" i="6"/>
  <c r="S140" i="6"/>
  <c r="T140" i="6"/>
  <c r="S141" i="6"/>
  <c r="T141" i="6"/>
  <c r="S142" i="6"/>
  <c r="T142" i="6"/>
  <c r="S143" i="6"/>
  <c r="T143" i="6"/>
  <c r="S144" i="6"/>
  <c r="T144" i="6"/>
  <c r="S145" i="6"/>
  <c r="T145" i="6"/>
  <c r="S146" i="6"/>
  <c r="T146" i="6"/>
  <c r="S147" i="6"/>
  <c r="T147" i="6"/>
  <c r="S148" i="6"/>
  <c r="T148" i="6"/>
  <c r="S149" i="6"/>
  <c r="T149" i="6"/>
  <c r="S150" i="6"/>
  <c r="T150" i="6"/>
  <c r="S151" i="6"/>
  <c r="T151" i="6"/>
  <c r="S152" i="6"/>
  <c r="T152" i="6"/>
  <c r="S153" i="6"/>
  <c r="T153" i="6"/>
  <c r="S154" i="6"/>
  <c r="T154" i="6"/>
  <c r="S155" i="6"/>
  <c r="T155" i="6"/>
  <c r="S156" i="6"/>
  <c r="T156" i="6"/>
  <c r="S157" i="6"/>
  <c r="T157" i="6"/>
  <c r="S158" i="6"/>
  <c r="T158" i="6"/>
  <c r="S159" i="6"/>
  <c r="T159" i="6"/>
  <c r="S160" i="6"/>
  <c r="T160" i="6"/>
  <c r="S161" i="6"/>
  <c r="T161" i="6"/>
  <c r="S162" i="6"/>
  <c r="T162" i="6"/>
  <c r="S163" i="6"/>
  <c r="T163" i="6"/>
  <c r="S164" i="6"/>
  <c r="T164" i="6"/>
  <c r="S165" i="6"/>
  <c r="T165" i="6"/>
  <c r="S166" i="6"/>
  <c r="T166" i="6"/>
  <c r="S167" i="6"/>
  <c r="T167" i="6"/>
  <c r="S168" i="6"/>
  <c r="T168" i="6"/>
  <c r="S169" i="6"/>
  <c r="T169" i="6"/>
  <c r="S170" i="6"/>
  <c r="T170" i="6"/>
  <c r="S171" i="6"/>
  <c r="T171" i="6"/>
  <c r="S172" i="6"/>
  <c r="T172" i="6"/>
  <c r="S173" i="6"/>
  <c r="T173" i="6"/>
  <c r="S174" i="6"/>
  <c r="T174" i="6"/>
  <c r="S175" i="6"/>
  <c r="T175" i="6"/>
  <c r="S176" i="6"/>
  <c r="T176" i="6"/>
  <c r="S177" i="6"/>
  <c r="T177" i="6"/>
  <c r="S178" i="6"/>
  <c r="T178" i="6"/>
  <c r="S179" i="6"/>
  <c r="T179" i="6"/>
  <c r="S180" i="6"/>
  <c r="T180" i="6"/>
  <c r="S181" i="6"/>
  <c r="T181" i="6"/>
  <c r="S182" i="6"/>
  <c r="T182" i="6"/>
  <c r="S183" i="6"/>
  <c r="T183" i="6"/>
  <c r="S184" i="6"/>
  <c r="T184" i="6"/>
  <c r="S185" i="6"/>
  <c r="T185" i="6"/>
  <c r="S186" i="6"/>
  <c r="T186" i="6"/>
  <c r="S187" i="6"/>
  <c r="T187" i="6"/>
  <c r="S188" i="6"/>
  <c r="T188" i="6"/>
  <c r="S189" i="6"/>
  <c r="T189" i="6"/>
  <c r="S190" i="6"/>
  <c r="T190" i="6"/>
  <c r="S191" i="6"/>
  <c r="T191" i="6"/>
  <c r="S192" i="6"/>
  <c r="T192" i="6"/>
  <c r="S193" i="6"/>
  <c r="T193" i="6"/>
  <c r="S194" i="6"/>
  <c r="T194" i="6"/>
  <c r="S195" i="6"/>
  <c r="T195" i="6"/>
  <c r="S196" i="6"/>
  <c r="T196" i="6"/>
  <c r="S197" i="6"/>
  <c r="T197" i="6"/>
  <c r="S198" i="6"/>
  <c r="T198" i="6"/>
  <c r="S199" i="6"/>
  <c r="T199" i="6"/>
  <c r="S200" i="6"/>
  <c r="T200" i="6"/>
  <c r="S201" i="6"/>
  <c r="T201" i="6"/>
  <c r="S202" i="6"/>
  <c r="T202" i="6"/>
  <c r="S203" i="6"/>
  <c r="T203" i="6"/>
  <c r="S204" i="6"/>
  <c r="T204" i="6"/>
  <c r="S205" i="6"/>
  <c r="T205" i="6"/>
  <c r="S206" i="6"/>
  <c r="T206" i="6"/>
  <c r="S207" i="6"/>
  <c r="T207" i="6"/>
  <c r="S208" i="6"/>
  <c r="T208" i="6"/>
  <c r="S209" i="6"/>
  <c r="T209" i="6"/>
  <c r="S210" i="6"/>
  <c r="T210" i="6"/>
  <c r="S211" i="6"/>
  <c r="T211" i="6"/>
  <c r="S212" i="6"/>
  <c r="T212" i="6"/>
  <c r="S213" i="6"/>
  <c r="T213" i="6"/>
  <c r="S214" i="6"/>
  <c r="T214" i="6"/>
  <c r="S215" i="6"/>
  <c r="T215" i="6"/>
  <c r="S216" i="6"/>
  <c r="T216" i="6"/>
  <c r="S217" i="6"/>
  <c r="T217" i="6"/>
  <c r="S218" i="6"/>
  <c r="T218" i="6"/>
  <c r="S219" i="6"/>
  <c r="T219" i="6"/>
  <c r="S220" i="6"/>
  <c r="T220" i="6"/>
  <c r="S221" i="6"/>
  <c r="T221" i="6"/>
  <c r="S222" i="6"/>
  <c r="T222" i="6"/>
  <c r="S223" i="6"/>
  <c r="T223" i="6"/>
  <c r="S224" i="6"/>
  <c r="T224" i="6"/>
  <c r="S225" i="6"/>
  <c r="T225" i="6"/>
  <c r="S226" i="6"/>
  <c r="T226" i="6"/>
  <c r="S227" i="6"/>
  <c r="T227" i="6"/>
  <c r="S228" i="6"/>
  <c r="T228" i="6"/>
  <c r="S229" i="6"/>
  <c r="T229" i="6"/>
  <c r="S230" i="6"/>
  <c r="T230" i="6"/>
  <c r="S231" i="6"/>
  <c r="T231" i="6"/>
  <c r="S232" i="6"/>
  <c r="T232" i="6"/>
  <c r="S233" i="6"/>
  <c r="T233" i="6"/>
  <c r="S234" i="6"/>
  <c r="T234" i="6"/>
  <c r="S235" i="6"/>
  <c r="T235" i="6"/>
  <c r="S236" i="6"/>
  <c r="T236" i="6"/>
  <c r="S237" i="6"/>
  <c r="T237" i="6"/>
  <c r="S238" i="6"/>
  <c r="T238" i="6"/>
  <c r="S239" i="6"/>
  <c r="T239" i="6"/>
  <c r="S240" i="6"/>
  <c r="T240" i="6"/>
  <c r="S241" i="6"/>
  <c r="T241" i="6"/>
  <c r="S242" i="6"/>
  <c r="T242" i="6"/>
  <c r="S243" i="6"/>
  <c r="T243" i="6"/>
  <c r="S244" i="6"/>
  <c r="T244" i="6"/>
  <c r="S245" i="6"/>
  <c r="T245" i="6"/>
  <c r="S246" i="6"/>
  <c r="T246" i="6"/>
  <c r="S247" i="6"/>
  <c r="T247" i="6"/>
  <c r="S248" i="6"/>
  <c r="T248" i="6"/>
  <c r="S249" i="6"/>
  <c r="T249" i="6"/>
  <c r="S250" i="6"/>
  <c r="T250" i="6"/>
  <c r="S251" i="6"/>
  <c r="T251" i="6"/>
  <c r="S252" i="6"/>
  <c r="T252" i="6"/>
  <c r="S253" i="6"/>
  <c r="T253" i="6"/>
  <c r="S254" i="6"/>
  <c r="T254" i="6"/>
  <c r="S255" i="6"/>
  <c r="T255" i="6"/>
  <c r="S256" i="6"/>
  <c r="T256" i="6"/>
  <c r="S257" i="6"/>
  <c r="T257" i="6"/>
  <c r="S258" i="6"/>
  <c r="T258" i="6"/>
  <c r="S259" i="6"/>
  <c r="T259" i="6"/>
  <c r="S260" i="6"/>
  <c r="T260" i="6"/>
  <c r="S261" i="6"/>
  <c r="T261" i="6"/>
  <c r="S262" i="6"/>
  <c r="T262" i="6"/>
  <c r="S263" i="6"/>
  <c r="T263" i="6"/>
  <c r="S264" i="6"/>
  <c r="T264" i="6"/>
  <c r="S265" i="6"/>
  <c r="T265" i="6"/>
  <c r="S266" i="6"/>
  <c r="T266" i="6"/>
  <c r="S267" i="6"/>
  <c r="T267" i="6"/>
  <c r="S268" i="6"/>
  <c r="T268" i="6"/>
  <c r="S269" i="6"/>
  <c r="T269" i="6"/>
  <c r="S270" i="6"/>
  <c r="T270" i="6"/>
  <c r="S271" i="6"/>
  <c r="T271" i="6"/>
  <c r="S272" i="6"/>
  <c r="T272" i="6"/>
  <c r="S273" i="6"/>
  <c r="T273" i="6"/>
  <c r="S274" i="6"/>
  <c r="T274" i="6"/>
  <c r="S275" i="6"/>
  <c r="T275" i="6"/>
  <c r="S276" i="6"/>
  <c r="T276" i="6"/>
  <c r="S277" i="6"/>
  <c r="T277" i="6"/>
  <c r="S278" i="6"/>
  <c r="T278" i="6"/>
  <c r="S279" i="6"/>
  <c r="T279" i="6"/>
  <c r="S280" i="6"/>
  <c r="T280" i="6"/>
  <c r="S281" i="6"/>
  <c r="T281" i="6"/>
  <c r="S282" i="6"/>
  <c r="T282" i="6"/>
  <c r="S283" i="6"/>
  <c r="T283" i="6"/>
  <c r="S284" i="6"/>
  <c r="T284" i="6"/>
  <c r="S285" i="6"/>
  <c r="T285" i="6"/>
  <c r="S286" i="6"/>
  <c r="T286" i="6"/>
  <c r="S287" i="6"/>
  <c r="T287" i="6"/>
  <c r="S288" i="6"/>
  <c r="T288" i="6"/>
  <c r="S289" i="6"/>
  <c r="T289" i="6"/>
  <c r="S290" i="6"/>
  <c r="T290" i="6"/>
  <c r="S291" i="6"/>
  <c r="T291" i="6"/>
  <c r="S292" i="6"/>
  <c r="T292" i="6"/>
  <c r="S293" i="6"/>
  <c r="T293" i="6"/>
  <c r="S294" i="6"/>
  <c r="T294" i="6"/>
  <c r="S295" i="6"/>
  <c r="T295" i="6"/>
  <c r="S296" i="6"/>
  <c r="T296" i="6"/>
  <c r="S297" i="6"/>
  <c r="T297" i="6"/>
  <c r="S298" i="6"/>
  <c r="T298" i="6"/>
  <c r="S299" i="6"/>
  <c r="T299" i="6"/>
  <c r="S300" i="6"/>
  <c r="T300" i="6"/>
  <c r="S301" i="6"/>
  <c r="T301" i="6"/>
  <c r="S302" i="6"/>
  <c r="T302" i="6"/>
  <c r="S303" i="6"/>
  <c r="T303" i="6"/>
  <c r="S304" i="6"/>
  <c r="T304" i="6"/>
  <c r="S305" i="6"/>
  <c r="T305" i="6"/>
  <c r="S306" i="6"/>
  <c r="T306" i="6"/>
  <c r="S307" i="6"/>
  <c r="T307" i="6"/>
  <c r="S308" i="6"/>
  <c r="T308" i="6"/>
  <c r="S309" i="6"/>
  <c r="T309" i="6"/>
  <c r="S310" i="6"/>
  <c r="T310" i="6"/>
  <c r="S311" i="6"/>
  <c r="T311" i="6"/>
  <c r="S312" i="6"/>
  <c r="T312" i="6"/>
  <c r="S313" i="6"/>
  <c r="T313" i="6"/>
  <c r="S314" i="6"/>
  <c r="T314" i="6"/>
  <c r="S315" i="6"/>
  <c r="T315" i="6"/>
  <c r="S316" i="6"/>
  <c r="T316" i="6"/>
  <c r="S317" i="6"/>
  <c r="T317" i="6"/>
  <c r="S318" i="6"/>
  <c r="T318" i="6"/>
  <c r="S319" i="6"/>
  <c r="T319" i="6"/>
  <c r="S320" i="6"/>
  <c r="T320" i="6"/>
  <c r="S321" i="6"/>
  <c r="T321" i="6"/>
  <c r="S322" i="6"/>
  <c r="T322" i="6"/>
  <c r="S323" i="6"/>
  <c r="T323" i="6"/>
  <c r="S324" i="6"/>
  <c r="T324" i="6"/>
  <c r="S325" i="6"/>
  <c r="T325" i="6"/>
  <c r="S326" i="6"/>
  <c r="T326" i="6"/>
  <c r="S327" i="6"/>
  <c r="T327" i="6"/>
  <c r="S328" i="6"/>
  <c r="T328" i="6"/>
  <c r="S329" i="6"/>
  <c r="T329" i="6"/>
  <c r="S330" i="6"/>
  <c r="T330" i="6"/>
  <c r="S331" i="6"/>
  <c r="T331" i="6"/>
  <c r="S332" i="6"/>
  <c r="T332" i="6"/>
  <c r="S333" i="6"/>
  <c r="T333" i="6"/>
  <c r="S334" i="6"/>
  <c r="T334" i="6"/>
  <c r="S335" i="6"/>
  <c r="T335" i="6"/>
  <c r="S336" i="6"/>
  <c r="T336" i="6"/>
  <c r="S337" i="6"/>
  <c r="T337" i="6"/>
  <c r="S338" i="6"/>
  <c r="T338" i="6"/>
  <c r="S339" i="6"/>
  <c r="T339" i="6"/>
  <c r="S340" i="6"/>
  <c r="T340" i="6"/>
  <c r="S341" i="6"/>
  <c r="T341" i="6"/>
  <c r="S342" i="6"/>
  <c r="T342" i="6"/>
  <c r="S343" i="6"/>
  <c r="T343" i="6"/>
  <c r="S344" i="6"/>
  <c r="T344" i="6"/>
  <c r="S345" i="6"/>
  <c r="T345" i="6"/>
  <c r="S346" i="6"/>
  <c r="T346" i="6"/>
  <c r="S347" i="6"/>
  <c r="T347" i="6"/>
  <c r="S348" i="6"/>
  <c r="T348" i="6"/>
  <c r="S349" i="6"/>
  <c r="T349" i="6"/>
  <c r="S350" i="6"/>
  <c r="T350" i="6"/>
  <c r="S351" i="6"/>
  <c r="T351" i="6"/>
  <c r="S352" i="6"/>
  <c r="T352" i="6"/>
  <c r="S353" i="6"/>
  <c r="T353" i="6"/>
  <c r="S354" i="6"/>
  <c r="T354" i="6"/>
  <c r="S355" i="6"/>
  <c r="T355" i="6"/>
  <c r="S356" i="6"/>
  <c r="T356" i="6"/>
  <c r="S357" i="6"/>
  <c r="T357" i="6"/>
  <c r="S358" i="6"/>
  <c r="T358" i="6"/>
  <c r="S359" i="6"/>
  <c r="T359" i="6"/>
  <c r="S360" i="6"/>
  <c r="T360" i="6"/>
  <c r="S361" i="6"/>
  <c r="T361" i="6"/>
  <c r="S362" i="6"/>
  <c r="T362" i="6"/>
  <c r="S363" i="6"/>
  <c r="T363" i="6"/>
  <c r="S364" i="6"/>
  <c r="T364" i="6"/>
  <c r="S365" i="6"/>
  <c r="T365" i="6"/>
  <c r="S366" i="6"/>
  <c r="T366" i="6"/>
  <c r="S367" i="6"/>
  <c r="T367" i="6"/>
  <c r="S368" i="6"/>
  <c r="T368" i="6"/>
  <c r="S369" i="6"/>
  <c r="T369" i="6"/>
  <c r="S370" i="6"/>
  <c r="T370" i="6"/>
  <c r="S371" i="6"/>
  <c r="T371" i="6"/>
  <c r="S372" i="6"/>
  <c r="T372" i="6"/>
  <c r="S373" i="6"/>
  <c r="T373" i="6"/>
  <c r="S374" i="6"/>
  <c r="T374" i="6"/>
  <c r="S375" i="6"/>
  <c r="T375" i="6"/>
  <c r="S376" i="6"/>
  <c r="T376" i="6"/>
  <c r="S377" i="6"/>
  <c r="T377" i="6"/>
  <c r="S378" i="6"/>
  <c r="T378" i="6"/>
  <c r="S379" i="6"/>
  <c r="T379" i="6"/>
  <c r="S380" i="6"/>
  <c r="T380" i="6"/>
  <c r="S381" i="6"/>
  <c r="T381" i="6"/>
  <c r="S382" i="6"/>
  <c r="T382" i="6"/>
  <c r="S383" i="6"/>
  <c r="T383" i="6"/>
  <c r="S384" i="6"/>
  <c r="T384" i="6"/>
  <c r="S385" i="6"/>
  <c r="T385" i="6"/>
  <c r="S386" i="6"/>
  <c r="T386" i="6"/>
  <c r="S387" i="6"/>
  <c r="T387" i="6"/>
  <c r="S388" i="6"/>
  <c r="T388" i="6"/>
  <c r="S389" i="6"/>
  <c r="T389" i="6"/>
  <c r="S390" i="6"/>
  <c r="T390" i="6"/>
  <c r="S391" i="6"/>
  <c r="T391" i="6"/>
  <c r="S392" i="6"/>
  <c r="T392" i="6"/>
  <c r="S393" i="6"/>
  <c r="T393" i="6"/>
  <c r="S394" i="6"/>
  <c r="T394" i="6"/>
  <c r="S395" i="6"/>
  <c r="T395" i="6"/>
  <c r="S396" i="6"/>
  <c r="T396" i="6"/>
  <c r="S397" i="6"/>
  <c r="T397" i="6"/>
  <c r="S398" i="6"/>
  <c r="T398" i="6"/>
  <c r="S399" i="6"/>
  <c r="T399" i="6"/>
  <c r="S400" i="6"/>
  <c r="T400" i="6"/>
  <c r="S401" i="6"/>
  <c r="T401" i="6"/>
  <c r="S402" i="6"/>
  <c r="T402" i="6"/>
  <c r="S403" i="6"/>
  <c r="T403" i="6"/>
  <c r="S404" i="6"/>
  <c r="T404" i="6"/>
  <c r="S405" i="6"/>
  <c r="T405" i="6"/>
  <c r="S406" i="6"/>
  <c r="T406" i="6"/>
  <c r="S407" i="6"/>
  <c r="T407" i="6"/>
  <c r="S408" i="6"/>
  <c r="T408" i="6"/>
  <c r="S409" i="6"/>
  <c r="T409" i="6"/>
  <c r="S410" i="6"/>
  <c r="T410" i="6"/>
  <c r="S411" i="6"/>
  <c r="T411" i="6"/>
  <c r="S412" i="6"/>
  <c r="T412" i="6"/>
  <c r="S413" i="6"/>
  <c r="T413" i="6"/>
  <c r="S414" i="6"/>
  <c r="T414" i="6"/>
  <c r="S415" i="6"/>
  <c r="T415" i="6"/>
  <c r="S416" i="6"/>
  <c r="T416" i="6"/>
  <c r="S417" i="6"/>
  <c r="T417" i="6"/>
  <c r="S418" i="6"/>
  <c r="T418" i="6"/>
  <c r="S419" i="6"/>
  <c r="T419" i="6"/>
  <c r="S420" i="6"/>
  <c r="T420" i="6"/>
  <c r="S421" i="6"/>
  <c r="T421" i="6"/>
  <c r="S422" i="6"/>
  <c r="T422" i="6"/>
  <c r="S423" i="6"/>
  <c r="T423" i="6"/>
  <c r="S424" i="6"/>
  <c r="T424" i="6"/>
  <c r="S425" i="6"/>
  <c r="T425" i="6"/>
  <c r="S426" i="6"/>
  <c r="T426" i="6"/>
  <c r="S427" i="6"/>
  <c r="T427" i="6"/>
  <c r="S428" i="6"/>
  <c r="T428" i="6"/>
  <c r="S429" i="6"/>
  <c r="T429" i="6"/>
  <c r="S430" i="6"/>
  <c r="T430" i="6"/>
  <c r="S431" i="6"/>
  <c r="T431" i="6"/>
  <c r="S432" i="6"/>
  <c r="T432" i="6"/>
  <c r="S433" i="6"/>
  <c r="T433" i="6"/>
  <c r="S434" i="6"/>
  <c r="T434" i="6"/>
  <c r="S435" i="6"/>
  <c r="T435" i="6"/>
  <c r="S436" i="6"/>
  <c r="T436" i="6"/>
  <c r="S437" i="6"/>
  <c r="T437" i="6"/>
  <c r="S438" i="6"/>
  <c r="T438" i="6"/>
  <c r="S439" i="6"/>
  <c r="T439" i="6"/>
  <c r="S440" i="6"/>
  <c r="T440" i="6"/>
  <c r="S441" i="6"/>
  <c r="T441" i="6"/>
  <c r="S442" i="6"/>
  <c r="T442" i="6"/>
  <c r="S443" i="6"/>
  <c r="T443" i="6"/>
  <c r="S444" i="6"/>
  <c r="T444" i="6"/>
  <c r="S445" i="6"/>
  <c r="T445" i="6"/>
  <c r="S446" i="6"/>
  <c r="T446" i="6"/>
  <c r="S447" i="6"/>
  <c r="T447" i="6"/>
  <c r="S448" i="6"/>
  <c r="T448" i="6"/>
  <c r="S449" i="6"/>
  <c r="T449" i="6"/>
  <c r="S450" i="6"/>
  <c r="T450" i="6"/>
  <c r="S451" i="6"/>
  <c r="T451" i="6"/>
  <c r="S452" i="6"/>
  <c r="T452" i="6"/>
  <c r="S453" i="6"/>
  <c r="T453" i="6"/>
  <c r="S454" i="6"/>
  <c r="T454" i="6"/>
  <c r="S455" i="6"/>
  <c r="T455" i="6"/>
  <c r="S456" i="6"/>
  <c r="T456" i="6"/>
  <c r="S457" i="6"/>
  <c r="T457" i="6"/>
  <c r="S458" i="6"/>
  <c r="T458" i="6"/>
  <c r="S459" i="6"/>
  <c r="T459" i="6"/>
  <c r="S460" i="6"/>
  <c r="T460" i="6"/>
  <c r="S461" i="6"/>
  <c r="T461" i="6"/>
  <c r="S462" i="6"/>
  <c r="T462" i="6"/>
  <c r="S463" i="6"/>
  <c r="T463" i="6"/>
  <c r="S464" i="6"/>
  <c r="T464" i="6"/>
  <c r="S465" i="6"/>
  <c r="T465" i="6"/>
  <c r="S466" i="6"/>
  <c r="T466" i="6"/>
  <c r="S467" i="6"/>
  <c r="T467" i="6"/>
  <c r="S468" i="6"/>
  <c r="T468" i="6"/>
  <c r="S469" i="6"/>
  <c r="T469" i="6"/>
  <c r="S470" i="6"/>
  <c r="T470" i="6"/>
  <c r="S471" i="6"/>
  <c r="T471" i="6"/>
  <c r="S472" i="6"/>
  <c r="T472" i="6"/>
  <c r="S473" i="6"/>
  <c r="T473" i="6"/>
  <c r="S474" i="6"/>
  <c r="T474" i="6"/>
  <c r="S475" i="6"/>
  <c r="T475" i="6"/>
  <c r="S476" i="6"/>
  <c r="T476" i="6"/>
  <c r="S477" i="6"/>
  <c r="T477" i="6"/>
  <c r="S478" i="6"/>
  <c r="T478" i="6"/>
  <c r="S479" i="6"/>
  <c r="T479" i="6"/>
  <c r="S480" i="6"/>
  <c r="T480" i="6"/>
  <c r="S481" i="6"/>
  <c r="T481" i="6"/>
  <c r="S482" i="6"/>
  <c r="T482" i="6"/>
  <c r="S483" i="6"/>
  <c r="T483" i="6"/>
  <c r="S484" i="6"/>
  <c r="T484" i="6"/>
  <c r="S485" i="6"/>
  <c r="T485" i="6"/>
  <c r="S486" i="6"/>
  <c r="T486" i="6"/>
  <c r="S487" i="6"/>
  <c r="T487" i="6"/>
  <c r="S488" i="6"/>
  <c r="T488" i="6"/>
  <c r="S489" i="6"/>
  <c r="T489" i="6"/>
  <c r="S490" i="6"/>
  <c r="T490" i="6"/>
  <c r="S491" i="6"/>
  <c r="T491" i="6"/>
  <c r="S492" i="6"/>
  <c r="T492" i="6"/>
  <c r="S493" i="6"/>
  <c r="T493" i="6"/>
  <c r="S494" i="6"/>
  <c r="T494" i="6"/>
  <c r="S495" i="6"/>
  <c r="T495" i="6"/>
  <c r="S496" i="6"/>
  <c r="T496" i="6"/>
  <c r="S497" i="6"/>
  <c r="T497" i="6"/>
  <c r="S498" i="6"/>
  <c r="T498" i="6"/>
  <c r="S499" i="6"/>
  <c r="T499" i="6"/>
  <c r="S500" i="6"/>
  <c r="T500" i="6"/>
  <c r="S501" i="6"/>
  <c r="T501" i="6"/>
  <c r="S502" i="6"/>
  <c r="T502" i="6"/>
  <c r="S503" i="6"/>
  <c r="T503" i="6"/>
  <c r="S504" i="6"/>
  <c r="T504" i="6"/>
  <c r="S505" i="6"/>
  <c r="T505" i="6"/>
  <c r="S506" i="6"/>
  <c r="T506" i="6"/>
  <c r="S507" i="6"/>
  <c r="T507" i="6"/>
  <c r="S508" i="6"/>
  <c r="T508" i="6"/>
  <c r="S509" i="6"/>
  <c r="T509" i="6"/>
  <c r="S510" i="6"/>
  <c r="T510" i="6"/>
  <c r="S511" i="6"/>
  <c r="T511" i="6"/>
  <c r="S512" i="6"/>
  <c r="T512" i="6"/>
  <c r="S513" i="6"/>
  <c r="T513" i="6"/>
  <c r="S514" i="6"/>
  <c r="T514" i="6"/>
  <c r="S515" i="6"/>
  <c r="T515" i="6"/>
  <c r="S516" i="6"/>
  <c r="T516" i="6"/>
  <c r="S517" i="6"/>
  <c r="T517" i="6"/>
  <c r="S518" i="6"/>
  <c r="T518" i="6"/>
  <c r="S519" i="6"/>
  <c r="T519" i="6"/>
  <c r="S520" i="6"/>
  <c r="T520" i="6"/>
  <c r="S521" i="6"/>
  <c r="T521" i="6"/>
  <c r="S522" i="6"/>
  <c r="T522" i="6"/>
  <c r="S523" i="6"/>
  <c r="T523" i="6"/>
  <c r="S524" i="6"/>
  <c r="T524" i="6"/>
  <c r="S525" i="6"/>
  <c r="T525" i="6"/>
  <c r="S526" i="6"/>
  <c r="T526" i="6"/>
  <c r="S527" i="6"/>
  <c r="T527" i="6"/>
  <c r="S528" i="6"/>
  <c r="T528" i="6"/>
  <c r="S529" i="6"/>
  <c r="T529" i="6"/>
  <c r="S530" i="6"/>
  <c r="T530" i="6"/>
  <c r="S531" i="6"/>
  <c r="T531" i="6"/>
  <c r="S532" i="6"/>
  <c r="T532" i="6"/>
  <c r="S533" i="6"/>
  <c r="T533" i="6"/>
  <c r="S534" i="6"/>
  <c r="T534" i="6"/>
  <c r="S535" i="6"/>
  <c r="T535" i="6"/>
  <c r="S536" i="6"/>
  <c r="T536" i="6"/>
  <c r="S537" i="6"/>
  <c r="T537" i="6"/>
  <c r="S538" i="6"/>
  <c r="T538" i="6"/>
  <c r="S539" i="6"/>
  <c r="T539" i="6"/>
  <c r="S540" i="6"/>
  <c r="T540" i="6"/>
  <c r="S541" i="6"/>
  <c r="T541" i="6"/>
  <c r="S542" i="6"/>
  <c r="T542" i="6"/>
  <c r="S543" i="6"/>
  <c r="T543" i="6"/>
  <c r="S544" i="6"/>
  <c r="T544" i="6"/>
  <c r="S545" i="6"/>
  <c r="T545" i="6"/>
  <c r="S546" i="6"/>
  <c r="T546" i="6"/>
  <c r="S547" i="6"/>
  <c r="T547" i="6"/>
  <c r="S548" i="6"/>
  <c r="T548" i="6"/>
  <c r="S549" i="6"/>
  <c r="T549" i="6"/>
  <c r="S550" i="6"/>
  <c r="T550" i="6"/>
  <c r="S551" i="6"/>
  <c r="T551" i="6"/>
  <c r="S552" i="6"/>
  <c r="T552" i="6"/>
  <c r="S553" i="6"/>
  <c r="T553" i="6"/>
  <c r="S554" i="6"/>
  <c r="T554" i="6"/>
  <c r="S555" i="6"/>
  <c r="T555" i="6"/>
  <c r="S556" i="6"/>
  <c r="T556" i="6"/>
  <c r="S557" i="6"/>
  <c r="T557" i="6"/>
  <c r="S558" i="6"/>
  <c r="T558" i="6"/>
  <c r="S559" i="6"/>
  <c r="T559" i="6"/>
  <c r="S560" i="6"/>
  <c r="T560" i="6"/>
  <c r="S561" i="6"/>
  <c r="T561" i="6"/>
  <c r="S562" i="6"/>
  <c r="T562" i="6"/>
  <c r="S563" i="6"/>
  <c r="T563" i="6"/>
  <c r="S564" i="6"/>
  <c r="T564" i="6"/>
  <c r="S565" i="6"/>
  <c r="T565" i="6"/>
  <c r="S566" i="6"/>
  <c r="T566" i="6"/>
  <c r="S567" i="6"/>
  <c r="T567" i="6"/>
  <c r="S568" i="6"/>
  <c r="T568" i="6"/>
  <c r="S569" i="6"/>
  <c r="T569" i="6"/>
  <c r="S570" i="6"/>
  <c r="T570" i="6"/>
  <c r="S571" i="6"/>
  <c r="T571" i="6"/>
  <c r="S572" i="6"/>
  <c r="T572" i="6"/>
  <c r="S573" i="6"/>
  <c r="T573" i="6"/>
  <c r="S574" i="6"/>
  <c r="T574" i="6"/>
  <c r="S575" i="6"/>
  <c r="T575" i="6"/>
  <c r="S576" i="6"/>
  <c r="T576" i="6"/>
  <c r="S577" i="6"/>
  <c r="T577" i="6"/>
  <c r="S578" i="6"/>
  <c r="T578" i="6"/>
  <c r="S579" i="6"/>
  <c r="T579" i="6"/>
  <c r="S580" i="6"/>
  <c r="T580" i="6"/>
  <c r="S581" i="6"/>
  <c r="T581" i="6"/>
  <c r="S582" i="6"/>
  <c r="T582" i="6"/>
  <c r="S583" i="6"/>
  <c r="T583" i="6"/>
  <c r="S584" i="6"/>
  <c r="T584" i="6"/>
  <c r="S585" i="6"/>
  <c r="T585" i="6"/>
  <c r="S586" i="6"/>
  <c r="T586" i="6"/>
  <c r="S587" i="6"/>
  <c r="T587" i="6"/>
  <c r="S588" i="6"/>
  <c r="T588" i="6"/>
  <c r="S589" i="6"/>
  <c r="T589" i="6"/>
  <c r="S590" i="6"/>
  <c r="T590" i="6"/>
  <c r="S591" i="6"/>
  <c r="T591" i="6"/>
  <c r="S592" i="6"/>
  <c r="T592" i="6"/>
  <c r="S593" i="6"/>
  <c r="T593" i="6"/>
  <c r="S594" i="6"/>
  <c r="T594" i="6"/>
  <c r="S595" i="6"/>
  <c r="T595" i="6"/>
  <c r="S596" i="6"/>
  <c r="T596" i="6"/>
  <c r="S597" i="6"/>
  <c r="T597" i="6"/>
  <c r="S598" i="6"/>
  <c r="T598" i="6"/>
  <c r="S599" i="6"/>
  <c r="T599" i="6"/>
  <c r="S600" i="6"/>
  <c r="T600" i="6"/>
  <c r="S601" i="6"/>
  <c r="T601" i="6"/>
  <c r="S602" i="6"/>
  <c r="T602" i="6"/>
  <c r="S603" i="6"/>
  <c r="T603" i="6"/>
  <c r="S604" i="6"/>
  <c r="T604" i="6"/>
  <c r="S605" i="6"/>
  <c r="T605" i="6"/>
  <c r="S606" i="6"/>
  <c r="T606" i="6"/>
  <c r="S607" i="6"/>
  <c r="T607" i="6"/>
  <c r="S608" i="6"/>
  <c r="T608" i="6"/>
  <c r="S609" i="6"/>
  <c r="T609" i="6"/>
  <c r="S610" i="6"/>
  <c r="T610" i="6"/>
  <c r="S611" i="6"/>
  <c r="T611" i="6"/>
  <c r="S612" i="6"/>
  <c r="T612" i="6"/>
  <c r="S613" i="6"/>
  <c r="T613" i="6"/>
  <c r="S614" i="6"/>
  <c r="T614" i="6"/>
  <c r="S615" i="6"/>
  <c r="T615" i="6"/>
  <c r="S616" i="6"/>
  <c r="T616" i="6"/>
  <c r="S617" i="6"/>
  <c r="T617" i="6"/>
  <c r="S618" i="6"/>
  <c r="T618" i="6"/>
  <c r="S619" i="6"/>
  <c r="T619" i="6"/>
  <c r="S620" i="6"/>
  <c r="T620" i="6"/>
  <c r="S621" i="6"/>
  <c r="T621" i="6"/>
  <c r="S622" i="6"/>
  <c r="T622" i="6"/>
  <c r="S623" i="6"/>
  <c r="T623" i="6"/>
  <c r="S624" i="6"/>
  <c r="T624" i="6"/>
  <c r="S625" i="6"/>
  <c r="T625" i="6"/>
  <c r="S626" i="6"/>
  <c r="T626" i="6"/>
  <c r="S627" i="6"/>
  <c r="T627" i="6"/>
  <c r="S628" i="6"/>
  <c r="T628" i="6"/>
  <c r="S629" i="6"/>
  <c r="T629" i="6"/>
  <c r="S630" i="6"/>
  <c r="T630" i="6"/>
  <c r="S631" i="6"/>
  <c r="T631" i="6"/>
  <c r="S632" i="6"/>
  <c r="T632" i="6"/>
  <c r="S633" i="6"/>
  <c r="T633" i="6"/>
  <c r="S15" i="7"/>
  <c r="T15" i="7"/>
  <c r="S16" i="7"/>
  <c r="T16" i="7"/>
  <c r="S17" i="7"/>
  <c r="T17" i="7"/>
  <c r="S18" i="7"/>
  <c r="T18" i="7"/>
  <c r="S19" i="7"/>
  <c r="T19" i="7"/>
  <c r="S20" i="7"/>
  <c r="T20" i="7"/>
  <c r="S21" i="7"/>
  <c r="T21" i="7"/>
  <c r="S22" i="7"/>
  <c r="T22" i="7"/>
  <c r="S23" i="7"/>
  <c r="T23" i="7"/>
  <c r="S24" i="7"/>
  <c r="T24" i="7"/>
  <c r="S25" i="7"/>
  <c r="T25" i="7"/>
  <c r="S26" i="7"/>
  <c r="T26" i="7"/>
  <c r="S27" i="7"/>
  <c r="T27" i="7"/>
  <c r="S28" i="7"/>
  <c r="T28" i="7"/>
  <c r="S29" i="7"/>
  <c r="T29" i="7"/>
  <c r="S30" i="7"/>
  <c r="T30" i="7"/>
  <c r="S31" i="7"/>
  <c r="T31" i="7"/>
  <c r="S32" i="7"/>
  <c r="T32" i="7"/>
  <c r="S33" i="7"/>
  <c r="T33" i="7"/>
  <c r="S34" i="7"/>
  <c r="T34" i="7"/>
  <c r="S35" i="7"/>
  <c r="T35" i="7"/>
  <c r="S36" i="7"/>
  <c r="T36" i="7"/>
  <c r="S37" i="7"/>
  <c r="T37" i="7"/>
  <c r="S38" i="7"/>
  <c r="T38" i="7"/>
  <c r="S39" i="7"/>
  <c r="T39" i="7"/>
  <c r="S40" i="7"/>
  <c r="T40" i="7"/>
  <c r="S41" i="7"/>
  <c r="T41" i="7"/>
  <c r="S42" i="7"/>
  <c r="T42" i="7"/>
  <c r="S43" i="7"/>
  <c r="T43" i="7"/>
  <c r="S44" i="7"/>
  <c r="T44" i="7"/>
  <c r="S45" i="7"/>
  <c r="T45" i="7"/>
  <c r="S46" i="7"/>
  <c r="T46" i="7"/>
  <c r="S47" i="7"/>
  <c r="T47" i="7"/>
  <c r="S48" i="7"/>
  <c r="T48" i="7"/>
  <c r="S49" i="7"/>
  <c r="T49" i="7"/>
  <c r="S50" i="7"/>
  <c r="T50" i="7"/>
  <c r="S51" i="7"/>
  <c r="T51" i="7"/>
  <c r="S52" i="7"/>
  <c r="T52" i="7"/>
  <c r="S53" i="7"/>
  <c r="T53" i="7"/>
  <c r="S54" i="7"/>
  <c r="T54" i="7"/>
  <c r="S55" i="7"/>
  <c r="T55" i="7"/>
  <c r="S56" i="7"/>
  <c r="T56" i="7"/>
  <c r="S57" i="7"/>
  <c r="T57" i="7"/>
  <c r="S58" i="7"/>
  <c r="T58" i="7"/>
  <c r="S59" i="7"/>
  <c r="T59" i="7"/>
  <c r="S60" i="7"/>
  <c r="T60" i="7"/>
  <c r="S61" i="7"/>
  <c r="T61" i="7"/>
  <c r="S62" i="7"/>
  <c r="T62" i="7"/>
  <c r="S63" i="7"/>
  <c r="T63" i="7"/>
  <c r="S64" i="7"/>
  <c r="T64" i="7"/>
  <c r="S68" i="7"/>
  <c r="T68" i="7"/>
  <c r="S69" i="7"/>
  <c r="T69" i="7"/>
  <c r="S70" i="7"/>
  <c r="T70" i="7"/>
  <c r="S71" i="7"/>
  <c r="T71" i="7"/>
  <c r="S72" i="7"/>
  <c r="T72" i="7"/>
  <c r="S73" i="7"/>
  <c r="T73" i="7"/>
  <c r="S74" i="7"/>
  <c r="T74" i="7"/>
  <c r="S75" i="7"/>
  <c r="T75" i="7"/>
  <c r="S76" i="7"/>
  <c r="T76" i="7"/>
  <c r="S77" i="7"/>
  <c r="T77" i="7"/>
  <c r="S78" i="7"/>
  <c r="T78" i="7"/>
  <c r="S79" i="7"/>
  <c r="T79" i="7"/>
  <c r="S80" i="7"/>
  <c r="T80" i="7"/>
  <c r="S81" i="7"/>
  <c r="T81" i="7"/>
  <c r="S82" i="7"/>
  <c r="T82" i="7"/>
  <c r="S83" i="7"/>
  <c r="T83" i="7"/>
  <c r="S84" i="7"/>
  <c r="T84" i="7"/>
  <c r="S85" i="7"/>
  <c r="T85" i="7"/>
  <c r="S86" i="7"/>
  <c r="T86" i="7"/>
  <c r="S87" i="7"/>
  <c r="T87" i="7"/>
  <c r="S88" i="7"/>
  <c r="T88" i="7"/>
  <c r="S89" i="7"/>
  <c r="T89" i="7"/>
  <c r="S90" i="7"/>
  <c r="T90" i="7"/>
  <c r="S91" i="7"/>
  <c r="T91" i="7"/>
  <c r="S92" i="7"/>
  <c r="T92" i="7"/>
  <c r="S93" i="7"/>
  <c r="T93" i="7"/>
  <c r="S94" i="7"/>
  <c r="T94" i="7"/>
  <c r="S95" i="7"/>
  <c r="T95" i="7"/>
  <c r="S96" i="7"/>
  <c r="T96" i="7"/>
  <c r="S97" i="7"/>
  <c r="T97" i="7"/>
  <c r="S98" i="7"/>
  <c r="T98" i="7"/>
  <c r="S99" i="7"/>
  <c r="T99" i="7"/>
  <c r="S100" i="7"/>
  <c r="T100" i="7"/>
  <c r="S101" i="7"/>
  <c r="T101" i="7"/>
  <c r="S102" i="7"/>
  <c r="T102" i="7"/>
  <c r="S103" i="7"/>
  <c r="T103" i="7"/>
  <c r="S104" i="7"/>
  <c r="T104" i="7"/>
  <c r="S105" i="7"/>
  <c r="T105" i="7"/>
  <c r="S106" i="7"/>
  <c r="T106" i="7"/>
  <c r="S107" i="7"/>
  <c r="T107" i="7"/>
  <c r="S108" i="7"/>
  <c r="T108" i="7"/>
  <c r="S109" i="7"/>
  <c r="T109" i="7"/>
  <c r="S110" i="7"/>
  <c r="T110" i="7"/>
  <c r="S111" i="7"/>
  <c r="T111" i="7"/>
  <c r="S112" i="7"/>
  <c r="T112" i="7"/>
  <c r="S113" i="7"/>
  <c r="T113" i="7"/>
  <c r="S114" i="7"/>
  <c r="T114" i="7"/>
  <c r="S115" i="7"/>
  <c r="T115" i="7"/>
  <c r="S116" i="7"/>
  <c r="T116" i="7"/>
  <c r="S117" i="7"/>
  <c r="T117" i="7"/>
  <c r="S118" i="7"/>
  <c r="T118" i="7"/>
  <c r="S119" i="7"/>
  <c r="T119" i="7"/>
  <c r="S120" i="7"/>
  <c r="T120" i="7"/>
  <c r="S121" i="7"/>
  <c r="T121" i="7"/>
  <c r="S122" i="7"/>
  <c r="T122" i="7"/>
  <c r="S123" i="7"/>
  <c r="T123" i="7"/>
  <c r="S124" i="7"/>
  <c r="T124" i="7"/>
  <c r="S125" i="7"/>
  <c r="T125" i="7"/>
  <c r="S126" i="7"/>
  <c r="T126" i="7"/>
  <c r="S127" i="7"/>
  <c r="T127" i="7"/>
  <c r="S128" i="7"/>
  <c r="T128" i="7"/>
  <c r="S129" i="7"/>
  <c r="T129" i="7"/>
  <c r="S130" i="7"/>
  <c r="T130" i="7"/>
  <c r="S131" i="7"/>
  <c r="T131" i="7"/>
  <c r="S132" i="7"/>
  <c r="T132" i="7"/>
  <c r="S133" i="7"/>
  <c r="T133" i="7"/>
  <c r="S134" i="7"/>
  <c r="T134" i="7"/>
  <c r="S135" i="7"/>
  <c r="T135" i="7"/>
  <c r="S136" i="7"/>
  <c r="T136" i="7"/>
  <c r="S137" i="7"/>
  <c r="T137" i="7"/>
  <c r="S138" i="7"/>
  <c r="T138" i="7"/>
  <c r="S139" i="7"/>
  <c r="T139" i="7"/>
  <c r="S140" i="7"/>
  <c r="T140" i="7"/>
  <c r="S141" i="7"/>
  <c r="T141" i="7"/>
  <c r="S142" i="7"/>
  <c r="T142" i="7"/>
  <c r="S143" i="7"/>
  <c r="T143" i="7"/>
  <c r="S144" i="7"/>
  <c r="T144" i="7"/>
  <c r="S145" i="7"/>
  <c r="T145" i="7"/>
  <c r="S146" i="7"/>
  <c r="T146" i="7"/>
  <c r="S147" i="7"/>
  <c r="T147" i="7"/>
  <c r="S148" i="7"/>
  <c r="T148" i="7"/>
  <c r="S149" i="7"/>
  <c r="T149" i="7"/>
  <c r="S150" i="7"/>
  <c r="T150" i="7"/>
  <c r="S151" i="7"/>
  <c r="T151" i="7"/>
  <c r="S152" i="7"/>
  <c r="T152" i="7"/>
  <c r="S153" i="7"/>
  <c r="T153" i="7"/>
  <c r="S154" i="7"/>
  <c r="T154" i="7"/>
  <c r="S155" i="7"/>
  <c r="T155" i="7"/>
  <c r="S156" i="7"/>
  <c r="T156" i="7"/>
  <c r="S157" i="7"/>
  <c r="T157" i="7"/>
  <c r="S158" i="7"/>
  <c r="T158" i="7"/>
  <c r="S159" i="7"/>
  <c r="T159" i="7"/>
  <c r="S160" i="7"/>
  <c r="T160" i="7"/>
  <c r="S161" i="7"/>
  <c r="T161" i="7"/>
  <c r="S162" i="7"/>
  <c r="T162" i="7"/>
  <c r="S163" i="7"/>
  <c r="T163" i="7"/>
  <c r="S164" i="7"/>
  <c r="T164" i="7"/>
  <c r="S165" i="7"/>
  <c r="T165" i="7"/>
  <c r="S166" i="7"/>
  <c r="T166" i="7"/>
  <c r="S167" i="7"/>
  <c r="T167" i="7"/>
  <c r="S168" i="7"/>
  <c r="T168" i="7"/>
  <c r="S169" i="7"/>
  <c r="T169" i="7"/>
  <c r="S170" i="7"/>
  <c r="T170" i="7"/>
  <c r="S171" i="7"/>
  <c r="T171" i="7"/>
  <c r="S172" i="7"/>
  <c r="T172" i="7"/>
  <c r="S173" i="7"/>
  <c r="T173" i="7"/>
  <c r="S174" i="7"/>
  <c r="T174" i="7"/>
  <c r="S175" i="7"/>
  <c r="T175" i="7"/>
  <c r="S176" i="7"/>
  <c r="T176" i="7"/>
  <c r="S177" i="7"/>
  <c r="T177" i="7"/>
  <c r="S178" i="7"/>
  <c r="T178" i="7"/>
  <c r="S179" i="7"/>
  <c r="T179" i="7"/>
  <c r="S180" i="7"/>
  <c r="T180" i="7"/>
  <c r="S181" i="7"/>
  <c r="T181" i="7"/>
  <c r="S182" i="7"/>
  <c r="T182" i="7"/>
  <c r="S183" i="7"/>
  <c r="T183" i="7"/>
  <c r="S184" i="7"/>
  <c r="T184" i="7"/>
  <c r="S185" i="7"/>
  <c r="T185" i="7"/>
  <c r="S186" i="7"/>
  <c r="T186" i="7"/>
  <c r="S187" i="7"/>
  <c r="T187" i="7"/>
  <c r="S188" i="7"/>
  <c r="T188" i="7"/>
  <c r="S189" i="7"/>
  <c r="T189" i="7"/>
  <c r="S190" i="7"/>
  <c r="T190" i="7"/>
  <c r="S191" i="7"/>
  <c r="T191" i="7"/>
  <c r="S192" i="7"/>
  <c r="T192" i="7"/>
  <c r="S193" i="7"/>
  <c r="T193" i="7"/>
  <c r="S194" i="7"/>
  <c r="T194" i="7"/>
  <c r="S195" i="7"/>
  <c r="T195" i="7"/>
  <c r="S196" i="7"/>
  <c r="T196" i="7"/>
  <c r="S197" i="7"/>
  <c r="T197" i="7"/>
  <c r="S198" i="7"/>
  <c r="T198" i="7"/>
  <c r="S199" i="7"/>
  <c r="T199" i="7"/>
  <c r="S200" i="7"/>
  <c r="T200" i="7"/>
  <c r="S201" i="7"/>
  <c r="T201" i="7"/>
  <c r="S202" i="7"/>
  <c r="T202" i="7"/>
  <c r="S203" i="7"/>
  <c r="T203" i="7"/>
  <c r="S204" i="7"/>
  <c r="T204" i="7"/>
  <c r="S205" i="7"/>
  <c r="T205" i="7"/>
  <c r="S206" i="7"/>
  <c r="T206" i="7"/>
  <c r="S207" i="7"/>
  <c r="T207" i="7"/>
  <c r="S208" i="7"/>
  <c r="T208" i="7"/>
  <c r="S209" i="7"/>
  <c r="T209" i="7"/>
  <c r="S210" i="7"/>
  <c r="T210" i="7"/>
  <c r="S211" i="7"/>
  <c r="T211" i="7"/>
  <c r="S212" i="7"/>
  <c r="T212" i="7"/>
  <c r="S213" i="7"/>
  <c r="T213" i="7"/>
  <c r="S214" i="7"/>
  <c r="T214" i="7"/>
  <c r="S215" i="7"/>
  <c r="T215" i="7"/>
  <c r="S216" i="7"/>
  <c r="T216" i="7"/>
  <c r="S217" i="7"/>
  <c r="T217" i="7"/>
  <c r="S218" i="7"/>
  <c r="T218" i="7"/>
  <c r="S219" i="7"/>
  <c r="T219" i="7"/>
  <c r="S220" i="7"/>
  <c r="T220" i="7"/>
  <c r="S221" i="7"/>
  <c r="T221" i="7"/>
  <c r="S222" i="7"/>
  <c r="T222" i="7"/>
  <c r="S223" i="7"/>
  <c r="T223" i="7"/>
  <c r="S224" i="7"/>
  <c r="T224" i="7"/>
  <c r="S225" i="7"/>
  <c r="T225" i="7"/>
  <c r="S226" i="7"/>
  <c r="T226" i="7"/>
  <c r="S227" i="7"/>
  <c r="T227" i="7"/>
  <c r="S228" i="7"/>
  <c r="T228" i="7"/>
  <c r="S229" i="7"/>
  <c r="T229" i="7"/>
  <c r="S230" i="7"/>
  <c r="T230" i="7"/>
  <c r="S231" i="7"/>
  <c r="T231" i="7"/>
  <c r="S232" i="7"/>
  <c r="T232" i="7"/>
  <c r="S233" i="7"/>
  <c r="T233" i="7"/>
  <c r="S234" i="7"/>
  <c r="T234" i="7"/>
  <c r="S235" i="7"/>
  <c r="T235" i="7"/>
  <c r="S236" i="7"/>
  <c r="T236" i="7"/>
  <c r="S237" i="7"/>
  <c r="T237" i="7"/>
  <c r="S238" i="7"/>
  <c r="T238" i="7"/>
  <c r="S239" i="7"/>
  <c r="T239" i="7"/>
  <c r="S240" i="7"/>
  <c r="T240" i="7"/>
  <c r="S241" i="7"/>
  <c r="T241" i="7"/>
  <c r="S242" i="7"/>
  <c r="T242" i="7"/>
  <c r="S243" i="7"/>
  <c r="T243" i="7"/>
  <c r="S244" i="7"/>
  <c r="T244" i="7"/>
  <c r="S245" i="7"/>
  <c r="T245" i="7"/>
  <c r="S246" i="7"/>
  <c r="T246" i="7"/>
  <c r="S247" i="7"/>
  <c r="T247" i="7"/>
  <c r="S248" i="7"/>
  <c r="T248" i="7"/>
  <c r="S249" i="7"/>
  <c r="T249" i="7"/>
  <c r="S250" i="7"/>
  <c r="T250" i="7"/>
  <c r="S251" i="7"/>
  <c r="T251" i="7"/>
  <c r="S252" i="7"/>
  <c r="T252" i="7"/>
  <c r="S253" i="7"/>
  <c r="T253" i="7"/>
  <c r="S254" i="7"/>
  <c r="T254" i="7"/>
  <c r="S255" i="7"/>
  <c r="T255" i="7"/>
  <c r="S256" i="7"/>
  <c r="T256" i="7"/>
  <c r="S257" i="7"/>
  <c r="T257" i="7"/>
  <c r="S258" i="7"/>
  <c r="T258" i="7"/>
  <c r="S259" i="7"/>
  <c r="T259" i="7"/>
  <c r="S260" i="7"/>
  <c r="T260" i="7"/>
  <c r="S261" i="7"/>
  <c r="T261" i="7"/>
  <c r="S262" i="7"/>
  <c r="T262" i="7"/>
  <c r="S263" i="7"/>
  <c r="T263" i="7"/>
  <c r="S264" i="7"/>
  <c r="T264" i="7"/>
  <c r="S265" i="7"/>
  <c r="T265" i="7"/>
  <c r="S266" i="7"/>
  <c r="T266" i="7"/>
  <c r="S267" i="7"/>
  <c r="T267" i="7"/>
  <c r="S268" i="7"/>
  <c r="T268" i="7"/>
  <c r="S269" i="7"/>
  <c r="T269" i="7"/>
  <c r="S270" i="7"/>
  <c r="T270" i="7"/>
  <c r="S271" i="7"/>
  <c r="T271" i="7"/>
  <c r="S272" i="7"/>
  <c r="T272" i="7"/>
  <c r="S273" i="7"/>
  <c r="T273" i="7"/>
  <c r="S274" i="7"/>
  <c r="T274" i="7"/>
  <c r="S275" i="7"/>
  <c r="T275" i="7"/>
  <c r="S276" i="7"/>
  <c r="T276" i="7"/>
  <c r="S277" i="7"/>
  <c r="T277" i="7"/>
  <c r="S278" i="7"/>
  <c r="T278" i="7"/>
  <c r="S279" i="7"/>
  <c r="T279" i="7"/>
  <c r="S280" i="7"/>
  <c r="T280" i="7"/>
  <c r="S281" i="7"/>
  <c r="T281" i="7"/>
  <c r="S282" i="7"/>
  <c r="T282" i="7"/>
  <c r="S283" i="7"/>
  <c r="T283" i="7"/>
  <c r="S284" i="7"/>
  <c r="T284" i="7"/>
  <c r="S285" i="7"/>
  <c r="T285" i="7"/>
  <c r="S286" i="7"/>
  <c r="T286" i="7"/>
  <c r="S287" i="7"/>
  <c r="T287" i="7"/>
  <c r="S288" i="7"/>
  <c r="T288" i="7"/>
  <c r="S289" i="7"/>
  <c r="T289" i="7"/>
  <c r="S290" i="7"/>
  <c r="T290" i="7"/>
  <c r="S291" i="7"/>
  <c r="T291" i="7"/>
  <c r="S292" i="7"/>
  <c r="T292" i="7"/>
  <c r="S293" i="7"/>
  <c r="T293" i="7"/>
  <c r="S294" i="7"/>
  <c r="T294" i="7"/>
  <c r="S295" i="7"/>
  <c r="T295" i="7"/>
  <c r="S296" i="7"/>
  <c r="T296" i="7"/>
  <c r="S297" i="7"/>
  <c r="T297" i="7"/>
  <c r="S298" i="7"/>
  <c r="T298" i="7"/>
  <c r="S299" i="7"/>
  <c r="T299" i="7"/>
  <c r="S300" i="7"/>
  <c r="T300" i="7"/>
  <c r="S301" i="7"/>
  <c r="T301" i="7"/>
  <c r="S302" i="7"/>
  <c r="T302" i="7"/>
  <c r="S303" i="7"/>
  <c r="T303" i="7"/>
  <c r="S304" i="7"/>
  <c r="T304" i="7"/>
  <c r="S305" i="7"/>
  <c r="T305" i="7"/>
  <c r="S306" i="7"/>
  <c r="T306" i="7"/>
  <c r="S307" i="7"/>
  <c r="T307" i="7"/>
  <c r="S308" i="7"/>
  <c r="T308" i="7"/>
  <c r="S309" i="7"/>
  <c r="T309" i="7"/>
  <c r="S310" i="7"/>
  <c r="T310" i="7"/>
  <c r="S311" i="7"/>
  <c r="T311" i="7"/>
  <c r="S312" i="7"/>
  <c r="T312" i="7"/>
  <c r="S313" i="7"/>
  <c r="T313" i="7"/>
  <c r="S314" i="7"/>
  <c r="T314" i="7"/>
  <c r="S315" i="7"/>
  <c r="T315" i="7"/>
  <c r="S316" i="7"/>
  <c r="T316" i="7"/>
  <c r="S317" i="7"/>
  <c r="T317" i="7"/>
  <c r="S318" i="7"/>
  <c r="T318" i="7"/>
  <c r="S319" i="7"/>
  <c r="T319" i="7"/>
  <c r="S320" i="7"/>
  <c r="T320" i="7"/>
  <c r="S321" i="7"/>
  <c r="T321" i="7"/>
  <c r="S322" i="7"/>
  <c r="T322" i="7"/>
  <c r="S323" i="7"/>
  <c r="T323" i="7"/>
  <c r="S324" i="7"/>
  <c r="T324" i="7"/>
  <c r="S325" i="7"/>
  <c r="T325" i="7"/>
  <c r="S326" i="7"/>
  <c r="T326" i="7"/>
  <c r="S327" i="7"/>
  <c r="T327" i="7"/>
  <c r="S328" i="7"/>
  <c r="T328" i="7"/>
  <c r="S329" i="7"/>
  <c r="T329" i="7"/>
  <c r="S330" i="7"/>
  <c r="T330" i="7"/>
  <c r="S331" i="7"/>
  <c r="T331" i="7"/>
  <c r="S332" i="7"/>
  <c r="T332" i="7"/>
  <c r="S333" i="7"/>
  <c r="T333" i="7"/>
  <c r="S334" i="7"/>
  <c r="T334" i="7"/>
  <c r="S335" i="7"/>
  <c r="T335" i="7"/>
  <c r="S336" i="7"/>
  <c r="T336" i="7"/>
  <c r="S337" i="7"/>
  <c r="T337" i="7"/>
  <c r="S338" i="7"/>
  <c r="T338" i="7"/>
  <c r="S339" i="7"/>
  <c r="T339" i="7"/>
  <c r="S340" i="7"/>
  <c r="T340" i="7"/>
  <c r="S341" i="7"/>
  <c r="T341" i="7"/>
  <c r="S342" i="7"/>
  <c r="T342" i="7"/>
  <c r="S343" i="7"/>
  <c r="T343" i="7"/>
  <c r="S344" i="7"/>
  <c r="T344" i="7"/>
  <c r="S345" i="7"/>
  <c r="T345" i="7"/>
  <c r="S346" i="7"/>
  <c r="T346" i="7"/>
  <c r="S347" i="7"/>
  <c r="T347" i="7"/>
  <c r="S348" i="7"/>
  <c r="T348" i="7"/>
  <c r="S349" i="7"/>
  <c r="T349" i="7"/>
  <c r="S350" i="7"/>
  <c r="T350" i="7"/>
  <c r="S351" i="7"/>
  <c r="T351" i="7"/>
  <c r="S352" i="7"/>
  <c r="T352" i="7"/>
  <c r="S353" i="7"/>
  <c r="T353" i="7"/>
  <c r="S354" i="7"/>
  <c r="T354" i="7"/>
  <c r="S355" i="7"/>
  <c r="T355" i="7"/>
  <c r="S356" i="7"/>
  <c r="T356" i="7"/>
  <c r="S357" i="7"/>
  <c r="T357" i="7"/>
  <c r="S358" i="7"/>
  <c r="T358" i="7"/>
  <c r="S359" i="7"/>
  <c r="T359" i="7"/>
  <c r="S360" i="7"/>
  <c r="T360" i="7"/>
  <c r="S361" i="7"/>
  <c r="T361" i="7"/>
  <c r="S362" i="7"/>
  <c r="T362" i="7"/>
  <c r="S363" i="7"/>
  <c r="T363" i="7"/>
  <c r="S364" i="7"/>
  <c r="T364" i="7"/>
  <c r="S365" i="7"/>
  <c r="T365" i="7"/>
  <c r="S366" i="7"/>
  <c r="T366" i="7"/>
  <c r="S367" i="7"/>
  <c r="T367" i="7"/>
  <c r="S368" i="7"/>
  <c r="T368" i="7"/>
  <c r="S369" i="7"/>
  <c r="T369" i="7"/>
  <c r="S370" i="7"/>
  <c r="T370" i="7"/>
  <c r="S371" i="7"/>
  <c r="T371" i="7"/>
  <c r="S372" i="7"/>
  <c r="T372" i="7"/>
  <c r="S373" i="7"/>
  <c r="T373" i="7"/>
  <c r="S374" i="7"/>
  <c r="T374" i="7"/>
  <c r="S375" i="7"/>
  <c r="T375" i="7"/>
  <c r="S376" i="7"/>
  <c r="T376" i="7"/>
  <c r="S377" i="7"/>
  <c r="T377" i="7"/>
  <c r="S378" i="7"/>
  <c r="T378" i="7"/>
  <c r="S379" i="7"/>
  <c r="T379" i="7"/>
  <c r="S380" i="7"/>
  <c r="T380" i="7"/>
  <c r="S381" i="7"/>
  <c r="T381" i="7"/>
  <c r="S382" i="7"/>
  <c r="T382" i="7"/>
  <c r="S383" i="7"/>
  <c r="T383" i="7"/>
  <c r="S384" i="7"/>
  <c r="T384" i="7"/>
  <c r="S385" i="7"/>
  <c r="T385" i="7"/>
  <c r="S386" i="7"/>
  <c r="T386" i="7"/>
  <c r="S387" i="7"/>
  <c r="T387" i="7"/>
  <c r="S388" i="7"/>
  <c r="T388" i="7"/>
  <c r="S389" i="7"/>
  <c r="T389" i="7"/>
  <c r="S390" i="7"/>
  <c r="T390" i="7"/>
  <c r="S391" i="7"/>
  <c r="T391" i="7"/>
  <c r="S392" i="7"/>
  <c r="T392" i="7"/>
  <c r="S393" i="7"/>
  <c r="T393" i="7"/>
  <c r="S394" i="7"/>
  <c r="T394" i="7"/>
  <c r="S395" i="7"/>
  <c r="T395" i="7"/>
  <c r="S396" i="7"/>
  <c r="T396" i="7"/>
  <c r="S397" i="7"/>
  <c r="T397" i="7"/>
  <c r="S398" i="7"/>
  <c r="T398" i="7"/>
  <c r="S399" i="7"/>
  <c r="T399" i="7"/>
  <c r="S400" i="7"/>
  <c r="T400" i="7"/>
  <c r="S401" i="7"/>
  <c r="T401" i="7"/>
  <c r="S402" i="7"/>
  <c r="T402" i="7"/>
  <c r="S403" i="7"/>
  <c r="T403" i="7"/>
  <c r="S404" i="7"/>
  <c r="T404" i="7"/>
  <c r="S405" i="7"/>
  <c r="T405" i="7"/>
  <c r="S406" i="7"/>
  <c r="T406" i="7"/>
  <c r="S407" i="7"/>
  <c r="T407" i="7"/>
  <c r="S408" i="7"/>
  <c r="T408" i="7"/>
  <c r="S409" i="7"/>
  <c r="T409" i="7"/>
  <c r="S410" i="7"/>
  <c r="T410" i="7"/>
  <c r="S411" i="7"/>
  <c r="T411" i="7"/>
  <c r="S412" i="7"/>
  <c r="T412" i="7"/>
  <c r="S413" i="7"/>
  <c r="T413" i="7"/>
  <c r="S414" i="7"/>
  <c r="T414" i="7"/>
  <c r="S415" i="7"/>
  <c r="T415" i="7"/>
  <c r="S416" i="7"/>
  <c r="T416" i="7"/>
  <c r="S417" i="7"/>
  <c r="T417" i="7"/>
  <c r="S418" i="7"/>
  <c r="T418" i="7"/>
  <c r="S419" i="7"/>
  <c r="T419" i="7"/>
  <c r="S420" i="7"/>
  <c r="T420" i="7"/>
  <c r="S421" i="7"/>
  <c r="T421" i="7"/>
  <c r="S422" i="7"/>
  <c r="T422" i="7"/>
  <c r="S423" i="7"/>
  <c r="T423" i="7"/>
  <c r="S424" i="7"/>
  <c r="T424" i="7"/>
  <c r="S425" i="7"/>
  <c r="T425" i="7"/>
  <c r="S426" i="7"/>
  <c r="T426" i="7"/>
  <c r="S427" i="7"/>
  <c r="T427" i="7"/>
  <c r="S428" i="7"/>
  <c r="T428" i="7"/>
  <c r="S429" i="7"/>
  <c r="T429" i="7"/>
  <c r="S430" i="7"/>
  <c r="T430" i="7"/>
  <c r="S431" i="7"/>
  <c r="T431" i="7"/>
  <c r="S432" i="7"/>
  <c r="T432" i="7"/>
  <c r="S433" i="7"/>
  <c r="T433" i="7"/>
  <c r="S434" i="7"/>
  <c r="T434" i="7"/>
  <c r="S435" i="7"/>
  <c r="T435" i="7"/>
  <c r="S436" i="7"/>
  <c r="T436" i="7"/>
  <c r="S437" i="7"/>
  <c r="T437" i="7"/>
  <c r="S438" i="7"/>
  <c r="T438" i="7"/>
  <c r="S439" i="7"/>
  <c r="T439" i="7"/>
  <c r="S440" i="7"/>
  <c r="T440" i="7"/>
  <c r="S441" i="7"/>
  <c r="T441" i="7"/>
  <c r="S442" i="7"/>
  <c r="T442" i="7"/>
  <c r="S443" i="7"/>
  <c r="T443" i="7"/>
  <c r="S444" i="7"/>
  <c r="T444" i="7"/>
  <c r="S445" i="7"/>
  <c r="T445" i="7"/>
  <c r="S446" i="7"/>
  <c r="T446" i="7"/>
  <c r="S447" i="7"/>
  <c r="T447" i="7"/>
  <c r="S448" i="7"/>
  <c r="T448" i="7"/>
  <c r="S449" i="7"/>
  <c r="T449" i="7"/>
  <c r="S450" i="7"/>
  <c r="T450" i="7"/>
  <c r="S451" i="7"/>
  <c r="T451" i="7"/>
  <c r="S452" i="7"/>
  <c r="T452" i="7"/>
  <c r="S453" i="7"/>
  <c r="T453" i="7"/>
  <c r="S454" i="7"/>
  <c r="T454" i="7"/>
  <c r="S455" i="7"/>
  <c r="T455" i="7"/>
  <c r="S456" i="7"/>
  <c r="T456" i="7"/>
  <c r="S457" i="7"/>
  <c r="T457" i="7"/>
  <c r="S458" i="7"/>
  <c r="T458" i="7"/>
  <c r="S459" i="7"/>
  <c r="T459" i="7"/>
  <c r="S460" i="7"/>
  <c r="T460" i="7"/>
  <c r="S461" i="7"/>
  <c r="T461" i="7"/>
  <c r="S462" i="7"/>
  <c r="T462" i="7"/>
  <c r="S463" i="7"/>
  <c r="T463" i="7"/>
  <c r="S464" i="7"/>
  <c r="T464" i="7"/>
  <c r="S465" i="7"/>
  <c r="T465" i="7"/>
  <c r="S466" i="7"/>
  <c r="T466" i="7"/>
  <c r="S467" i="7"/>
  <c r="T467" i="7"/>
  <c r="S468" i="7"/>
  <c r="T468" i="7"/>
  <c r="S469" i="7"/>
  <c r="T469" i="7"/>
  <c r="S470" i="7"/>
  <c r="T470" i="7"/>
  <c r="S471" i="7"/>
  <c r="T471" i="7"/>
  <c r="S472" i="7"/>
  <c r="T472" i="7"/>
  <c r="S473" i="7"/>
  <c r="T473" i="7"/>
  <c r="S474" i="7"/>
  <c r="T474" i="7"/>
  <c r="S475" i="7"/>
  <c r="T475" i="7"/>
  <c r="S476" i="7"/>
  <c r="T476" i="7"/>
  <c r="S477" i="7"/>
  <c r="T477" i="7"/>
  <c r="S478" i="7"/>
  <c r="T478" i="7"/>
  <c r="S479" i="7"/>
  <c r="T479" i="7"/>
  <c r="S480" i="7"/>
  <c r="T480" i="7"/>
  <c r="S481" i="7"/>
  <c r="T481" i="7"/>
  <c r="S482" i="7"/>
  <c r="T482" i="7"/>
  <c r="S483" i="7"/>
  <c r="T483" i="7"/>
  <c r="S484" i="7"/>
  <c r="T484" i="7"/>
  <c r="S485" i="7"/>
  <c r="T485" i="7"/>
  <c r="S486" i="7"/>
  <c r="T486" i="7"/>
  <c r="S487" i="7"/>
  <c r="T487" i="7"/>
  <c r="S488" i="7"/>
  <c r="T488" i="7"/>
  <c r="S489" i="7"/>
  <c r="T489" i="7"/>
  <c r="S490" i="7"/>
  <c r="T490" i="7"/>
  <c r="S491" i="7"/>
  <c r="T491" i="7"/>
  <c r="S492" i="7"/>
  <c r="T492" i="7"/>
  <c r="S493" i="7"/>
  <c r="T493" i="7"/>
  <c r="S494" i="7"/>
  <c r="T494" i="7"/>
  <c r="S495" i="7"/>
  <c r="T495" i="7"/>
  <c r="S496" i="7"/>
  <c r="T496" i="7"/>
  <c r="S497" i="7"/>
  <c r="T497" i="7"/>
  <c r="S498" i="7"/>
  <c r="T498" i="7"/>
  <c r="S499" i="7"/>
  <c r="T499" i="7"/>
  <c r="S500" i="7"/>
  <c r="T500" i="7"/>
  <c r="S501" i="7"/>
  <c r="T501" i="7"/>
  <c r="S502" i="7"/>
  <c r="T502" i="7"/>
  <c r="S503" i="7"/>
  <c r="T503" i="7"/>
  <c r="S504" i="7"/>
  <c r="T504" i="7"/>
  <c r="S505" i="7"/>
  <c r="T505" i="7"/>
  <c r="S506" i="7"/>
  <c r="T506" i="7"/>
  <c r="S507" i="7"/>
  <c r="T507" i="7"/>
  <c r="S508" i="7"/>
  <c r="T508" i="7"/>
  <c r="S509" i="7"/>
  <c r="T509" i="7"/>
  <c r="S510" i="7"/>
  <c r="T510" i="7"/>
  <c r="S511" i="7"/>
  <c r="T511" i="7"/>
  <c r="S512" i="7"/>
  <c r="T512" i="7"/>
  <c r="S513" i="7"/>
  <c r="T513" i="7"/>
  <c r="S514" i="7"/>
  <c r="T514" i="7"/>
  <c r="S515" i="7"/>
  <c r="T515" i="7"/>
  <c r="S516" i="7"/>
  <c r="T516" i="7"/>
  <c r="S517" i="7"/>
  <c r="T517" i="7"/>
  <c r="S518" i="7"/>
  <c r="T518" i="7"/>
  <c r="S519" i="7"/>
  <c r="T519" i="7"/>
  <c r="S520" i="7"/>
  <c r="T520" i="7"/>
  <c r="S521" i="7"/>
  <c r="T521" i="7"/>
  <c r="S522" i="7"/>
  <c r="T522" i="7"/>
  <c r="S523" i="7"/>
  <c r="T523" i="7"/>
  <c r="S524" i="7"/>
  <c r="T524" i="7"/>
  <c r="S525" i="7"/>
  <c r="T525" i="7"/>
  <c r="S526" i="7"/>
  <c r="T526" i="7"/>
  <c r="S527" i="7"/>
  <c r="T527" i="7"/>
  <c r="S528" i="7"/>
  <c r="T528" i="7"/>
  <c r="S529" i="7"/>
  <c r="T529" i="7"/>
  <c r="S530" i="7"/>
  <c r="T530" i="7"/>
  <c r="S531" i="7"/>
  <c r="T531" i="7"/>
  <c r="S532" i="7"/>
  <c r="T532" i="7"/>
  <c r="S533" i="7"/>
  <c r="T533" i="7"/>
  <c r="S534" i="7"/>
  <c r="T534" i="7"/>
  <c r="S535" i="7"/>
  <c r="T535" i="7"/>
  <c r="S536" i="7"/>
  <c r="T536" i="7"/>
  <c r="S537" i="7"/>
  <c r="T537" i="7"/>
  <c r="S538" i="7"/>
  <c r="T538" i="7"/>
  <c r="S539" i="7"/>
  <c r="T539" i="7"/>
  <c r="S540" i="7"/>
  <c r="T540" i="7"/>
  <c r="S541" i="7"/>
  <c r="T541" i="7"/>
  <c r="S542" i="7"/>
  <c r="T542" i="7"/>
  <c r="S543" i="7"/>
  <c r="T543" i="7"/>
  <c r="S544" i="7"/>
  <c r="T544" i="7"/>
  <c r="S545" i="7"/>
  <c r="T545" i="7"/>
  <c r="S546" i="7"/>
  <c r="T546" i="7"/>
  <c r="S547" i="7"/>
  <c r="T547" i="7"/>
  <c r="S548" i="7"/>
  <c r="T548" i="7"/>
  <c r="S549" i="7"/>
  <c r="T549" i="7"/>
  <c r="S550" i="7"/>
  <c r="T550" i="7"/>
  <c r="S551" i="7"/>
  <c r="T551" i="7"/>
  <c r="S552" i="7"/>
  <c r="T552" i="7"/>
  <c r="S553" i="7"/>
  <c r="T553" i="7"/>
  <c r="S554" i="7"/>
  <c r="T554" i="7"/>
  <c r="S555" i="7"/>
  <c r="T555" i="7"/>
  <c r="S556" i="7"/>
  <c r="T556" i="7"/>
  <c r="S557" i="7"/>
  <c r="T557" i="7"/>
  <c r="S558" i="7"/>
  <c r="T558" i="7"/>
  <c r="S559" i="7"/>
  <c r="T559" i="7"/>
  <c r="S560" i="7"/>
  <c r="T560" i="7"/>
  <c r="S561" i="7"/>
  <c r="T561" i="7"/>
  <c r="S562" i="7"/>
  <c r="T562" i="7"/>
  <c r="S563" i="7"/>
  <c r="T563" i="7"/>
  <c r="S564" i="7"/>
  <c r="T564" i="7"/>
  <c r="S565" i="7"/>
  <c r="T565" i="7"/>
  <c r="S566" i="7"/>
  <c r="T566" i="7"/>
  <c r="S567" i="7"/>
  <c r="T567" i="7"/>
  <c r="S568" i="7"/>
  <c r="T568" i="7"/>
  <c r="S569" i="7"/>
  <c r="T569" i="7"/>
  <c r="S570" i="7"/>
  <c r="T570" i="7"/>
  <c r="S571" i="7"/>
  <c r="T571" i="7"/>
  <c r="S572" i="7"/>
  <c r="T572" i="7"/>
  <c r="S573" i="7"/>
  <c r="T573" i="7"/>
  <c r="S574" i="7"/>
  <c r="T574" i="7"/>
  <c r="S575" i="7"/>
  <c r="T575" i="7"/>
  <c r="S576" i="7"/>
  <c r="T576" i="7"/>
  <c r="S577" i="7"/>
  <c r="T577" i="7"/>
  <c r="S578" i="7"/>
  <c r="T578" i="7"/>
  <c r="S579" i="7"/>
  <c r="T579" i="7"/>
  <c r="S580" i="7"/>
  <c r="T580" i="7"/>
  <c r="S581" i="7"/>
  <c r="T581" i="7"/>
  <c r="S582" i="7"/>
  <c r="T582" i="7"/>
  <c r="S583" i="7"/>
  <c r="T583" i="7"/>
  <c r="S584" i="7"/>
  <c r="T584" i="7"/>
  <c r="S585" i="7"/>
  <c r="T585" i="7"/>
  <c r="S586" i="7"/>
  <c r="T586" i="7"/>
  <c r="S587" i="7"/>
  <c r="T587" i="7"/>
  <c r="S588" i="7"/>
  <c r="T588" i="7"/>
  <c r="S589" i="7"/>
  <c r="T589" i="7"/>
  <c r="S590" i="7"/>
  <c r="T590" i="7"/>
  <c r="S591" i="7"/>
  <c r="T591" i="7"/>
  <c r="S592" i="7"/>
  <c r="T592" i="7"/>
  <c r="S593" i="7"/>
  <c r="T593" i="7"/>
  <c r="S594" i="7"/>
  <c r="T594" i="7"/>
  <c r="S595" i="7"/>
  <c r="T595" i="7"/>
  <c r="S596" i="7"/>
  <c r="T596" i="7"/>
  <c r="S597" i="7"/>
  <c r="T597" i="7"/>
  <c r="S598" i="7"/>
  <c r="T598" i="7"/>
  <c r="S599" i="7"/>
  <c r="T599" i="7"/>
  <c r="S600" i="7"/>
  <c r="T600" i="7"/>
  <c r="S601" i="7"/>
  <c r="T601" i="7"/>
  <c r="S602" i="7"/>
  <c r="T602" i="7"/>
  <c r="S603" i="7"/>
  <c r="T603" i="7"/>
  <c r="S604" i="7"/>
  <c r="T604" i="7"/>
  <c r="S605" i="7"/>
  <c r="T605" i="7"/>
  <c r="S606" i="7"/>
  <c r="T606" i="7"/>
  <c r="S607" i="7"/>
  <c r="T607" i="7"/>
  <c r="S608" i="7"/>
  <c r="T608" i="7"/>
  <c r="S609" i="7"/>
  <c r="T609" i="7"/>
  <c r="S610" i="7"/>
  <c r="T610" i="7"/>
  <c r="S611" i="7"/>
  <c r="T611" i="7"/>
  <c r="S612" i="7"/>
  <c r="T612" i="7"/>
  <c r="S613" i="7"/>
  <c r="T613" i="7"/>
  <c r="S614" i="7"/>
  <c r="T614" i="7"/>
  <c r="S615" i="7"/>
  <c r="T615" i="7"/>
  <c r="S616" i="7"/>
  <c r="T616" i="7"/>
  <c r="S617" i="7"/>
  <c r="T617" i="7"/>
  <c r="S618" i="7"/>
  <c r="T618" i="7"/>
  <c r="S619" i="7"/>
  <c r="T619" i="7"/>
  <c r="S620" i="7"/>
  <c r="T620" i="7"/>
  <c r="S621" i="7"/>
  <c r="T621" i="7"/>
  <c r="S622" i="7"/>
  <c r="T622" i="7"/>
  <c r="S623" i="7"/>
  <c r="T623" i="7"/>
  <c r="S624" i="7"/>
  <c r="T624" i="7"/>
  <c r="S625" i="7"/>
  <c r="T625" i="7"/>
  <c r="S626" i="7"/>
  <c r="T626" i="7"/>
  <c r="S627" i="7"/>
  <c r="T627" i="7"/>
  <c r="S628" i="7"/>
  <c r="T628" i="7"/>
  <c r="S629" i="7"/>
  <c r="T629" i="7"/>
  <c r="S630" i="7"/>
  <c r="T630" i="7"/>
  <c r="S631" i="7"/>
  <c r="T631" i="7"/>
  <c r="S632" i="7"/>
  <c r="T632" i="7"/>
  <c r="S633" i="7"/>
  <c r="T633" i="7"/>
  <c r="S634" i="7"/>
  <c r="T634" i="7"/>
  <c r="S635" i="7"/>
  <c r="T635" i="7"/>
  <c r="S636" i="7"/>
  <c r="T636" i="7"/>
  <c r="S637" i="7"/>
  <c r="T637" i="7"/>
  <c r="S638" i="7"/>
  <c r="T638" i="7"/>
  <c r="S639" i="7"/>
  <c r="T639" i="7"/>
  <c r="S640" i="7"/>
  <c r="T640" i="7"/>
  <c r="S641" i="7"/>
  <c r="T641" i="7"/>
  <c r="S642" i="7"/>
  <c r="T642" i="7"/>
  <c r="S643" i="7"/>
  <c r="T643" i="7"/>
  <c r="S644" i="7"/>
  <c r="T644" i="7"/>
  <c r="S15" i="8"/>
  <c r="T15" i="8"/>
  <c r="S16" i="8"/>
  <c r="T16" i="8"/>
  <c r="S17" i="8"/>
  <c r="T17" i="8"/>
  <c r="S18" i="8"/>
  <c r="T18" i="8"/>
  <c r="S19" i="8"/>
  <c r="T19" i="8"/>
  <c r="S20" i="8"/>
  <c r="T20" i="8"/>
  <c r="S21" i="8"/>
  <c r="T21" i="8"/>
  <c r="S22" i="8"/>
  <c r="T22" i="8"/>
  <c r="S23" i="8"/>
  <c r="T23" i="8"/>
  <c r="S24" i="8"/>
  <c r="T24" i="8"/>
  <c r="S25" i="8"/>
  <c r="T25" i="8"/>
  <c r="S26" i="8"/>
  <c r="T26" i="8"/>
  <c r="S27" i="8"/>
  <c r="T27" i="8"/>
  <c r="S28" i="8"/>
  <c r="T28" i="8"/>
  <c r="S29" i="8"/>
  <c r="T29" i="8"/>
  <c r="S30" i="8"/>
  <c r="T30" i="8"/>
  <c r="S31" i="8"/>
  <c r="T31" i="8"/>
  <c r="S32" i="8"/>
  <c r="T32" i="8"/>
  <c r="S33" i="8"/>
  <c r="T33" i="8"/>
  <c r="S34" i="8"/>
  <c r="T34" i="8"/>
  <c r="S35" i="8"/>
  <c r="T35" i="8"/>
  <c r="S36" i="8"/>
  <c r="T36" i="8"/>
  <c r="S37" i="8"/>
  <c r="T37" i="8"/>
  <c r="S38" i="8"/>
  <c r="T38" i="8"/>
  <c r="S39" i="8"/>
  <c r="T39" i="8"/>
  <c r="S40" i="8"/>
  <c r="T40" i="8"/>
  <c r="S41" i="8"/>
  <c r="T41" i="8"/>
  <c r="S42" i="8"/>
  <c r="T42" i="8"/>
  <c r="S43" i="8"/>
  <c r="T43" i="8"/>
  <c r="S44" i="8"/>
  <c r="T44" i="8"/>
  <c r="S45" i="8"/>
  <c r="T45" i="8"/>
  <c r="S46" i="8"/>
  <c r="T46" i="8"/>
  <c r="S47" i="8"/>
  <c r="T47" i="8"/>
  <c r="S48" i="8"/>
  <c r="T48" i="8"/>
  <c r="S49" i="8"/>
  <c r="T49" i="8"/>
  <c r="S50" i="8"/>
  <c r="T50" i="8"/>
  <c r="S51" i="8"/>
  <c r="T51" i="8"/>
  <c r="S52" i="8"/>
  <c r="T52" i="8"/>
  <c r="S53" i="8"/>
  <c r="T53" i="8"/>
  <c r="S54" i="8"/>
  <c r="T54" i="8"/>
  <c r="S55" i="8"/>
  <c r="T55" i="8"/>
  <c r="S56" i="8"/>
  <c r="T56" i="8"/>
  <c r="S57" i="8"/>
  <c r="T57" i="8"/>
  <c r="S58" i="8"/>
  <c r="T58" i="8"/>
  <c r="S59" i="8"/>
  <c r="T59" i="8"/>
  <c r="S60" i="8"/>
  <c r="T60" i="8"/>
  <c r="S61" i="8"/>
  <c r="T61" i="8"/>
  <c r="S62" i="8"/>
  <c r="T62" i="8"/>
  <c r="S63" i="8"/>
  <c r="T63" i="8"/>
  <c r="S64" i="8"/>
  <c r="T64" i="8"/>
  <c r="S65" i="8"/>
  <c r="T65" i="8"/>
  <c r="S66" i="8"/>
  <c r="T66" i="8"/>
  <c r="S67" i="8"/>
  <c r="T67" i="8"/>
  <c r="S71" i="8"/>
  <c r="T71" i="8"/>
  <c r="S72" i="8"/>
  <c r="T72" i="8"/>
  <c r="S73" i="8"/>
  <c r="T73" i="8"/>
  <c r="S74" i="8"/>
  <c r="T74" i="8"/>
  <c r="S75" i="8"/>
  <c r="T75" i="8"/>
  <c r="S76" i="8"/>
  <c r="T76" i="8"/>
  <c r="S77" i="8"/>
  <c r="T77" i="8"/>
  <c r="S78" i="8"/>
  <c r="T78" i="8"/>
  <c r="S79" i="8"/>
  <c r="T79" i="8"/>
  <c r="S80" i="8"/>
  <c r="T80" i="8"/>
  <c r="S81" i="8"/>
  <c r="T81" i="8"/>
  <c r="S82" i="8"/>
  <c r="T82" i="8"/>
  <c r="S83" i="8"/>
  <c r="T83" i="8"/>
  <c r="S84" i="8"/>
  <c r="T84" i="8"/>
  <c r="S85" i="8"/>
  <c r="T85" i="8"/>
  <c r="S86" i="8"/>
  <c r="T86" i="8"/>
  <c r="S87" i="8"/>
  <c r="T87" i="8"/>
  <c r="S88" i="8"/>
  <c r="T88" i="8"/>
  <c r="S89" i="8"/>
  <c r="T89" i="8"/>
  <c r="S90" i="8"/>
  <c r="T90" i="8"/>
  <c r="S91" i="8"/>
  <c r="T91" i="8"/>
  <c r="S92" i="8"/>
  <c r="T92" i="8"/>
  <c r="S93" i="8"/>
  <c r="T93" i="8"/>
  <c r="S94" i="8"/>
  <c r="T94" i="8"/>
  <c r="S95" i="8"/>
  <c r="T95" i="8"/>
  <c r="S96" i="8"/>
  <c r="T96" i="8"/>
  <c r="S97" i="8"/>
  <c r="T97" i="8"/>
  <c r="S98" i="8"/>
  <c r="T98" i="8"/>
  <c r="S99" i="8"/>
  <c r="T99" i="8"/>
  <c r="S100" i="8"/>
  <c r="T100" i="8"/>
  <c r="S101" i="8"/>
  <c r="T101" i="8"/>
  <c r="S102" i="8"/>
  <c r="T102" i="8"/>
  <c r="S103" i="8"/>
  <c r="T103" i="8"/>
  <c r="S104" i="8"/>
  <c r="T104" i="8"/>
  <c r="S105" i="8"/>
  <c r="T105" i="8"/>
  <c r="S106" i="8"/>
  <c r="T106" i="8"/>
  <c r="S107" i="8"/>
  <c r="T107" i="8"/>
  <c r="S108" i="8"/>
  <c r="T108" i="8"/>
  <c r="S109" i="8"/>
  <c r="T109" i="8"/>
  <c r="S110" i="8"/>
  <c r="T110" i="8"/>
  <c r="S111" i="8"/>
  <c r="T111" i="8"/>
  <c r="S112" i="8"/>
  <c r="T112" i="8"/>
  <c r="S113" i="8"/>
  <c r="T113" i="8"/>
  <c r="S114" i="8"/>
  <c r="T114" i="8"/>
  <c r="S115" i="8"/>
  <c r="T115" i="8"/>
  <c r="S116" i="8"/>
  <c r="T116" i="8"/>
  <c r="S117" i="8"/>
  <c r="T117" i="8"/>
  <c r="S118" i="8"/>
  <c r="T118" i="8"/>
  <c r="S119" i="8"/>
  <c r="T119" i="8"/>
  <c r="S120" i="8"/>
  <c r="T120" i="8"/>
  <c r="S121" i="8"/>
  <c r="T121" i="8"/>
  <c r="S122" i="8"/>
  <c r="T122" i="8"/>
  <c r="S123" i="8"/>
  <c r="T123" i="8"/>
  <c r="S124" i="8"/>
  <c r="T124" i="8"/>
  <c r="S125" i="8"/>
  <c r="T125" i="8"/>
  <c r="S126" i="8"/>
  <c r="T126" i="8"/>
  <c r="S127" i="8"/>
  <c r="T127" i="8"/>
  <c r="S128" i="8"/>
  <c r="T128" i="8"/>
  <c r="S129" i="8"/>
  <c r="T129" i="8"/>
  <c r="S130" i="8"/>
  <c r="T130" i="8"/>
  <c r="S131" i="8"/>
  <c r="T131" i="8"/>
  <c r="S132" i="8"/>
  <c r="T132" i="8"/>
  <c r="S133" i="8"/>
  <c r="T133" i="8"/>
  <c r="S134" i="8"/>
  <c r="T134" i="8"/>
  <c r="S135" i="8"/>
  <c r="T135" i="8"/>
  <c r="S136" i="8"/>
  <c r="T136" i="8"/>
  <c r="S137" i="8"/>
  <c r="T137" i="8"/>
  <c r="S138" i="8"/>
  <c r="T138" i="8"/>
  <c r="S139" i="8"/>
  <c r="T139" i="8"/>
  <c r="S140" i="8"/>
  <c r="T140" i="8"/>
  <c r="S141" i="8"/>
  <c r="T141" i="8"/>
  <c r="S142" i="8"/>
  <c r="T142" i="8"/>
  <c r="S143" i="8"/>
  <c r="T143" i="8"/>
  <c r="S144" i="8"/>
  <c r="T144" i="8"/>
  <c r="S145" i="8"/>
  <c r="T145" i="8"/>
  <c r="S146" i="8"/>
  <c r="T146" i="8"/>
  <c r="S147" i="8"/>
  <c r="T147" i="8"/>
  <c r="S148" i="8"/>
  <c r="T148" i="8"/>
  <c r="S149" i="8"/>
  <c r="T149" i="8"/>
  <c r="S150" i="8"/>
  <c r="T150" i="8"/>
  <c r="S151" i="8"/>
  <c r="T151" i="8"/>
  <c r="S152" i="8"/>
  <c r="T152" i="8"/>
  <c r="S153" i="8"/>
  <c r="T153" i="8"/>
  <c r="S154" i="8"/>
  <c r="T154" i="8"/>
  <c r="S155" i="8"/>
  <c r="T155" i="8"/>
  <c r="S156" i="8"/>
  <c r="T156" i="8"/>
  <c r="S157" i="8"/>
  <c r="T157" i="8"/>
  <c r="S158" i="8"/>
  <c r="T158" i="8"/>
  <c r="S159" i="8"/>
  <c r="T159" i="8"/>
  <c r="S160" i="8"/>
  <c r="T160" i="8"/>
  <c r="S161" i="8"/>
  <c r="T161" i="8"/>
  <c r="S162" i="8"/>
  <c r="T162" i="8"/>
  <c r="S163" i="8"/>
  <c r="T163" i="8"/>
  <c r="S164" i="8"/>
  <c r="T164" i="8"/>
  <c r="S165" i="8"/>
  <c r="T165" i="8"/>
  <c r="S166" i="8"/>
  <c r="T166" i="8"/>
  <c r="S167" i="8"/>
  <c r="T167" i="8"/>
  <c r="S168" i="8"/>
  <c r="T168" i="8"/>
  <c r="S169" i="8"/>
  <c r="T169" i="8"/>
  <c r="S170" i="8"/>
  <c r="T170" i="8"/>
  <c r="S171" i="8"/>
  <c r="T171" i="8"/>
  <c r="S172" i="8"/>
  <c r="T172" i="8"/>
  <c r="S173" i="8"/>
  <c r="T173" i="8"/>
  <c r="S174" i="8"/>
  <c r="T174" i="8"/>
  <c r="S175" i="8"/>
  <c r="T175" i="8"/>
  <c r="S176" i="8"/>
  <c r="T176" i="8"/>
  <c r="S177" i="8"/>
  <c r="T177" i="8"/>
  <c r="S178" i="8"/>
  <c r="T178" i="8"/>
  <c r="S179" i="8"/>
  <c r="T179" i="8"/>
  <c r="S180" i="8"/>
  <c r="T180" i="8"/>
  <c r="S181" i="8"/>
  <c r="T181" i="8"/>
  <c r="S182" i="8"/>
  <c r="T182" i="8"/>
  <c r="S183" i="8"/>
  <c r="T183" i="8"/>
  <c r="S184" i="8"/>
  <c r="T184" i="8"/>
  <c r="S185" i="8"/>
  <c r="T185" i="8"/>
  <c r="S186" i="8"/>
  <c r="T186" i="8"/>
  <c r="S187" i="8"/>
  <c r="T187" i="8"/>
  <c r="S188" i="8"/>
  <c r="T188" i="8"/>
  <c r="S189" i="8"/>
  <c r="T189" i="8"/>
  <c r="S190" i="8"/>
  <c r="T190" i="8"/>
  <c r="S191" i="8"/>
  <c r="T191" i="8"/>
  <c r="S192" i="8"/>
  <c r="T192" i="8"/>
  <c r="S193" i="8"/>
  <c r="T193" i="8"/>
  <c r="S194" i="8"/>
  <c r="T194" i="8"/>
  <c r="S195" i="8"/>
  <c r="T195" i="8"/>
  <c r="S196" i="8"/>
  <c r="T196" i="8"/>
  <c r="S197" i="8"/>
  <c r="T197" i="8"/>
  <c r="S198" i="8"/>
  <c r="T198" i="8"/>
  <c r="S199" i="8"/>
  <c r="T199" i="8"/>
  <c r="S200" i="8"/>
  <c r="T200" i="8"/>
  <c r="S201" i="8"/>
  <c r="T201" i="8"/>
  <c r="S202" i="8"/>
  <c r="T202" i="8"/>
  <c r="S203" i="8"/>
  <c r="T203" i="8"/>
  <c r="S204" i="8"/>
  <c r="T204" i="8"/>
  <c r="S205" i="8"/>
  <c r="T205" i="8"/>
  <c r="S206" i="8"/>
  <c r="T206" i="8"/>
  <c r="S207" i="8"/>
  <c r="T207" i="8"/>
  <c r="S208" i="8"/>
  <c r="T208" i="8"/>
  <c r="S209" i="8"/>
  <c r="T209" i="8"/>
  <c r="S210" i="8"/>
  <c r="T210" i="8"/>
  <c r="S211" i="8"/>
  <c r="T211" i="8"/>
  <c r="S212" i="8"/>
  <c r="T212" i="8"/>
  <c r="S213" i="8"/>
  <c r="T213" i="8"/>
  <c r="S214" i="8"/>
  <c r="T214" i="8"/>
  <c r="S215" i="8"/>
  <c r="T215" i="8"/>
  <c r="S216" i="8"/>
  <c r="T216" i="8"/>
  <c r="S217" i="8"/>
  <c r="T217" i="8"/>
  <c r="S218" i="8"/>
  <c r="T218" i="8"/>
  <c r="S219" i="8"/>
  <c r="T219" i="8"/>
  <c r="S220" i="8"/>
  <c r="T220" i="8"/>
  <c r="S221" i="8"/>
  <c r="T221" i="8"/>
  <c r="S222" i="8"/>
  <c r="T222" i="8"/>
  <c r="S223" i="8"/>
  <c r="T223" i="8"/>
  <c r="S224" i="8"/>
  <c r="T224" i="8"/>
  <c r="S225" i="8"/>
  <c r="T225" i="8"/>
  <c r="S226" i="8"/>
  <c r="T226" i="8"/>
  <c r="S227" i="8"/>
  <c r="T227" i="8"/>
  <c r="S228" i="8"/>
  <c r="T228" i="8"/>
  <c r="S229" i="8"/>
  <c r="T229" i="8"/>
  <c r="S230" i="8"/>
  <c r="T230" i="8"/>
  <c r="S231" i="8"/>
  <c r="T231" i="8"/>
  <c r="S232" i="8"/>
  <c r="T232" i="8"/>
  <c r="S233" i="8"/>
  <c r="T233" i="8"/>
  <c r="S234" i="8"/>
  <c r="T234" i="8"/>
  <c r="S235" i="8"/>
  <c r="T235" i="8"/>
  <c r="S236" i="8"/>
  <c r="T236" i="8"/>
  <c r="S237" i="8"/>
  <c r="T237" i="8"/>
  <c r="S238" i="8"/>
  <c r="T238" i="8"/>
  <c r="S239" i="8"/>
  <c r="T239" i="8"/>
  <c r="S240" i="8"/>
  <c r="T240" i="8"/>
  <c r="S241" i="8"/>
  <c r="T241" i="8"/>
  <c r="S242" i="8"/>
  <c r="T242" i="8"/>
  <c r="S243" i="8"/>
  <c r="T243" i="8"/>
  <c r="S244" i="8"/>
  <c r="T244" i="8"/>
  <c r="S245" i="8"/>
  <c r="T245" i="8"/>
  <c r="S246" i="8"/>
  <c r="T246" i="8"/>
  <c r="S247" i="8"/>
  <c r="T247" i="8"/>
  <c r="S248" i="8"/>
  <c r="T248" i="8"/>
  <c r="S249" i="8"/>
  <c r="T249" i="8"/>
  <c r="S250" i="8"/>
  <c r="T250" i="8"/>
  <c r="S251" i="8"/>
  <c r="T251" i="8"/>
  <c r="S252" i="8"/>
  <c r="T252" i="8"/>
  <c r="S253" i="8"/>
  <c r="T253" i="8"/>
  <c r="S254" i="8"/>
  <c r="T254" i="8"/>
  <c r="S255" i="8"/>
  <c r="T255" i="8"/>
  <c r="S256" i="8"/>
  <c r="T256" i="8"/>
  <c r="S257" i="8"/>
  <c r="T257" i="8"/>
  <c r="S258" i="8"/>
  <c r="T258" i="8"/>
  <c r="S259" i="8"/>
  <c r="T259" i="8"/>
  <c r="S260" i="8"/>
  <c r="T260" i="8"/>
  <c r="S261" i="8"/>
  <c r="T261" i="8"/>
  <c r="S262" i="8"/>
  <c r="T262" i="8"/>
  <c r="S263" i="8"/>
  <c r="T263" i="8"/>
  <c r="S264" i="8"/>
  <c r="T264" i="8"/>
  <c r="S265" i="8"/>
  <c r="T265" i="8"/>
  <c r="S266" i="8"/>
  <c r="T266" i="8"/>
  <c r="S267" i="8"/>
  <c r="T267" i="8"/>
  <c r="S268" i="8"/>
  <c r="T268" i="8"/>
  <c r="S269" i="8"/>
  <c r="T269" i="8"/>
  <c r="S270" i="8"/>
  <c r="T270" i="8"/>
  <c r="S271" i="8"/>
  <c r="T271" i="8"/>
  <c r="S272" i="8"/>
  <c r="T272" i="8"/>
  <c r="S273" i="8"/>
  <c r="T273" i="8"/>
  <c r="S274" i="8"/>
  <c r="T274" i="8"/>
  <c r="S275" i="8"/>
  <c r="T275" i="8"/>
  <c r="S276" i="8"/>
  <c r="T276" i="8"/>
  <c r="S277" i="8"/>
  <c r="T277" i="8"/>
  <c r="S278" i="8"/>
  <c r="T278" i="8"/>
  <c r="S279" i="8"/>
  <c r="T279" i="8"/>
  <c r="S280" i="8"/>
  <c r="T280" i="8"/>
  <c r="S281" i="8"/>
  <c r="T281" i="8"/>
  <c r="S282" i="8"/>
  <c r="T282" i="8"/>
  <c r="S283" i="8"/>
  <c r="T283" i="8"/>
  <c r="S284" i="8"/>
  <c r="T284" i="8"/>
  <c r="S285" i="8"/>
  <c r="T285" i="8"/>
  <c r="S286" i="8"/>
  <c r="T286" i="8"/>
  <c r="S287" i="8"/>
  <c r="T287" i="8"/>
  <c r="S288" i="8"/>
  <c r="T288" i="8"/>
  <c r="S289" i="8"/>
  <c r="T289" i="8"/>
  <c r="S290" i="8"/>
  <c r="T290" i="8"/>
  <c r="S291" i="8"/>
  <c r="T291" i="8"/>
  <c r="S292" i="8"/>
  <c r="T292" i="8"/>
  <c r="S293" i="8"/>
  <c r="T293" i="8"/>
  <c r="S294" i="8"/>
  <c r="T294" i="8"/>
  <c r="S295" i="8"/>
  <c r="T295" i="8"/>
  <c r="S296" i="8"/>
  <c r="T296" i="8"/>
  <c r="S297" i="8"/>
  <c r="T297" i="8"/>
  <c r="S298" i="8"/>
  <c r="T298" i="8"/>
  <c r="S299" i="8"/>
  <c r="T299" i="8"/>
  <c r="S300" i="8"/>
  <c r="T300" i="8"/>
  <c r="S301" i="8"/>
  <c r="T301" i="8"/>
  <c r="S302" i="8"/>
  <c r="T302" i="8"/>
  <c r="S303" i="8"/>
  <c r="T303" i="8"/>
  <c r="S304" i="8"/>
  <c r="T304" i="8"/>
  <c r="S305" i="8"/>
  <c r="T305" i="8"/>
  <c r="S306" i="8"/>
  <c r="T306" i="8"/>
  <c r="S307" i="8"/>
  <c r="T307" i="8"/>
  <c r="S308" i="8"/>
  <c r="T308" i="8"/>
  <c r="S309" i="8"/>
  <c r="T309" i="8"/>
  <c r="S310" i="8"/>
  <c r="T310" i="8"/>
  <c r="S311" i="8"/>
  <c r="T311" i="8"/>
  <c r="S312" i="8"/>
  <c r="T312" i="8"/>
  <c r="S313" i="8"/>
  <c r="T313" i="8"/>
  <c r="S314" i="8"/>
  <c r="T314" i="8"/>
  <c r="S315" i="8"/>
  <c r="T315" i="8"/>
  <c r="S316" i="8"/>
  <c r="T316" i="8"/>
  <c r="S317" i="8"/>
  <c r="T317" i="8"/>
  <c r="S318" i="8"/>
  <c r="T318" i="8"/>
  <c r="S319" i="8"/>
  <c r="T319" i="8"/>
  <c r="S320" i="8"/>
  <c r="T320" i="8"/>
  <c r="S321" i="8"/>
  <c r="T321" i="8"/>
  <c r="S322" i="8"/>
  <c r="T322" i="8"/>
  <c r="S323" i="8"/>
  <c r="T323" i="8"/>
  <c r="S324" i="8"/>
  <c r="T324" i="8"/>
  <c r="S325" i="8"/>
  <c r="T325" i="8"/>
  <c r="S326" i="8"/>
  <c r="T326" i="8"/>
  <c r="S327" i="8"/>
  <c r="T327" i="8"/>
  <c r="S328" i="8"/>
  <c r="T328" i="8"/>
  <c r="S329" i="8"/>
  <c r="T329" i="8"/>
  <c r="S330" i="8"/>
  <c r="T330" i="8"/>
  <c r="S331" i="8"/>
  <c r="T331" i="8"/>
  <c r="S332" i="8"/>
  <c r="T332" i="8"/>
  <c r="S333" i="8"/>
  <c r="T333" i="8"/>
  <c r="S334" i="8"/>
  <c r="T334" i="8"/>
  <c r="S335" i="8"/>
  <c r="T335" i="8"/>
  <c r="S336" i="8"/>
  <c r="T336" i="8"/>
  <c r="S337" i="8"/>
  <c r="T337" i="8"/>
  <c r="S338" i="8"/>
  <c r="T338" i="8"/>
  <c r="S339" i="8"/>
  <c r="T339" i="8"/>
  <c r="S340" i="8"/>
  <c r="T340" i="8"/>
  <c r="S341" i="8"/>
  <c r="T341" i="8"/>
  <c r="S342" i="8"/>
  <c r="T342" i="8"/>
  <c r="S343" i="8"/>
  <c r="T343" i="8"/>
  <c r="S344" i="8"/>
  <c r="T344" i="8"/>
  <c r="S345" i="8"/>
  <c r="T345" i="8"/>
  <c r="S346" i="8"/>
  <c r="T346" i="8"/>
  <c r="S347" i="8"/>
  <c r="T347" i="8"/>
  <c r="S348" i="8"/>
  <c r="T348" i="8"/>
  <c r="S349" i="8"/>
  <c r="T349" i="8"/>
  <c r="S350" i="8"/>
  <c r="T350" i="8"/>
  <c r="S351" i="8"/>
  <c r="T351" i="8"/>
  <c r="S352" i="8"/>
  <c r="T352" i="8"/>
  <c r="S353" i="8"/>
  <c r="T353" i="8"/>
  <c r="S354" i="8"/>
  <c r="T354" i="8"/>
  <c r="S355" i="8"/>
  <c r="T355" i="8"/>
  <c r="S356" i="8"/>
  <c r="T356" i="8"/>
  <c r="S357" i="8"/>
  <c r="T357" i="8"/>
  <c r="S358" i="8"/>
  <c r="T358" i="8"/>
  <c r="S359" i="8"/>
  <c r="T359" i="8"/>
  <c r="S360" i="8"/>
  <c r="T360" i="8"/>
  <c r="S361" i="8"/>
  <c r="T361" i="8"/>
  <c r="S362" i="8"/>
  <c r="T362" i="8"/>
  <c r="S363" i="8"/>
  <c r="T363" i="8"/>
  <c r="S364" i="8"/>
  <c r="T364" i="8"/>
  <c r="S365" i="8"/>
  <c r="T365" i="8"/>
  <c r="S366" i="8"/>
  <c r="T366" i="8"/>
  <c r="S367" i="8"/>
  <c r="T367" i="8"/>
  <c r="S368" i="8"/>
  <c r="T368" i="8"/>
  <c r="S369" i="8"/>
  <c r="T369" i="8"/>
  <c r="S370" i="8"/>
  <c r="T370" i="8"/>
  <c r="S371" i="8"/>
  <c r="T371" i="8"/>
  <c r="S372" i="8"/>
  <c r="T372" i="8"/>
  <c r="S373" i="8"/>
  <c r="T373" i="8"/>
  <c r="S374" i="8"/>
  <c r="T374" i="8"/>
  <c r="S375" i="8"/>
  <c r="T375" i="8"/>
  <c r="S376" i="8"/>
  <c r="T376" i="8"/>
  <c r="S377" i="8"/>
  <c r="T377" i="8"/>
  <c r="S378" i="8"/>
  <c r="T378" i="8"/>
  <c r="S379" i="8"/>
  <c r="T379" i="8"/>
  <c r="S380" i="8"/>
  <c r="T380" i="8"/>
  <c r="S381" i="8"/>
  <c r="T381" i="8"/>
  <c r="S382" i="8"/>
  <c r="T382" i="8"/>
  <c r="S383" i="8"/>
  <c r="T383" i="8"/>
  <c r="S384" i="8"/>
  <c r="T384" i="8"/>
  <c r="S385" i="8"/>
  <c r="T385" i="8"/>
  <c r="S386" i="8"/>
  <c r="T386" i="8"/>
  <c r="S387" i="8"/>
  <c r="T387" i="8"/>
  <c r="S388" i="8"/>
  <c r="T388" i="8"/>
  <c r="S389" i="8"/>
  <c r="T389" i="8"/>
  <c r="S390" i="8"/>
  <c r="T390" i="8"/>
  <c r="S391" i="8"/>
  <c r="T391" i="8"/>
  <c r="S392" i="8"/>
  <c r="T392" i="8"/>
  <c r="S393" i="8"/>
  <c r="T393" i="8"/>
  <c r="S394" i="8"/>
  <c r="T394" i="8"/>
  <c r="S395" i="8"/>
  <c r="T395" i="8"/>
  <c r="S396" i="8"/>
  <c r="T396" i="8"/>
  <c r="S397" i="8"/>
  <c r="T397" i="8"/>
  <c r="S398" i="8"/>
  <c r="T398" i="8"/>
  <c r="S399" i="8"/>
  <c r="T399" i="8"/>
  <c r="S400" i="8"/>
  <c r="T400" i="8"/>
  <c r="S401" i="8"/>
  <c r="T401" i="8"/>
  <c r="S402" i="8"/>
  <c r="T402" i="8"/>
  <c r="S403" i="8"/>
  <c r="T403" i="8"/>
  <c r="S404" i="8"/>
  <c r="T404" i="8"/>
  <c r="S405" i="8"/>
  <c r="T405" i="8"/>
  <c r="S406" i="8"/>
  <c r="T406" i="8"/>
  <c r="S407" i="8"/>
  <c r="T407" i="8"/>
  <c r="S408" i="8"/>
  <c r="T408" i="8"/>
  <c r="S409" i="8"/>
  <c r="T409" i="8"/>
  <c r="S410" i="8"/>
  <c r="T410" i="8"/>
  <c r="S411" i="8"/>
  <c r="T411" i="8"/>
  <c r="S412" i="8"/>
  <c r="T412" i="8"/>
  <c r="S413" i="8"/>
  <c r="T413" i="8"/>
  <c r="S414" i="8"/>
  <c r="T414" i="8"/>
  <c r="S415" i="8"/>
  <c r="T415" i="8"/>
  <c r="S416" i="8"/>
  <c r="T416" i="8"/>
  <c r="S417" i="8"/>
  <c r="T417" i="8"/>
  <c r="S418" i="8"/>
  <c r="T418" i="8"/>
  <c r="S419" i="8"/>
  <c r="T419" i="8"/>
  <c r="S420" i="8"/>
  <c r="T420" i="8"/>
  <c r="S421" i="8"/>
  <c r="T421" i="8"/>
  <c r="S422" i="8"/>
  <c r="T422" i="8"/>
  <c r="S423" i="8"/>
  <c r="T423" i="8"/>
  <c r="S424" i="8"/>
  <c r="T424" i="8"/>
  <c r="S425" i="8"/>
  <c r="T425" i="8"/>
  <c r="S426" i="8"/>
  <c r="T426" i="8"/>
  <c r="S427" i="8"/>
  <c r="T427" i="8"/>
  <c r="S428" i="8"/>
  <c r="T428" i="8"/>
  <c r="S429" i="8"/>
  <c r="T429" i="8"/>
  <c r="S430" i="8"/>
  <c r="T430" i="8"/>
  <c r="S431" i="8"/>
  <c r="T431" i="8"/>
  <c r="S432" i="8"/>
  <c r="T432" i="8"/>
  <c r="S433" i="8"/>
  <c r="T433" i="8"/>
  <c r="S434" i="8"/>
  <c r="T434" i="8"/>
  <c r="S435" i="8"/>
  <c r="T435" i="8"/>
  <c r="S436" i="8"/>
  <c r="T436" i="8"/>
  <c r="S437" i="8"/>
  <c r="T437" i="8"/>
  <c r="S438" i="8"/>
  <c r="T438" i="8"/>
  <c r="S439" i="8"/>
  <c r="T439" i="8"/>
  <c r="S440" i="8"/>
  <c r="T440" i="8"/>
  <c r="S441" i="8"/>
  <c r="T441" i="8"/>
  <c r="S442" i="8"/>
  <c r="T442" i="8"/>
  <c r="S443" i="8"/>
  <c r="T443" i="8"/>
  <c r="S444" i="8"/>
  <c r="T444" i="8"/>
  <c r="S445" i="8"/>
  <c r="T445" i="8"/>
  <c r="S446" i="8"/>
  <c r="T446" i="8"/>
  <c r="S447" i="8"/>
  <c r="T447" i="8"/>
  <c r="S448" i="8"/>
  <c r="T448" i="8"/>
  <c r="S449" i="8"/>
  <c r="T449" i="8"/>
  <c r="S450" i="8"/>
  <c r="T450" i="8"/>
  <c r="S451" i="8"/>
  <c r="T451" i="8"/>
  <c r="S452" i="8"/>
  <c r="T452" i="8"/>
  <c r="S453" i="8"/>
  <c r="T453" i="8"/>
  <c r="S454" i="8"/>
  <c r="T454" i="8"/>
  <c r="S455" i="8"/>
  <c r="T455" i="8"/>
  <c r="S456" i="8"/>
  <c r="T456" i="8"/>
  <c r="S457" i="8"/>
  <c r="T457" i="8"/>
  <c r="S458" i="8"/>
  <c r="T458" i="8"/>
  <c r="S459" i="8"/>
  <c r="T459" i="8"/>
  <c r="S460" i="8"/>
  <c r="T460" i="8"/>
  <c r="S461" i="8"/>
  <c r="T461" i="8"/>
  <c r="S462" i="8"/>
  <c r="T462" i="8"/>
  <c r="S463" i="8"/>
  <c r="T463" i="8"/>
  <c r="S464" i="8"/>
  <c r="T464" i="8"/>
  <c r="S465" i="8"/>
  <c r="T465" i="8"/>
  <c r="S466" i="8"/>
  <c r="T466" i="8"/>
  <c r="S467" i="8"/>
  <c r="T467" i="8"/>
  <c r="S468" i="8"/>
  <c r="T468" i="8"/>
  <c r="S469" i="8"/>
  <c r="T469" i="8"/>
  <c r="S470" i="8"/>
  <c r="T470" i="8"/>
  <c r="S471" i="8"/>
  <c r="T471" i="8"/>
  <c r="S472" i="8"/>
  <c r="T472" i="8"/>
  <c r="S473" i="8"/>
  <c r="T473" i="8"/>
  <c r="S474" i="8"/>
  <c r="T474" i="8"/>
  <c r="S475" i="8"/>
  <c r="T475" i="8"/>
  <c r="S476" i="8"/>
  <c r="T476" i="8"/>
  <c r="S477" i="8"/>
  <c r="T477" i="8"/>
  <c r="S478" i="8"/>
  <c r="T478" i="8"/>
  <c r="S479" i="8"/>
  <c r="T479" i="8"/>
  <c r="S480" i="8"/>
  <c r="T480" i="8"/>
  <c r="S481" i="8"/>
  <c r="T481" i="8"/>
  <c r="S482" i="8"/>
  <c r="T482" i="8"/>
  <c r="S483" i="8"/>
  <c r="T483" i="8"/>
  <c r="S484" i="8"/>
  <c r="T484" i="8"/>
  <c r="S485" i="8"/>
  <c r="T485" i="8"/>
  <c r="S486" i="8"/>
  <c r="T486" i="8"/>
  <c r="S487" i="8"/>
  <c r="T487" i="8"/>
  <c r="S488" i="8"/>
  <c r="T488" i="8"/>
  <c r="S489" i="8"/>
  <c r="T489" i="8"/>
  <c r="S490" i="8"/>
  <c r="T490" i="8"/>
  <c r="S491" i="8"/>
  <c r="T491" i="8"/>
  <c r="S492" i="8"/>
  <c r="T492" i="8"/>
  <c r="S493" i="8"/>
  <c r="T493" i="8"/>
  <c r="S494" i="8"/>
  <c r="T494" i="8"/>
  <c r="S495" i="8"/>
  <c r="T495" i="8"/>
  <c r="S496" i="8"/>
  <c r="T496" i="8"/>
  <c r="S497" i="8"/>
  <c r="T497" i="8"/>
  <c r="S498" i="8"/>
  <c r="T498" i="8"/>
  <c r="S499" i="8"/>
  <c r="T499" i="8"/>
  <c r="S500" i="8"/>
  <c r="T500" i="8"/>
  <c r="S501" i="8"/>
  <c r="T501" i="8"/>
  <c r="S502" i="8"/>
  <c r="T502" i="8"/>
  <c r="S503" i="8"/>
  <c r="T503" i="8"/>
  <c r="S504" i="8"/>
  <c r="T504" i="8"/>
  <c r="S505" i="8"/>
  <c r="T505" i="8"/>
  <c r="S506" i="8"/>
  <c r="T506" i="8"/>
  <c r="S507" i="8"/>
  <c r="T507" i="8"/>
  <c r="S508" i="8"/>
  <c r="T508" i="8"/>
  <c r="S509" i="8"/>
  <c r="T509" i="8"/>
  <c r="S510" i="8"/>
  <c r="T510" i="8"/>
  <c r="S511" i="8"/>
  <c r="T511" i="8"/>
  <c r="S512" i="8"/>
  <c r="T512" i="8"/>
  <c r="S513" i="8"/>
  <c r="T513" i="8"/>
  <c r="S514" i="8"/>
  <c r="T514" i="8"/>
  <c r="S515" i="8"/>
  <c r="T515" i="8"/>
  <c r="S516" i="8"/>
  <c r="T516" i="8"/>
  <c r="S517" i="8"/>
  <c r="T517" i="8"/>
  <c r="S518" i="8"/>
  <c r="T518" i="8"/>
  <c r="S519" i="8"/>
  <c r="T519" i="8"/>
  <c r="S520" i="8"/>
  <c r="T520" i="8"/>
  <c r="S521" i="8"/>
  <c r="T521" i="8"/>
  <c r="S522" i="8"/>
  <c r="T522" i="8"/>
  <c r="S523" i="8"/>
  <c r="T523" i="8"/>
  <c r="S524" i="8"/>
  <c r="T524" i="8"/>
  <c r="S525" i="8"/>
  <c r="T525" i="8"/>
  <c r="S526" i="8"/>
  <c r="T526" i="8"/>
  <c r="S527" i="8"/>
  <c r="T527" i="8"/>
  <c r="S528" i="8"/>
  <c r="T528" i="8"/>
  <c r="S529" i="8"/>
  <c r="T529" i="8"/>
  <c r="S530" i="8"/>
  <c r="T530" i="8"/>
  <c r="S531" i="8"/>
  <c r="T531" i="8"/>
  <c r="S532" i="8"/>
  <c r="T532" i="8"/>
  <c r="S533" i="8"/>
  <c r="T533" i="8"/>
  <c r="S534" i="8"/>
  <c r="T534" i="8"/>
  <c r="S535" i="8"/>
  <c r="T535" i="8"/>
  <c r="S536" i="8"/>
  <c r="T536" i="8"/>
  <c r="S537" i="8"/>
  <c r="T537" i="8"/>
  <c r="S538" i="8"/>
  <c r="T538" i="8"/>
  <c r="S539" i="8"/>
  <c r="T539" i="8"/>
  <c r="S540" i="8"/>
  <c r="T540" i="8"/>
  <c r="S541" i="8"/>
  <c r="T541" i="8"/>
  <c r="S542" i="8"/>
  <c r="T542" i="8"/>
  <c r="S543" i="8"/>
  <c r="T543" i="8"/>
  <c r="S544" i="8"/>
  <c r="T544" i="8"/>
  <c r="S545" i="8"/>
  <c r="T545" i="8"/>
  <c r="S546" i="8"/>
  <c r="T546" i="8"/>
  <c r="S547" i="8"/>
  <c r="T547" i="8"/>
  <c r="S548" i="8"/>
  <c r="T548" i="8"/>
  <c r="S549" i="8"/>
  <c r="T549" i="8"/>
  <c r="S550" i="8"/>
  <c r="T550" i="8"/>
  <c r="S551" i="8"/>
  <c r="T551" i="8"/>
  <c r="S552" i="8"/>
  <c r="T552" i="8"/>
  <c r="S553" i="8"/>
  <c r="T553" i="8"/>
  <c r="S554" i="8"/>
  <c r="T554" i="8"/>
  <c r="S555" i="8"/>
  <c r="T555" i="8"/>
  <c r="S556" i="8"/>
  <c r="T556" i="8"/>
  <c r="S557" i="8"/>
  <c r="T557" i="8"/>
  <c r="S558" i="8"/>
  <c r="T558" i="8"/>
  <c r="S559" i="8"/>
  <c r="T559" i="8"/>
  <c r="S560" i="8"/>
  <c r="T560" i="8"/>
  <c r="S561" i="8"/>
  <c r="T561" i="8"/>
  <c r="S562" i="8"/>
  <c r="T562" i="8"/>
  <c r="S563" i="8"/>
  <c r="T563" i="8"/>
  <c r="S564" i="8"/>
  <c r="T564" i="8"/>
  <c r="S565" i="8"/>
  <c r="T565" i="8"/>
  <c r="S566" i="8"/>
  <c r="T566" i="8"/>
  <c r="S567" i="8"/>
  <c r="T567" i="8"/>
  <c r="S568" i="8"/>
  <c r="T568" i="8"/>
  <c r="S569" i="8"/>
  <c r="T569" i="8"/>
  <c r="S570" i="8"/>
  <c r="T570" i="8"/>
  <c r="S571" i="8"/>
  <c r="T571" i="8"/>
  <c r="S572" i="8"/>
  <c r="T572" i="8"/>
  <c r="S573" i="8"/>
  <c r="T573" i="8"/>
  <c r="S574" i="8"/>
  <c r="T574" i="8"/>
  <c r="S575" i="8"/>
  <c r="T575" i="8"/>
  <c r="S576" i="8"/>
  <c r="T576" i="8"/>
  <c r="S577" i="8"/>
  <c r="T577" i="8"/>
  <c r="S578" i="8"/>
  <c r="T578" i="8"/>
  <c r="S579" i="8"/>
  <c r="T579" i="8"/>
  <c r="S580" i="8"/>
  <c r="T580" i="8"/>
  <c r="S581" i="8"/>
  <c r="T581" i="8"/>
  <c r="S582" i="8"/>
  <c r="T582" i="8"/>
  <c r="S583" i="8"/>
  <c r="T583" i="8"/>
  <c r="S584" i="8"/>
  <c r="T584" i="8"/>
  <c r="S585" i="8"/>
  <c r="T585" i="8"/>
  <c r="S586" i="8"/>
  <c r="T586" i="8"/>
  <c r="S587" i="8"/>
  <c r="T587" i="8"/>
  <c r="S588" i="8"/>
  <c r="T588" i="8"/>
  <c r="S589" i="8"/>
  <c r="T589" i="8"/>
  <c r="S590" i="8"/>
  <c r="T590" i="8"/>
  <c r="S591" i="8"/>
  <c r="T591" i="8"/>
  <c r="S592" i="8"/>
  <c r="T592" i="8"/>
  <c r="S593" i="8"/>
  <c r="T593" i="8"/>
  <c r="S594" i="8"/>
  <c r="T594" i="8"/>
  <c r="S595" i="8"/>
  <c r="T595" i="8"/>
  <c r="S596" i="8"/>
  <c r="T596" i="8"/>
  <c r="S597" i="8"/>
  <c r="T597" i="8"/>
  <c r="S598" i="8"/>
  <c r="T598" i="8"/>
  <c r="S599" i="8"/>
  <c r="T599" i="8"/>
  <c r="S600" i="8"/>
  <c r="T600" i="8"/>
  <c r="S601" i="8"/>
  <c r="T601" i="8"/>
  <c r="S602" i="8"/>
  <c r="T602" i="8"/>
  <c r="S603" i="8"/>
  <c r="T603" i="8"/>
  <c r="S604" i="8"/>
  <c r="T604" i="8"/>
  <c r="S605" i="8"/>
  <c r="T605" i="8"/>
  <c r="S606" i="8"/>
  <c r="T606" i="8"/>
  <c r="S607" i="8"/>
  <c r="T607" i="8"/>
  <c r="S608" i="8"/>
  <c r="T608" i="8"/>
  <c r="S609" i="8"/>
  <c r="T609" i="8"/>
  <c r="S610" i="8"/>
  <c r="T610" i="8"/>
  <c r="S611" i="8"/>
  <c r="T611" i="8"/>
  <c r="S612" i="8"/>
  <c r="T612" i="8"/>
  <c r="S613" i="8"/>
  <c r="T613" i="8"/>
  <c r="S614" i="8"/>
  <c r="T614" i="8"/>
  <c r="S615" i="8"/>
  <c r="T615" i="8"/>
  <c r="S616" i="8"/>
  <c r="T616" i="8"/>
  <c r="S617" i="8"/>
  <c r="T617" i="8"/>
  <c r="S618" i="8"/>
  <c r="T618" i="8"/>
  <c r="S619" i="8"/>
  <c r="T619" i="8"/>
  <c r="S620" i="8"/>
  <c r="T620" i="8"/>
  <c r="S621" i="8"/>
  <c r="T621" i="8"/>
  <c r="S622" i="8"/>
  <c r="T622" i="8"/>
  <c r="S623" i="8"/>
  <c r="T623" i="8"/>
  <c r="S624" i="8"/>
  <c r="T624" i="8"/>
  <c r="S625" i="8"/>
  <c r="T625" i="8"/>
  <c r="S626" i="8"/>
  <c r="T626" i="8"/>
  <c r="S627" i="8"/>
  <c r="T627" i="8"/>
  <c r="S628" i="8"/>
  <c r="T628" i="8"/>
  <c r="S629" i="8"/>
  <c r="T629" i="8"/>
  <c r="S630" i="8"/>
  <c r="T630" i="8"/>
  <c r="S631" i="8"/>
  <c r="T631" i="8"/>
  <c r="S632" i="8"/>
  <c r="T632" i="8"/>
  <c r="S633" i="8"/>
  <c r="T633" i="8"/>
  <c r="S634" i="8"/>
  <c r="T634" i="8"/>
  <c r="S635" i="8"/>
  <c r="T635" i="8"/>
  <c r="S636" i="8"/>
  <c r="T636" i="8"/>
  <c r="S637" i="8"/>
  <c r="T637" i="8"/>
  <c r="S638" i="8"/>
  <c r="T638" i="8"/>
  <c r="S639" i="8"/>
  <c r="T639" i="8"/>
  <c r="S15" i="9"/>
  <c r="T15" i="9"/>
  <c r="S16" i="9"/>
  <c r="T16" i="9"/>
  <c r="S17" i="9"/>
  <c r="T17" i="9"/>
  <c r="S18" i="9"/>
  <c r="T18" i="9"/>
  <c r="S19" i="9"/>
  <c r="T19" i="9"/>
  <c r="S20" i="9"/>
  <c r="T20" i="9"/>
  <c r="S21" i="9"/>
  <c r="T21" i="9"/>
  <c r="S22" i="9"/>
  <c r="T22" i="9"/>
  <c r="S23" i="9"/>
  <c r="T23" i="9"/>
  <c r="S24" i="9"/>
  <c r="T24" i="9"/>
  <c r="S25" i="9"/>
  <c r="T25" i="9"/>
  <c r="S26" i="9"/>
  <c r="T26" i="9"/>
  <c r="S27" i="9"/>
  <c r="T27" i="9"/>
  <c r="S28" i="9"/>
  <c r="T28" i="9"/>
  <c r="S29" i="9"/>
  <c r="T29" i="9"/>
  <c r="S30" i="9"/>
  <c r="T30" i="9"/>
  <c r="S31" i="9"/>
  <c r="T31" i="9"/>
  <c r="S32" i="9"/>
  <c r="T32" i="9"/>
  <c r="S33" i="9"/>
  <c r="T33" i="9"/>
  <c r="S34" i="9"/>
  <c r="T34" i="9"/>
  <c r="S35" i="9"/>
  <c r="T35" i="9"/>
  <c r="S36" i="9"/>
  <c r="T36" i="9"/>
  <c r="S37" i="9"/>
  <c r="T37" i="9"/>
  <c r="S38" i="9"/>
  <c r="T38" i="9"/>
  <c r="S39" i="9"/>
  <c r="T39" i="9"/>
  <c r="S40" i="9"/>
  <c r="T40" i="9"/>
  <c r="S41" i="9"/>
  <c r="T41" i="9"/>
  <c r="S42" i="9"/>
  <c r="T42" i="9"/>
  <c r="S43" i="9"/>
  <c r="T43" i="9"/>
  <c r="S44" i="9"/>
  <c r="T44" i="9"/>
  <c r="S45" i="9"/>
  <c r="T45" i="9"/>
  <c r="S46" i="9"/>
  <c r="T46" i="9"/>
  <c r="S47" i="9"/>
  <c r="T47" i="9"/>
  <c r="S48" i="9"/>
  <c r="T48" i="9"/>
  <c r="S49" i="9"/>
  <c r="T49" i="9"/>
  <c r="S50" i="9"/>
  <c r="T50" i="9"/>
  <c r="S51" i="9"/>
  <c r="T51" i="9"/>
  <c r="S52" i="9"/>
  <c r="T52" i="9"/>
  <c r="S53" i="9"/>
  <c r="T53" i="9"/>
  <c r="S54" i="9"/>
  <c r="T54" i="9"/>
  <c r="S55" i="9"/>
  <c r="T55" i="9"/>
  <c r="S56" i="9"/>
  <c r="T56" i="9"/>
  <c r="S57" i="9"/>
  <c r="T57" i="9"/>
  <c r="S58" i="9"/>
  <c r="T58" i="9"/>
  <c r="S59" i="9"/>
  <c r="T59" i="9"/>
  <c r="S60" i="9"/>
  <c r="T60" i="9"/>
  <c r="S61" i="9"/>
  <c r="T61" i="9"/>
  <c r="S62" i="9"/>
  <c r="T62" i="9"/>
  <c r="S63" i="9"/>
  <c r="T63" i="9"/>
  <c r="S64" i="9"/>
  <c r="T64" i="9"/>
  <c r="S65" i="9"/>
  <c r="T65" i="9"/>
  <c r="S69" i="9"/>
  <c r="T69" i="9"/>
  <c r="S70" i="9"/>
  <c r="T70" i="9"/>
  <c r="S71" i="9"/>
  <c r="T71" i="9"/>
  <c r="S72" i="9"/>
  <c r="T72" i="9"/>
  <c r="S73" i="9"/>
  <c r="T73" i="9"/>
  <c r="S74" i="9"/>
  <c r="T74" i="9"/>
  <c r="S75" i="9"/>
  <c r="T75" i="9"/>
  <c r="S76" i="9"/>
  <c r="T76" i="9"/>
  <c r="S77" i="9"/>
  <c r="T77" i="9"/>
  <c r="S78" i="9"/>
  <c r="T78" i="9"/>
  <c r="S79" i="9"/>
  <c r="T79" i="9"/>
  <c r="S80" i="9"/>
  <c r="T80" i="9"/>
  <c r="S81" i="9"/>
  <c r="T81" i="9"/>
  <c r="S82" i="9"/>
  <c r="T82" i="9"/>
  <c r="S83" i="9"/>
  <c r="T83" i="9"/>
  <c r="S84" i="9"/>
  <c r="T84" i="9"/>
  <c r="S85" i="9"/>
  <c r="T85" i="9"/>
  <c r="S86" i="9"/>
  <c r="T86" i="9"/>
  <c r="S87" i="9"/>
  <c r="T87" i="9"/>
  <c r="S88" i="9"/>
  <c r="T88" i="9"/>
  <c r="S89" i="9"/>
  <c r="T89" i="9"/>
  <c r="S90" i="9"/>
  <c r="T90" i="9"/>
  <c r="S91" i="9"/>
  <c r="T91" i="9"/>
  <c r="S92" i="9"/>
  <c r="T92" i="9"/>
  <c r="S93" i="9"/>
  <c r="T93" i="9"/>
  <c r="S94" i="9"/>
  <c r="T94" i="9"/>
  <c r="S95" i="9"/>
  <c r="T95" i="9"/>
  <c r="S96" i="9"/>
  <c r="T96" i="9"/>
  <c r="S97" i="9"/>
  <c r="T97" i="9"/>
  <c r="S98" i="9"/>
  <c r="T98" i="9"/>
  <c r="S99" i="9"/>
  <c r="T99" i="9"/>
  <c r="S100" i="9"/>
  <c r="T100" i="9"/>
  <c r="S101" i="9"/>
  <c r="T101" i="9"/>
  <c r="S102" i="9"/>
  <c r="T102" i="9"/>
  <c r="S103" i="9"/>
  <c r="T103" i="9"/>
  <c r="S104" i="9"/>
  <c r="T104" i="9"/>
  <c r="S105" i="9"/>
  <c r="T105" i="9"/>
  <c r="S106" i="9"/>
  <c r="T106" i="9"/>
  <c r="S107" i="9"/>
  <c r="T107" i="9"/>
  <c r="S108" i="9"/>
  <c r="T108" i="9"/>
  <c r="S109" i="9"/>
  <c r="T109" i="9"/>
  <c r="S110" i="9"/>
  <c r="T110" i="9"/>
  <c r="S111" i="9"/>
  <c r="T111" i="9"/>
  <c r="S112" i="9"/>
  <c r="T112" i="9"/>
  <c r="S113" i="9"/>
  <c r="T113" i="9"/>
  <c r="S114" i="9"/>
  <c r="T114" i="9"/>
  <c r="S115" i="9"/>
  <c r="T115" i="9"/>
  <c r="S116" i="9"/>
  <c r="T116" i="9"/>
  <c r="S117" i="9"/>
  <c r="T117" i="9"/>
  <c r="S118" i="9"/>
  <c r="T118" i="9"/>
  <c r="S119" i="9"/>
  <c r="T119" i="9"/>
  <c r="S120" i="9"/>
  <c r="T120" i="9"/>
  <c r="S121" i="9"/>
  <c r="T121" i="9"/>
  <c r="S122" i="9"/>
  <c r="T122" i="9"/>
  <c r="S123" i="9"/>
  <c r="T123" i="9"/>
  <c r="S124" i="9"/>
  <c r="T124" i="9"/>
  <c r="S125" i="9"/>
  <c r="T125" i="9"/>
  <c r="S126" i="9"/>
  <c r="T126" i="9"/>
  <c r="S127" i="9"/>
  <c r="T127" i="9"/>
  <c r="S128" i="9"/>
  <c r="T128" i="9"/>
  <c r="S129" i="9"/>
  <c r="T129" i="9"/>
  <c r="S130" i="9"/>
  <c r="T130" i="9"/>
  <c r="S131" i="9"/>
  <c r="T131" i="9"/>
  <c r="S132" i="9"/>
  <c r="T132" i="9"/>
  <c r="S133" i="9"/>
  <c r="T133" i="9"/>
  <c r="S134" i="9"/>
  <c r="T134" i="9"/>
  <c r="S135" i="9"/>
  <c r="T135" i="9"/>
  <c r="S136" i="9"/>
  <c r="T136" i="9"/>
  <c r="S137" i="9"/>
  <c r="T137" i="9"/>
  <c r="S138" i="9"/>
  <c r="T138" i="9"/>
  <c r="S139" i="9"/>
  <c r="T139" i="9"/>
  <c r="S140" i="9"/>
  <c r="T140" i="9"/>
  <c r="S141" i="9"/>
  <c r="T141" i="9"/>
  <c r="S142" i="9"/>
  <c r="T142" i="9"/>
  <c r="S143" i="9"/>
  <c r="T143" i="9"/>
  <c r="S144" i="9"/>
  <c r="T144" i="9"/>
  <c r="S145" i="9"/>
  <c r="T145" i="9"/>
  <c r="S146" i="9"/>
  <c r="T146" i="9"/>
  <c r="S147" i="9"/>
  <c r="T147" i="9"/>
  <c r="S148" i="9"/>
  <c r="T148" i="9"/>
  <c r="S149" i="9"/>
  <c r="T149" i="9"/>
  <c r="S150" i="9"/>
  <c r="T150" i="9"/>
  <c r="S151" i="9"/>
  <c r="T151" i="9"/>
  <c r="S152" i="9"/>
  <c r="T152" i="9"/>
  <c r="S153" i="9"/>
  <c r="T153" i="9"/>
  <c r="S154" i="9"/>
  <c r="T154" i="9"/>
  <c r="S155" i="9"/>
  <c r="T155" i="9"/>
  <c r="S156" i="9"/>
  <c r="T156" i="9"/>
  <c r="S157" i="9"/>
  <c r="T157" i="9"/>
  <c r="S158" i="9"/>
  <c r="T158" i="9"/>
  <c r="S159" i="9"/>
  <c r="T159" i="9"/>
  <c r="S160" i="9"/>
  <c r="T160" i="9"/>
  <c r="S161" i="9"/>
  <c r="T161" i="9"/>
  <c r="S162" i="9"/>
  <c r="T162" i="9"/>
  <c r="S163" i="9"/>
  <c r="T163" i="9"/>
  <c r="S164" i="9"/>
  <c r="T164" i="9"/>
  <c r="S165" i="9"/>
  <c r="T165" i="9"/>
  <c r="S166" i="9"/>
  <c r="T166" i="9"/>
  <c r="S167" i="9"/>
  <c r="T167" i="9"/>
  <c r="S168" i="9"/>
  <c r="T168" i="9"/>
  <c r="S169" i="9"/>
  <c r="T169" i="9"/>
  <c r="S170" i="9"/>
  <c r="T170" i="9"/>
  <c r="S171" i="9"/>
  <c r="T171" i="9"/>
  <c r="S172" i="9"/>
  <c r="T172" i="9"/>
  <c r="S173" i="9"/>
  <c r="T173" i="9"/>
  <c r="S174" i="9"/>
  <c r="T174" i="9"/>
  <c r="S175" i="9"/>
  <c r="T175" i="9"/>
  <c r="S176" i="9"/>
  <c r="T176" i="9"/>
  <c r="S177" i="9"/>
  <c r="T177" i="9"/>
  <c r="S178" i="9"/>
  <c r="T178" i="9"/>
  <c r="S179" i="9"/>
  <c r="T179" i="9"/>
  <c r="S180" i="9"/>
  <c r="T180" i="9"/>
  <c r="S181" i="9"/>
  <c r="T181" i="9"/>
  <c r="S182" i="9"/>
  <c r="T182" i="9"/>
  <c r="S183" i="9"/>
  <c r="T183" i="9"/>
  <c r="S184" i="9"/>
  <c r="T184" i="9"/>
  <c r="S185" i="9"/>
  <c r="T185" i="9"/>
  <c r="S186" i="9"/>
  <c r="T186" i="9"/>
  <c r="S187" i="9"/>
  <c r="T187" i="9"/>
  <c r="S188" i="9"/>
  <c r="T188" i="9"/>
  <c r="S189" i="9"/>
  <c r="T189" i="9"/>
  <c r="S190" i="9"/>
  <c r="T190" i="9"/>
  <c r="S191" i="9"/>
  <c r="T191" i="9"/>
  <c r="S192" i="9"/>
  <c r="T192" i="9"/>
  <c r="S193" i="9"/>
  <c r="T193" i="9"/>
  <c r="S194" i="9"/>
  <c r="T194" i="9"/>
  <c r="S195" i="9"/>
  <c r="T195" i="9"/>
  <c r="S196" i="9"/>
  <c r="T196" i="9"/>
  <c r="S197" i="9"/>
  <c r="T197" i="9"/>
  <c r="S198" i="9"/>
  <c r="T198" i="9"/>
  <c r="S199" i="9"/>
  <c r="T199" i="9"/>
  <c r="S200" i="9"/>
  <c r="T200" i="9"/>
  <c r="S201" i="9"/>
  <c r="T201" i="9"/>
  <c r="S202" i="9"/>
  <c r="T202" i="9"/>
  <c r="S203" i="9"/>
  <c r="T203" i="9"/>
  <c r="S204" i="9"/>
  <c r="T204" i="9"/>
  <c r="S205" i="9"/>
  <c r="T205" i="9"/>
  <c r="S206" i="9"/>
  <c r="T206" i="9"/>
  <c r="S207" i="9"/>
  <c r="T207" i="9"/>
  <c r="S208" i="9"/>
  <c r="T208" i="9"/>
  <c r="S209" i="9"/>
  <c r="T209" i="9"/>
  <c r="S210" i="9"/>
  <c r="T210" i="9"/>
  <c r="S211" i="9"/>
  <c r="T211" i="9"/>
  <c r="S212" i="9"/>
  <c r="T212" i="9"/>
  <c r="S213" i="9"/>
  <c r="T213" i="9"/>
  <c r="S214" i="9"/>
  <c r="T214" i="9"/>
  <c r="S215" i="9"/>
  <c r="T215" i="9"/>
  <c r="S216" i="9"/>
  <c r="T216" i="9"/>
  <c r="S217" i="9"/>
  <c r="T217" i="9"/>
  <c r="S218" i="9"/>
  <c r="T218" i="9"/>
  <c r="S219" i="9"/>
  <c r="T219" i="9"/>
  <c r="S220" i="9"/>
  <c r="T220" i="9"/>
  <c r="S221" i="9"/>
  <c r="T221" i="9"/>
  <c r="S222" i="9"/>
  <c r="T222" i="9"/>
  <c r="S223" i="9"/>
  <c r="T223" i="9"/>
  <c r="S224" i="9"/>
  <c r="T224" i="9"/>
  <c r="S225" i="9"/>
  <c r="T225" i="9"/>
  <c r="S226" i="9"/>
  <c r="T226" i="9"/>
  <c r="S227" i="9"/>
  <c r="T227" i="9"/>
  <c r="S228" i="9"/>
  <c r="T228" i="9"/>
  <c r="S229" i="9"/>
  <c r="T229" i="9"/>
  <c r="S230" i="9"/>
  <c r="T230" i="9"/>
  <c r="S231" i="9"/>
  <c r="T231" i="9"/>
  <c r="S232" i="9"/>
  <c r="T232" i="9"/>
  <c r="S233" i="9"/>
  <c r="T233" i="9"/>
  <c r="S234" i="9"/>
  <c r="T234" i="9"/>
  <c r="S235" i="9"/>
  <c r="T235" i="9"/>
  <c r="S236" i="9"/>
  <c r="T236" i="9"/>
  <c r="S237" i="9"/>
  <c r="T237" i="9"/>
  <c r="S238" i="9"/>
  <c r="T238" i="9"/>
  <c r="S239" i="9"/>
  <c r="T239" i="9"/>
  <c r="S240" i="9"/>
  <c r="T240" i="9"/>
  <c r="S241" i="9"/>
  <c r="T241" i="9"/>
  <c r="S242" i="9"/>
  <c r="T242" i="9"/>
  <c r="S243" i="9"/>
  <c r="T243" i="9"/>
  <c r="S244" i="9"/>
  <c r="T244" i="9"/>
  <c r="S245" i="9"/>
  <c r="T245" i="9"/>
  <c r="S246" i="9"/>
  <c r="T246" i="9"/>
  <c r="S247" i="9"/>
  <c r="T247" i="9"/>
  <c r="S248" i="9"/>
  <c r="T248" i="9"/>
  <c r="S249" i="9"/>
  <c r="T249" i="9"/>
  <c r="S250" i="9"/>
  <c r="T250" i="9"/>
  <c r="S251" i="9"/>
  <c r="T251" i="9"/>
  <c r="S252" i="9"/>
  <c r="T252" i="9"/>
  <c r="S253" i="9"/>
  <c r="T253" i="9"/>
  <c r="S254" i="9"/>
  <c r="T254" i="9"/>
  <c r="S255" i="9"/>
  <c r="T255" i="9"/>
  <c r="S256" i="9"/>
  <c r="T256" i="9"/>
  <c r="S257" i="9"/>
  <c r="T257" i="9"/>
  <c r="S258" i="9"/>
  <c r="T258" i="9"/>
  <c r="S259" i="9"/>
  <c r="T259" i="9"/>
  <c r="S260" i="9"/>
  <c r="T260" i="9"/>
  <c r="S261" i="9"/>
  <c r="T261" i="9"/>
  <c r="S262" i="9"/>
  <c r="T262" i="9"/>
  <c r="S263" i="9"/>
  <c r="T263" i="9"/>
  <c r="S264" i="9"/>
  <c r="T264" i="9"/>
  <c r="S265" i="9"/>
  <c r="T265" i="9"/>
  <c r="S266" i="9"/>
  <c r="T266" i="9"/>
  <c r="S267" i="9"/>
  <c r="T267" i="9"/>
  <c r="S268" i="9"/>
  <c r="T268" i="9"/>
  <c r="S269" i="9"/>
  <c r="T269" i="9"/>
  <c r="S270" i="9"/>
  <c r="T270" i="9"/>
  <c r="S271" i="9"/>
  <c r="T271" i="9"/>
  <c r="S272" i="9"/>
  <c r="T272" i="9"/>
  <c r="S273" i="9"/>
  <c r="T273" i="9"/>
  <c r="S274" i="9"/>
  <c r="T274" i="9"/>
  <c r="S275" i="9"/>
  <c r="T275" i="9"/>
  <c r="S276" i="9"/>
  <c r="T276" i="9"/>
  <c r="S277" i="9"/>
  <c r="T277" i="9"/>
  <c r="S278" i="9"/>
  <c r="T278" i="9"/>
  <c r="S279" i="9"/>
  <c r="T279" i="9"/>
  <c r="S280" i="9"/>
  <c r="T280" i="9"/>
  <c r="S281" i="9"/>
  <c r="T281" i="9"/>
  <c r="S282" i="9"/>
  <c r="T282" i="9"/>
  <c r="S283" i="9"/>
  <c r="T283" i="9"/>
  <c r="S284" i="9"/>
  <c r="T284" i="9"/>
  <c r="S285" i="9"/>
  <c r="T285" i="9"/>
  <c r="S286" i="9"/>
  <c r="T286" i="9"/>
  <c r="S287" i="9"/>
  <c r="T287" i="9"/>
  <c r="S288" i="9"/>
  <c r="T288" i="9"/>
  <c r="S289" i="9"/>
  <c r="T289" i="9"/>
  <c r="S290" i="9"/>
  <c r="T290" i="9"/>
  <c r="S291" i="9"/>
  <c r="T291" i="9"/>
  <c r="S292" i="9"/>
  <c r="T292" i="9"/>
  <c r="S293" i="9"/>
  <c r="T293" i="9"/>
  <c r="S294" i="9"/>
  <c r="T294" i="9"/>
  <c r="S295" i="9"/>
  <c r="T295" i="9"/>
  <c r="S296" i="9"/>
  <c r="T296" i="9"/>
  <c r="S297" i="9"/>
  <c r="T297" i="9"/>
  <c r="S298" i="9"/>
  <c r="T298" i="9"/>
  <c r="S299" i="9"/>
  <c r="T299" i="9"/>
  <c r="S300" i="9"/>
  <c r="T300" i="9"/>
  <c r="S301" i="9"/>
  <c r="T301" i="9"/>
  <c r="S302" i="9"/>
  <c r="T302" i="9"/>
  <c r="S303" i="9"/>
  <c r="T303" i="9"/>
  <c r="S304" i="9"/>
  <c r="T304" i="9"/>
  <c r="S305" i="9"/>
  <c r="T305" i="9"/>
  <c r="S306" i="9"/>
  <c r="T306" i="9"/>
  <c r="S307" i="9"/>
  <c r="T307" i="9"/>
  <c r="S308" i="9"/>
  <c r="T308" i="9"/>
  <c r="S309" i="9"/>
  <c r="T309" i="9"/>
  <c r="S310" i="9"/>
  <c r="T310" i="9"/>
  <c r="S311" i="9"/>
  <c r="T311" i="9"/>
  <c r="S312" i="9"/>
  <c r="T312" i="9"/>
  <c r="S313" i="9"/>
  <c r="T313" i="9"/>
  <c r="S314" i="9"/>
  <c r="T314" i="9"/>
  <c r="S315" i="9"/>
  <c r="T315" i="9"/>
  <c r="S316" i="9"/>
  <c r="T316" i="9"/>
  <c r="S317" i="9"/>
  <c r="T317" i="9"/>
  <c r="S318" i="9"/>
  <c r="T318" i="9"/>
  <c r="S319" i="9"/>
  <c r="T319" i="9"/>
  <c r="S320" i="9"/>
  <c r="T320" i="9"/>
  <c r="S321" i="9"/>
  <c r="T321" i="9"/>
  <c r="S322" i="9"/>
  <c r="T322" i="9"/>
  <c r="S323" i="9"/>
  <c r="T323" i="9"/>
  <c r="S324" i="9"/>
  <c r="T324" i="9"/>
  <c r="S325" i="9"/>
  <c r="T325" i="9"/>
  <c r="S326" i="9"/>
  <c r="T326" i="9"/>
  <c r="S327" i="9"/>
  <c r="T327" i="9"/>
  <c r="S328" i="9"/>
  <c r="T328" i="9"/>
  <c r="S329" i="9"/>
  <c r="T329" i="9"/>
  <c r="S330" i="9"/>
  <c r="T330" i="9"/>
  <c r="S331" i="9"/>
  <c r="T331" i="9"/>
  <c r="S332" i="9"/>
  <c r="T332" i="9"/>
  <c r="S333" i="9"/>
  <c r="T333" i="9"/>
  <c r="S334" i="9"/>
  <c r="T334" i="9"/>
  <c r="S335" i="9"/>
  <c r="T335" i="9"/>
  <c r="S336" i="9"/>
  <c r="T336" i="9"/>
  <c r="S337" i="9"/>
  <c r="T337" i="9"/>
  <c r="S338" i="9"/>
  <c r="T338" i="9"/>
  <c r="S339" i="9"/>
  <c r="T339" i="9"/>
  <c r="S340" i="9"/>
  <c r="T340" i="9"/>
  <c r="S341" i="9"/>
  <c r="T341" i="9"/>
  <c r="S342" i="9"/>
  <c r="T342" i="9"/>
  <c r="S343" i="9"/>
  <c r="T343" i="9"/>
  <c r="S344" i="9"/>
  <c r="T344" i="9"/>
  <c r="S345" i="9"/>
  <c r="T345" i="9"/>
  <c r="S346" i="9"/>
  <c r="T346" i="9"/>
  <c r="S347" i="9"/>
  <c r="T347" i="9"/>
  <c r="S348" i="9"/>
  <c r="T348" i="9"/>
  <c r="S349" i="9"/>
  <c r="T349" i="9"/>
  <c r="S350" i="9"/>
  <c r="T350" i="9"/>
  <c r="S351" i="9"/>
  <c r="T351" i="9"/>
  <c r="S352" i="9"/>
  <c r="T352" i="9"/>
  <c r="S353" i="9"/>
  <c r="T353" i="9"/>
  <c r="S354" i="9"/>
  <c r="T354" i="9"/>
  <c r="S355" i="9"/>
  <c r="T355" i="9"/>
  <c r="S356" i="9"/>
  <c r="T356" i="9"/>
  <c r="S357" i="9"/>
  <c r="T357" i="9"/>
  <c r="S358" i="9"/>
  <c r="T358" i="9"/>
  <c r="S359" i="9"/>
  <c r="T359" i="9"/>
  <c r="S360" i="9"/>
  <c r="T360" i="9"/>
  <c r="S361" i="9"/>
  <c r="T361" i="9"/>
  <c r="S362" i="9"/>
  <c r="T362" i="9"/>
  <c r="S363" i="9"/>
  <c r="T363" i="9"/>
  <c r="S364" i="9"/>
  <c r="T364" i="9"/>
  <c r="S365" i="9"/>
  <c r="T365" i="9"/>
  <c r="S366" i="9"/>
  <c r="T366" i="9"/>
  <c r="S367" i="9"/>
  <c r="T367" i="9"/>
  <c r="S368" i="9"/>
  <c r="T368" i="9"/>
  <c r="S369" i="9"/>
  <c r="T369" i="9"/>
  <c r="S370" i="9"/>
  <c r="T370" i="9"/>
  <c r="S371" i="9"/>
  <c r="T371" i="9"/>
  <c r="S372" i="9"/>
  <c r="T372" i="9"/>
  <c r="S373" i="9"/>
  <c r="T373" i="9"/>
  <c r="S374" i="9"/>
  <c r="T374" i="9"/>
  <c r="S375" i="9"/>
  <c r="T375" i="9"/>
  <c r="S376" i="9"/>
  <c r="T376" i="9"/>
  <c r="S377" i="9"/>
  <c r="T377" i="9"/>
  <c r="S378" i="9"/>
  <c r="T378" i="9"/>
  <c r="S379" i="9"/>
  <c r="T379" i="9"/>
  <c r="S380" i="9"/>
  <c r="T380" i="9"/>
  <c r="S381" i="9"/>
  <c r="T381" i="9"/>
  <c r="S382" i="9"/>
  <c r="T382" i="9"/>
  <c r="S383" i="9"/>
  <c r="T383" i="9"/>
  <c r="S384" i="9"/>
  <c r="T384" i="9"/>
  <c r="S385" i="9"/>
  <c r="T385" i="9"/>
  <c r="S386" i="9"/>
  <c r="T386" i="9"/>
  <c r="S387" i="9"/>
  <c r="T387" i="9"/>
  <c r="S388" i="9"/>
  <c r="T388" i="9"/>
  <c r="S389" i="9"/>
  <c r="T389" i="9"/>
  <c r="S390" i="9"/>
  <c r="T390" i="9"/>
  <c r="S391" i="9"/>
  <c r="T391" i="9"/>
  <c r="S392" i="9"/>
  <c r="T392" i="9"/>
  <c r="S393" i="9"/>
  <c r="T393" i="9"/>
  <c r="S394" i="9"/>
  <c r="T394" i="9"/>
  <c r="S395" i="9"/>
  <c r="T395" i="9"/>
  <c r="S396" i="9"/>
  <c r="T396" i="9"/>
  <c r="S397" i="9"/>
  <c r="T397" i="9"/>
  <c r="S398" i="9"/>
  <c r="T398" i="9"/>
  <c r="S399" i="9"/>
  <c r="T399" i="9"/>
  <c r="S400" i="9"/>
  <c r="T400" i="9"/>
  <c r="S401" i="9"/>
  <c r="T401" i="9"/>
  <c r="S402" i="9"/>
  <c r="T402" i="9"/>
  <c r="S403" i="9"/>
  <c r="T403" i="9"/>
  <c r="S404" i="9"/>
  <c r="T404" i="9"/>
  <c r="S405" i="9"/>
  <c r="T405" i="9"/>
  <c r="S406" i="9"/>
  <c r="T406" i="9"/>
  <c r="S407" i="9"/>
  <c r="T407" i="9"/>
  <c r="S408" i="9"/>
  <c r="T408" i="9"/>
  <c r="S409" i="9"/>
  <c r="T409" i="9"/>
  <c r="S410" i="9"/>
  <c r="T410" i="9"/>
  <c r="S411" i="9"/>
  <c r="T411" i="9"/>
  <c r="S412" i="9"/>
  <c r="T412" i="9"/>
  <c r="S413" i="9"/>
  <c r="T413" i="9"/>
  <c r="S414" i="9"/>
  <c r="T414" i="9"/>
  <c r="S415" i="9"/>
  <c r="T415" i="9"/>
  <c r="S416" i="9"/>
  <c r="T416" i="9"/>
  <c r="S417" i="9"/>
  <c r="T417" i="9"/>
  <c r="S418" i="9"/>
  <c r="T418" i="9"/>
  <c r="S419" i="9"/>
  <c r="T419" i="9"/>
  <c r="S420" i="9"/>
  <c r="T420" i="9"/>
  <c r="S421" i="9"/>
  <c r="T421" i="9"/>
  <c r="S422" i="9"/>
  <c r="T422" i="9"/>
  <c r="S423" i="9"/>
  <c r="T423" i="9"/>
  <c r="S424" i="9"/>
  <c r="T424" i="9"/>
  <c r="S425" i="9"/>
  <c r="T425" i="9"/>
  <c r="S426" i="9"/>
  <c r="T426" i="9"/>
  <c r="S427" i="9"/>
  <c r="T427" i="9"/>
  <c r="S428" i="9"/>
  <c r="T428" i="9"/>
  <c r="S429" i="9"/>
  <c r="T429" i="9"/>
  <c r="S430" i="9"/>
  <c r="T430" i="9"/>
  <c r="S431" i="9"/>
  <c r="T431" i="9"/>
  <c r="S432" i="9"/>
  <c r="T432" i="9"/>
  <c r="S433" i="9"/>
  <c r="T433" i="9"/>
  <c r="S434" i="9"/>
  <c r="T434" i="9"/>
  <c r="S435" i="9"/>
  <c r="T435" i="9"/>
  <c r="S436" i="9"/>
  <c r="T436" i="9"/>
  <c r="S437" i="9"/>
  <c r="T437" i="9"/>
  <c r="S438" i="9"/>
  <c r="T438" i="9"/>
  <c r="S439" i="9"/>
  <c r="T439" i="9"/>
  <c r="S440" i="9"/>
  <c r="T440" i="9"/>
  <c r="S441" i="9"/>
  <c r="T441" i="9"/>
  <c r="S442" i="9"/>
  <c r="T442" i="9"/>
  <c r="S443" i="9"/>
  <c r="T443" i="9"/>
  <c r="S444" i="9"/>
  <c r="T444" i="9"/>
  <c r="S445" i="9"/>
  <c r="T445" i="9"/>
  <c r="S446" i="9"/>
  <c r="T446" i="9"/>
  <c r="S447" i="9"/>
  <c r="T447" i="9"/>
  <c r="S448" i="9"/>
  <c r="T448" i="9"/>
  <c r="S449" i="9"/>
  <c r="T449" i="9"/>
  <c r="S450" i="9"/>
  <c r="T450" i="9"/>
  <c r="S451" i="9"/>
  <c r="T451" i="9"/>
  <c r="S452" i="9"/>
  <c r="T452" i="9"/>
  <c r="S453" i="9"/>
  <c r="T453" i="9"/>
  <c r="S454" i="9"/>
  <c r="T454" i="9"/>
  <c r="S455" i="9"/>
  <c r="T455" i="9"/>
  <c r="S456" i="9"/>
  <c r="T456" i="9"/>
  <c r="S457" i="9"/>
  <c r="T457" i="9"/>
  <c r="S458" i="9"/>
  <c r="T458" i="9"/>
  <c r="S459" i="9"/>
  <c r="T459" i="9"/>
  <c r="S460" i="9"/>
  <c r="T460" i="9"/>
  <c r="S461" i="9"/>
  <c r="T461" i="9"/>
  <c r="S462" i="9"/>
  <c r="T462" i="9"/>
  <c r="S463" i="9"/>
  <c r="T463" i="9"/>
  <c r="S464" i="9"/>
  <c r="T464" i="9"/>
  <c r="S465" i="9"/>
  <c r="T465" i="9"/>
  <c r="S466" i="9"/>
  <c r="T466" i="9"/>
  <c r="S467" i="9"/>
  <c r="T467" i="9"/>
  <c r="S468" i="9"/>
  <c r="T468" i="9"/>
  <c r="S469" i="9"/>
  <c r="T469" i="9"/>
  <c r="S470" i="9"/>
  <c r="T470" i="9"/>
  <c r="S471" i="9"/>
  <c r="T471" i="9"/>
  <c r="S472" i="9"/>
  <c r="T472" i="9"/>
  <c r="S473" i="9"/>
  <c r="T473" i="9"/>
  <c r="S474" i="9"/>
  <c r="T474" i="9"/>
  <c r="S475" i="9"/>
  <c r="T475" i="9"/>
  <c r="S476" i="9"/>
  <c r="T476" i="9"/>
  <c r="S477" i="9"/>
  <c r="T477" i="9"/>
  <c r="S478" i="9"/>
  <c r="T478" i="9"/>
  <c r="S479" i="9"/>
  <c r="T479" i="9"/>
  <c r="S480" i="9"/>
  <c r="T480" i="9"/>
  <c r="S481" i="9"/>
  <c r="T481" i="9"/>
  <c r="S482" i="9"/>
  <c r="T482" i="9"/>
  <c r="S483" i="9"/>
  <c r="T483" i="9"/>
  <c r="S484" i="9"/>
  <c r="T484" i="9"/>
  <c r="S485" i="9"/>
  <c r="T485" i="9"/>
  <c r="S486" i="9"/>
  <c r="T486" i="9"/>
  <c r="S487" i="9"/>
  <c r="T487" i="9"/>
  <c r="S488" i="9"/>
  <c r="T488" i="9"/>
  <c r="S489" i="9"/>
  <c r="T489" i="9"/>
  <c r="S490" i="9"/>
  <c r="T490" i="9"/>
  <c r="S491" i="9"/>
  <c r="T491" i="9"/>
  <c r="S492" i="9"/>
  <c r="T492" i="9"/>
  <c r="S493" i="9"/>
  <c r="T493" i="9"/>
  <c r="S494" i="9"/>
  <c r="T494" i="9"/>
  <c r="S495" i="9"/>
  <c r="T495" i="9"/>
  <c r="S496" i="9"/>
  <c r="T496" i="9"/>
  <c r="S497" i="9"/>
  <c r="T497" i="9"/>
  <c r="S498" i="9"/>
  <c r="T498" i="9"/>
  <c r="S499" i="9"/>
  <c r="T499" i="9"/>
  <c r="S500" i="9"/>
  <c r="T500" i="9"/>
  <c r="S501" i="9"/>
  <c r="T501" i="9"/>
  <c r="S502" i="9"/>
  <c r="T502" i="9"/>
  <c r="S503" i="9"/>
  <c r="T503" i="9"/>
  <c r="S504" i="9"/>
  <c r="T504" i="9"/>
  <c r="S505" i="9"/>
  <c r="T505" i="9"/>
  <c r="S506" i="9"/>
  <c r="T506" i="9"/>
  <c r="S507" i="9"/>
  <c r="T507" i="9"/>
  <c r="S508" i="9"/>
  <c r="T508" i="9"/>
  <c r="S509" i="9"/>
  <c r="T509" i="9"/>
  <c r="S510" i="9"/>
  <c r="T510" i="9"/>
  <c r="S511" i="9"/>
  <c r="T511" i="9"/>
  <c r="S512" i="9"/>
  <c r="T512" i="9"/>
  <c r="S513" i="9"/>
  <c r="T513" i="9"/>
  <c r="S514" i="9"/>
  <c r="T514" i="9"/>
  <c r="S515" i="9"/>
  <c r="T515" i="9"/>
  <c r="S516" i="9"/>
  <c r="T516" i="9"/>
  <c r="S517" i="9"/>
  <c r="T517" i="9"/>
  <c r="S518" i="9"/>
  <c r="T518" i="9"/>
  <c r="S519" i="9"/>
  <c r="T519" i="9"/>
  <c r="S520" i="9"/>
  <c r="T520" i="9"/>
  <c r="S521" i="9"/>
  <c r="T521" i="9"/>
  <c r="S522" i="9"/>
  <c r="T522" i="9"/>
  <c r="S523" i="9"/>
  <c r="T523" i="9"/>
  <c r="S524" i="9"/>
  <c r="T524" i="9"/>
  <c r="S525" i="9"/>
  <c r="T525" i="9"/>
  <c r="S526" i="9"/>
  <c r="T526" i="9"/>
  <c r="S527" i="9"/>
  <c r="T527" i="9"/>
  <c r="S528" i="9"/>
  <c r="T528" i="9"/>
  <c r="S529" i="9"/>
  <c r="T529" i="9"/>
  <c r="S530" i="9"/>
  <c r="T530" i="9"/>
  <c r="S531" i="9"/>
  <c r="T531" i="9"/>
  <c r="S532" i="9"/>
  <c r="T532" i="9"/>
  <c r="S533" i="9"/>
  <c r="T533" i="9"/>
  <c r="S534" i="9"/>
  <c r="T534" i="9"/>
  <c r="S535" i="9"/>
  <c r="T535" i="9"/>
  <c r="S536" i="9"/>
  <c r="T536" i="9"/>
  <c r="S537" i="9"/>
  <c r="T537" i="9"/>
  <c r="S538" i="9"/>
  <c r="T538" i="9"/>
  <c r="S539" i="9"/>
  <c r="T539" i="9"/>
  <c r="S540" i="9"/>
  <c r="T540" i="9"/>
  <c r="S541" i="9"/>
  <c r="T541" i="9"/>
  <c r="S542" i="9"/>
  <c r="T542" i="9"/>
  <c r="S543" i="9"/>
  <c r="T543" i="9"/>
  <c r="S544" i="9"/>
  <c r="T544" i="9"/>
  <c r="S545" i="9"/>
  <c r="T545" i="9"/>
  <c r="S546" i="9"/>
  <c r="T546" i="9"/>
  <c r="S547" i="9"/>
  <c r="T547" i="9"/>
  <c r="S548" i="9"/>
  <c r="T548" i="9"/>
  <c r="S549" i="9"/>
  <c r="T549" i="9"/>
  <c r="S550" i="9"/>
  <c r="T550" i="9"/>
  <c r="S551" i="9"/>
  <c r="T551" i="9"/>
  <c r="S552" i="9"/>
  <c r="T552" i="9"/>
  <c r="S553" i="9"/>
  <c r="T553" i="9"/>
  <c r="S554" i="9"/>
  <c r="T554" i="9"/>
  <c r="S555" i="9"/>
  <c r="T555" i="9"/>
  <c r="S556" i="9"/>
  <c r="T556" i="9"/>
  <c r="S557" i="9"/>
  <c r="T557" i="9"/>
  <c r="S558" i="9"/>
  <c r="T558" i="9"/>
  <c r="S559" i="9"/>
  <c r="T559" i="9"/>
  <c r="S560" i="9"/>
  <c r="T560" i="9"/>
  <c r="S561" i="9"/>
  <c r="T561" i="9"/>
  <c r="S562" i="9"/>
  <c r="T562" i="9"/>
  <c r="S563" i="9"/>
  <c r="T563" i="9"/>
  <c r="S564" i="9"/>
  <c r="T564" i="9"/>
  <c r="S565" i="9"/>
  <c r="T565" i="9"/>
  <c r="S566" i="9"/>
  <c r="T566" i="9"/>
  <c r="S567" i="9"/>
  <c r="T567" i="9"/>
  <c r="S568" i="9"/>
  <c r="T568" i="9"/>
  <c r="S569" i="9"/>
  <c r="T569" i="9"/>
  <c r="S570" i="9"/>
  <c r="T570" i="9"/>
  <c r="S571" i="9"/>
  <c r="T571" i="9"/>
  <c r="S572" i="9"/>
  <c r="T572" i="9"/>
  <c r="S573" i="9"/>
  <c r="T573" i="9"/>
  <c r="S574" i="9"/>
  <c r="T574" i="9"/>
  <c r="S575" i="9"/>
  <c r="T575" i="9"/>
  <c r="S576" i="9"/>
  <c r="T576" i="9"/>
  <c r="S577" i="9"/>
  <c r="T577" i="9"/>
  <c r="S578" i="9"/>
  <c r="T578" i="9"/>
  <c r="S579" i="9"/>
  <c r="T579" i="9"/>
  <c r="S580" i="9"/>
  <c r="T580" i="9"/>
  <c r="S581" i="9"/>
  <c r="T581" i="9"/>
  <c r="S582" i="9"/>
  <c r="T582" i="9"/>
  <c r="S583" i="9"/>
  <c r="T583" i="9"/>
  <c r="S584" i="9"/>
  <c r="T584" i="9"/>
  <c r="S585" i="9"/>
  <c r="T585" i="9"/>
  <c r="S586" i="9"/>
  <c r="T586" i="9"/>
  <c r="S587" i="9"/>
  <c r="T587" i="9"/>
  <c r="S588" i="9"/>
  <c r="T588" i="9"/>
  <c r="S589" i="9"/>
  <c r="T589" i="9"/>
  <c r="S590" i="9"/>
  <c r="T590" i="9"/>
  <c r="S591" i="9"/>
  <c r="T591" i="9"/>
  <c r="S592" i="9"/>
  <c r="T592" i="9"/>
  <c r="S593" i="9"/>
  <c r="T593" i="9"/>
  <c r="S594" i="9"/>
  <c r="T594" i="9"/>
  <c r="S595" i="9"/>
  <c r="T595" i="9"/>
  <c r="S596" i="9"/>
  <c r="T596" i="9"/>
  <c r="S597" i="9"/>
  <c r="T597" i="9"/>
  <c r="S598" i="9"/>
  <c r="T598" i="9"/>
  <c r="S599" i="9"/>
  <c r="T599" i="9"/>
  <c r="S600" i="9"/>
  <c r="T600" i="9"/>
  <c r="S601" i="9"/>
  <c r="T601" i="9"/>
  <c r="S602" i="9"/>
  <c r="T602" i="9"/>
  <c r="S603" i="9"/>
  <c r="T603" i="9"/>
  <c r="S604" i="9"/>
  <c r="T604" i="9"/>
  <c r="S605" i="9"/>
  <c r="T605" i="9"/>
  <c r="S606" i="9"/>
  <c r="T606" i="9"/>
  <c r="S607" i="9"/>
  <c r="T607" i="9"/>
  <c r="S608" i="9"/>
  <c r="T608" i="9"/>
  <c r="S609" i="9"/>
  <c r="T609" i="9"/>
  <c r="S610" i="9"/>
  <c r="T610" i="9"/>
  <c r="S611" i="9"/>
  <c r="T611" i="9"/>
  <c r="S612" i="9"/>
  <c r="T612" i="9"/>
  <c r="S613" i="9"/>
  <c r="T613" i="9"/>
  <c r="S614" i="9"/>
  <c r="T614" i="9"/>
  <c r="S615" i="9"/>
  <c r="T615" i="9"/>
  <c r="S616" i="9"/>
  <c r="T616" i="9"/>
  <c r="S617" i="9"/>
  <c r="T617" i="9"/>
  <c r="S618" i="9"/>
  <c r="T618" i="9"/>
  <c r="S619" i="9"/>
  <c r="T619" i="9"/>
  <c r="S620" i="9"/>
  <c r="T620" i="9"/>
  <c r="S621" i="9"/>
  <c r="T621" i="9"/>
  <c r="S622" i="9"/>
  <c r="T622" i="9"/>
  <c r="S623" i="9"/>
  <c r="T623" i="9"/>
  <c r="S624" i="9"/>
  <c r="T624" i="9"/>
  <c r="S625" i="9"/>
  <c r="T625" i="9"/>
  <c r="S626" i="9"/>
  <c r="T626" i="9"/>
  <c r="S627" i="9"/>
  <c r="T627" i="9"/>
  <c r="S628" i="9"/>
  <c r="T628" i="9"/>
  <c r="S629" i="9"/>
  <c r="T629" i="9"/>
  <c r="S630" i="9"/>
  <c r="T630" i="9"/>
  <c r="S631" i="9"/>
  <c r="T631" i="9"/>
  <c r="S632" i="9"/>
  <c r="T632" i="9"/>
  <c r="S633" i="9"/>
  <c r="T633" i="9"/>
  <c r="S634" i="9"/>
  <c r="T634" i="9"/>
  <c r="S635" i="9"/>
  <c r="T635" i="9"/>
  <c r="S636" i="9"/>
  <c r="T636" i="9"/>
  <c r="S637" i="9"/>
  <c r="T637" i="9"/>
  <c r="S638" i="9"/>
  <c r="T638" i="9"/>
  <c r="S639" i="9"/>
  <c r="T639" i="9"/>
  <c r="S640" i="9"/>
  <c r="T640" i="9"/>
  <c r="S15" i="10"/>
  <c r="T15" i="10"/>
  <c r="S16" i="10"/>
  <c r="T16" i="10"/>
  <c r="S17" i="10"/>
  <c r="T17" i="10"/>
  <c r="S18" i="10"/>
  <c r="T18" i="10"/>
  <c r="S19" i="10"/>
  <c r="T19" i="10"/>
  <c r="S20" i="10"/>
  <c r="T20" i="10"/>
  <c r="S21" i="10"/>
  <c r="T21" i="10"/>
  <c r="S22" i="10"/>
  <c r="T22" i="10"/>
  <c r="S23" i="10"/>
  <c r="T23" i="10"/>
  <c r="S24" i="10"/>
  <c r="T24" i="10"/>
  <c r="S25" i="10"/>
  <c r="T25" i="10"/>
  <c r="S26" i="10"/>
  <c r="T26" i="10"/>
  <c r="S27" i="10"/>
  <c r="T27" i="10"/>
  <c r="S28" i="10"/>
  <c r="T28" i="10"/>
  <c r="S29" i="10"/>
  <c r="T29" i="10"/>
  <c r="S30" i="10"/>
  <c r="T30" i="10"/>
  <c r="S31" i="10"/>
  <c r="T31" i="10"/>
  <c r="S32" i="10"/>
  <c r="T32" i="10"/>
  <c r="S33" i="10"/>
  <c r="T33" i="10"/>
  <c r="S34" i="10"/>
  <c r="T34" i="10"/>
  <c r="S35" i="10"/>
  <c r="T35" i="10"/>
  <c r="S36" i="10"/>
  <c r="T36" i="10"/>
  <c r="S37" i="10"/>
  <c r="T37" i="10"/>
  <c r="S38" i="10"/>
  <c r="T38" i="10"/>
  <c r="S39" i="10"/>
  <c r="T39" i="10"/>
  <c r="S40" i="10"/>
  <c r="T40" i="10"/>
  <c r="S41" i="10"/>
  <c r="T41" i="10"/>
  <c r="S42" i="10"/>
  <c r="T42" i="10"/>
  <c r="S43" i="10"/>
  <c r="T43" i="10"/>
  <c r="S44" i="10"/>
  <c r="T44" i="10"/>
  <c r="S45" i="10"/>
  <c r="T45" i="10"/>
  <c r="S46" i="10"/>
  <c r="T46" i="10"/>
  <c r="S47" i="10"/>
  <c r="T47" i="10"/>
  <c r="S48" i="10"/>
  <c r="T48" i="10"/>
  <c r="S49" i="10"/>
  <c r="T49" i="10"/>
  <c r="S50" i="10"/>
  <c r="T50" i="10"/>
  <c r="S51" i="10"/>
  <c r="T51" i="10"/>
  <c r="S52" i="10"/>
  <c r="T52" i="10"/>
  <c r="S53" i="10"/>
  <c r="T53" i="10"/>
  <c r="S54" i="10"/>
  <c r="T54" i="10"/>
  <c r="S55" i="10"/>
  <c r="T55" i="10"/>
  <c r="S56" i="10"/>
  <c r="T56" i="10"/>
  <c r="S57" i="10"/>
  <c r="T57" i="10"/>
  <c r="S58" i="10"/>
  <c r="T58" i="10"/>
  <c r="S59" i="10"/>
  <c r="T59" i="10"/>
  <c r="S60" i="10"/>
  <c r="T60" i="10"/>
  <c r="S61" i="10"/>
  <c r="T61" i="10"/>
  <c r="S62" i="10"/>
  <c r="T62" i="10"/>
  <c r="S63" i="10"/>
  <c r="T63" i="10"/>
  <c r="S64" i="10"/>
  <c r="T64" i="10"/>
  <c r="S68" i="10"/>
  <c r="T68" i="10"/>
  <c r="S69" i="10"/>
  <c r="T69" i="10"/>
  <c r="S70" i="10"/>
  <c r="T70" i="10"/>
  <c r="S71" i="10"/>
  <c r="T71" i="10"/>
  <c r="S72" i="10"/>
  <c r="T72" i="10"/>
  <c r="S73" i="10"/>
  <c r="T73" i="10"/>
  <c r="S74" i="10"/>
  <c r="T74" i="10"/>
  <c r="S75" i="10"/>
  <c r="T75" i="10"/>
  <c r="S76" i="10"/>
  <c r="T76" i="10"/>
  <c r="S77" i="10"/>
  <c r="T77" i="10"/>
  <c r="S78" i="10"/>
  <c r="T78" i="10"/>
  <c r="S79" i="10"/>
  <c r="T79" i="10"/>
  <c r="S80" i="10"/>
  <c r="T80" i="10"/>
  <c r="S81" i="10"/>
  <c r="T81" i="10"/>
  <c r="S82" i="10"/>
  <c r="T82" i="10"/>
  <c r="S83" i="10"/>
  <c r="T83" i="10"/>
  <c r="S84" i="10"/>
  <c r="T84" i="10"/>
  <c r="S85" i="10"/>
  <c r="T85" i="10"/>
  <c r="S86" i="10"/>
  <c r="T86" i="10"/>
  <c r="S87" i="10"/>
  <c r="T87" i="10"/>
  <c r="S88" i="10"/>
  <c r="T88" i="10"/>
  <c r="S89" i="10"/>
  <c r="T89" i="10"/>
  <c r="S90" i="10"/>
  <c r="T90" i="10"/>
  <c r="S91" i="10"/>
  <c r="T91" i="10"/>
  <c r="S92" i="10"/>
  <c r="T92" i="10"/>
  <c r="S93" i="10"/>
  <c r="T93" i="10"/>
  <c r="S94" i="10"/>
  <c r="T94" i="10"/>
  <c r="S95" i="10"/>
  <c r="T95" i="10"/>
  <c r="S96" i="10"/>
  <c r="T96" i="10"/>
  <c r="S97" i="10"/>
  <c r="T97" i="10"/>
  <c r="S98" i="10"/>
  <c r="T98" i="10"/>
  <c r="S99" i="10"/>
  <c r="T99" i="10"/>
  <c r="S100" i="10"/>
  <c r="T100" i="10"/>
  <c r="S101" i="10"/>
  <c r="T101" i="10"/>
  <c r="S102" i="10"/>
  <c r="T102" i="10"/>
  <c r="S103" i="10"/>
  <c r="T103" i="10"/>
  <c r="S104" i="10"/>
  <c r="T104" i="10"/>
  <c r="S105" i="10"/>
  <c r="T105" i="10"/>
  <c r="S106" i="10"/>
  <c r="T106" i="10"/>
  <c r="S107" i="10"/>
  <c r="T107" i="10"/>
  <c r="S108" i="10"/>
  <c r="T108" i="10"/>
  <c r="S109" i="10"/>
  <c r="T109" i="10"/>
  <c r="S110" i="10"/>
  <c r="T110" i="10"/>
  <c r="S111" i="10"/>
  <c r="T111" i="10"/>
  <c r="S112" i="10"/>
  <c r="T112" i="10"/>
  <c r="S113" i="10"/>
  <c r="T113" i="10"/>
  <c r="S114" i="10"/>
  <c r="T114" i="10"/>
  <c r="S115" i="10"/>
  <c r="T115" i="10"/>
  <c r="S116" i="10"/>
  <c r="T116" i="10"/>
  <c r="S117" i="10"/>
  <c r="T117" i="10"/>
  <c r="S118" i="10"/>
  <c r="T118" i="10"/>
  <c r="S119" i="10"/>
  <c r="T119" i="10"/>
  <c r="S120" i="10"/>
  <c r="T120" i="10"/>
  <c r="S121" i="10"/>
  <c r="T121" i="10"/>
  <c r="S122" i="10"/>
  <c r="T122" i="10"/>
  <c r="S123" i="10"/>
  <c r="T123" i="10"/>
  <c r="S124" i="10"/>
  <c r="T124" i="10"/>
  <c r="S125" i="10"/>
  <c r="T125" i="10"/>
  <c r="S126" i="10"/>
  <c r="T126" i="10"/>
  <c r="S127" i="10"/>
  <c r="T127" i="10"/>
  <c r="S128" i="10"/>
  <c r="T128" i="10"/>
  <c r="S129" i="10"/>
  <c r="T129" i="10"/>
  <c r="S130" i="10"/>
  <c r="T130" i="10"/>
  <c r="S131" i="10"/>
  <c r="T131" i="10"/>
  <c r="S132" i="10"/>
  <c r="T132" i="10"/>
  <c r="S133" i="10"/>
  <c r="T133" i="10"/>
  <c r="S134" i="10"/>
  <c r="T134" i="10"/>
  <c r="S135" i="10"/>
  <c r="T135" i="10"/>
  <c r="S136" i="10"/>
  <c r="T136" i="10"/>
  <c r="S137" i="10"/>
  <c r="T137" i="10"/>
  <c r="S138" i="10"/>
  <c r="T138" i="10"/>
  <c r="S139" i="10"/>
  <c r="T139" i="10"/>
  <c r="S140" i="10"/>
  <c r="T140" i="10"/>
  <c r="S141" i="10"/>
  <c r="T141" i="10"/>
  <c r="S142" i="10"/>
  <c r="T142" i="10"/>
  <c r="S143" i="10"/>
  <c r="T143" i="10"/>
  <c r="S144" i="10"/>
  <c r="T144" i="10"/>
  <c r="S145" i="10"/>
  <c r="T145" i="10"/>
  <c r="S146" i="10"/>
  <c r="T146" i="10"/>
  <c r="S147" i="10"/>
  <c r="T147" i="10"/>
  <c r="S148" i="10"/>
  <c r="T148" i="10"/>
  <c r="S149" i="10"/>
  <c r="T149" i="10"/>
  <c r="S150" i="10"/>
  <c r="T150" i="10"/>
  <c r="S151" i="10"/>
  <c r="T151" i="10"/>
  <c r="S152" i="10"/>
  <c r="T152" i="10"/>
  <c r="S153" i="10"/>
  <c r="T153" i="10"/>
  <c r="S154" i="10"/>
  <c r="T154" i="10"/>
  <c r="S155" i="10"/>
  <c r="T155" i="10"/>
  <c r="S156" i="10"/>
  <c r="T156" i="10"/>
  <c r="S157" i="10"/>
  <c r="T157" i="10"/>
  <c r="S158" i="10"/>
  <c r="T158" i="10"/>
  <c r="S159" i="10"/>
  <c r="T159" i="10"/>
  <c r="S160" i="10"/>
  <c r="T160" i="10"/>
  <c r="S161" i="10"/>
  <c r="T161" i="10"/>
  <c r="S162" i="10"/>
  <c r="T162" i="10"/>
  <c r="S163" i="10"/>
  <c r="T163" i="10"/>
  <c r="S164" i="10"/>
  <c r="T164" i="10"/>
  <c r="S165" i="10"/>
  <c r="T165" i="10"/>
  <c r="S166" i="10"/>
  <c r="T166" i="10"/>
  <c r="S167" i="10"/>
  <c r="T167" i="10"/>
  <c r="S168" i="10"/>
  <c r="T168" i="10"/>
  <c r="S169" i="10"/>
  <c r="T169" i="10"/>
  <c r="S170" i="10"/>
  <c r="T170" i="10"/>
  <c r="S171" i="10"/>
  <c r="T171" i="10"/>
  <c r="S172" i="10"/>
  <c r="T172" i="10"/>
  <c r="S173" i="10"/>
  <c r="T173" i="10"/>
  <c r="S174" i="10"/>
  <c r="T174" i="10"/>
  <c r="S175" i="10"/>
  <c r="T175" i="10"/>
  <c r="S176" i="10"/>
  <c r="T176" i="10"/>
  <c r="S177" i="10"/>
  <c r="T177" i="10"/>
  <c r="S178" i="10"/>
  <c r="T178" i="10"/>
  <c r="S179" i="10"/>
  <c r="T179" i="10"/>
  <c r="S180" i="10"/>
  <c r="T180" i="10"/>
  <c r="S181" i="10"/>
  <c r="T181" i="10"/>
  <c r="S182" i="10"/>
  <c r="T182" i="10"/>
  <c r="S183" i="10"/>
  <c r="T183" i="10"/>
  <c r="S184" i="10"/>
  <c r="T184" i="10"/>
  <c r="S185" i="10"/>
  <c r="T185" i="10"/>
  <c r="S186" i="10"/>
  <c r="T186" i="10"/>
  <c r="S187" i="10"/>
  <c r="T187" i="10"/>
  <c r="S188" i="10"/>
  <c r="T188" i="10"/>
  <c r="S189" i="10"/>
  <c r="T189" i="10"/>
  <c r="S190" i="10"/>
  <c r="T190" i="10"/>
  <c r="S191" i="10"/>
  <c r="T191" i="10"/>
  <c r="S192" i="10"/>
  <c r="T192" i="10"/>
  <c r="S193" i="10"/>
  <c r="T193" i="10"/>
  <c r="S194" i="10"/>
  <c r="T194" i="10"/>
  <c r="S195" i="10"/>
  <c r="T195" i="10"/>
  <c r="S196" i="10"/>
  <c r="T196" i="10"/>
  <c r="S197" i="10"/>
  <c r="T197" i="10"/>
  <c r="S198" i="10"/>
  <c r="T198" i="10"/>
  <c r="S199" i="10"/>
  <c r="T199" i="10"/>
  <c r="S200" i="10"/>
  <c r="T200" i="10"/>
  <c r="S201" i="10"/>
  <c r="T201" i="10"/>
  <c r="S202" i="10"/>
  <c r="T202" i="10"/>
  <c r="S203" i="10"/>
  <c r="T203" i="10"/>
  <c r="S204" i="10"/>
  <c r="T204" i="10"/>
  <c r="S205" i="10"/>
  <c r="T205" i="10"/>
  <c r="S206" i="10"/>
  <c r="T206" i="10"/>
  <c r="S207" i="10"/>
  <c r="T207" i="10"/>
  <c r="S208" i="10"/>
  <c r="T208" i="10"/>
  <c r="S209" i="10"/>
  <c r="T209" i="10"/>
  <c r="S210" i="10"/>
  <c r="T210" i="10"/>
  <c r="S211" i="10"/>
  <c r="T211" i="10"/>
  <c r="S212" i="10"/>
  <c r="T212" i="10"/>
  <c r="S213" i="10"/>
  <c r="T213" i="10"/>
  <c r="S214" i="10"/>
  <c r="T214" i="10"/>
  <c r="S215" i="10"/>
  <c r="T215" i="10"/>
  <c r="S216" i="10"/>
  <c r="T216" i="10"/>
  <c r="S217" i="10"/>
  <c r="T217" i="10"/>
  <c r="S218" i="10"/>
  <c r="T218" i="10"/>
  <c r="S219" i="10"/>
  <c r="T219" i="10"/>
  <c r="S220" i="10"/>
  <c r="T220" i="10"/>
  <c r="S221" i="10"/>
  <c r="T221" i="10"/>
  <c r="S222" i="10"/>
  <c r="T222" i="10"/>
  <c r="S223" i="10"/>
  <c r="T223" i="10"/>
  <c r="S224" i="10"/>
  <c r="T224" i="10"/>
  <c r="S225" i="10"/>
  <c r="T225" i="10"/>
  <c r="S226" i="10"/>
  <c r="T226" i="10"/>
  <c r="S227" i="10"/>
  <c r="T227" i="10"/>
  <c r="S228" i="10"/>
  <c r="T228" i="10"/>
  <c r="S229" i="10"/>
  <c r="T229" i="10"/>
  <c r="S230" i="10"/>
  <c r="T230" i="10"/>
  <c r="S231" i="10"/>
  <c r="T231" i="10"/>
  <c r="S232" i="10"/>
  <c r="T232" i="10"/>
  <c r="S233" i="10"/>
  <c r="T233" i="10"/>
  <c r="S234" i="10"/>
  <c r="T234" i="10"/>
  <c r="S235" i="10"/>
  <c r="T235" i="10"/>
  <c r="S236" i="10"/>
  <c r="T236" i="10"/>
  <c r="S237" i="10"/>
  <c r="T237" i="10"/>
  <c r="S238" i="10"/>
  <c r="T238" i="10"/>
  <c r="S239" i="10"/>
  <c r="T239" i="10"/>
  <c r="S240" i="10"/>
  <c r="T240" i="10"/>
  <c r="S241" i="10"/>
  <c r="T241" i="10"/>
  <c r="S242" i="10"/>
  <c r="T242" i="10"/>
  <c r="S243" i="10"/>
  <c r="T243" i="10"/>
  <c r="S244" i="10"/>
  <c r="T244" i="10"/>
  <c r="S245" i="10"/>
  <c r="T245" i="10"/>
  <c r="S246" i="10"/>
  <c r="T246" i="10"/>
  <c r="S247" i="10"/>
  <c r="T247" i="10"/>
  <c r="S248" i="10"/>
  <c r="T248" i="10"/>
  <c r="S249" i="10"/>
  <c r="T249" i="10"/>
  <c r="S250" i="10"/>
  <c r="T250" i="10"/>
  <c r="S251" i="10"/>
  <c r="T251" i="10"/>
  <c r="S252" i="10"/>
  <c r="T252" i="10"/>
  <c r="S253" i="10"/>
  <c r="T253" i="10"/>
  <c r="S254" i="10"/>
  <c r="T254" i="10"/>
  <c r="S255" i="10"/>
  <c r="T255" i="10"/>
  <c r="S256" i="10"/>
  <c r="T256" i="10"/>
  <c r="S257" i="10"/>
  <c r="T257" i="10"/>
  <c r="S258" i="10"/>
  <c r="T258" i="10"/>
  <c r="S259" i="10"/>
  <c r="T259" i="10"/>
  <c r="S260" i="10"/>
  <c r="T260" i="10"/>
  <c r="S261" i="10"/>
  <c r="T261" i="10"/>
  <c r="S262" i="10"/>
  <c r="T262" i="10"/>
  <c r="S263" i="10"/>
  <c r="T263" i="10"/>
  <c r="S264" i="10"/>
  <c r="T264" i="10"/>
  <c r="S265" i="10"/>
  <c r="T265" i="10"/>
  <c r="S266" i="10"/>
  <c r="T266" i="10"/>
  <c r="S267" i="10"/>
  <c r="T267" i="10"/>
  <c r="S268" i="10"/>
  <c r="T268" i="10"/>
  <c r="S269" i="10"/>
  <c r="T269" i="10"/>
  <c r="S270" i="10"/>
  <c r="T270" i="10"/>
  <c r="S271" i="10"/>
  <c r="T271" i="10"/>
  <c r="S272" i="10"/>
  <c r="T272" i="10"/>
  <c r="S273" i="10"/>
  <c r="T273" i="10"/>
  <c r="S274" i="10"/>
  <c r="T274" i="10"/>
  <c r="S275" i="10"/>
  <c r="T275" i="10"/>
  <c r="S276" i="10"/>
  <c r="T276" i="10"/>
  <c r="S277" i="10"/>
  <c r="T277" i="10"/>
  <c r="S278" i="10"/>
  <c r="T278" i="10"/>
  <c r="S279" i="10"/>
  <c r="T279" i="10"/>
  <c r="S280" i="10"/>
  <c r="T280" i="10"/>
  <c r="S281" i="10"/>
  <c r="T281" i="10"/>
  <c r="S282" i="10"/>
  <c r="T282" i="10"/>
  <c r="S283" i="10"/>
  <c r="T283" i="10"/>
  <c r="S284" i="10"/>
  <c r="T284" i="10"/>
  <c r="S285" i="10"/>
  <c r="T285" i="10"/>
  <c r="S286" i="10"/>
  <c r="T286" i="10"/>
  <c r="S287" i="10"/>
  <c r="T287" i="10"/>
  <c r="S288" i="10"/>
  <c r="T288" i="10"/>
  <c r="S289" i="10"/>
  <c r="T289" i="10"/>
  <c r="S290" i="10"/>
  <c r="T290" i="10"/>
  <c r="S291" i="10"/>
  <c r="T291" i="10"/>
  <c r="S292" i="10"/>
  <c r="T292" i="10"/>
  <c r="S293" i="10"/>
  <c r="T293" i="10"/>
  <c r="S294" i="10"/>
  <c r="T294" i="10"/>
  <c r="S295" i="10"/>
  <c r="T295" i="10"/>
  <c r="S296" i="10"/>
  <c r="T296" i="10"/>
  <c r="S297" i="10"/>
  <c r="T297" i="10"/>
  <c r="S298" i="10"/>
  <c r="T298" i="10"/>
  <c r="S299" i="10"/>
  <c r="T299" i="10"/>
  <c r="S300" i="10"/>
  <c r="T300" i="10"/>
  <c r="S301" i="10"/>
  <c r="T301" i="10"/>
  <c r="S302" i="10"/>
  <c r="T302" i="10"/>
  <c r="S303" i="10"/>
  <c r="T303" i="10"/>
  <c r="S304" i="10"/>
  <c r="T304" i="10"/>
  <c r="S305" i="10"/>
  <c r="T305" i="10"/>
  <c r="S306" i="10"/>
  <c r="T306" i="10"/>
  <c r="S307" i="10"/>
  <c r="T307" i="10"/>
  <c r="S308" i="10"/>
  <c r="T308" i="10"/>
  <c r="S309" i="10"/>
  <c r="T309" i="10"/>
  <c r="S310" i="10"/>
  <c r="T310" i="10"/>
  <c r="S311" i="10"/>
  <c r="T311" i="10"/>
  <c r="S312" i="10"/>
  <c r="T312" i="10"/>
  <c r="S313" i="10"/>
  <c r="T313" i="10"/>
  <c r="S314" i="10"/>
  <c r="T314" i="10"/>
  <c r="S315" i="10"/>
  <c r="T315" i="10"/>
  <c r="S316" i="10"/>
  <c r="T316" i="10"/>
  <c r="S317" i="10"/>
  <c r="T317" i="10"/>
  <c r="S318" i="10"/>
  <c r="T318" i="10"/>
  <c r="S319" i="10"/>
  <c r="T319" i="10"/>
  <c r="S320" i="10"/>
  <c r="T320" i="10"/>
  <c r="S321" i="10"/>
  <c r="T321" i="10"/>
  <c r="S322" i="10"/>
  <c r="T322" i="10"/>
  <c r="S323" i="10"/>
  <c r="T323" i="10"/>
  <c r="S324" i="10"/>
  <c r="T324" i="10"/>
  <c r="S325" i="10"/>
  <c r="T325" i="10"/>
  <c r="S326" i="10"/>
  <c r="T326" i="10"/>
  <c r="S327" i="10"/>
  <c r="T327" i="10"/>
  <c r="S328" i="10"/>
  <c r="T328" i="10"/>
  <c r="S329" i="10"/>
  <c r="T329" i="10"/>
  <c r="S330" i="10"/>
  <c r="T330" i="10"/>
  <c r="S331" i="10"/>
  <c r="T331" i="10"/>
  <c r="S332" i="10"/>
  <c r="T332" i="10"/>
  <c r="S333" i="10"/>
  <c r="T333" i="10"/>
  <c r="S334" i="10"/>
  <c r="T334" i="10"/>
  <c r="S335" i="10"/>
  <c r="T335" i="10"/>
  <c r="S336" i="10"/>
  <c r="T336" i="10"/>
  <c r="S337" i="10"/>
  <c r="T337" i="10"/>
  <c r="S338" i="10"/>
  <c r="T338" i="10"/>
  <c r="S339" i="10"/>
  <c r="T339" i="10"/>
  <c r="S340" i="10"/>
  <c r="T340" i="10"/>
  <c r="S341" i="10"/>
  <c r="T341" i="10"/>
  <c r="S342" i="10"/>
  <c r="T342" i="10"/>
  <c r="S343" i="10"/>
  <c r="T343" i="10"/>
  <c r="S344" i="10"/>
  <c r="T344" i="10"/>
  <c r="S345" i="10"/>
  <c r="T345" i="10"/>
  <c r="S346" i="10"/>
  <c r="T346" i="10"/>
  <c r="S347" i="10"/>
  <c r="T347" i="10"/>
  <c r="S348" i="10"/>
  <c r="T348" i="10"/>
  <c r="S349" i="10"/>
  <c r="T349" i="10"/>
  <c r="S350" i="10"/>
  <c r="T350" i="10"/>
  <c r="S351" i="10"/>
  <c r="T351" i="10"/>
  <c r="S352" i="10"/>
  <c r="T352" i="10"/>
  <c r="S353" i="10"/>
  <c r="T353" i="10"/>
  <c r="S354" i="10"/>
  <c r="T354" i="10"/>
  <c r="S355" i="10"/>
  <c r="T355" i="10"/>
  <c r="S356" i="10"/>
  <c r="T356" i="10"/>
  <c r="S357" i="10"/>
  <c r="T357" i="10"/>
  <c r="S358" i="10"/>
  <c r="T358" i="10"/>
  <c r="S359" i="10"/>
  <c r="T359" i="10"/>
  <c r="S360" i="10"/>
  <c r="T360" i="10"/>
  <c r="S361" i="10"/>
  <c r="T361" i="10"/>
  <c r="S362" i="10"/>
  <c r="T362" i="10"/>
  <c r="S363" i="10"/>
  <c r="T363" i="10"/>
  <c r="S364" i="10"/>
  <c r="T364" i="10"/>
  <c r="S365" i="10"/>
  <c r="T365" i="10"/>
  <c r="S366" i="10"/>
  <c r="T366" i="10"/>
  <c r="S367" i="10"/>
  <c r="T367" i="10"/>
  <c r="S368" i="10"/>
  <c r="T368" i="10"/>
  <c r="S369" i="10"/>
  <c r="T369" i="10"/>
  <c r="S370" i="10"/>
  <c r="T370" i="10"/>
  <c r="S371" i="10"/>
  <c r="T371" i="10"/>
  <c r="S372" i="10"/>
  <c r="T372" i="10"/>
  <c r="S373" i="10"/>
  <c r="T373" i="10"/>
  <c r="S374" i="10"/>
  <c r="T374" i="10"/>
  <c r="S375" i="10"/>
  <c r="T375" i="10"/>
  <c r="S376" i="10"/>
  <c r="T376" i="10"/>
  <c r="S377" i="10"/>
  <c r="T377" i="10"/>
  <c r="S378" i="10"/>
  <c r="T378" i="10"/>
  <c r="S379" i="10"/>
  <c r="T379" i="10"/>
  <c r="S380" i="10"/>
  <c r="T380" i="10"/>
  <c r="S381" i="10"/>
  <c r="T381" i="10"/>
  <c r="S382" i="10"/>
  <c r="T382" i="10"/>
  <c r="S383" i="10"/>
  <c r="T383" i="10"/>
  <c r="S384" i="10"/>
  <c r="T384" i="10"/>
  <c r="S385" i="10"/>
  <c r="T385" i="10"/>
  <c r="S386" i="10"/>
  <c r="T386" i="10"/>
  <c r="S387" i="10"/>
  <c r="T387" i="10"/>
  <c r="S388" i="10"/>
  <c r="T388" i="10"/>
  <c r="S389" i="10"/>
  <c r="T389" i="10"/>
  <c r="S390" i="10"/>
  <c r="T390" i="10"/>
  <c r="S391" i="10"/>
  <c r="T391" i="10"/>
  <c r="S392" i="10"/>
  <c r="T392" i="10"/>
  <c r="S393" i="10"/>
  <c r="T393" i="10"/>
  <c r="S394" i="10"/>
  <c r="T394" i="10"/>
  <c r="S395" i="10"/>
  <c r="T395" i="10"/>
  <c r="S396" i="10"/>
  <c r="T396" i="10"/>
  <c r="S397" i="10"/>
  <c r="T397" i="10"/>
  <c r="S398" i="10"/>
  <c r="T398" i="10"/>
  <c r="S399" i="10"/>
  <c r="T399" i="10"/>
  <c r="S400" i="10"/>
  <c r="T400" i="10"/>
  <c r="S401" i="10"/>
  <c r="T401" i="10"/>
  <c r="S402" i="10"/>
  <c r="T402" i="10"/>
  <c r="S403" i="10"/>
  <c r="T403" i="10"/>
  <c r="S404" i="10"/>
  <c r="T404" i="10"/>
  <c r="S405" i="10"/>
  <c r="T405" i="10"/>
  <c r="S406" i="10"/>
  <c r="T406" i="10"/>
  <c r="S407" i="10"/>
  <c r="T407" i="10"/>
  <c r="S408" i="10"/>
  <c r="T408" i="10"/>
  <c r="S409" i="10"/>
  <c r="T409" i="10"/>
  <c r="S410" i="10"/>
  <c r="T410" i="10"/>
  <c r="S411" i="10"/>
  <c r="T411" i="10"/>
  <c r="S412" i="10"/>
  <c r="T412" i="10"/>
  <c r="S413" i="10"/>
  <c r="T413" i="10"/>
  <c r="S414" i="10"/>
  <c r="T414" i="10"/>
  <c r="S415" i="10"/>
  <c r="T415" i="10"/>
  <c r="S416" i="10"/>
  <c r="T416" i="10"/>
  <c r="S417" i="10"/>
  <c r="T417" i="10"/>
  <c r="S418" i="10"/>
  <c r="T418" i="10"/>
  <c r="S419" i="10"/>
  <c r="T419" i="10"/>
  <c r="S420" i="10"/>
  <c r="T420" i="10"/>
  <c r="S421" i="10"/>
  <c r="T421" i="10"/>
  <c r="S422" i="10"/>
  <c r="T422" i="10"/>
  <c r="S423" i="10"/>
  <c r="T423" i="10"/>
  <c r="S424" i="10"/>
  <c r="T424" i="10"/>
  <c r="S425" i="10"/>
  <c r="T425" i="10"/>
  <c r="S426" i="10"/>
  <c r="T426" i="10"/>
  <c r="S427" i="10"/>
  <c r="T427" i="10"/>
  <c r="S428" i="10"/>
  <c r="T428" i="10"/>
  <c r="S429" i="10"/>
  <c r="T429" i="10"/>
  <c r="S430" i="10"/>
  <c r="T430" i="10"/>
  <c r="S431" i="10"/>
  <c r="T431" i="10"/>
  <c r="S432" i="10"/>
  <c r="T432" i="10"/>
  <c r="S433" i="10"/>
  <c r="T433" i="10"/>
  <c r="S434" i="10"/>
  <c r="T434" i="10"/>
  <c r="S435" i="10"/>
  <c r="T435" i="10"/>
  <c r="S436" i="10"/>
  <c r="T436" i="10"/>
  <c r="S437" i="10"/>
  <c r="T437" i="10"/>
  <c r="S438" i="10"/>
  <c r="T438" i="10"/>
  <c r="S439" i="10"/>
  <c r="T439" i="10"/>
  <c r="S440" i="10"/>
  <c r="T440" i="10"/>
  <c r="S441" i="10"/>
  <c r="T441" i="10"/>
  <c r="S442" i="10"/>
  <c r="T442" i="10"/>
  <c r="S443" i="10"/>
  <c r="T443" i="10"/>
  <c r="S444" i="10"/>
  <c r="T444" i="10"/>
  <c r="S445" i="10"/>
  <c r="T445" i="10"/>
  <c r="S446" i="10"/>
  <c r="T446" i="10"/>
  <c r="S447" i="10"/>
  <c r="T447" i="10"/>
  <c r="S448" i="10"/>
  <c r="T448" i="10"/>
  <c r="S449" i="10"/>
  <c r="T449" i="10"/>
  <c r="S450" i="10"/>
  <c r="T450" i="10"/>
  <c r="S451" i="10"/>
  <c r="T451" i="10"/>
  <c r="S452" i="10"/>
  <c r="T452" i="10"/>
  <c r="S453" i="10"/>
  <c r="T453" i="10"/>
  <c r="S454" i="10"/>
  <c r="T454" i="10"/>
  <c r="S455" i="10"/>
  <c r="T455" i="10"/>
  <c r="S456" i="10"/>
  <c r="T456" i="10"/>
  <c r="S457" i="10"/>
  <c r="T457" i="10"/>
  <c r="S458" i="10"/>
  <c r="T458" i="10"/>
  <c r="S459" i="10"/>
  <c r="T459" i="10"/>
  <c r="S460" i="10"/>
  <c r="T460" i="10"/>
  <c r="S461" i="10"/>
  <c r="T461" i="10"/>
  <c r="S462" i="10"/>
  <c r="T462" i="10"/>
  <c r="S463" i="10"/>
  <c r="T463" i="10"/>
  <c r="S464" i="10"/>
  <c r="T464" i="10"/>
  <c r="S465" i="10"/>
  <c r="T465" i="10"/>
  <c r="S466" i="10"/>
  <c r="T466" i="10"/>
  <c r="S467" i="10"/>
  <c r="T467" i="10"/>
  <c r="S468" i="10"/>
  <c r="T468" i="10"/>
  <c r="S469" i="10"/>
  <c r="T469" i="10"/>
  <c r="S470" i="10"/>
  <c r="T470" i="10"/>
  <c r="S471" i="10"/>
  <c r="T471" i="10"/>
  <c r="S472" i="10"/>
  <c r="T472" i="10"/>
  <c r="S473" i="10"/>
  <c r="T473" i="10"/>
  <c r="S474" i="10"/>
  <c r="T474" i="10"/>
  <c r="S475" i="10"/>
  <c r="T475" i="10"/>
  <c r="S476" i="10"/>
  <c r="T476" i="10"/>
  <c r="S477" i="10"/>
  <c r="T477" i="10"/>
  <c r="S478" i="10"/>
  <c r="T478" i="10"/>
  <c r="S479" i="10"/>
  <c r="T479" i="10"/>
  <c r="S480" i="10"/>
  <c r="T480" i="10"/>
  <c r="S481" i="10"/>
  <c r="T481" i="10"/>
  <c r="S482" i="10"/>
  <c r="T482" i="10"/>
  <c r="S483" i="10"/>
  <c r="T483" i="10"/>
  <c r="S484" i="10"/>
  <c r="T484" i="10"/>
  <c r="S485" i="10"/>
  <c r="T485" i="10"/>
  <c r="S486" i="10"/>
  <c r="T486" i="10"/>
  <c r="S487" i="10"/>
  <c r="T487" i="10"/>
  <c r="S488" i="10"/>
  <c r="T488" i="10"/>
  <c r="S489" i="10"/>
  <c r="T489" i="10"/>
  <c r="S490" i="10"/>
  <c r="T490" i="10"/>
  <c r="S491" i="10"/>
  <c r="T491" i="10"/>
  <c r="S492" i="10"/>
  <c r="T492" i="10"/>
  <c r="S493" i="10"/>
  <c r="T493" i="10"/>
  <c r="S494" i="10"/>
  <c r="T494" i="10"/>
  <c r="S495" i="10"/>
  <c r="T495" i="10"/>
  <c r="S496" i="10"/>
  <c r="T496" i="10"/>
  <c r="S497" i="10"/>
  <c r="T497" i="10"/>
  <c r="S498" i="10"/>
  <c r="T498" i="10"/>
  <c r="S499" i="10"/>
  <c r="T499" i="10"/>
  <c r="S500" i="10"/>
  <c r="T500" i="10"/>
  <c r="S501" i="10"/>
  <c r="T501" i="10"/>
  <c r="S502" i="10"/>
  <c r="T502" i="10"/>
  <c r="S503" i="10"/>
  <c r="T503" i="10"/>
  <c r="S504" i="10"/>
  <c r="T504" i="10"/>
  <c r="S505" i="10"/>
  <c r="T505" i="10"/>
  <c r="S506" i="10"/>
  <c r="T506" i="10"/>
  <c r="S507" i="10"/>
  <c r="T507" i="10"/>
  <c r="S508" i="10"/>
  <c r="T508" i="10"/>
  <c r="S509" i="10"/>
  <c r="T509" i="10"/>
  <c r="S510" i="10"/>
  <c r="T510" i="10"/>
  <c r="S511" i="10"/>
  <c r="T511" i="10"/>
  <c r="S512" i="10"/>
  <c r="T512" i="10"/>
  <c r="S513" i="10"/>
  <c r="T513" i="10"/>
  <c r="S514" i="10"/>
  <c r="T514" i="10"/>
  <c r="S515" i="10"/>
  <c r="T515" i="10"/>
  <c r="S516" i="10"/>
  <c r="T516" i="10"/>
  <c r="S517" i="10"/>
  <c r="T517" i="10"/>
  <c r="S518" i="10"/>
  <c r="T518" i="10"/>
  <c r="S519" i="10"/>
  <c r="T519" i="10"/>
  <c r="S520" i="10"/>
  <c r="T520" i="10"/>
  <c r="S521" i="10"/>
  <c r="T521" i="10"/>
  <c r="S522" i="10"/>
  <c r="T522" i="10"/>
  <c r="S523" i="10"/>
  <c r="T523" i="10"/>
  <c r="S524" i="10"/>
  <c r="T524" i="10"/>
  <c r="S525" i="10"/>
  <c r="T525" i="10"/>
  <c r="S526" i="10"/>
  <c r="T526" i="10"/>
  <c r="S527" i="10"/>
  <c r="T527" i="10"/>
  <c r="S528" i="10"/>
  <c r="T528" i="10"/>
  <c r="S529" i="10"/>
  <c r="T529" i="10"/>
  <c r="S530" i="10"/>
  <c r="T530" i="10"/>
  <c r="S531" i="10"/>
  <c r="T531" i="10"/>
  <c r="S532" i="10"/>
  <c r="T532" i="10"/>
  <c r="S533" i="10"/>
  <c r="T533" i="10"/>
  <c r="S534" i="10"/>
  <c r="T534" i="10"/>
  <c r="S535" i="10"/>
  <c r="T535" i="10"/>
  <c r="S536" i="10"/>
  <c r="T536" i="10"/>
  <c r="S537" i="10"/>
  <c r="T537" i="10"/>
  <c r="S538" i="10"/>
  <c r="T538" i="10"/>
  <c r="S539" i="10"/>
  <c r="T539" i="10"/>
  <c r="S540" i="10"/>
  <c r="T540" i="10"/>
  <c r="S541" i="10"/>
  <c r="T541" i="10"/>
  <c r="S542" i="10"/>
  <c r="T542" i="10"/>
  <c r="S543" i="10"/>
  <c r="T543" i="10"/>
  <c r="S544" i="10"/>
  <c r="T544" i="10"/>
  <c r="S545" i="10"/>
  <c r="T545" i="10"/>
  <c r="S546" i="10"/>
  <c r="T546" i="10"/>
  <c r="S547" i="10"/>
  <c r="T547" i="10"/>
  <c r="S548" i="10"/>
  <c r="T548" i="10"/>
  <c r="S549" i="10"/>
  <c r="T549" i="10"/>
  <c r="S550" i="10"/>
  <c r="T550" i="10"/>
  <c r="S551" i="10"/>
  <c r="T551" i="10"/>
  <c r="S552" i="10"/>
  <c r="T552" i="10"/>
  <c r="S553" i="10"/>
  <c r="T553" i="10"/>
  <c r="S554" i="10"/>
  <c r="T554" i="10"/>
  <c r="S555" i="10"/>
  <c r="T555" i="10"/>
  <c r="S556" i="10"/>
  <c r="T556" i="10"/>
  <c r="S557" i="10"/>
  <c r="T557" i="10"/>
  <c r="S558" i="10"/>
  <c r="T558" i="10"/>
  <c r="S559" i="10"/>
  <c r="T559" i="10"/>
  <c r="S560" i="10"/>
  <c r="T560" i="10"/>
  <c r="S561" i="10"/>
  <c r="T561" i="10"/>
  <c r="S562" i="10"/>
  <c r="T562" i="10"/>
  <c r="S563" i="10"/>
  <c r="T563" i="10"/>
  <c r="S564" i="10"/>
  <c r="T564" i="10"/>
  <c r="S565" i="10"/>
  <c r="T565" i="10"/>
  <c r="S566" i="10"/>
  <c r="T566" i="10"/>
  <c r="S567" i="10"/>
  <c r="T567" i="10"/>
  <c r="S568" i="10"/>
  <c r="T568" i="10"/>
  <c r="S569" i="10"/>
  <c r="T569" i="10"/>
  <c r="S570" i="10"/>
  <c r="T570" i="10"/>
  <c r="S571" i="10"/>
  <c r="T571" i="10"/>
  <c r="S572" i="10"/>
  <c r="T572" i="10"/>
  <c r="S573" i="10"/>
  <c r="T573" i="10"/>
  <c r="S574" i="10"/>
  <c r="T574" i="10"/>
  <c r="S575" i="10"/>
  <c r="T575" i="10"/>
  <c r="S576" i="10"/>
  <c r="T576" i="10"/>
  <c r="S577" i="10"/>
  <c r="T577" i="10"/>
  <c r="S578" i="10"/>
  <c r="T578" i="10"/>
  <c r="S579" i="10"/>
  <c r="T579" i="10"/>
  <c r="S580" i="10"/>
  <c r="T580" i="10"/>
  <c r="S581" i="10"/>
  <c r="T581" i="10"/>
  <c r="S582" i="10"/>
  <c r="T582" i="10"/>
  <c r="S583" i="10"/>
  <c r="T583" i="10"/>
  <c r="S584" i="10"/>
  <c r="T584" i="10"/>
  <c r="S585" i="10"/>
  <c r="T585" i="10"/>
  <c r="S586" i="10"/>
  <c r="T586" i="10"/>
  <c r="S587" i="10"/>
  <c r="T587" i="10"/>
  <c r="S588" i="10"/>
  <c r="T588" i="10"/>
  <c r="S589" i="10"/>
  <c r="T589" i="10"/>
  <c r="S590" i="10"/>
  <c r="T590" i="10"/>
  <c r="S591" i="10"/>
  <c r="T591" i="10"/>
  <c r="S592" i="10"/>
  <c r="T592" i="10"/>
  <c r="S593" i="10"/>
  <c r="T593" i="10"/>
  <c r="S594" i="10"/>
  <c r="T594" i="10"/>
  <c r="S595" i="10"/>
  <c r="T595" i="10"/>
  <c r="S596" i="10"/>
  <c r="T596" i="10"/>
  <c r="S597" i="10"/>
  <c r="T597" i="10"/>
  <c r="S598" i="10"/>
  <c r="T598" i="10"/>
  <c r="S599" i="10"/>
  <c r="T599" i="10"/>
  <c r="S600" i="10"/>
  <c r="T600" i="10"/>
  <c r="S601" i="10"/>
  <c r="T601" i="10"/>
  <c r="S602" i="10"/>
  <c r="T602" i="10"/>
  <c r="S603" i="10"/>
  <c r="T603" i="10"/>
  <c r="S604" i="10"/>
  <c r="T604" i="10"/>
  <c r="S605" i="10"/>
  <c r="T605" i="10"/>
  <c r="S606" i="10"/>
  <c r="T606" i="10"/>
  <c r="S607" i="10"/>
  <c r="T607" i="10"/>
  <c r="S608" i="10"/>
  <c r="T608" i="10"/>
  <c r="S609" i="10"/>
  <c r="T609" i="10"/>
  <c r="S610" i="10"/>
  <c r="T610" i="10"/>
  <c r="S611" i="10"/>
  <c r="T611" i="10"/>
  <c r="S612" i="10"/>
  <c r="T612" i="10"/>
  <c r="S613" i="10"/>
  <c r="T613" i="10"/>
  <c r="S614" i="10"/>
  <c r="T614" i="10"/>
  <c r="S615" i="10"/>
  <c r="T615" i="10"/>
  <c r="S616" i="10"/>
  <c r="T616" i="10"/>
  <c r="S617" i="10"/>
  <c r="T617" i="10"/>
  <c r="S618" i="10"/>
  <c r="T618" i="10"/>
  <c r="S619" i="10"/>
  <c r="T619" i="10"/>
  <c r="S620" i="10"/>
  <c r="T620" i="10"/>
  <c r="S621" i="10"/>
  <c r="T621" i="10"/>
  <c r="S622" i="10"/>
  <c r="T622" i="10"/>
  <c r="S623" i="10"/>
  <c r="T623" i="10"/>
  <c r="S624" i="10"/>
  <c r="T624" i="10"/>
  <c r="S625" i="10"/>
  <c r="T625" i="10"/>
  <c r="S626" i="10"/>
  <c r="T626" i="10"/>
  <c r="S627" i="10"/>
  <c r="T627" i="10"/>
  <c r="S628" i="10"/>
  <c r="T628" i="10"/>
  <c r="S629" i="10"/>
  <c r="T629" i="10"/>
  <c r="S630" i="10"/>
  <c r="T630" i="10"/>
  <c r="S631" i="10"/>
  <c r="T631" i="10"/>
  <c r="S632" i="10"/>
  <c r="T632" i="10"/>
  <c r="S633" i="10"/>
  <c r="T633" i="10"/>
  <c r="S634" i="10"/>
  <c r="T634" i="10"/>
  <c r="S635" i="10"/>
  <c r="T635" i="10"/>
  <c r="S636" i="10"/>
  <c r="T636" i="10"/>
  <c r="S637" i="10"/>
  <c r="T637" i="10"/>
  <c r="S638" i="10"/>
  <c r="T638" i="10"/>
  <c r="S639" i="10"/>
  <c r="T639" i="10"/>
  <c r="S640" i="10"/>
  <c r="T640" i="10"/>
  <c r="S641" i="10"/>
  <c r="T641" i="10"/>
  <c r="S15" i="11"/>
  <c r="T15" i="11"/>
  <c r="S16" i="11"/>
  <c r="T16" i="11"/>
  <c r="S17" i="11"/>
  <c r="T17" i="11"/>
  <c r="S18" i="11"/>
  <c r="T18" i="11"/>
  <c r="S19" i="11"/>
  <c r="T19" i="11"/>
  <c r="S20" i="11"/>
  <c r="T20" i="11"/>
  <c r="S21" i="11"/>
  <c r="T21" i="11"/>
  <c r="S22" i="11"/>
  <c r="T22" i="11"/>
  <c r="S23" i="11"/>
  <c r="T23" i="11"/>
  <c r="S24" i="11"/>
  <c r="T24" i="11"/>
  <c r="S25" i="11"/>
  <c r="T25" i="11"/>
  <c r="S26" i="11"/>
  <c r="T26" i="11"/>
  <c r="S27" i="11"/>
  <c r="T27" i="11"/>
  <c r="S28" i="11"/>
  <c r="T28" i="11"/>
  <c r="S29" i="11"/>
  <c r="T29" i="11"/>
  <c r="S30" i="11"/>
  <c r="T30" i="11"/>
  <c r="S31" i="11"/>
  <c r="T31" i="11"/>
  <c r="S32" i="11"/>
  <c r="T32" i="11"/>
  <c r="S33" i="11"/>
  <c r="T33" i="11"/>
  <c r="S34" i="11"/>
  <c r="T34" i="11"/>
  <c r="S35" i="11"/>
  <c r="T35" i="11"/>
  <c r="S36" i="11"/>
  <c r="T36" i="11"/>
  <c r="S37" i="11"/>
  <c r="T37" i="11"/>
  <c r="S38" i="11"/>
  <c r="T38" i="11"/>
  <c r="S39" i="11"/>
  <c r="T39" i="11"/>
  <c r="S40" i="11"/>
  <c r="T40" i="11"/>
  <c r="S41" i="11"/>
  <c r="T41" i="11"/>
  <c r="S42" i="11"/>
  <c r="T42" i="11"/>
  <c r="S43" i="11"/>
  <c r="T43" i="11"/>
  <c r="S44" i="11"/>
  <c r="T44" i="11"/>
  <c r="S45" i="11"/>
  <c r="T45" i="11"/>
  <c r="S46" i="11"/>
  <c r="T46" i="11"/>
  <c r="S47" i="11"/>
  <c r="T47" i="11"/>
  <c r="S48" i="11"/>
  <c r="T48" i="11"/>
  <c r="S49" i="11"/>
  <c r="T49" i="11"/>
  <c r="S50" i="11"/>
  <c r="T50" i="11"/>
  <c r="S51" i="11"/>
  <c r="T51" i="11"/>
  <c r="S52" i="11"/>
  <c r="T52" i="11"/>
  <c r="S53" i="11"/>
  <c r="T53" i="11"/>
  <c r="S54" i="11"/>
  <c r="T54" i="11"/>
  <c r="S55" i="11"/>
  <c r="T55" i="11"/>
  <c r="S56" i="11"/>
  <c r="T56" i="11"/>
  <c r="S57" i="11"/>
  <c r="T57" i="11"/>
  <c r="S58" i="11"/>
  <c r="T58" i="11"/>
  <c r="S59" i="11"/>
  <c r="T59" i="11"/>
  <c r="S60" i="11"/>
  <c r="T60" i="11"/>
  <c r="S61" i="11"/>
  <c r="T61" i="11"/>
  <c r="S62" i="11"/>
  <c r="T62" i="11"/>
  <c r="S63" i="11"/>
  <c r="T63" i="11"/>
  <c r="S64" i="11"/>
  <c r="T64" i="11"/>
  <c r="S65" i="11"/>
  <c r="T65" i="11"/>
  <c r="S66" i="11"/>
  <c r="T66" i="11"/>
  <c r="S67" i="11"/>
  <c r="T67" i="11"/>
  <c r="S68" i="11"/>
  <c r="T68" i="11"/>
  <c r="S69" i="11"/>
  <c r="T69" i="11"/>
  <c r="S70" i="11"/>
  <c r="T70" i="11"/>
  <c r="S71" i="11"/>
  <c r="T71" i="11"/>
  <c r="S72" i="11"/>
  <c r="T72" i="11"/>
  <c r="S73" i="11"/>
  <c r="T73" i="11"/>
  <c r="S74" i="11"/>
  <c r="T74" i="11"/>
  <c r="S75" i="11"/>
  <c r="T75" i="11"/>
  <c r="S76" i="11"/>
  <c r="T76" i="11"/>
  <c r="S77" i="11"/>
  <c r="T77" i="11"/>
  <c r="S78" i="11"/>
  <c r="T78" i="11"/>
  <c r="S79" i="11"/>
  <c r="T79" i="11"/>
  <c r="S80" i="11"/>
  <c r="T80" i="11"/>
  <c r="S81" i="11"/>
  <c r="T81" i="11"/>
  <c r="S82" i="11"/>
  <c r="T82" i="11"/>
  <c r="S83" i="11"/>
  <c r="T83" i="11"/>
  <c r="S84" i="11"/>
  <c r="T84" i="11"/>
  <c r="S85" i="11"/>
  <c r="T85" i="11"/>
  <c r="S86" i="11"/>
  <c r="T86" i="11"/>
  <c r="S87" i="11"/>
  <c r="T87" i="11"/>
  <c r="S88" i="11"/>
  <c r="T88" i="11"/>
  <c r="S89" i="11"/>
  <c r="T89" i="11"/>
  <c r="S90" i="11"/>
  <c r="T90" i="11"/>
  <c r="S91" i="11"/>
  <c r="T91" i="11"/>
  <c r="S92" i="11"/>
  <c r="T92" i="11"/>
  <c r="S93" i="11"/>
  <c r="T93" i="11"/>
  <c r="S94" i="11"/>
  <c r="T94" i="11"/>
  <c r="S95" i="11"/>
  <c r="T95" i="11"/>
  <c r="S96" i="11"/>
  <c r="T96" i="11"/>
  <c r="S97" i="11"/>
  <c r="T97" i="11"/>
  <c r="S98" i="11"/>
  <c r="T98" i="11"/>
  <c r="S99" i="11"/>
  <c r="T99" i="11"/>
  <c r="S100" i="11"/>
  <c r="T100" i="11"/>
  <c r="S101" i="11"/>
  <c r="T101" i="11"/>
  <c r="S102" i="11"/>
  <c r="T102" i="11"/>
  <c r="S103" i="11"/>
  <c r="T103" i="11"/>
  <c r="S104" i="11"/>
  <c r="T104" i="11"/>
  <c r="S105" i="11"/>
  <c r="T105" i="11"/>
  <c r="S106" i="11"/>
  <c r="T106" i="11"/>
  <c r="S107" i="11"/>
  <c r="T107" i="11"/>
  <c r="S108" i="11"/>
  <c r="T108" i="11"/>
  <c r="S109" i="11"/>
  <c r="T109" i="11"/>
  <c r="S110" i="11"/>
  <c r="T110" i="11"/>
  <c r="S111" i="11"/>
  <c r="T111" i="11"/>
  <c r="S115" i="11"/>
  <c r="T115" i="11"/>
  <c r="S116" i="11"/>
  <c r="T116" i="11"/>
  <c r="S117" i="11"/>
  <c r="T117" i="11"/>
  <c r="S118" i="11"/>
  <c r="T118" i="11"/>
  <c r="S119" i="11"/>
  <c r="T119" i="11"/>
  <c r="S120" i="11"/>
  <c r="T120" i="11"/>
  <c r="S121" i="11"/>
  <c r="T121" i="11"/>
  <c r="S122" i="11"/>
  <c r="T122" i="11"/>
  <c r="S123" i="11"/>
  <c r="T123" i="11"/>
  <c r="S124" i="11"/>
  <c r="T124" i="11"/>
  <c r="S125" i="11"/>
  <c r="T125" i="11"/>
  <c r="S126" i="11"/>
  <c r="T126" i="11"/>
  <c r="S127" i="11"/>
  <c r="T127" i="11"/>
  <c r="S128" i="11"/>
  <c r="T128" i="11"/>
  <c r="S129" i="11"/>
  <c r="T129" i="11"/>
  <c r="S130" i="11"/>
  <c r="T130" i="11"/>
  <c r="S131" i="11"/>
  <c r="T131" i="11"/>
  <c r="S132" i="11"/>
  <c r="T132" i="11"/>
  <c r="S133" i="11"/>
  <c r="T133" i="11"/>
  <c r="S134" i="11"/>
  <c r="T134" i="11"/>
  <c r="S135" i="11"/>
  <c r="T135" i="11"/>
  <c r="S136" i="11"/>
  <c r="T136" i="11"/>
  <c r="S137" i="11"/>
  <c r="T137" i="11"/>
  <c r="S138" i="11"/>
  <c r="T138" i="11"/>
  <c r="S139" i="11"/>
  <c r="T139" i="11"/>
  <c r="S140" i="11"/>
  <c r="T140" i="11"/>
  <c r="S141" i="11"/>
  <c r="T141" i="11"/>
  <c r="S142" i="11"/>
  <c r="T142" i="11"/>
  <c r="S143" i="11"/>
  <c r="T143" i="11"/>
  <c r="S144" i="11"/>
  <c r="T144" i="11"/>
  <c r="S145" i="11"/>
  <c r="T145" i="11"/>
  <c r="S146" i="11"/>
  <c r="T146" i="11"/>
  <c r="S147" i="11"/>
  <c r="T147" i="11"/>
  <c r="S148" i="11"/>
  <c r="T148" i="11"/>
  <c r="S149" i="11"/>
  <c r="T149" i="11"/>
  <c r="S150" i="11"/>
  <c r="T150" i="11"/>
  <c r="S151" i="11"/>
  <c r="T151" i="11"/>
  <c r="S152" i="11"/>
  <c r="T152" i="11"/>
  <c r="S153" i="11"/>
  <c r="T153" i="11"/>
  <c r="S154" i="11"/>
  <c r="T154" i="11"/>
  <c r="S155" i="11"/>
  <c r="T155" i="11"/>
  <c r="S156" i="11"/>
  <c r="T156" i="11"/>
  <c r="S157" i="11"/>
  <c r="T157" i="11"/>
  <c r="S158" i="11"/>
  <c r="T158" i="11"/>
  <c r="S159" i="11"/>
  <c r="T159" i="11"/>
  <c r="S160" i="11"/>
  <c r="T160" i="11"/>
  <c r="S161" i="11"/>
  <c r="T161" i="11"/>
  <c r="S162" i="11"/>
  <c r="T162" i="11"/>
  <c r="S163" i="11"/>
  <c r="T163" i="11"/>
  <c r="S164" i="11"/>
  <c r="T164" i="11"/>
  <c r="S165" i="11"/>
  <c r="T165" i="11"/>
  <c r="S166" i="11"/>
  <c r="T166" i="11"/>
  <c r="S167" i="11"/>
  <c r="T167" i="11"/>
  <c r="S168" i="11"/>
  <c r="T168" i="11"/>
  <c r="S169" i="11"/>
  <c r="T169" i="11"/>
  <c r="S170" i="11"/>
  <c r="T170" i="11"/>
  <c r="S171" i="11"/>
  <c r="T171" i="11"/>
  <c r="S172" i="11"/>
  <c r="T172" i="11"/>
  <c r="S173" i="11"/>
  <c r="T173" i="11"/>
  <c r="S174" i="11"/>
  <c r="T174" i="11"/>
  <c r="S175" i="11"/>
  <c r="T175" i="11"/>
  <c r="S176" i="11"/>
  <c r="T176" i="11"/>
  <c r="S177" i="11"/>
  <c r="T177" i="11"/>
  <c r="S178" i="11"/>
  <c r="T178" i="11"/>
  <c r="S179" i="11"/>
  <c r="T179" i="11"/>
  <c r="S180" i="11"/>
  <c r="T180" i="11"/>
  <c r="S181" i="11"/>
  <c r="T181" i="11"/>
  <c r="S182" i="11"/>
  <c r="T182" i="11"/>
  <c r="S183" i="11"/>
  <c r="T183" i="11"/>
  <c r="S184" i="11"/>
  <c r="T184" i="11"/>
  <c r="S185" i="11"/>
  <c r="T185" i="11"/>
  <c r="S186" i="11"/>
  <c r="T186" i="11"/>
  <c r="S187" i="11"/>
  <c r="T187" i="11"/>
  <c r="S188" i="11"/>
  <c r="T188" i="11"/>
  <c r="S189" i="11"/>
  <c r="T189" i="11"/>
  <c r="S190" i="11"/>
  <c r="T190" i="11"/>
  <c r="S191" i="11"/>
  <c r="T191" i="11"/>
  <c r="S192" i="11"/>
  <c r="T192" i="11"/>
  <c r="S193" i="11"/>
  <c r="T193" i="11"/>
  <c r="S194" i="11"/>
  <c r="T194" i="11"/>
  <c r="S195" i="11"/>
  <c r="T195" i="11"/>
  <c r="S196" i="11"/>
  <c r="T196" i="11"/>
  <c r="S197" i="11"/>
  <c r="T197" i="11"/>
  <c r="S198" i="11"/>
  <c r="T198" i="11"/>
  <c r="S199" i="11"/>
  <c r="T199" i="11"/>
  <c r="S200" i="11"/>
  <c r="T200" i="11"/>
  <c r="S201" i="11"/>
  <c r="T201" i="11"/>
  <c r="S202" i="11"/>
  <c r="T202" i="11"/>
  <c r="S203" i="11"/>
  <c r="T203" i="11"/>
  <c r="S204" i="11"/>
  <c r="T204" i="11"/>
  <c r="S205" i="11"/>
  <c r="T205" i="11"/>
  <c r="S206" i="11"/>
  <c r="T206" i="11"/>
  <c r="S207" i="11"/>
  <c r="T207" i="11"/>
  <c r="S208" i="11"/>
  <c r="T208" i="11"/>
  <c r="S209" i="11"/>
  <c r="T209" i="11"/>
  <c r="S210" i="11"/>
  <c r="T210" i="11"/>
  <c r="S211" i="11"/>
  <c r="T211" i="11"/>
  <c r="S212" i="11"/>
  <c r="T212" i="11"/>
  <c r="S213" i="11"/>
  <c r="T213" i="11"/>
  <c r="S214" i="11"/>
  <c r="T214" i="11"/>
  <c r="S215" i="11"/>
  <c r="T215" i="11"/>
  <c r="S216" i="11"/>
  <c r="T216" i="11"/>
  <c r="S217" i="11"/>
  <c r="T217" i="11"/>
  <c r="S218" i="11"/>
  <c r="T218" i="11"/>
  <c r="S219" i="11"/>
  <c r="T219" i="11"/>
  <c r="S220" i="11"/>
  <c r="T220" i="11"/>
  <c r="S221" i="11"/>
  <c r="T221" i="11"/>
  <c r="S222" i="11"/>
  <c r="T222" i="11"/>
  <c r="S223" i="11"/>
  <c r="T223" i="11"/>
  <c r="S224" i="11"/>
  <c r="T224" i="11"/>
  <c r="S225" i="11"/>
  <c r="T225" i="11"/>
  <c r="S226" i="11"/>
  <c r="T226" i="11"/>
  <c r="S227" i="11"/>
  <c r="T227" i="11"/>
  <c r="S228" i="11"/>
  <c r="T228" i="11"/>
  <c r="S229" i="11"/>
  <c r="T229" i="11"/>
  <c r="S230" i="11"/>
  <c r="T230" i="11"/>
  <c r="S231" i="11"/>
  <c r="T231" i="11"/>
  <c r="S232" i="11"/>
  <c r="T232" i="11"/>
  <c r="S233" i="11"/>
  <c r="T233" i="11"/>
  <c r="S234" i="11"/>
  <c r="T234" i="11"/>
  <c r="S235" i="11"/>
  <c r="T235" i="11"/>
  <c r="S236" i="11"/>
  <c r="T236" i="11"/>
  <c r="S237" i="11"/>
  <c r="T237" i="11"/>
  <c r="S238" i="11"/>
  <c r="T238" i="11"/>
  <c r="S239" i="11"/>
  <c r="T239" i="11"/>
  <c r="S240" i="11"/>
  <c r="T240" i="11"/>
  <c r="S241" i="11"/>
  <c r="T241" i="11"/>
  <c r="S242" i="11"/>
  <c r="T242" i="11"/>
  <c r="S243" i="11"/>
  <c r="T243" i="11"/>
  <c r="S244" i="11"/>
  <c r="T244" i="11"/>
  <c r="S245" i="11"/>
  <c r="T245" i="11"/>
  <c r="S246" i="11"/>
  <c r="T246" i="11"/>
  <c r="S247" i="11"/>
  <c r="T247" i="11"/>
  <c r="S248" i="11"/>
  <c r="T248" i="11"/>
  <c r="S249" i="11"/>
  <c r="T249" i="11"/>
  <c r="S250" i="11"/>
  <c r="T250" i="11"/>
  <c r="S251" i="11"/>
  <c r="T251" i="11"/>
  <c r="S252" i="11"/>
  <c r="T252" i="11"/>
  <c r="S253" i="11"/>
  <c r="T253" i="11"/>
  <c r="S254" i="11"/>
  <c r="T254" i="11"/>
  <c r="S255" i="11"/>
  <c r="T255" i="11"/>
  <c r="S256" i="11"/>
  <c r="T256" i="11"/>
  <c r="S257" i="11"/>
  <c r="T257" i="11"/>
  <c r="S258" i="11"/>
  <c r="T258" i="11"/>
  <c r="S259" i="11"/>
  <c r="T259" i="11"/>
  <c r="S260" i="11"/>
  <c r="T260" i="11"/>
  <c r="S261" i="11"/>
  <c r="T261" i="11"/>
  <c r="S262" i="11"/>
  <c r="T262" i="11"/>
  <c r="S263" i="11"/>
  <c r="T263" i="11"/>
  <c r="S264" i="11"/>
  <c r="T264" i="11"/>
  <c r="S265" i="11"/>
  <c r="T265" i="11"/>
  <c r="S266" i="11"/>
  <c r="T266" i="11"/>
  <c r="S267" i="11"/>
  <c r="T267" i="11"/>
  <c r="S268" i="11"/>
  <c r="T268" i="11"/>
  <c r="S269" i="11"/>
  <c r="T269" i="11"/>
  <c r="S270" i="11"/>
  <c r="T270" i="11"/>
  <c r="S271" i="11"/>
  <c r="T271" i="11"/>
  <c r="S272" i="11"/>
  <c r="T272" i="11"/>
  <c r="S273" i="11"/>
  <c r="T273" i="11"/>
  <c r="S274" i="11"/>
  <c r="T274" i="11"/>
  <c r="S275" i="11"/>
  <c r="T275" i="11"/>
  <c r="S276" i="11"/>
  <c r="T276" i="11"/>
  <c r="S277" i="11"/>
  <c r="T277" i="11"/>
  <c r="S278" i="11"/>
  <c r="T278" i="11"/>
  <c r="S279" i="11"/>
  <c r="T279" i="11"/>
  <c r="S280" i="11"/>
  <c r="T280" i="11"/>
  <c r="S281" i="11"/>
  <c r="T281" i="11"/>
  <c r="S282" i="11"/>
  <c r="T282" i="11"/>
  <c r="S283" i="11"/>
  <c r="T283" i="11"/>
  <c r="S284" i="11"/>
  <c r="T284" i="11"/>
  <c r="S285" i="11"/>
  <c r="T285" i="11"/>
  <c r="S286" i="11"/>
  <c r="T286" i="11"/>
  <c r="S287" i="11"/>
  <c r="T287" i="11"/>
  <c r="S288" i="11"/>
  <c r="T288" i="11"/>
  <c r="S289" i="11"/>
  <c r="T289" i="11"/>
  <c r="S290" i="11"/>
  <c r="T290" i="11"/>
  <c r="S291" i="11"/>
  <c r="T291" i="11"/>
  <c r="S292" i="11"/>
  <c r="T292" i="11"/>
  <c r="S293" i="11"/>
  <c r="T293" i="11"/>
  <c r="S294" i="11"/>
  <c r="T294" i="11"/>
  <c r="S295" i="11"/>
  <c r="T295" i="11"/>
  <c r="S296" i="11"/>
  <c r="T296" i="11"/>
  <c r="S297" i="11"/>
  <c r="T297" i="11"/>
  <c r="S298" i="11"/>
  <c r="T298" i="11"/>
  <c r="S299" i="11"/>
  <c r="T299" i="11"/>
  <c r="S300" i="11"/>
  <c r="T300" i="11"/>
  <c r="S301" i="11"/>
  <c r="T301" i="11"/>
  <c r="S302" i="11"/>
  <c r="T302" i="11"/>
  <c r="S303" i="11"/>
  <c r="T303" i="11"/>
  <c r="S304" i="11"/>
  <c r="T304" i="11"/>
  <c r="S305" i="11"/>
  <c r="T305" i="11"/>
  <c r="S306" i="11"/>
  <c r="T306" i="11"/>
  <c r="S307" i="11"/>
  <c r="T307" i="11"/>
  <c r="S308" i="11"/>
  <c r="T308" i="11"/>
  <c r="S309" i="11"/>
  <c r="T309" i="11"/>
  <c r="S310" i="11"/>
  <c r="T310" i="11"/>
  <c r="S311" i="11"/>
  <c r="T311" i="11"/>
  <c r="S312" i="11"/>
  <c r="T312" i="11"/>
  <c r="S313" i="11"/>
  <c r="T313" i="11"/>
  <c r="S314" i="11"/>
  <c r="T314" i="11"/>
  <c r="S315" i="11"/>
  <c r="T315" i="11"/>
  <c r="S316" i="11"/>
  <c r="T316" i="11"/>
  <c r="S317" i="11"/>
  <c r="T317" i="11"/>
  <c r="S318" i="11"/>
  <c r="T318" i="11"/>
  <c r="S319" i="11"/>
  <c r="T319" i="11"/>
  <c r="S320" i="11"/>
  <c r="T320" i="11"/>
  <c r="S321" i="11"/>
  <c r="T321" i="11"/>
  <c r="S322" i="11"/>
  <c r="T322" i="11"/>
  <c r="S323" i="11"/>
  <c r="T323" i="11"/>
  <c r="S324" i="11"/>
  <c r="T324" i="11"/>
  <c r="S325" i="11"/>
  <c r="T325" i="11"/>
  <c r="S326" i="11"/>
  <c r="T326" i="11"/>
  <c r="S327" i="11"/>
  <c r="T327" i="11"/>
  <c r="S328" i="11"/>
  <c r="T328" i="11"/>
  <c r="S329" i="11"/>
  <c r="T329" i="11"/>
  <c r="S330" i="11"/>
  <c r="T330" i="11"/>
  <c r="S331" i="11"/>
  <c r="T331" i="11"/>
  <c r="S332" i="11"/>
  <c r="T332" i="11"/>
  <c r="S333" i="11"/>
  <c r="T333" i="11"/>
  <c r="S334" i="11"/>
  <c r="T334" i="11"/>
  <c r="S335" i="11"/>
  <c r="T335" i="11"/>
  <c r="S336" i="11"/>
  <c r="T336" i="11"/>
  <c r="S337" i="11"/>
  <c r="T337" i="11"/>
  <c r="S338" i="11"/>
  <c r="T338" i="11"/>
  <c r="S339" i="11"/>
  <c r="T339" i="11"/>
  <c r="S340" i="11"/>
  <c r="T340" i="11"/>
  <c r="S341" i="11"/>
  <c r="T341" i="11"/>
  <c r="S342" i="11"/>
  <c r="T342" i="11"/>
  <c r="S343" i="11"/>
  <c r="T343" i="11"/>
  <c r="S344" i="11"/>
  <c r="T344" i="11"/>
  <c r="S345" i="11"/>
  <c r="T345" i="11"/>
  <c r="S346" i="11"/>
  <c r="T346" i="11"/>
  <c r="S347" i="11"/>
  <c r="T347" i="11"/>
  <c r="S348" i="11"/>
  <c r="T348" i="11"/>
  <c r="S349" i="11"/>
  <c r="T349" i="11"/>
  <c r="S350" i="11"/>
  <c r="T350" i="11"/>
  <c r="S351" i="11"/>
  <c r="T351" i="11"/>
  <c r="S352" i="11"/>
  <c r="T352" i="11"/>
  <c r="S353" i="11"/>
  <c r="T353" i="11"/>
  <c r="S354" i="11"/>
  <c r="T354" i="11"/>
  <c r="S355" i="11"/>
  <c r="T355" i="11"/>
  <c r="S356" i="11"/>
  <c r="T356" i="11"/>
  <c r="S357" i="11"/>
  <c r="T357" i="11"/>
  <c r="S358" i="11"/>
  <c r="T358" i="11"/>
  <c r="S359" i="11"/>
  <c r="T359" i="11"/>
  <c r="S360" i="11"/>
  <c r="T360" i="11"/>
  <c r="S361" i="11"/>
  <c r="T361" i="11"/>
  <c r="S362" i="11"/>
  <c r="T362" i="11"/>
  <c r="S363" i="11"/>
  <c r="T363" i="11"/>
  <c r="S364" i="11"/>
  <c r="T364" i="11"/>
  <c r="S365" i="11"/>
  <c r="T365" i="11"/>
  <c r="S366" i="11"/>
  <c r="T366" i="11"/>
  <c r="S367" i="11"/>
  <c r="T367" i="11"/>
  <c r="S368" i="11"/>
  <c r="T368" i="11"/>
  <c r="S369" i="11"/>
  <c r="T369" i="11"/>
  <c r="S370" i="11"/>
  <c r="T370" i="11"/>
  <c r="S371" i="11"/>
  <c r="T371" i="11"/>
  <c r="S372" i="11"/>
  <c r="T372" i="11"/>
  <c r="S373" i="11"/>
  <c r="T373" i="11"/>
  <c r="S374" i="11"/>
  <c r="T374" i="11"/>
  <c r="S375" i="11"/>
  <c r="T375" i="11"/>
  <c r="S376" i="11"/>
  <c r="T376" i="11"/>
  <c r="S377" i="11"/>
  <c r="T377" i="11"/>
  <c r="S378" i="11"/>
  <c r="T378" i="11"/>
  <c r="S379" i="11"/>
  <c r="T379" i="11"/>
  <c r="S380" i="11"/>
  <c r="T380" i="11"/>
  <c r="S381" i="11"/>
  <c r="T381" i="11"/>
  <c r="S382" i="11"/>
  <c r="T382" i="11"/>
  <c r="S383" i="11"/>
  <c r="T383" i="11"/>
  <c r="S384" i="11"/>
  <c r="T384" i="11"/>
  <c r="S385" i="11"/>
  <c r="T385" i="11"/>
  <c r="S386" i="11"/>
  <c r="T386" i="11"/>
  <c r="S387" i="11"/>
  <c r="T387" i="11"/>
  <c r="S388" i="11"/>
  <c r="T388" i="11"/>
  <c r="S389" i="11"/>
  <c r="T389" i="11"/>
  <c r="S390" i="11"/>
  <c r="T390" i="11"/>
  <c r="S391" i="11"/>
  <c r="T391" i="11"/>
  <c r="S392" i="11"/>
  <c r="T392" i="11"/>
  <c r="S393" i="11"/>
  <c r="T393" i="11"/>
  <c r="S394" i="11"/>
  <c r="T394" i="11"/>
  <c r="S395" i="11"/>
  <c r="T395" i="11"/>
  <c r="S396" i="11"/>
  <c r="T396" i="11"/>
  <c r="S397" i="11"/>
  <c r="T397" i="11"/>
  <c r="S398" i="11"/>
  <c r="T398" i="11"/>
  <c r="S399" i="11"/>
  <c r="T399" i="11"/>
  <c r="S400" i="11"/>
  <c r="T400" i="11"/>
  <c r="S401" i="11"/>
  <c r="T401" i="11"/>
  <c r="S402" i="11"/>
  <c r="T402" i="11"/>
  <c r="S403" i="11"/>
  <c r="T403" i="11"/>
  <c r="S404" i="11"/>
  <c r="T404" i="11"/>
  <c r="S405" i="11"/>
  <c r="T405" i="11"/>
  <c r="S406" i="11"/>
  <c r="T406" i="11"/>
  <c r="S407" i="11"/>
  <c r="T407" i="11"/>
  <c r="S408" i="11"/>
  <c r="T408" i="11"/>
  <c r="S409" i="11"/>
  <c r="T409" i="11"/>
  <c r="S410" i="11"/>
  <c r="T410" i="11"/>
  <c r="S411" i="11"/>
  <c r="T411" i="11"/>
  <c r="S412" i="11"/>
  <c r="T412" i="11"/>
  <c r="S413" i="11"/>
  <c r="T413" i="11"/>
  <c r="S414" i="11"/>
  <c r="T414" i="11"/>
  <c r="S415" i="11"/>
  <c r="T415" i="11"/>
  <c r="S416" i="11"/>
  <c r="T416" i="11"/>
  <c r="S417" i="11"/>
  <c r="T417" i="11"/>
  <c r="S418" i="11"/>
  <c r="T418" i="11"/>
  <c r="S419" i="11"/>
  <c r="T419" i="11"/>
  <c r="S420" i="11"/>
  <c r="T420" i="11"/>
  <c r="S421" i="11"/>
  <c r="T421" i="11"/>
  <c r="S422" i="11"/>
  <c r="T422" i="11"/>
  <c r="S423" i="11"/>
  <c r="T423" i="11"/>
  <c r="S424" i="11"/>
  <c r="T424" i="11"/>
  <c r="S425" i="11"/>
  <c r="T425" i="11"/>
  <c r="S426" i="11"/>
  <c r="T426" i="11"/>
  <c r="S427" i="11"/>
  <c r="T427" i="11"/>
  <c r="S428" i="11"/>
  <c r="T428" i="11"/>
  <c r="S429" i="11"/>
  <c r="T429" i="11"/>
  <c r="S430" i="11"/>
  <c r="T430" i="11"/>
  <c r="S431" i="11"/>
  <c r="T431" i="11"/>
  <c r="S432" i="11"/>
  <c r="T432" i="11"/>
  <c r="S433" i="11"/>
  <c r="T433" i="11"/>
  <c r="S434" i="11"/>
  <c r="T434" i="11"/>
  <c r="S435" i="11"/>
  <c r="T435" i="11"/>
  <c r="S436" i="11"/>
  <c r="T436" i="11"/>
  <c r="S437" i="11"/>
  <c r="T437" i="11"/>
  <c r="S438" i="11"/>
  <c r="T438" i="11"/>
  <c r="S439" i="11"/>
  <c r="T439" i="11"/>
  <c r="S440" i="11"/>
  <c r="T440" i="11"/>
  <c r="S441" i="11"/>
  <c r="T441" i="11"/>
  <c r="S442" i="11"/>
  <c r="T442" i="11"/>
  <c r="S443" i="11"/>
  <c r="T443" i="11"/>
  <c r="S444" i="11"/>
  <c r="T444" i="11"/>
  <c r="S445" i="11"/>
  <c r="T445" i="11"/>
  <c r="S446" i="11"/>
  <c r="T446" i="11"/>
  <c r="S447" i="11"/>
  <c r="T447" i="11"/>
  <c r="S448" i="11"/>
  <c r="T448" i="11"/>
  <c r="S449" i="11"/>
  <c r="T449" i="11"/>
  <c r="S450" i="11"/>
  <c r="T450" i="11"/>
  <c r="S451" i="11"/>
  <c r="T451" i="11"/>
  <c r="S452" i="11"/>
  <c r="T452" i="11"/>
  <c r="S453" i="11"/>
  <c r="T453" i="11"/>
  <c r="S454" i="11"/>
  <c r="T454" i="11"/>
  <c r="S455" i="11"/>
  <c r="T455" i="11"/>
  <c r="S456" i="11"/>
  <c r="T456" i="11"/>
  <c r="S457" i="11"/>
  <c r="T457" i="11"/>
  <c r="S458" i="11"/>
  <c r="T458" i="11"/>
  <c r="S459" i="11"/>
  <c r="T459" i="11"/>
  <c r="S460" i="11"/>
  <c r="T460" i="11"/>
  <c r="S461" i="11"/>
  <c r="T461" i="11"/>
  <c r="S462" i="11"/>
  <c r="T462" i="11"/>
  <c r="S463" i="11"/>
  <c r="T463" i="11"/>
  <c r="S464" i="11"/>
  <c r="T464" i="11"/>
  <c r="S465" i="11"/>
  <c r="T465" i="11"/>
  <c r="S466" i="11"/>
  <c r="T466" i="11"/>
  <c r="S467" i="11"/>
  <c r="T467" i="11"/>
  <c r="S468" i="11"/>
  <c r="T468" i="11"/>
  <c r="S469" i="11"/>
  <c r="T469" i="11"/>
  <c r="S470" i="11"/>
  <c r="T470" i="11"/>
  <c r="S471" i="11"/>
  <c r="T471" i="11"/>
  <c r="S472" i="11"/>
  <c r="T472" i="11"/>
  <c r="S473" i="11"/>
  <c r="T473" i="11"/>
  <c r="S474" i="11"/>
  <c r="T474" i="11"/>
  <c r="S475" i="11"/>
  <c r="T475" i="11"/>
  <c r="S476" i="11"/>
  <c r="T476" i="11"/>
  <c r="S477" i="11"/>
  <c r="T477" i="11"/>
  <c r="S478" i="11"/>
  <c r="T478" i="11"/>
  <c r="S479" i="11"/>
  <c r="T479" i="11"/>
  <c r="S480" i="11"/>
  <c r="T480" i="11"/>
  <c r="S481" i="11"/>
  <c r="T481" i="11"/>
  <c r="S482" i="11"/>
  <c r="T482" i="11"/>
  <c r="S483" i="11"/>
  <c r="T483" i="11"/>
  <c r="S484" i="11"/>
  <c r="T484" i="11"/>
  <c r="S485" i="11"/>
  <c r="T485" i="11"/>
  <c r="S486" i="11"/>
  <c r="T486" i="11"/>
  <c r="S487" i="11"/>
  <c r="T487" i="11"/>
  <c r="S488" i="11"/>
  <c r="T488" i="11"/>
  <c r="S489" i="11"/>
  <c r="T489" i="11"/>
  <c r="S490" i="11"/>
  <c r="T490" i="11"/>
  <c r="S491" i="11"/>
  <c r="T491" i="11"/>
  <c r="S492" i="11"/>
  <c r="T492" i="11"/>
  <c r="S493" i="11"/>
  <c r="T493" i="11"/>
  <c r="S494" i="11"/>
  <c r="T494" i="11"/>
  <c r="S495" i="11"/>
  <c r="T495" i="11"/>
  <c r="S496" i="11"/>
  <c r="T496" i="11"/>
  <c r="S497" i="11"/>
  <c r="T497" i="11"/>
  <c r="S498" i="11"/>
  <c r="T498" i="11"/>
  <c r="S499" i="11"/>
  <c r="T499" i="11"/>
  <c r="S500" i="11"/>
  <c r="T500" i="11"/>
  <c r="S501" i="11"/>
  <c r="T501" i="11"/>
  <c r="S502" i="11"/>
  <c r="T502" i="11"/>
  <c r="S503" i="11"/>
  <c r="T503" i="11"/>
  <c r="S504" i="11"/>
  <c r="T504" i="11"/>
  <c r="S505" i="11"/>
  <c r="T505" i="11"/>
  <c r="S506" i="11"/>
  <c r="T506" i="11"/>
  <c r="S507" i="11"/>
  <c r="T507" i="11"/>
  <c r="S508" i="11"/>
  <c r="T508" i="11"/>
  <c r="S509" i="11"/>
  <c r="T509" i="11"/>
  <c r="S510" i="11"/>
  <c r="T510" i="11"/>
  <c r="S511" i="11"/>
  <c r="T511" i="11"/>
  <c r="S512" i="11"/>
  <c r="T512" i="11"/>
  <c r="S513" i="11"/>
  <c r="T513" i="11"/>
  <c r="S514" i="11"/>
  <c r="T514" i="11"/>
  <c r="S515" i="11"/>
  <c r="T515" i="11"/>
  <c r="S516" i="11"/>
  <c r="T516" i="11"/>
  <c r="S517" i="11"/>
  <c r="T517" i="11"/>
  <c r="S518" i="11"/>
  <c r="T518" i="11"/>
  <c r="S519" i="11"/>
  <c r="T519" i="11"/>
  <c r="S520" i="11"/>
  <c r="T520" i="11"/>
  <c r="S521" i="11"/>
  <c r="T521" i="11"/>
  <c r="S522" i="11"/>
  <c r="T522" i="11"/>
  <c r="S523" i="11"/>
  <c r="T523" i="11"/>
  <c r="S524" i="11"/>
  <c r="T524" i="11"/>
  <c r="S525" i="11"/>
  <c r="T525" i="11"/>
  <c r="S526" i="11"/>
  <c r="T526" i="11"/>
  <c r="S527" i="11"/>
  <c r="T527" i="11"/>
  <c r="S528" i="11"/>
  <c r="T528" i="11"/>
  <c r="S529" i="11"/>
  <c r="T529" i="11"/>
  <c r="S530" i="11"/>
  <c r="T530" i="11"/>
  <c r="S531" i="11"/>
  <c r="T531" i="11"/>
  <c r="S532" i="11"/>
  <c r="T532" i="11"/>
  <c r="S533" i="11"/>
  <c r="T533" i="11"/>
  <c r="S534" i="11"/>
  <c r="T534" i="11"/>
  <c r="S535" i="11"/>
  <c r="T535" i="11"/>
  <c r="S536" i="11"/>
  <c r="T536" i="11"/>
  <c r="S537" i="11"/>
  <c r="T537" i="11"/>
  <c r="S538" i="11"/>
  <c r="T538" i="11"/>
  <c r="S539" i="11"/>
  <c r="T539" i="11"/>
  <c r="S540" i="11"/>
  <c r="T540" i="11"/>
  <c r="S541" i="11"/>
  <c r="T541" i="11"/>
  <c r="S542" i="11"/>
  <c r="T542" i="11"/>
  <c r="S543" i="11"/>
  <c r="T543" i="11"/>
  <c r="S544" i="11"/>
  <c r="T544" i="11"/>
  <c r="S545" i="11"/>
  <c r="T545" i="11"/>
  <c r="S546" i="11"/>
  <c r="T546" i="11"/>
  <c r="S547" i="11"/>
  <c r="T547" i="11"/>
  <c r="S548" i="11"/>
  <c r="T548" i="11"/>
  <c r="S549" i="11"/>
  <c r="T549" i="11"/>
  <c r="S550" i="11"/>
  <c r="T550" i="11"/>
  <c r="S551" i="11"/>
  <c r="T551" i="11"/>
  <c r="S552" i="11"/>
  <c r="T552" i="11"/>
  <c r="S553" i="11"/>
  <c r="T553" i="11"/>
  <c r="S554" i="11"/>
  <c r="T554" i="11"/>
  <c r="S555" i="11"/>
  <c r="T555" i="11"/>
  <c r="S556" i="11"/>
  <c r="T556" i="11"/>
  <c r="S557" i="11"/>
  <c r="T557" i="11"/>
  <c r="S558" i="11"/>
  <c r="T558" i="11"/>
  <c r="S559" i="11"/>
  <c r="T559" i="11"/>
  <c r="S560" i="11"/>
  <c r="T560" i="11"/>
  <c r="S561" i="11"/>
  <c r="T561" i="11"/>
  <c r="S562" i="11"/>
  <c r="T562" i="11"/>
  <c r="S563" i="11"/>
  <c r="T563" i="11"/>
  <c r="S564" i="11"/>
  <c r="T564" i="11"/>
  <c r="S565" i="11"/>
  <c r="T565" i="11"/>
  <c r="S566" i="11"/>
  <c r="T566" i="11"/>
  <c r="S567" i="11"/>
  <c r="T567" i="11"/>
  <c r="S568" i="11"/>
  <c r="T568" i="11"/>
  <c r="S569" i="11"/>
  <c r="T569" i="11"/>
  <c r="S570" i="11"/>
  <c r="T570" i="11"/>
  <c r="S571" i="11"/>
  <c r="T571" i="11"/>
  <c r="S572" i="11"/>
  <c r="T572" i="11"/>
  <c r="S573" i="11"/>
  <c r="T573" i="11"/>
  <c r="S574" i="11"/>
  <c r="T574" i="11"/>
  <c r="S575" i="11"/>
  <c r="T575" i="11"/>
  <c r="S576" i="11"/>
  <c r="T576" i="11"/>
  <c r="S577" i="11"/>
  <c r="T577" i="11"/>
  <c r="S578" i="11"/>
  <c r="T578" i="11"/>
  <c r="S579" i="11"/>
  <c r="T579" i="11"/>
  <c r="S580" i="11"/>
  <c r="T580" i="11"/>
  <c r="S581" i="11"/>
  <c r="T581" i="11"/>
  <c r="S582" i="11"/>
  <c r="T582" i="11"/>
  <c r="S583" i="11"/>
  <c r="T583" i="11"/>
  <c r="S584" i="11"/>
  <c r="T584" i="11"/>
  <c r="S585" i="11"/>
  <c r="T585" i="11"/>
  <c r="S586" i="11"/>
  <c r="T586" i="11"/>
  <c r="S587" i="11"/>
  <c r="T587" i="11"/>
  <c r="S588" i="11"/>
  <c r="T588" i="11"/>
  <c r="S589" i="11"/>
  <c r="T589" i="11"/>
  <c r="S590" i="11"/>
  <c r="T590" i="11"/>
  <c r="S591" i="11"/>
  <c r="T591" i="11"/>
  <c r="S592" i="11"/>
  <c r="T592" i="11"/>
  <c r="S593" i="11"/>
  <c r="T593" i="11"/>
  <c r="S594" i="11"/>
  <c r="T594" i="11"/>
  <c r="S595" i="11"/>
  <c r="T595" i="11"/>
  <c r="S596" i="11"/>
  <c r="T596" i="11"/>
  <c r="S597" i="11"/>
  <c r="T597" i="11"/>
  <c r="S598" i="11"/>
  <c r="T598" i="11"/>
  <c r="S599" i="11"/>
  <c r="T599" i="11"/>
  <c r="S600" i="11"/>
  <c r="T600" i="11"/>
  <c r="S601" i="11"/>
  <c r="T601" i="11"/>
  <c r="S602" i="11"/>
  <c r="T602" i="11"/>
  <c r="S603" i="11"/>
  <c r="T603" i="11"/>
  <c r="S604" i="11"/>
  <c r="T604" i="11"/>
  <c r="S605" i="11"/>
  <c r="T605" i="11"/>
  <c r="S606" i="11"/>
  <c r="T606" i="11"/>
  <c r="S607" i="11"/>
  <c r="T607" i="11"/>
  <c r="S608" i="11"/>
  <c r="T608" i="11"/>
  <c r="S609" i="11"/>
  <c r="T609" i="11"/>
  <c r="S610" i="11"/>
  <c r="T610" i="11"/>
  <c r="S611" i="11"/>
  <c r="T611" i="11"/>
  <c r="S612" i="11"/>
  <c r="T612" i="11"/>
  <c r="S613" i="11"/>
  <c r="T613" i="11"/>
  <c r="S614" i="11"/>
  <c r="T614" i="11"/>
  <c r="S615" i="11"/>
  <c r="T615" i="11"/>
  <c r="S616" i="11"/>
  <c r="T616" i="11"/>
  <c r="S617" i="11"/>
  <c r="T617" i="11"/>
  <c r="S618" i="11"/>
  <c r="T618" i="11"/>
  <c r="S619" i="11"/>
  <c r="T619" i="11"/>
  <c r="S620" i="11"/>
  <c r="T620" i="11"/>
  <c r="S621" i="11"/>
  <c r="T621" i="11"/>
  <c r="S622" i="11"/>
  <c r="T622" i="11"/>
  <c r="S623" i="11"/>
  <c r="T623" i="11"/>
  <c r="S624" i="11"/>
  <c r="T624" i="11"/>
  <c r="S625" i="11"/>
  <c r="T625" i="11"/>
  <c r="S626" i="11"/>
  <c r="T626" i="11"/>
  <c r="S627" i="11"/>
  <c r="T627" i="11"/>
  <c r="S628" i="11"/>
  <c r="T628" i="11"/>
  <c r="S629" i="11"/>
  <c r="T629" i="11"/>
  <c r="S630" i="11"/>
  <c r="T630" i="11"/>
  <c r="S631" i="11"/>
  <c r="T631" i="11"/>
  <c r="S15" i="12"/>
  <c r="T15" i="12"/>
  <c r="S16" i="12"/>
  <c r="T16" i="12"/>
  <c r="S17" i="12"/>
  <c r="T17" i="12"/>
  <c r="S18" i="12"/>
  <c r="T18" i="12"/>
  <c r="S19" i="12"/>
  <c r="T19" i="12"/>
  <c r="S20" i="12"/>
  <c r="T20" i="12"/>
  <c r="S21" i="12"/>
  <c r="T21" i="12"/>
  <c r="S22" i="12"/>
  <c r="T22" i="12"/>
  <c r="S23" i="12"/>
  <c r="T23" i="12"/>
  <c r="S24" i="12"/>
  <c r="T24" i="12"/>
  <c r="S25" i="12"/>
  <c r="T25" i="12"/>
  <c r="S26" i="12"/>
  <c r="T26" i="12"/>
  <c r="S27" i="12"/>
  <c r="T27" i="12"/>
  <c r="S28" i="12"/>
  <c r="T28" i="12"/>
  <c r="S29" i="12"/>
  <c r="T29" i="12"/>
  <c r="S30" i="12"/>
  <c r="T30" i="12"/>
  <c r="S31" i="12"/>
  <c r="T31" i="12"/>
  <c r="S32" i="12"/>
  <c r="T32" i="12"/>
  <c r="S33" i="12"/>
  <c r="T33" i="12"/>
  <c r="S34" i="12"/>
  <c r="T34" i="12"/>
  <c r="S35" i="12"/>
  <c r="T35" i="12"/>
  <c r="S36" i="12"/>
  <c r="T36" i="12"/>
  <c r="S37" i="12"/>
  <c r="T37" i="12"/>
  <c r="S38" i="12"/>
  <c r="T38" i="12"/>
  <c r="S39" i="12"/>
  <c r="T39" i="12"/>
  <c r="S40" i="12"/>
  <c r="T40" i="12"/>
  <c r="S41" i="12"/>
  <c r="T41" i="12"/>
  <c r="S42" i="12"/>
  <c r="T42" i="12"/>
  <c r="S43" i="12"/>
  <c r="T43" i="12"/>
  <c r="S44" i="12"/>
  <c r="T44" i="12"/>
  <c r="S45" i="12"/>
  <c r="T45" i="12"/>
  <c r="S46" i="12"/>
  <c r="T46" i="12"/>
  <c r="S47" i="12"/>
  <c r="T47" i="12"/>
  <c r="S48" i="12"/>
  <c r="T48" i="12"/>
  <c r="S49" i="12"/>
  <c r="T49" i="12"/>
  <c r="S50" i="12"/>
  <c r="T50" i="12"/>
  <c r="S51" i="12"/>
  <c r="T51" i="12"/>
  <c r="S52" i="12"/>
  <c r="T52" i="12"/>
  <c r="S53" i="12"/>
  <c r="T53" i="12"/>
  <c r="S54" i="12"/>
  <c r="T54" i="12"/>
  <c r="S55" i="12"/>
  <c r="T55" i="12"/>
  <c r="S56" i="12"/>
  <c r="T56" i="12"/>
  <c r="S57" i="12"/>
  <c r="T57" i="12"/>
  <c r="S58" i="12"/>
  <c r="T58" i="12"/>
  <c r="S59" i="12"/>
  <c r="T59" i="12"/>
  <c r="S60" i="12"/>
  <c r="T60" i="12"/>
  <c r="S61" i="12"/>
  <c r="T61" i="12"/>
  <c r="S62" i="12"/>
  <c r="T62" i="12"/>
  <c r="S63" i="12"/>
  <c r="T63" i="12"/>
  <c r="S64" i="12"/>
  <c r="T64" i="12"/>
  <c r="S65" i="12"/>
  <c r="T65" i="12"/>
  <c r="S66" i="12"/>
  <c r="T66" i="12"/>
  <c r="S67" i="12"/>
  <c r="T67" i="12"/>
  <c r="S68" i="12"/>
  <c r="T68" i="12"/>
  <c r="S69" i="12"/>
  <c r="T69" i="12"/>
  <c r="S70" i="12"/>
  <c r="T70" i="12"/>
  <c r="S71" i="12"/>
  <c r="T71" i="12"/>
  <c r="S72" i="12"/>
  <c r="T72" i="12"/>
  <c r="S73" i="12"/>
  <c r="T73" i="12"/>
  <c r="S74" i="12"/>
  <c r="T74" i="12"/>
  <c r="S75" i="12"/>
  <c r="T75" i="12"/>
  <c r="S76" i="12"/>
  <c r="T76" i="12"/>
  <c r="S77" i="12"/>
  <c r="T77" i="12"/>
  <c r="S78" i="12"/>
  <c r="T78" i="12"/>
  <c r="S79" i="12"/>
  <c r="T79" i="12"/>
  <c r="S80" i="12"/>
  <c r="T80" i="12"/>
  <c r="S81" i="12"/>
  <c r="T81" i="12"/>
  <c r="S82" i="12"/>
  <c r="T82" i="12"/>
  <c r="S83" i="12"/>
  <c r="T83" i="12"/>
  <c r="S84" i="12"/>
  <c r="T84" i="12"/>
  <c r="S88" i="12"/>
  <c r="T88" i="12"/>
  <c r="S89" i="12"/>
  <c r="T89" i="12"/>
  <c r="S90" i="12"/>
  <c r="T90" i="12"/>
  <c r="S91" i="12"/>
  <c r="T91" i="12"/>
  <c r="S92" i="12"/>
  <c r="T92" i="12"/>
  <c r="S93" i="12"/>
  <c r="T93" i="12"/>
  <c r="S94" i="12"/>
  <c r="T94" i="12"/>
  <c r="S95" i="12"/>
  <c r="T95" i="12"/>
  <c r="S96" i="12"/>
  <c r="T96" i="12"/>
  <c r="S97" i="12"/>
  <c r="T97" i="12"/>
  <c r="S98" i="12"/>
  <c r="T98" i="12"/>
  <c r="S99" i="12"/>
  <c r="T99" i="12"/>
  <c r="S100" i="12"/>
  <c r="T100" i="12"/>
  <c r="S101" i="12"/>
  <c r="T101" i="12"/>
  <c r="S102" i="12"/>
  <c r="T102" i="12"/>
  <c r="S103" i="12"/>
  <c r="T103" i="12"/>
  <c r="S104" i="12"/>
  <c r="T104" i="12"/>
  <c r="S105" i="12"/>
  <c r="T105" i="12"/>
  <c r="S106" i="12"/>
  <c r="T106" i="12"/>
  <c r="S107" i="12"/>
  <c r="T107" i="12"/>
  <c r="S108" i="12"/>
  <c r="T108" i="12"/>
  <c r="S109" i="12"/>
  <c r="T109" i="12"/>
  <c r="S110" i="12"/>
  <c r="T110" i="12"/>
  <c r="S111" i="12"/>
  <c r="T111" i="12"/>
  <c r="S112" i="12"/>
  <c r="T112" i="12"/>
  <c r="S113" i="12"/>
  <c r="T113" i="12"/>
  <c r="S114" i="12"/>
  <c r="T114" i="12"/>
  <c r="S115" i="12"/>
  <c r="T115" i="12"/>
  <c r="S116" i="12"/>
  <c r="T116" i="12"/>
  <c r="S117" i="12"/>
  <c r="T117" i="12"/>
  <c r="S118" i="12"/>
  <c r="T118" i="12"/>
  <c r="S119" i="12"/>
  <c r="T119" i="12"/>
  <c r="S120" i="12"/>
  <c r="T120" i="12"/>
  <c r="S121" i="12"/>
  <c r="T121" i="12"/>
  <c r="S122" i="12"/>
  <c r="T122" i="12"/>
  <c r="S123" i="12"/>
  <c r="T123" i="12"/>
  <c r="S124" i="12"/>
  <c r="T124" i="12"/>
  <c r="S125" i="12"/>
  <c r="T125" i="12"/>
  <c r="S126" i="12"/>
  <c r="T126" i="12"/>
  <c r="S127" i="12"/>
  <c r="T127" i="12"/>
  <c r="S128" i="12"/>
  <c r="T128" i="12"/>
  <c r="S129" i="12"/>
  <c r="T129" i="12"/>
  <c r="S130" i="12"/>
  <c r="T130" i="12"/>
  <c r="S131" i="12"/>
  <c r="T131" i="12"/>
  <c r="S132" i="12"/>
  <c r="T132" i="12"/>
  <c r="S133" i="12"/>
  <c r="T133" i="12"/>
  <c r="S134" i="12"/>
  <c r="T134" i="12"/>
  <c r="S135" i="12"/>
  <c r="T135" i="12"/>
  <c r="S136" i="12"/>
  <c r="T136" i="12"/>
  <c r="S137" i="12"/>
  <c r="T137" i="12"/>
  <c r="S138" i="12"/>
  <c r="T138" i="12"/>
  <c r="S139" i="12"/>
  <c r="T139" i="12"/>
  <c r="S140" i="12"/>
  <c r="T140" i="12"/>
  <c r="S141" i="12"/>
  <c r="T141" i="12"/>
  <c r="S142" i="12"/>
  <c r="T142" i="12"/>
  <c r="S143" i="12"/>
  <c r="T143" i="12"/>
  <c r="S144" i="12"/>
  <c r="T144" i="12"/>
  <c r="S145" i="12"/>
  <c r="T145" i="12"/>
  <c r="S146" i="12"/>
  <c r="T146" i="12"/>
  <c r="S147" i="12"/>
  <c r="T147" i="12"/>
  <c r="S148" i="12"/>
  <c r="T148" i="12"/>
  <c r="S149" i="12"/>
  <c r="T149" i="12"/>
  <c r="S150" i="12"/>
  <c r="T150" i="12"/>
  <c r="S151" i="12"/>
  <c r="T151" i="12"/>
  <c r="S152" i="12"/>
  <c r="T152" i="12"/>
  <c r="S153" i="12"/>
  <c r="T153" i="12"/>
  <c r="S154" i="12"/>
  <c r="T154" i="12"/>
  <c r="S155" i="12"/>
  <c r="T155" i="12"/>
  <c r="S156" i="12"/>
  <c r="T156" i="12"/>
  <c r="S157" i="12"/>
  <c r="T157" i="12"/>
  <c r="S158" i="12"/>
  <c r="T158" i="12"/>
  <c r="S159" i="12"/>
  <c r="T159" i="12"/>
  <c r="S160" i="12"/>
  <c r="T160" i="12"/>
  <c r="S161" i="12"/>
  <c r="T161" i="12"/>
  <c r="S162" i="12"/>
  <c r="T162" i="12"/>
  <c r="S163" i="12"/>
  <c r="T163" i="12"/>
  <c r="S164" i="12"/>
  <c r="T164" i="12"/>
  <c r="S165" i="12"/>
  <c r="T165" i="12"/>
  <c r="S166" i="12"/>
  <c r="T166" i="12"/>
  <c r="S167" i="12"/>
  <c r="T167" i="12"/>
  <c r="S168" i="12"/>
  <c r="T168" i="12"/>
  <c r="S169" i="12"/>
  <c r="T169" i="12"/>
  <c r="S170" i="12"/>
  <c r="T170" i="12"/>
  <c r="S171" i="12"/>
  <c r="T171" i="12"/>
  <c r="S172" i="12"/>
  <c r="T172" i="12"/>
  <c r="S173" i="12"/>
  <c r="T173" i="12"/>
  <c r="S174" i="12"/>
  <c r="T174" i="12"/>
  <c r="S175" i="12"/>
  <c r="T175" i="12"/>
  <c r="S176" i="12"/>
  <c r="T176" i="12"/>
  <c r="S177" i="12"/>
  <c r="T177" i="12"/>
  <c r="S178" i="12"/>
  <c r="T178" i="12"/>
  <c r="S179" i="12"/>
  <c r="T179" i="12"/>
  <c r="S180" i="12"/>
  <c r="T180" i="12"/>
  <c r="S181" i="12"/>
  <c r="T181" i="12"/>
  <c r="S182" i="12"/>
  <c r="T182" i="12"/>
  <c r="S183" i="12"/>
  <c r="T183" i="12"/>
  <c r="S184" i="12"/>
  <c r="T184" i="12"/>
  <c r="S185" i="12"/>
  <c r="T185" i="12"/>
  <c r="S186" i="12"/>
  <c r="T186" i="12"/>
  <c r="S187" i="12"/>
  <c r="T187" i="12"/>
  <c r="S188" i="12"/>
  <c r="T188" i="12"/>
  <c r="S189" i="12"/>
  <c r="T189" i="12"/>
  <c r="S190" i="12"/>
  <c r="T190" i="12"/>
  <c r="S191" i="12"/>
  <c r="T191" i="12"/>
  <c r="S192" i="12"/>
  <c r="T192" i="12"/>
  <c r="S193" i="12"/>
  <c r="T193" i="12"/>
  <c r="S194" i="12"/>
  <c r="T194" i="12"/>
  <c r="S195" i="12"/>
  <c r="T195" i="12"/>
  <c r="S196" i="12"/>
  <c r="T196" i="12"/>
  <c r="S197" i="12"/>
  <c r="T197" i="12"/>
  <c r="S198" i="12"/>
  <c r="T198" i="12"/>
  <c r="S199" i="12"/>
  <c r="T199" i="12"/>
  <c r="S200" i="12"/>
  <c r="T200" i="12"/>
  <c r="S201" i="12"/>
  <c r="T201" i="12"/>
  <c r="S202" i="12"/>
  <c r="T202" i="12"/>
  <c r="S203" i="12"/>
  <c r="T203" i="12"/>
  <c r="S204" i="12"/>
  <c r="T204" i="12"/>
  <c r="S205" i="12"/>
  <c r="T205" i="12"/>
  <c r="S206" i="12"/>
  <c r="T206" i="12"/>
  <c r="S207" i="12"/>
  <c r="T207" i="12"/>
  <c r="S208" i="12"/>
  <c r="T208" i="12"/>
  <c r="S209" i="12"/>
  <c r="T209" i="12"/>
  <c r="S210" i="12"/>
  <c r="T210" i="12"/>
  <c r="S211" i="12"/>
  <c r="T211" i="12"/>
  <c r="S212" i="12"/>
  <c r="T212" i="12"/>
  <c r="S213" i="12"/>
  <c r="T213" i="12"/>
  <c r="S214" i="12"/>
  <c r="T214" i="12"/>
  <c r="S215" i="12"/>
  <c r="T215" i="12"/>
  <c r="S216" i="12"/>
  <c r="T216" i="12"/>
  <c r="S217" i="12"/>
  <c r="T217" i="12"/>
  <c r="S218" i="12"/>
  <c r="T218" i="12"/>
  <c r="S219" i="12"/>
  <c r="T219" i="12"/>
  <c r="S220" i="12"/>
  <c r="T220" i="12"/>
  <c r="S221" i="12"/>
  <c r="T221" i="12"/>
  <c r="S222" i="12"/>
  <c r="T222" i="12"/>
  <c r="S223" i="12"/>
  <c r="T223" i="12"/>
  <c r="S224" i="12"/>
  <c r="T224" i="12"/>
  <c r="S225" i="12"/>
  <c r="T225" i="12"/>
  <c r="S226" i="12"/>
  <c r="T226" i="12"/>
  <c r="S227" i="12"/>
  <c r="T227" i="12"/>
  <c r="S228" i="12"/>
  <c r="T228" i="12"/>
  <c r="S229" i="12"/>
  <c r="T229" i="12"/>
  <c r="S230" i="12"/>
  <c r="T230" i="12"/>
  <c r="S231" i="12"/>
  <c r="T231" i="12"/>
  <c r="S232" i="12"/>
  <c r="T232" i="12"/>
  <c r="S233" i="12"/>
  <c r="T233" i="12"/>
  <c r="S234" i="12"/>
  <c r="T234" i="12"/>
  <c r="S235" i="12"/>
  <c r="T235" i="12"/>
  <c r="S236" i="12"/>
  <c r="T236" i="12"/>
  <c r="S237" i="12"/>
  <c r="T237" i="12"/>
  <c r="S238" i="12"/>
  <c r="T238" i="12"/>
  <c r="S239" i="12"/>
  <c r="T239" i="12"/>
  <c r="S240" i="12"/>
  <c r="T240" i="12"/>
  <c r="S241" i="12"/>
  <c r="T241" i="12"/>
  <c r="S242" i="12"/>
  <c r="T242" i="12"/>
  <c r="S243" i="12"/>
  <c r="T243" i="12"/>
  <c r="S244" i="12"/>
  <c r="T244" i="12"/>
  <c r="S245" i="12"/>
  <c r="T245" i="12"/>
  <c r="S246" i="12"/>
  <c r="T246" i="12"/>
  <c r="S247" i="12"/>
  <c r="T247" i="12"/>
  <c r="S248" i="12"/>
  <c r="T248" i="12"/>
  <c r="S249" i="12"/>
  <c r="T249" i="12"/>
  <c r="S250" i="12"/>
  <c r="T250" i="12"/>
  <c r="S251" i="12"/>
  <c r="T251" i="12"/>
  <c r="S252" i="12"/>
  <c r="T252" i="12"/>
  <c r="S253" i="12"/>
  <c r="T253" i="12"/>
  <c r="S254" i="12"/>
  <c r="T254" i="12"/>
  <c r="S255" i="12"/>
  <c r="T255" i="12"/>
  <c r="S256" i="12"/>
  <c r="T256" i="12"/>
  <c r="S257" i="12"/>
  <c r="T257" i="12"/>
  <c r="S258" i="12"/>
  <c r="T258" i="12"/>
  <c r="S259" i="12"/>
  <c r="T259" i="12"/>
  <c r="S260" i="12"/>
  <c r="T260" i="12"/>
  <c r="S261" i="12"/>
  <c r="T261" i="12"/>
  <c r="S262" i="12"/>
  <c r="T262" i="12"/>
  <c r="S263" i="12"/>
  <c r="T263" i="12"/>
  <c r="S264" i="12"/>
  <c r="T264" i="12"/>
  <c r="S265" i="12"/>
  <c r="T265" i="12"/>
  <c r="S266" i="12"/>
  <c r="T266" i="12"/>
  <c r="S267" i="12"/>
  <c r="T267" i="12"/>
  <c r="S268" i="12"/>
  <c r="T268" i="12"/>
  <c r="S269" i="12"/>
  <c r="T269" i="12"/>
  <c r="S270" i="12"/>
  <c r="T270" i="12"/>
  <c r="S271" i="12"/>
  <c r="T271" i="12"/>
  <c r="S272" i="12"/>
  <c r="T272" i="12"/>
  <c r="S273" i="12"/>
  <c r="T273" i="12"/>
  <c r="S274" i="12"/>
  <c r="T274" i="12"/>
  <c r="S275" i="12"/>
  <c r="T275" i="12"/>
  <c r="S276" i="12"/>
  <c r="T276" i="12"/>
  <c r="S277" i="12"/>
  <c r="T277" i="12"/>
  <c r="S278" i="12"/>
  <c r="T278" i="12"/>
  <c r="S279" i="12"/>
  <c r="T279" i="12"/>
  <c r="S280" i="12"/>
  <c r="T280" i="12"/>
  <c r="S281" i="12"/>
  <c r="T281" i="12"/>
  <c r="S282" i="12"/>
  <c r="T282" i="12"/>
  <c r="S283" i="12"/>
  <c r="T283" i="12"/>
  <c r="S284" i="12"/>
  <c r="T284" i="12"/>
  <c r="S285" i="12"/>
  <c r="T285" i="12"/>
  <c r="S286" i="12"/>
  <c r="T286" i="12"/>
  <c r="S287" i="12"/>
  <c r="T287" i="12"/>
  <c r="S288" i="12"/>
  <c r="T288" i="12"/>
  <c r="S289" i="12"/>
  <c r="T289" i="12"/>
  <c r="S290" i="12"/>
  <c r="T290" i="12"/>
  <c r="S291" i="12"/>
  <c r="T291" i="12"/>
  <c r="S292" i="12"/>
  <c r="T292" i="12"/>
  <c r="S293" i="12"/>
  <c r="T293" i="12"/>
  <c r="S294" i="12"/>
  <c r="T294" i="12"/>
  <c r="S295" i="12"/>
  <c r="T295" i="12"/>
  <c r="S296" i="12"/>
  <c r="T296" i="12"/>
  <c r="S297" i="12"/>
  <c r="T297" i="12"/>
  <c r="S298" i="12"/>
  <c r="T298" i="12"/>
  <c r="S299" i="12"/>
  <c r="T299" i="12"/>
  <c r="S300" i="12"/>
  <c r="T300" i="12"/>
  <c r="S301" i="12"/>
  <c r="T301" i="12"/>
  <c r="S302" i="12"/>
  <c r="T302" i="12"/>
  <c r="S303" i="12"/>
  <c r="T303" i="12"/>
  <c r="S304" i="12"/>
  <c r="T304" i="12"/>
  <c r="S305" i="12"/>
  <c r="T305" i="12"/>
  <c r="S306" i="12"/>
  <c r="T306" i="12"/>
  <c r="S307" i="12"/>
  <c r="T307" i="12"/>
  <c r="S308" i="12"/>
  <c r="T308" i="12"/>
  <c r="S309" i="12"/>
  <c r="T309" i="12"/>
  <c r="S310" i="12"/>
  <c r="T310" i="12"/>
  <c r="S311" i="12"/>
  <c r="T311" i="12"/>
  <c r="S312" i="12"/>
  <c r="T312" i="12"/>
  <c r="S313" i="12"/>
  <c r="T313" i="12"/>
  <c r="S314" i="12"/>
  <c r="T314" i="12"/>
  <c r="S315" i="12"/>
  <c r="T315" i="12"/>
  <c r="S316" i="12"/>
  <c r="T316" i="12"/>
  <c r="S317" i="12"/>
  <c r="T317" i="12"/>
  <c r="S318" i="12"/>
  <c r="T318" i="12"/>
  <c r="S319" i="12"/>
  <c r="T319" i="12"/>
  <c r="S320" i="12"/>
  <c r="T320" i="12"/>
  <c r="S321" i="12"/>
  <c r="T321" i="12"/>
  <c r="S322" i="12"/>
  <c r="T322" i="12"/>
  <c r="S323" i="12"/>
  <c r="T323" i="12"/>
  <c r="S324" i="12"/>
  <c r="T324" i="12"/>
  <c r="S325" i="12"/>
  <c r="T325" i="12"/>
  <c r="S326" i="12"/>
  <c r="T326" i="12"/>
  <c r="S327" i="12"/>
  <c r="T327" i="12"/>
  <c r="S328" i="12"/>
  <c r="T328" i="12"/>
  <c r="S329" i="12"/>
  <c r="T329" i="12"/>
  <c r="S330" i="12"/>
  <c r="T330" i="12"/>
  <c r="S331" i="12"/>
  <c r="T331" i="12"/>
  <c r="S332" i="12"/>
  <c r="T332" i="12"/>
  <c r="S333" i="12"/>
  <c r="T333" i="12"/>
  <c r="S334" i="12"/>
  <c r="T334" i="12"/>
  <c r="S335" i="12"/>
  <c r="T335" i="12"/>
  <c r="S336" i="12"/>
  <c r="T336" i="12"/>
  <c r="S337" i="12"/>
  <c r="T337" i="12"/>
  <c r="S338" i="12"/>
  <c r="T338" i="12"/>
  <c r="S339" i="12"/>
  <c r="T339" i="12"/>
  <c r="S340" i="12"/>
  <c r="T340" i="12"/>
  <c r="S341" i="12"/>
  <c r="T341" i="12"/>
  <c r="S342" i="12"/>
  <c r="T342" i="12"/>
  <c r="S343" i="12"/>
  <c r="T343" i="12"/>
  <c r="S344" i="12"/>
  <c r="T344" i="12"/>
  <c r="S345" i="12"/>
  <c r="T345" i="12"/>
  <c r="S346" i="12"/>
  <c r="T346" i="12"/>
  <c r="S347" i="12"/>
  <c r="T347" i="12"/>
  <c r="S348" i="12"/>
  <c r="T348" i="12"/>
  <c r="S349" i="12"/>
  <c r="T349" i="12"/>
  <c r="S350" i="12"/>
  <c r="T350" i="12"/>
  <c r="S351" i="12"/>
  <c r="T351" i="12"/>
  <c r="S352" i="12"/>
  <c r="T352" i="12"/>
  <c r="S353" i="12"/>
  <c r="T353" i="12"/>
  <c r="S354" i="12"/>
  <c r="T354" i="12"/>
  <c r="S355" i="12"/>
  <c r="T355" i="12"/>
  <c r="S356" i="12"/>
  <c r="T356" i="12"/>
  <c r="S357" i="12"/>
  <c r="T357" i="12"/>
  <c r="S358" i="12"/>
  <c r="T358" i="12"/>
  <c r="S359" i="12"/>
  <c r="T359" i="12"/>
  <c r="S360" i="12"/>
  <c r="T360" i="12"/>
  <c r="S361" i="12"/>
  <c r="T361" i="12"/>
  <c r="S362" i="12"/>
  <c r="T362" i="12"/>
  <c r="S363" i="12"/>
  <c r="T363" i="12"/>
  <c r="S364" i="12"/>
  <c r="T364" i="12"/>
  <c r="S365" i="12"/>
  <c r="T365" i="12"/>
  <c r="S366" i="12"/>
  <c r="T366" i="12"/>
  <c r="S367" i="12"/>
  <c r="T367" i="12"/>
  <c r="S368" i="12"/>
  <c r="T368" i="12"/>
  <c r="S369" i="12"/>
  <c r="T369" i="12"/>
  <c r="S370" i="12"/>
  <c r="T370" i="12"/>
  <c r="S371" i="12"/>
  <c r="T371" i="12"/>
  <c r="S372" i="12"/>
  <c r="T372" i="12"/>
  <c r="S373" i="12"/>
  <c r="T373" i="12"/>
  <c r="S374" i="12"/>
  <c r="T374" i="12"/>
  <c r="S375" i="12"/>
  <c r="T375" i="12"/>
  <c r="S376" i="12"/>
  <c r="T376" i="12"/>
  <c r="S377" i="12"/>
  <c r="T377" i="12"/>
  <c r="S378" i="12"/>
  <c r="T378" i="12"/>
  <c r="S379" i="12"/>
  <c r="T379" i="12"/>
  <c r="S380" i="12"/>
  <c r="T380" i="12"/>
  <c r="S381" i="12"/>
  <c r="T381" i="12"/>
  <c r="S382" i="12"/>
  <c r="T382" i="12"/>
  <c r="S383" i="12"/>
  <c r="T383" i="12"/>
  <c r="S384" i="12"/>
  <c r="T384" i="12"/>
  <c r="S385" i="12"/>
  <c r="T385" i="12"/>
  <c r="S386" i="12"/>
  <c r="T386" i="12"/>
  <c r="S387" i="12"/>
  <c r="T387" i="12"/>
  <c r="S388" i="12"/>
  <c r="T388" i="12"/>
  <c r="S389" i="12"/>
  <c r="T389" i="12"/>
  <c r="S390" i="12"/>
  <c r="T390" i="12"/>
  <c r="S391" i="12"/>
  <c r="T391" i="12"/>
  <c r="S392" i="12"/>
  <c r="T392" i="12"/>
  <c r="S393" i="12"/>
  <c r="T393" i="12"/>
  <c r="S394" i="12"/>
  <c r="T394" i="12"/>
  <c r="S395" i="12"/>
  <c r="T395" i="12"/>
  <c r="S396" i="12"/>
  <c r="T396" i="12"/>
  <c r="S397" i="12"/>
  <c r="T397" i="12"/>
  <c r="S398" i="12"/>
  <c r="T398" i="12"/>
  <c r="S399" i="12"/>
  <c r="T399" i="12"/>
  <c r="S400" i="12"/>
  <c r="T400" i="12"/>
  <c r="S401" i="12"/>
  <c r="T401" i="12"/>
  <c r="S402" i="12"/>
  <c r="T402" i="12"/>
  <c r="S403" i="12"/>
  <c r="T403" i="12"/>
  <c r="S404" i="12"/>
  <c r="T404" i="12"/>
  <c r="S405" i="12"/>
  <c r="T405" i="12"/>
  <c r="S406" i="12"/>
  <c r="T406" i="12"/>
  <c r="S407" i="12"/>
  <c r="T407" i="12"/>
  <c r="S408" i="12"/>
  <c r="T408" i="12"/>
  <c r="S409" i="12"/>
  <c r="T409" i="12"/>
  <c r="S410" i="12"/>
  <c r="T410" i="12"/>
  <c r="S411" i="12"/>
  <c r="T411" i="12"/>
  <c r="S412" i="12"/>
  <c r="T412" i="12"/>
  <c r="S413" i="12"/>
  <c r="T413" i="12"/>
  <c r="S414" i="12"/>
  <c r="T414" i="12"/>
  <c r="S415" i="12"/>
  <c r="T415" i="12"/>
  <c r="S416" i="12"/>
  <c r="T416" i="12"/>
  <c r="S417" i="12"/>
  <c r="T417" i="12"/>
  <c r="S418" i="12"/>
  <c r="T418" i="12"/>
  <c r="S419" i="12"/>
  <c r="T419" i="12"/>
  <c r="S420" i="12"/>
  <c r="T420" i="12"/>
  <c r="S421" i="12"/>
  <c r="T421" i="12"/>
  <c r="S422" i="12"/>
  <c r="T422" i="12"/>
  <c r="S423" i="12"/>
  <c r="T423" i="12"/>
  <c r="S424" i="12"/>
  <c r="T424" i="12"/>
  <c r="S425" i="12"/>
  <c r="T425" i="12"/>
  <c r="S426" i="12"/>
  <c r="T426" i="12"/>
  <c r="S427" i="12"/>
  <c r="T427" i="12"/>
  <c r="S428" i="12"/>
  <c r="T428" i="12"/>
  <c r="S429" i="12"/>
  <c r="T429" i="12"/>
  <c r="S430" i="12"/>
  <c r="T430" i="12"/>
  <c r="S431" i="12"/>
  <c r="T431" i="12"/>
  <c r="S432" i="12"/>
  <c r="T432" i="12"/>
  <c r="S433" i="12"/>
  <c r="T433" i="12"/>
  <c r="S434" i="12"/>
  <c r="T434" i="12"/>
  <c r="S435" i="12"/>
  <c r="T435" i="12"/>
  <c r="S436" i="12"/>
  <c r="T436" i="12"/>
  <c r="S437" i="12"/>
  <c r="T437" i="12"/>
  <c r="S438" i="12"/>
  <c r="T438" i="12"/>
  <c r="S439" i="12"/>
  <c r="T439" i="12"/>
  <c r="S440" i="12"/>
  <c r="T440" i="12"/>
  <c r="S441" i="12"/>
  <c r="T441" i="12"/>
  <c r="S442" i="12"/>
  <c r="T442" i="12"/>
  <c r="S443" i="12"/>
  <c r="T443" i="12"/>
  <c r="S444" i="12"/>
  <c r="T444" i="12"/>
  <c r="S445" i="12"/>
  <c r="T445" i="12"/>
  <c r="S446" i="12"/>
  <c r="T446" i="12"/>
  <c r="S447" i="12"/>
  <c r="T447" i="12"/>
  <c r="S448" i="12"/>
  <c r="T448" i="12"/>
  <c r="S449" i="12"/>
  <c r="T449" i="12"/>
  <c r="S450" i="12"/>
  <c r="T450" i="12"/>
  <c r="S451" i="12"/>
  <c r="T451" i="12"/>
  <c r="S452" i="12"/>
  <c r="T452" i="12"/>
  <c r="S453" i="12"/>
  <c r="T453" i="12"/>
  <c r="S454" i="12"/>
  <c r="T454" i="12"/>
  <c r="S455" i="12"/>
  <c r="T455" i="12"/>
  <c r="S456" i="12"/>
  <c r="T456" i="12"/>
  <c r="S457" i="12"/>
  <c r="T457" i="12"/>
  <c r="S458" i="12"/>
  <c r="T458" i="12"/>
  <c r="S459" i="12"/>
  <c r="T459" i="12"/>
  <c r="S460" i="12"/>
  <c r="T460" i="12"/>
  <c r="S461" i="12"/>
  <c r="T461" i="12"/>
  <c r="S462" i="12"/>
  <c r="T462" i="12"/>
  <c r="S463" i="12"/>
  <c r="T463" i="12"/>
  <c r="S464" i="12"/>
  <c r="T464" i="12"/>
  <c r="S465" i="12"/>
  <c r="T465" i="12"/>
  <c r="S466" i="12"/>
  <c r="T466" i="12"/>
  <c r="S467" i="12"/>
  <c r="T467" i="12"/>
  <c r="S468" i="12"/>
  <c r="T468" i="12"/>
  <c r="S469" i="12"/>
  <c r="T469" i="12"/>
  <c r="S470" i="12"/>
  <c r="T470" i="12"/>
  <c r="S471" i="12"/>
  <c r="T471" i="12"/>
  <c r="S472" i="12"/>
  <c r="T472" i="12"/>
  <c r="S473" i="12"/>
  <c r="T473" i="12"/>
  <c r="S474" i="12"/>
  <c r="T474" i="12"/>
  <c r="S475" i="12"/>
  <c r="T475" i="12"/>
  <c r="S476" i="12"/>
  <c r="T476" i="12"/>
  <c r="S477" i="12"/>
  <c r="T477" i="12"/>
  <c r="S478" i="12"/>
  <c r="T478" i="12"/>
  <c r="S479" i="12"/>
  <c r="T479" i="12"/>
  <c r="S480" i="12"/>
  <c r="T480" i="12"/>
  <c r="S481" i="12"/>
  <c r="T481" i="12"/>
  <c r="S482" i="12"/>
  <c r="T482" i="12"/>
  <c r="S483" i="12"/>
  <c r="T483" i="12"/>
  <c r="S484" i="12"/>
  <c r="T484" i="12"/>
  <c r="S485" i="12"/>
  <c r="T485" i="12"/>
  <c r="S486" i="12"/>
  <c r="T486" i="12"/>
  <c r="S487" i="12"/>
  <c r="T487" i="12"/>
  <c r="S488" i="12"/>
  <c r="T488" i="12"/>
  <c r="S489" i="12"/>
  <c r="T489" i="12"/>
  <c r="S490" i="12"/>
  <c r="T490" i="12"/>
  <c r="S491" i="12"/>
  <c r="T491" i="12"/>
  <c r="S492" i="12"/>
  <c r="T492" i="12"/>
  <c r="S493" i="12"/>
  <c r="T493" i="12"/>
  <c r="S494" i="12"/>
  <c r="T494" i="12"/>
  <c r="S495" i="12"/>
  <c r="T495" i="12"/>
  <c r="S496" i="12"/>
  <c r="T496" i="12"/>
  <c r="S497" i="12"/>
  <c r="T497" i="12"/>
  <c r="S498" i="12"/>
  <c r="T498" i="12"/>
  <c r="S499" i="12"/>
  <c r="T499" i="12"/>
  <c r="S500" i="12"/>
  <c r="T500" i="12"/>
  <c r="S501" i="12"/>
  <c r="T501" i="12"/>
  <c r="S502" i="12"/>
  <c r="T502" i="12"/>
  <c r="S503" i="12"/>
  <c r="T503" i="12"/>
  <c r="S504" i="12"/>
  <c r="T504" i="12"/>
  <c r="S505" i="12"/>
  <c r="T505" i="12"/>
  <c r="S506" i="12"/>
  <c r="T506" i="12"/>
  <c r="S507" i="12"/>
  <c r="T507" i="12"/>
  <c r="S508" i="12"/>
  <c r="T508" i="12"/>
  <c r="S509" i="12"/>
  <c r="T509" i="12"/>
  <c r="S510" i="12"/>
  <c r="T510" i="12"/>
  <c r="S511" i="12"/>
  <c r="T511" i="12"/>
  <c r="S512" i="12"/>
  <c r="T512" i="12"/>
  <c r="S513" i="12"/>
  <c r="T513" i="12"/>
  <c r="S514" i="12"/>
  <c r="T514" i="12"/>
  <c r="S515" i="12"/>
  <c r="T515" i="12"/>
  <c r="S516" i="12"/>
  <c r="T516" i="12"/>
  <c r="S517" i="12"/>
  <c r="T517" i="12"/>
  <c r="S518" i="12"/>
  <c r="T518" i="12"/>
  <c r="S519" i="12"/>
  <c r="T519" i="12"/>
  <c r="S520" i="12"/>
  <c r="T520" i="12"/>
  <c r="S521" i="12"/>
  <c r="T521" i="12"/>
  <c r="S522" i="12"/>
  <c r="T522" i="12"/>
  <c r="S523" i="12"/>
  <c r="T523" i="12"/>
  <c r="S524" i="12"/>
  <c r="T524" i="12"/>
  <c r="S525" i="12"/>
  <c r="T525" i="12"/>
  <c r="S526" i="12"/>
  <c r="T526" i="12"/>
  <c r="S527" i="12"/>
  <c r="T527" i="12"/>
  <c r="S528" i="12"/>
  <c r="T528" i="12"/>
  <c r="S529" i="12"/>
  <c r="T529" i="12"/>
  <c r="S530" i="12"/>
  <c r="T530" i="12"/>
  <c r="S531" i="12"/>
  <c r="T531" i="12"/>
  <c r="S532" i="12"/>
  <c r="T532" i="12"/>
  <c r="S533" i="12"/>
  <c r="T533" i="12"/>
  <c r="S534" i="12"/>
  <c r="T534" i="12"/>
  <c r="S535" i="12"/>
  <c r="T535" i="12"/>
  <c r="S536" i="12"/>
  <c r="T536" i="12"/>
  <c r="S537" i="12"/>
  <c r="T537" i="12"/>
  <c r="S538" i="12"/>
  <c r="T538" i="12"/>
  <c r="S539" i="12"/>
  <c r="T539" i="12"/>
  <c r="S540" i="12"/>
  <c r="T540" i="12"/>
  <c r="S541" i="12"/>
  <c r="T541" i="12"/>
  <c r="S542" i="12"/>
  <c r="T542" i="12"/>
  <c r="S543" i="12"/>
  <c r="T543" i="12"/>
  <c r="S544" i="12"/>
  <c r="T544" i="12"/>
  <c r="S545" i="12"/>
  <c r="T545" i="12"/>
  <c r="S546" i="12"/>
  <c r="T546" i="12"/>
  <c r="S547" i="12"/>
  <c r="T547" i="12"/>
  <c r="S548" i="12"/>
  <c r="T548" i="12"/>
  <c r="S549" i="12"/>
  <c r="T549" i="12"/>
  <c r="S550" i="12"/>
  <c r="T550" i="12"/>
  <c r="S551" i="12"/>
  <c r="T551" i="12"/>
  <c r="S552" i="12"/>
  <c r="T552" i="12"/>
  <c r="S553" i="12"/>
  <c r="T553" i="12"/>
  <c r="S554" i="12"/>
  <c r="T554" i="12"/>
  <c r="S555" i="12"/>
  <c r="T555" i="12"/>
  <c r="S556" i="12"/>
  <c r="T556" i="12"/>
  <c r="S557" i="12"/>
  <c r="T557" i="12"/>
  <c r="S558" i="12"/>
  <c r="T558" i="12"/>
  <c r="S559" i="12"/>
  <c r="T559" i="12"/>
  <c r="S560" i="12"/>
  <c r="T560" i="12"/>
  <c r="S561" i="12"/>
  <c r="T561" i="12"/>
  <c r="S562" i="12"/>
  <c r="T562" i="12"/>
  <c r="S563" i="12"/>
  <c r="T563" i="12"/>
  <c r="S564" i="12"/>
  <c r="T564" i="12"/>
  <c r="S565" i="12"/>
  <c r="T565" i="12"/>
  <c r="S566" i="12"/>
  <c r="T566" i="12"/>
  <c r="S567" i="12"/>
  <c r="T567" i="12"/>
  <c r="S568" i="12"/>
  <c r="T568" i="12"/>
  <c r="S569" i="12"/>
  <c r="T569" i="12"/>
  <c r="S570" i="12"/>
  <c r="T570" i="12"/>
  <c r="S571" i="12"/>
  <c r="T571" i="12"/>
  <c r="S572" i="12"/>
  <c r="T572" i="12"/>
  <c r="S573" i="12"/>
  <c r="T573" i="12"/>
  <c r="S574" i="12"/>
  <c r="T574" i="12"/>
  <c r="S575" i="12"/>
  <c r="T575" i="12"/>
  <c r="S576" i="12"/>
  <c r="T576" i="12"/>
  <c r="S577" i="12"/>
  <c r="T577" i="12"/>
  <c r="S578" i="12"/>
  <c r="T578" i="12"/>
  <c r="S579" i="12"/>
  <c r="T579" i="12"/>
  <c r="S580" i="12"/>
  <c r="T580" i="12"/>
  <c r="S581" i="12"/>
  <c r="T581" i="12"/>
  <c r="S582" i="12"/>
  <c r="T582" i="12"/>
  <c r="S583" i="12"/>
  <c r="T583" i="12"/>
  <c r="S584" i="12"/>
  <c r="T584" i="12"/>
  <c r="S585" i="12"/>
  <c r="T585" i="12"/>
  <c r="S586" i="12"/>
  <c r="T586" i="12"/>
  <c r="S587" i="12"/>
  <c r="T587" i="12"/>
  <c r="S588" i="12"/>
  <c r="T588" i="12"/>
  <c r="S589" i="12"/>
  <c r="T589" i="12"/>
  <c r="S590" i="12"/>
  <c r="T590" i="12"/>
  <c r="S591" i="12"/>
  <c r="T591" i="12"/>
  <c r="S592" i="12"/>
  <c r="T592" i="12"/>
  <c r="S593" i="12"/>
  <c r="T593" i="12"/>
  <c r="S594" i="12"/>
  <c r="T594" i="12"/>
  <c r="S595" i="12"/>
  <c r="T595" i="12"/>
  <c r="S596" i="12"/>
  <c r="T596" i="12"/>
  <c r="S597" i="12"/>
  <c r="T597" i="12"/>
  <c r="S598" i="12"/>
  <c r="T598" i="12"/>
  <c r="S599" i="12"/>
  <c r="T599" i="12"/>
  <c r="S600" i="12"/>
  <c r="T600" i="12"/>
  <c r="S601" i="12"/>
  <c r="T601" i="12"/>
  <c r="S602" i="12"/>
  <c r="T602" i="12"/>
  <c r="S603" i="12"/>
  <c r="T603" i="12"/>
  <c r="S604" i="12"/>
  <c r="T604" i="12"/>
  <c r="S605" i="12"/>
  <c r="T605" i="12"/>
  <c r="S606" i="12"/>
  <c r="T606" i="12"/>
  <c r="S607" i="12"/>
  <c r="T607" i="12"/>
  <c r="S608" i="12"/>
  <c r="T608" i="12"/>
  <c r="S609" i="12"/>
  <c r="T609" i="12"/>
  <c r="S610" i="12"/>
  <c r="T610" i="12"/>
  <c r="S611" i="12"/>
  <c r="T611" i="12"/>
  <c r="S612" i="12"/>
  <c r="T612" i="12"/>
  <c r="S613" i="12"/>
  <c r="T613" i="12"/>
  <c r="S614" i="12"/>
  <c r="T614" i="12"/>
  <c r="S615" i="12"/>
  <c r="T615" i="12"/>
  <c r="S616" i="12"/>
  <c r="T616" i="12"/>
  <c r="S617" i="12"/>
  <c r="T617" i="12"/>
  <c r="S618" i="12"/>
  <c r="T618" i="12"/>
  <c r="S619" i="12"/>
  <c r="T619" i="12"/>
  <c r="S620" i="12"/>
  <c r="T620" i="12"/>
  <c r="S15" i="13"/>
  <c r="T15" i="13"/>
  <c r="S16" i="13"/>
  <c r="T16" i="13"/>
  <c r="S17" i="13"/>
  <c r="T17" i="13"/>
  <c r="S18" i="13"/>
  <c r="T18" i="13"/>
  <c r="S19" i="13"/>
  <c r="T19" i="13"/>
  <c r="S20" i="13"/>
  <c r="T20" i="13"/>
  <c r="S21" i="13"/>
  <c r="T21" i="13"/>
  <c r="S22" i="13"/>
  <c r="T22" i="13"/>
  <c r="S23" i="13"/>
  <c r="T23" i="13"/>
  <c r="S24" i="13"/>
  <c r="T24" i="13"/>
  <c r="S25" i="13"/>
  <c r="T25" i="13"/>
  <c r="S26" i="13"/>
  <c r="T26" i="13"/>
  <c r="S27" i="13"/>
  <c r="T27" i="13"/>
  <c r="S28" i="13"/>
  <c r="T28" i="13"/>
  <c r="S29" i="13"/>
  <c r="T29" i="13"/>
  <c r="S30" i="13"/>
  <c r="T30" i="13"/>
  <c r="S31" i="13"/>
  <c r="T31" i="13"/>
  <c r="S32" i="13"/>
  <c r="T32" i="13"/>
  <c r="S33" i="13"/>
  <c r="T33" i="13"/>
  <c r="S34" i="13"/>
  <c r="T34" i="13"/>
  <c r="S35" i="13"/>
  <c r="T35" i="13"/>
  <c r="S36" i="13"/>
  <c r="T36" i="13"/>
  <c r="S37" i="13"/>
  <c r="T37" i="13"/>
  <c r="S38" i="13"/>
  <c r="T38" i="13"/>
  <c r="S39" i="13"/>
  <c r="T39" i="13"/>
  <c r="S40" i="13"/>
  <c r="T40" i="13"/>
  <c r="S41" i="13"/>
  <c r="T41" i="13"/>
  <c r="S42" i="13"/>
  <c r="T42" i="13"/>
  <c r="S43" i="13"/>
  <c r="T43" i="13"/>
  <c r="S44" i="13"/>
  <c r="T44" i="13"/>
  <c r="S45" i="13"/>
  <c r="T45" i="13"/>
  <c r="S46" i="13"/>
  <c r="T46" i="13"/>
  <c r="S47" i="13"/>
  <c r="T47" i="13"/>
  <c r="S48" i="13"/>
  <c r="T48" i="13"/>
  <c r="S49" i="13"/>
  <c r="T49" i="13"/>
  <c r="S50" i="13"/>
  <c r="T50" i="13"/>
  <c r="S51" i="13"/>
  <c r="T51" i="13"/>
  <c r="S52" i="13"/>
  <c r="T52" i="13"/>
  <c r="S53" i="13"/>
  <c r="T53" i="13"/>
  <c r="S54" i="13"/>
  <c r="T54" i="13"/>
  <c r="S55" i="13"/>
  <c r="T55" i="13"/>
  <c r="S56" i="13"/>
  <c r="T56" i="13"/>
  <c r="S57" i="13"/>
  <c r="T57" i="13"/>
  <c r="S58" i="13"/>
  <c r="T58" i="13"/>
  <c r="S59" i="13"/>
  <c r="T59" i="13"/>
  <c r="S60" i="13"/>
  <c r="T60" i="13"/>
  <c r="S61" i="13"/>
  <c r="T61" i="13"/>
  <c r="S62" i="13"/>
  <c r="T62" i="13"/>
  <c r="S63" i="13"/>
  <c r="T63" i="13"/>
  <c r="S64" i="13"/>
  <c r="T64" i="13"/>
  <c r="S65" i="13"/>
  <c r="T65" i="13"/>
  <c r="S66" i="13"/>
  <c r="T66" i="13"/>
  <c r="S67" i="13"/>
  <c r="T67" i="13"/>
  <c r="S68" i="13"/>
  <c r="T68" i="13"/>
  <c r="S69" i="13"/>
  <c r="T69" i="13"/>
  <c r="S73" i="13"/>
  <c r="T73" i="13"/>
  <c r="S74" i="13"/>
  <c r="T74" i="13"/>
  <c r="S75" i="13"/>
  <c r="T75" i="13"/>
  <c r="S76" i="13"/>
  <c r="T76" i="13"/>
  <c r="S77" i="13"/>
  <c r="T77" i="13"/>
  <c r="S78" i="13"/>
  <c r="T78" i="13"/>
  <c r="S79" i="13"/>
  <c r="T79" i="13"/>
  <c r="S80" i="13"/>
  <c r="T80" i="13"/>
  <c r="S81" i="13"/>
  <c r="T81" i="13"/>
  <c r="S82" i="13"/>
  <c r="T82" i="13"/>
  <c r="S83" i="13"/>
  <c r="T83" i="13"/>
  <c r="S84" i="13"/>
  <c r="T84" i="13"/>
  <c r="S85" i="13"/>
  <c r="T85" i="13"/>
  <c r="S86" i="13"/>
  <c r="T86" i="13"/>
  <c r="S87" i="13"/>
  <c r="T87" i="13"/>
  <c r="S88" i="13"/>
  <c r="T88" i="13"/>
  <c r="S89" i="13"/>
  <c r="T89" i="13"/>
  <c r="S90" i="13"/>
  <c r="T90" i="13"/>
  <c r="S91" i="13"/>
  <c r="T91" i="13"/>
  <c r="S92" i="13"/>
  <c r="T92" i="13"/>
  <c r="S93" i="13"/>
  <c r="T93" i="13"/>
  <c r="S94" i="13"/>
  <c r="T94" i="13"/>
  <c r="S95" i="13"/>
  <c r="T95" i="13"/>
  <c r="S96" i="13"/>
  <c r="T96" i="13"/>
  <c r="S97" i="13"/>
  <c r="T97" i="13"/>
  <c r="S98" i="13"/>
  <c r="T98" i="13"/>
  <c r="S99" i="13"/>
  <c r="T99" i="13"/>
  <c r="S100" i="13"/>
  <c r="T100" i="13"/>
  <c r="S101" i="13"/>
  <c r="T101" i="13"/>
  <c r="S102" i="13"/>
  <c r="T102" i="13"/>
  <c r="S103" i="13"/>
  <c r="T103" i="13"/>
  <c r="S104" i="13"/>
  <c r="T104" i="13"/>
  <c r="S105" i="13"/>
  <c r="T105" i="13"/>
  <c r="S106" i="13"/>
  <c r="T106" i="13"/>
  <c r="S107" i="13"/>
  <c r="T107" i="13"/>
  <c r="S108" i="13"/>
  <c r="T108" i="13"/>
  <c r="S109" i="13"/>
  <c r="T109" i="13"/>
  <c r="S110" i="13"/>
  <c r="T110" i="13"/>
  <c r="S111" i="13"/>
  <c r="T111" i="13"/>
  <c r="S112" i="13"/>
  <c r="T112" i="13"/>
  <c r="S113" i="13"/>
  <c r="T113" i="13"/>
  <c r="S114" i="13"/>
  <c r="T114" i="13"/>
  <c r="S115" i="13"/>
  <c r="T115" i="13"/>
  <c r="S116" i="13"/>
  <c r="T116" i="13"/>
  <c r="S117" i="13"/>
  <c r="T117" i="13"/>
  <c r="S118" i="13"/>
  <c r="T118" i="13"/>
  <c r="S119" i="13"/>
  <c r="T119" i="13"/>
  <c r="S120" i="13"/>
  <c r="T120" i="13"/>
  <c r="S121" i="13"/>
  <c r="T121" i="13"/>
  <c r="S122" i="13"/>
  <c r="T122" i="13"/>
  <c r="S123" i="13"/>
  <c r="T123" i="13"/>
  <c r="S124" i="13"/>
  <c r="T124" i="13"/>
  <c r="S125" i="13"/>
  <c r="T125" i="13"/>
  <c r="S126" i="13"/>
  <c r="T126" i="13"/>
  <c r="S127" i="13"/>
  <c r="T127" i="13"/>
  <c r="S128" i="13"/>
  <c r="T128" i="13"/>
  <c r="S129" i="13"/>
  <c r="T129" i="13"/>
  <c r="S130" i="13"/>
  <c r="T130" i="13"/>
  <c r="S131" i="13"/>
  <c r="T131" i="13"/>
  <c r="S132" i="13"/>
  <c r="T132" i="13"/>
  <c r="S133" i="13"/>
  <c r="T133" i="13"/>
  <c r="S134" i="13"/>
  <c r="T134" i="13"/>
  <c r="S135" i="13"/>
  <c r="T135" i="13"/>
  <c r="S136" i="13"/>
  <c r="T136" i="13"/>
  <c r="S137" i="13"/>
  <c r="T137" i="13"/>
  <c r="S138" i="13"/>
  <c r="T138" i="13"/>
  <c r="S139" i="13"/>
  <c r="T139" i="13"/>
  <c r="S140" i="13"/>
  <c r="T140" i="13"/>
  <c r="S141" i="13"/>
  <c r="T141" i="13"/>
  <c r="S142" i="13"/>
  <c r="T142" i="13"/>
  <c r="S143" i="13"/>
  <c r="T143" i="13"/>
  <c r="S144" i="13"/>
  <c r="T144" i="13"/>
  <c r="S145" i="13"/>
  <c r="T145" i="13"/>
  <c r="S146" i="13"/>
  <c r="T146" i="13"/>
  <c r="S147" i="13"/>
  <c r="T147" i="13"/>
  <c r="S148" i="13"/>
  <c r="T148" i="13"/>
  <c r="S149" i="13"/>
  <c r="T149" i="13"/>
  <c r="S150" i="13"/>
  <c r="T150" i="13"/>
  <c r="S151" i="13"/>
  <c r="T151" i="13"/>
  <c r="S152" i="13"/>
  <c r="T152" i="13"/>
  <c r="S153" i="13"/>
  <c r="T153" i="13"/>
  <c r="S154" i="13"/>
  <c r="T154" i="13"/>
  <c r="S155" i="13"/>
  <c r="T155" i="13"/>
  <c r="S156" i="13"/>
  <c r="T156" i="13"/>
  <c r="S157" i="13"/>
  <c r="T157" i="13"/>
  <c r="S158" i="13"/>
  <c r="T158" i="13"/>
  <c r="S159" i="13"/>
  <c r="T159" i="13"/>
  <c r="S160" i="13"/>
  <c r="T160" i="13"/>
  <c r="S161" i="13"/>
  <c r="T161" i="13"/>
  <c r="S162" i="13"/>
  <c r="T162" i="13"/>
  <c r="S163" i="13"/>
  <c r="T163" i="13"/>
  <c r="S164" i="13"/>
  <c r="T164" i="13"/>
  <c r="S165" i="13"/>
  <c r="T165" i="13"/>
  <c r="S166" i="13"/>
  <c r="T166" i="13"/>
  <c r="S167" i="13"/>
  <c r="T167" i="13"/>
  <c r="S168" i="13"/>
  <c r="T168" i="13"/>
  <c r="S169" i="13"/>
  <c r="T169" i="13"/>
  <c r="S170" i="13"/>
  <c r="T170" i="13"/>
  <c r="S171" i="13"/>
  <c r="T171" i="13"/>
  <c r="S172" i="13"/>
  <c r="T172" i="13"/>
  <c r="S173" i="13"/>
  <c r="T173" i="13"/>
  <c r="S174" i="13"/>
  <c r="T174" i="13"/>
  <c r="S175" i="13"/>
  <c r="T175" i="13"/>
  <c r="S176" i="13"/>
  <c r="T176" i="13"/>
  <c r="S177" i="13"/>
  <c r="T177" i="13"/>
  <c r="S178" i="13"/>
  <c r="T178" i="13"/>
  <c r="S179" i="13"/>
  <c r="T179" i="13"/>
  <c r="S180" i="13"/>
  <c r="T180" i="13"/>
  <c r="S181" i="13"/>
  <c r="T181" i="13"/>
  <c r="S182" i="13"/>
  <c r="T182" i="13"/>
  <c r="S183" i="13"/>
  <c r="T183" i="13"/>
  <c r="S184" i="13"/>
  <c r="T184" i="13"/>
  <c r="S185" i="13"/>
  <c r="T185" i="13"/>
  <c r="S186" i="13"/>
  <c r="T186" i="13"/>
  <c r="S187" i="13"/>
  <c r="T187" i="13"/>
  <c r="S188" i="13"/>
  <c r="T188" i="13"/>
  <c r="S189" i="13"/>
  <c r="T189" i="13"/>
  <c r="S190" i="13"/>
  <c r="T190" i="13"/>
  <c r="S191" i="13"/>
  <c r="T191" i="13"/>
  <c r="S192" i="13"/>
  <c r="T192" i="13"/>
  <c r="S193" i="13"/>
  <c r="T193" i="13"/>
  <c r="S194" i="13"/>
  <c r="T194" i="13"/>
  <c r="S195" i="13"/>
  <c r="T195" i="13"/>
  <c r="S196" i="13"/>
  <c r="T196" i="13"/>
  <c r="S197" i="13"/>
  <c r="T197" i="13"/>
  <c r="S198" i="13"/>
  <c r="T198" i="13"/>
  <c r="S199" i="13"/>
  <c r="T199" i="13"/>
  <c r="S200" i="13"/>
  <c r="T200" i="13"/>
  <c r="S201" i="13"/>
  <c r="T201" i="13"/>
  <c r="S202" i="13"/>
  <c r="T202" i="13"/>
  <c r="S203" i="13"/>
  <c r="T203" i="13"/>
  <c r="S204" i="13"/>
  <c r="T204" i="13"/>
  <c r="S205" i="13"/>
  <c r="T205" i="13"/>
  <c r="S206" i="13"/>
  <c r="T206" i="13"/>
  <c r="S207" i="13"/>
  <c r="T207" i="13"/>
  <c r="S208" i="13"/>
  <c r="T208" i="13"/>
  <c r="S209" i="13"/>
  <c r="T209" i="13"/>
  <c r="S210" i="13"/>
  <c r="T210" i="13"/>
  <c r="S211" i="13"/>
  <c r="T211" i="13"/>
  <c r="S212" i="13"/>
  <c r="T212" i="13"/>
  <c r="S213" i="13"/>
  <c r="T213" i="13"/>
  <c r="S214" i="13"/>
  <c r="T214" i="13"/>
  <c r="S215" i="13"/>
  <c r="T215" i="13"/>
  <c r="S216" i="13"/>
  <c r="T216" i="13"/>
  <c r="S217" i="13"/>
  <c r="T217" i="13"/>
  <c r="S218" i="13"/>
  <c r="T218" i="13"/>
  <c r="S219" i="13"/>
  <c r="T219" i="13"/>
  <c r="S220" i="13"/>
  <c r="T220" i="13"/>
  <c r="S221" i="13"/>
  <c r="T221" i="13"/>
  <c r="S222" i="13"/>
  <c r="T222" i="13"/>
  <c r="S223" i="13"/>
  <c r="T223" i="13"/>
  <c r="S224" i="13"/>
  <c r="T224" i="13"/>
  <c r="S225" i="13"/>
  <c r="T225" i="13"/>
  <c r="S226" i="13"/>
  <c r="T226" i="13"/>
  <c r="S227" i="13"/>
  <c r="T227" i="13"/>
  <c r="S228" i="13"/>
  <c r="T228" i="13"/>
  <c r="S229" i="13"/>
  <c r="T229" i="13"/>
  <c r="S230" i="13"/>
  <c r="T230" i="13"/>
  <c r="S231" i="13"/>
  <c r="T231" i="13"/>
  <c r="S232" i="13"/>
  <c r="T232" i="13"/>
  <c r="S233" i="13"/>
  <c r="T233" i="13"/>
  <c r="S234" i="13"/>
  <c r="T234" i="13"/>
  <c r="S235" i="13"/>
  <c r="T235" i="13"/>
  <c r="S236" i="13"/>
  <c r="T236" i="13"/>
  <c r="S237" i="13"/>
  <c r="T237" i="13"/>
  <c r="S238" i="13"/>
  <c r="T238" i="13"/>
  <c r="S239" i="13"/>
  <c r="T239" i="13"/>
  <c r="S240" i="13"/>
  <c r="T240" i="13"/>
  <c r="S241" i="13"/>
  <c r="T241" i="13"/>
  <c r="S242" i="13"/>
  <c r="T242" i="13"/>
  <c r="S243" i="13"/>
  <c r="T243" i="13"/>
  <c r="S244" i="13"/>
  <c r="T244" i="13"/>
  <c r="S245" i="13"/>
  <c r="T245" i="13"/>
  <c r="S246" i="13"/>
  <c r="T246" i="13"/>
  <c r="S247" i="13"/>
  <c r="T247" i="13"/>
  <c r="S248" i="13"/>
  <c r="T248" i="13"/>
  <c r="S249" i="13"/>
  <c r="T249" i="13"/>
  <c r="S250" i="13"/>
  <c r="T250" i="13"/>
  <c r="S251" i="13"/>
  <c r="T251" i="13"/>
  <c r="S252" i="13"/>
  <c r="T252" i="13"/>
  <c r="S253" i="13"/>
  <c r="T253" i="13"/>
  <c r="S254" i="13"/>
  <c r="T254" i="13"/>
  <c r="S255" i="13"/>
  <c r="T255" i="13"/>
  <c r="S256" i="13"/>
  <c r="T256" i="13"/>
  <c r="S257" i="13"/>
  <c r="T257" i="13"/>
  <c r="S258" i="13"/>
  <c r="T258" i="13"/>
  <c r="S259" i="13"/>
  <c r="T259" i="13"/>
  <c r="S260" i="13"/>
  <c r="T260" i="13"/>
  <c r="S261" i="13"/>
  <c r="T261" i="13"/>
  <c r="S262" i="13"/>
  <c r="T262" i="13"/>
  <c r="S263" i="13"/>
  <c r="T263" i="13"/>
  <c r="S264" i="13"/>
  <c r="T264" i="13"/>
  <c r="S265" i="13"/>
  <c r="T265" i="13"/>
  <c r="S266" i="13"/>
  <c r="T266" i="13"/>
  <c r="S267" i="13"/>
  <c r="T267" i="13"/>
  <c r="S268" i="13"/>
  <c r="T268" i="13"/>
  <c r="S269" i="13"/>
  <c r="T269" i="13"/>
  <c r="S270" i="13"/>
  <c r="T270" i="13"/>
  <c r="S271" i="13"/>
  <c r="T271" i="13"/>
  <c r="S272" i="13"/>
  <c r="T272" i="13"/>
  <c r="S273" i="13"/>
  <c r="T273" i="13"/>
  <c r="S274" i="13"/>
  <c r="T274" i="13"/>
  <c r="S275" i="13"/>
  <c r="T275" i="13"/>
  <c r="S276" i="13"/>
  <c r="T276" i="13"/>
  <c r="S277" i="13"/>
  <c r="T277" i="13"/>
  <c r="S278" i="13"/>
  <c r="T278" i="13"/>
  <c r="S279" i="13"/>
  <c r="T279" i="13"/>
  <c r="S280" i="13"/>
  <c r="T280" i="13"/>
  <c r="S281" i="13"/>
  <c r="T281" i="13"/>
  <c r="S282" i="13"/>
  <c r="T282" i="13"/>
  <c r="S283" i="13"/>
  <c r="T283" i="13"/>
  <c r="S284" i="13"/>
  <c r="T284" i="13"/>
  <c r="S285" i="13"/>
  <c r="T285" i="13"/>
  <c r="S286" i="13"/>
  <c r="T286" i="13"/>
  <c r="S287" i="13"/>
  <c r="T287" i="13"/>
  <c r="S288" i="13"/>
  <c r="T288" i="13"/>
  <c r="S289" i="13"/>
  <c r="T289" i="13"/>
  <c r="S290" i="13"/>
  <c r="T290" i="13"/>
  <c r="S291" i="13"/>
  <c r="T291" i="13"/>
  <c r="S292" i="13"/>
  <c r="T292" i="13"/>
  <c r="S293" i="13"/>
  <c r="T293" i="13"/>
  <c r="S294" i="13"/>
  <c r="T294" i="13"/>
  <c r="S295" i="13"/>
  <c r="T295" i="13"/>
  <c r="S296" i="13"/>
  <c r="T296" i="13"/>
  <c r="S297" i="13"/>
  <c r="T297" i="13"/>
  <c r="S298" i="13"/>
  <c r="T298" i="13"/>
  <c r="S299" i="13"/>
  <c r="T299" i="13"/>
  <c r="S300" i="13"/>
  <c r="T300" i="13"/>
  <c r="S301" i="13"/>
  <c r="T301" i="13"/>
  <c r="S302" i="13"/>
  <c r="T302" i="13"/>
  <c r="S303" i="13"/>
  <c r="T303" i="13"/>
  <c r="S304" i="13"/>
  <c r="T304" i="13"/>
  <c r="S305" i="13"/>
  <c r="T305" i="13"/>
  <c r="S306" i="13"/>
  <c r="T306" i="13"/>
  <c r="S307" i="13"/>
  <c r="T307" i="13"/>
  <c r="S308" i="13"/>
  <c r="T308" i="13"/>
  <c r="S309" i="13"/>
  <c r="T309" i="13"/>
  <c r="S310" i="13"/>
  <c r="T310" i="13"/>
  <c r="S311" i="13"/>
  <c r="T311" i="13"/>
  <c r="S312" i="13"/>
  <c r="T312" i="13"/>
  <c r="S313" i="13"/>
  <c r="T313" i="13"/>
  <c r="S314" i="13"/>
  <c r="T314" i="13"/>
  <c r="S315" i="13"/>
  <c r="T315" i="13"/>
  <c r="S316" i="13"/>
  <c r="T316" i="13"/>
  <c r="S317" i="13"/>
  <c r="T317" i="13"/>
  <c r="S318" i="13"/>
  <c r="T318" i="13"/>
  <c r="S319" i="13"/>
  <c r="T319" i="13"/>
  <c r="S320" i="13"/>
  <c r="T320" i="13"/>
  <c r="S321" i="13"/>
  <c r="T321" i="13"/>
  <c r="S322" i="13"/>
  <c r="T322" i="13"/>
  <c r="S323" i="13"/>
  <c r="T323" i="13"/>
  <c r="S324" i="13"/>
  <c r="T324" i="13"/>
  <c r="S325" i="13"/>
  <c r="T325" i="13"/>
  <c r="S326" i="13"/>
  <c r="T326" i="13"/>
  <c r="S327" i="13"/>
  <c r="T327" i="13"/>
  <c r="S328" i="13"/>
  <c r="T328" i="13"/>
  <c r="S329" i="13"/>
  <c r="T329" i="13"/>
  <c r="S330" i="13"/>
  <c r="T330" i="13"/>
  <c r="S331" i="13"/>
  <c r="T331" i="13"/>
  <c r="S332" i="13"/>
  <c r="T332" i="13"/>
  <c r="S333" i="13"/>
  <c r="T333" i="13"/>
  <c r="S334" i="13"/>
  <c r="T334" i="13"/>
  <c r="S335" i="13"/>
  <c r="T335" i="13"/>
  <c r="S336" i="13"/>
  <c r="T336" i="13"/>
  <c r="S337" i="13"/>
  <c r="T337" i="13"/>
  <c r="S338" i="13"/>
  <c r="T338" i="13"/>
  <c r="S339" i="13"/>
  <c r="T339" i="13"/>
  <c r="S340" i="13"/>
  <c r="T340" i="13"/>
  <c r="S341" i="13"/>
  <c r="T341" i="13"/>
  <c r="S342" i="13"/>
  <c r="T342" i="13"/>
  <c r="S343" i="13"/>
  <c r="T343" i="13"/>
  <c r="S344" i="13"/>
  <c r="T344" i="13"/>
  <c r="S345" i="13"/>
  <c r="T345" i="13"/>
  <c r="S346" i="13"/>
  <c r="T346" i="13"/>
  <c r="S347" i="13"/>
  <c r="T347" i="13"/>
  <c r="S348" i="13"/>
  <c r="T348" i="13"/>
  <c r="S349" i="13"/>
  <c r="T349" i="13"/>
  <c r="S350" i="13"/>
  <c r="T350" i="13"/>
  <c r="S351" i="13"/>
  <c r="T351" i="13"/>
  <c r="S352" i="13"/>
  <c r="T352" i="13"/>
  <c r="S353" i="13"/>
  <c r="T353" i="13"/>
  <c r="S354" i="13"/>
  <c r="T354" i="13"/>
  <c r="S355" i="13"/>
  <c r="T355" i="13"/>
  <c r="S356" i="13"/>
  <c r="T356" i="13"/>
  <c r="S357" i="13"/>
  <c r="T357" i="13"/>
  <c r="S358" i="13"/>
  <c r="T358" i="13"/>
  <c r="S359" i="13"/>
  <c r="T359" i="13"/>
  <c r="S360" i="13"/>
  <c r="T360" i="13"/>
  <c r="S361" i="13"/>
  <c r="T361" i="13"/>
  <c r="S362" i="13"/>
  <c r="T362" i="13"/>
  <c r="S363" i="13"/>
  <c r="T363" i="13"/>
  <c r="S364" i="13"/>
  <c r="T364" i="13"/>
  <c r="S365" i="13"/>
  <c r="T365" i="13"/>
  <c r="S366" i="13"/>
  <c r="T366" i="13"/>
  <c r="S367" i="13"/>
  <c r="T367" i="13"/>
  <c r="S368" i="13"/>
  <c r="T368" i="13"/>
  <c r="S369" i="13"/>
  <c r="T369" i="13"/>
  <c r="S370" i="13"/>
  <c r="T370" i="13"/>
  <c r="S371" i="13"/>
  <c r="T371" i="13"/>
  <c r="S372" i="13"/>
  <c r="T372" i="13"/>
  <c r="S373" i="13"/>
  <c r="T373" i="13"/>
  <c r="S374" i="13"/>
  <c r="T374" i="13"/>
  <c r="S375" i="13"/>
  <c r="T375" i="13"/>
  <c r="S376" i="13"/>
  <c r="T376" i="13"/>
  <c r="S377" i="13"/>
  <c r="T377" i="13"/>
  <c r="S378" i="13"/>
  <c r="T378" i="13"/>
  <c r="S379" i="13"/>
  <c r="T379" i="13"/>
  <c r="S380" i="13"/>
  <c r="T380" i="13"/>
  <c r="S381" i="13"/>
  <c r="T381" i="13"/>
  <c r="S382" i="13"/>
  <c r="T382" i="13"/>
  <c r="S383" i="13"/>
  <c r="T383" i="13"/>
  <c r="S384" i="13"/>
  <c r="T384" i="13"/>
  <c r="S385" i="13"/>
  <c r="T385" i="13"/>
  <c r="S386" i="13"/>
  <c r="T386" i="13"/>
  <c r="S387" i="13"/>
  <c r="T387" i="13"/>
  <c r="S388" i="13"/>
  <c r="T388" i="13"/>
  <c r="S389" i="13"/>
  <c r="T389" i="13"/>
  <c r="S390" i="13"/>
  <c r="T390" i="13"/>
  <c r="S391" i="13"/>
  <c r="T391" i="13"/>
  <c r="S392" i="13"/>
  <c r="T392" i="13"/>
  <c r="S393" i="13"/>
  <c r="T393" i="13"/>
  <c r="S394" i="13"/>
  <c r="T394" i="13"/>
  <c r="S395" i="13"/>
  <c r="T395" i="13"/>
  <c r="S396" i="13"/>
  <c r="T396" i="13"/>
  <c r="S397" i="13"/>
  <c r="T397" i="13"/>
  <c r="S398" i="13"/>
  <c r="T398" i="13"/>
  <c r="S399" i="13"/>
  <c r="T399" i="13"/>
  <c r="S400" i="13"/>
  <c r="T400" i="13"/>
  <c r="S401" i="13"/>
  <c r="T401" i="13"/>
  <c r="S402" i="13"/>
  <c r="T402" i="13"/>
  <c r="S403" i="13"/>
  <c r="T403" i="13"/>
  <c r="S404" i="13"/>
  <c r="T404" i="13"/>
  <c r="S405" i="13"/>
  <c r="T405" i="13"/>
  <c r="S406" i="13"/>
  <c r="T406" i="13"/>
  <c r="S407" i="13"/>
  <c r="T407" i="13"/>
  <c r="S408" i="13"/>
  <c r="T408" i="13"/>
  <c r="S409" i="13"/>
  <c r="T409" i="13"/>
  <c r="S410" i="13"/>
  <c r="T410" i="13"/>
  <c r="S411" i="13"/>
  <c r="T411" i="13"/>
  <c r="S412" i="13"/>
  <c r="T412" i="13"/>
  <c r="S413" i="13"/>
  <c r="T413" i="13"/>
  <c r="S414" i="13"/>
  <c r="T414" i="13"/>
  <c r="S415" i="13"/>
  <c r="T415" i="13"/>
  <c r="S416" i="13"/>
  <c r="T416" i="13"/>
  <c r="S417" i="13"/>
  <c r="T417" i="13"/>
  <c r="S418" i="13"/>
  <c r="T418" i="13"/>
  <c r="S419" i="13"/>
  <c r="T419" i="13"/>
  <c r="S420" i="13"/>
  <c r="T420" i="13"/>
  <c r="S421" i="13"/>
  <c r="T421" i="13"/>
  <c r="S422" i="13"/>
  <c r="T422" i="13"/>
  <c r="S423" i="13"/>
  <c r="T423" i="13"/>
  <c r="S424" i="13"/>
  <c r="T424" i="13"/>
  <c r="S425" i="13"/>
  <c r="T425" i="13"/>
  <c r="S426" i="13"/>
  <c r="T426" i="13"/>
  <c r="S427" i="13"/>
  <c r="T427" i="13"/>
  <c r="S428" i="13"/>
  <c r="T428" i="13"/>
  <c r="S429" i="13"/>
  <c r="T429" i="13"/>
  <c r="S430" i="13"/>
  <c r="T430" i="13"/>
  <c r="S431" i="13"/>
  <c r="T431" i="13"/>
  <c r="S432" i="13"/>
  <c r="T432" i="13"/>
  <c r="S433" i="13"/>
  <c r="T433" i="13"/>
  <c r="S434" i="13"/>
  <c r="T434" i="13"/>
  <c r="S435" i="13"/>
  <c r="T435" i="13"/>
  <c r="S436" i="13"/>
  <c r="T436" i="13"/>
  <c r="S437" i="13"/>
  <c r="T437" i="13"/>
  <c r="S438" i="13"/>
  <c r="T438" i="13"/>
  <c r="S439" i="13"/>
  <c r="T439" i="13"/>
  <c r="S440" i="13"/>
  <c r="T440" i="13"/>
  <c r="S441" i="13"/>
  <c r="T441" i="13"/>
  <c r="S442" i="13"/>
  <c r="T442" i="13"/>
  <c r="S443" i="13"/>
  <c r="T443" i="13"/>
  <c r="S444" i="13"/>
  <c r="T444" i="13"/>
  <c r="S445" i="13"/>
  <c r="T445" i="13"/>
  <c r="S446" i="13"/>
  <c r="T446" i="13"/>
  <c r="S447" i="13"/>
  <c r="T447" i="13"/>
  <c r="S448" i="13"/>
  <c r="T448" i="13"/>
  <c r="S449" i="13"/>
  <c r="T449" i="13"/>
  <c r="S450" i="13"/>
  <c r="T450" i="13"/>
  <c r="S451" i="13"/>
  <c r="T451" i="13"/>
  <c r="S452" i="13"/>
  <c r="T452" i="13"/>
  <c r="S453" i="13"/>
  <c r="T453" i="13"/>
  <c r="S454" i="13"/>
  <c r="T454" i="13"/>
  <c r="S455" i="13"/>
  <c r="T455" i="13"/>
  <c r="S456" i="13"/>
  <c r="T456" i="13"/>
  <c r="S457" i="13"/>
  <c r="T457" i="13"/>
  <c r="S458" i="13"/>
  <c r="T458" i="13"/>
  <c r="S459" i="13"/>
  <c r="T459" i="13"/>
  <c r="S460" i="13"/>
  <c r="T460" i="13"/>
  <c r="S461" i="13"/>
  <c r="T461" i="13"/>
  <c r="S462" i="13"/>
  <c r="T462" i="13"/>
  <c r="S463" i="13"/>
  <c r="T463" i="13"/>
  <c r="S464" i="13"/>
  <c r="T464" i="13"/>
  <c r="S465" i="13"/>
  <c r="T465" i="13"/>
  <c r="S466" i="13"/>
  <c r="T466" i="13"/>
  <c r="S467" i="13"/>
  <c r="T467" i="13"/>
  <c r="S468" i="13"/>
  <c r="T468" i="13"/>
  <c r="S469" i="13"/>
  <c r="T469" i="13"/>
  <c r="S470" i="13"/>
  <c r="T470" i="13"/>
  <c r="S471" i="13"/>
  <c r="T471" i="13"/>
  <c r="S472" i="13"/>
  <c r="T472" i="13"/>
  <c r="S473" i="13"/>
  <c r="T473" i="13"/>
  <c r="S474" i="13"/>
  <c r="T474" i="13"/>
  <c r="S475" i="13"/>
  <c r="T475" i="13"/>
  <c r="S476" i="13"/>
  <c r="T476" i="13"/>
  <c r="S477" i="13"/>
  <c r="T477" i="13"/>
  <c r="S478" i="13"/>
  <c r="T478" i="13"/>
  <c r="S479" i="13"/>
  <c r="T479" i="13"/>
  <c r="S480" i="13"/>
  <c r="T480" i="13"/>
  <c r="S481" i="13"/>
  <c r="T481" i="13"/>
  <c r="S482" i="13"/>
  <c r="T482" i="13"/>
  <c r="S483" i="13"/>
  <c r="T483" i="13"/>
  <c r="S484" i="13"/>
  <c r="T484" i="13"/>
  <c r="S485" i="13"/>
  <c r="T485" i="13"/>
  <c r="S486" i="13"/>
  <c r="T486" i="13"/>
  <c r="S487" i="13"/>
  <c r="T487" i="13"/>
  <c r="S488" i="13"/>
  <c r="T488" i="13"/>
  <c r="S489" i="13"/>
  <c r="T489" i="13"/>
  <c r="S490" i="13"/>
  <c r="T490" i="13"/>
  <c r="S491" i="13"/>
  <c r="T491" i="13"/>
  <c r="S492" i="13"/>
  <c r="T492" i="13"/>
  <c r="S493" i="13"/>
  <c r="T493" i="13"/>
  <c r="S494" i="13"/>
  <c r="T494" i="13"/>
  <c r="S495" i="13"/>
  <c r="T495" i="13"/>
  <c r="S496" i="13"/>
  <c r="T496" i="13"/>
  <c r="S497" i="13"/>
  <c r="T497" i="13"/>
  <c r="S498" i="13"/>
  <c r="T498" i="13"/>
  <c r="S499" i="13"/>
  <c r="T499" i="13"/>
  <c r="S500" i="13"/>
  <c r="T500" i="13"/>
  <c r="S501" i="13"/>
  <c r="T501" i="13"/>
  <c r="S502" i="13"/>
  <c r="T502" i="13"/>
  <c r="S503" i="13"/>
  <c r="T503" i="13"/>
  <c r="S504" i="13"/>
  <c r="T504" i="13"/>
  <c r="S505" i="13"/>
  <c r="T505" i="13"/>
  <c r="S506" i="13"/>
  <c r="T506" i="13"/>
  <c r="S507" i="13"/>
  <c r="T507" i="13"/>
  <c r="S508" i="13"/>
  <c r="T508" i="13"/>
  <c r="S509" i="13"/>
  <c r="T509" i="13"/>
  <c r="S510" i="13"/>
  <c r="T510" i="13"/>
  <c r="S511" i="13"/>
  <c r="T511" i="13"/>
  <c r="S512" i="13"/>
  <c r="T512" i="13"/>
  <c r="S513" i="13"/>
  <c r="T513" i="13"/>
  <c r="S514" i="13"/>
  <c r="T514" i="13"/>
  <c r="S515" i="13"/>
  <c r="T515" i="13"/>
  <c r="S516" i="13"/>
  <c r="T516" i="13"/>
  <c r="S517" i="13"/>
  <c r="T517" i="13"/>
  <c r="S518" i="13"/>
  <c r="T518" i="13"/>
  <c r="S519" i="13"/>
  <c r="T519" i="13"/>
  <c r="S520" i="13"/>
  <c r="T520" i="13"/>
  <c r="S521" i="13"/>
  <c r="T521" i="13"/>
  <c r="S522" i="13"/>
  <c r="T522" i="13"/>
  <c r="S523" i="13"/>
  <c r="T523" i="13"/>
  <c r="S524" i="13"/>
  <c r="T524" i="13"/>
  <c r="S525" i="13"/>
  <c r="T525" i="13"/>
  <c r="S526" i="13"/>
  <c r="T526" i="13"/>
  <c r="S527" i="13"/>
  <c r="T527" i="13"/>
  <c r="S528" i="13"/>
  <c r="T528" i="13"/>
  <c r="S529" i="13"/>
  <c r="T529" i="13"/>
  <c r="S530" i="13"/>
  <c r="T530" i="13"/>
  <c r="S531" i="13"/>
  <c r="T531" i="13"/>
  <c r="S532" i="13"/>
  <c r="T532" i="13"/>
  <c r="S533" i="13"/>
  <c r="T533" i="13"/>
  <c r="S534" i="13"/>
  <c r="T534" i="13"/>
  <c r="S535" i="13"/>
  <c r="T535" i="13"/>
  <c r="S536" i="13"/>
  <c r="T536" i="13"/>
  <c r="S537" i="13"/>
  <c r="T537" i="13"/>
  <c r="S538" i="13"/>
  <c r="T538" i="13"/>
  <c r="S539" i="13"/>
  <c r="T539" i="13"/>
  <c r="S540" i="13"/>
  <c r="T540" i="13"/>
  <c r="S541" i="13"/>
  <c r="T541" i="13"/>
  <c r="S542" i="13"/>
  <c r="T542" i="13"/>
  <c r="S543" i="13"/>
  <c r="T543" i="13"/>
  <c r="S544" i="13"/>
  <c r="T544" i="13"/>
  <c r="S545" i="13"/>
  <c r="T545" i="13"/>
  <c r="S546" i="13"/>
  <c r="T546" i="13"/>
  <c r="S547" i="13"/>
  <c r="T547" i="13"/>
  <c r="S548" i="13"/>
  <c r="T548" i="13"/>
  <c r="S549" i="13"/>
  <c r="T549" i="13"/>
  <c r="S550" i="13"/>
  <c r="T550" i="13"/>
  <c r="S551" i="13"/>
  <c r="T551" i="13"/>
  <c r="S552" i="13"/>
  <c r="T552" i="13"/>
  <c r="S553" i="13"/>
  <c r="T553" i="13"/>
  <c r="S554" i="13"/>
  <c r="T554" i="13"/>
  <c r="S555" i="13"/>
  <c r="T555" i="13"/>
  <c r="S556" i="13"/>
  <c r="T556" i="13"/>
  <c r="S557" i="13"/>
  <c r="T557" i="13"/>
  <c r="S558" i="13"/>
  <c r="T558" i="13"/>
  <c r="S559" i="13"/>
  <c r="T559" i="13"/>
  <c r="S560" i="13"/>
  <c r="T560" i="13"/>
  <c r="S561" i="13"/>
  <c r="T561" i="13"/>
  <c r="S562" i="13"/>
  <c r="T562" i="13"/>
  <c r="S563" i="13"/>
  <c r="T563" i="13"/>
  <c r="S564" i="13"/>
  <c r="T564" i="13"/>
  <c r="S565" i="13"/>
  <c r="T565" i="13"/>
  <c r="S566" i="13"/>
  <c r="T566" i="13"/>
  <c r="S567" i="13"/>
  <c r="T567" i="13"/>
  <c r="S568" i="13"/>
  <c r="T568" i="13"/>
  <c r="S569" i="13"/>
  <c r="T569" i="13"/>
  <c r="S570" i="13"/>
  <c r="T570" i="13"/>
  <c r="S571" i="13"/>
  <c r="T571" i="13"/>
  <c r="S572" i="13"/>
  <c r="T572" i="13"/>
  <c r="S573" i="13"/>
  <c r="T573" i="13"/>
  <c r="S574" i="13"/>
  <c r="T574" i="13"/>
  <c r="S575" i="13"/>
  <c r="T575" i="13"/>
  <c r="S576" i="13"/>
  <c r="T576" i="13"/>
  <c r="S577" i="13"/>
  <c r="T577" i="13"/>
  <c r="S578" i="13"/>
  <c r="T578" i="13"/>
  <c r="S579" i="13"/>
  <c r="T579" i="13"/>
  <c r="S580" i="13"/>
  <c r="T580" i="13"/>
  <c r="S581" i="13"/>
  <c r="T581" i="13"/>
  <c r="S582" i="13"/>
  <c r="T582" i="13"/>
  <c r="S583" i="13"/>
  <c r="T583" i="13"/>
  <c r="S584" i="13"/>
  <c r="T584" i="13"/>
  <c r="S585" i="13"/>
  <c r="T585" i="13"/>
  <c r="S586" i="13"/>
  <c r="T586" i="13"/>
  <c r="S587" i="13"/>
  <c r="T587" i="13"/>
  <c r="S588" i="13"/>
  <c r="T588" i="13"/>
  <c r="S589" i="13"/>
  <c r="T589" i="13"/>
  <c r="S590" i="13"/>
  <c r="T590" i="13"/>
  <c r="S591" i="13"/>
  <c r="T591" i="13"/>
  <c r="S592" i="13"/>
  <c r="T592" i="13"/>
  <c r="S593" i="13"/>
  <c r="T593" i="13"/>
  <c r="S594" i="13"/>
  <c r="T594" i="13"/>
  <c r="S595" i="13"/>
  <c r="T595" i="13"/>
  <c r="S596" i="13"/>
  <c r="T596" i="13"/>
  <c r="S597" i="13"/>
  <c r="T597" i="13"/>
  <c r="S598" i="13"/>
  <c r="T598" i="13"/>
  <c r="S599" i="13"/>
  <c r="T599" i="13"/>
  <c r="S600" i="13"/>
  <c r="T600" i="13"/>
  <c r="S601" i="13"/>
  <c r="T601" i="13"/>
  <c r="S602" i="13"/>
  <c r="T602" i="13"/>
  <c r="S603" i="13"/>
  <c r="T603" i="13"/>
  <c r="S604" i="13"/>
  <c r="T604" i="13"/>
  <c r="S605" i="13"/>
  <c r="T605" i="13"/>
  <c r="S606" i="13"/>
  <c r="T606" i="13"/>
  <c r="S607" i="13"/>
  <c r="T607" i="13"/>
  <c r="S608" i="13"/>
  <c r="T608" i="13"/>
  <c r="S609" i="13"/>
  <c r="T609" i="13"/>
  <c r="S610" i="13"/>
  <c r="T610" i="13"/>
  <c r="S611" i="13"/>
  <c r="T611" i="13"/>
  <c r="S612" i="13"/>
  <c r="T612" i="13"/>
  <c r="S613" i="13"/>
  <c r="T613" i="13"/>
  <c r="S614" i="13"/>
  <c r="T614" i="13"/>
  <c r="S615" i="13"/>
  <c r="T615" i="13"/>
  <c r="S616" i="13"/>
  <c r="T616" i="13"/>
  <c r="S617" i="13"/>
  <c r="T617" i="13"/>
  <c r="S618" i="13"/>
  <c r="T618" i="13"/>
  <c r="S619" i="13"/>
  <c r="T619" i="13"/>
  <c r="S620" i="13"/>
  <c r="T620" i="13"/>
  <c r="S621" i="13"/>
  <c r="T621" i="13"/>
  <c r="S622" i="13"/>
  <c r="T622" i="13"/>
  <c r="S623" i="13"/>
  <c r="T623" i="13"/>
  <c r="S624" i="13"/>
  <c r="T624" i="13"/>
  <c r="S625" i="13"/>
  <c r="T625" i="13"/>
  <c r="S626" i="13"/>
  <c r="T626" i="13"/>
  <c r="S627" i="13"/>
  <c r="T627" i="13"/>
  <c r="S628" i="13"/>
  <c r="T628" i="13"/>
  <c r="S629" i="13"/>
  <c r="T629" i="13"/>
  <c r="S630" i="13"/>
  <c r="T630" i="13"/>
  <c r="S631" i="13"/>
  <c r="T631" i="13"/>
  <c r="S632" i="13"/>
  <c r="T632" i="13"/>
  <c r="S633" i="13"/>
  <c r="T633" i="13"/>
  <c r="S634" i="13"/>
  <c r="T634" i="13"/>
  <c r="S635" i="13"/>
  <c r="T635" i="13"/>
  <c r="S636" i="13"/>
  <c r="T636" i="13"/>
  <c r="S637" i="13"/>
  <c r="T637" i="13"/>
  <c r="S638" i="13"/>
  <c r="T638" i="13"/>
  <c r="S639" i="13"/>
  <c r="T639" i="13"/>
  <c r="S640" i="13"/>
  <c r="T640" i="13"/>
  <c r="S641" i="13"/>
  <c r="T641" i="13"/>
  <c r="S642" i="13"/>
  <c r="T642" i="13"/>
  <c r="S643" i="13"/>
  <c r="T643" i="13"/>
  <c r="S15" i="14"/>
  <c r="T15" i="14"/>
  <c r="S16" i="14"/>
  <c r="T16" i="14"/>
  <c r="S17" i="14"/>
  <c r="T17" i="14"/>
  <c r="S18" i="14"/>
  <c r="T18" i="14"/>
  <c r="S19" i="14"/>
  <c r="T19" i="14"/>
  <c r="S20" i="14"/>
  <c r="T20" i="14"/>
  <c r="S21" i="14"/>
  <c r="T21" i="14"/>
  <c r="S22" i="14"/>
  <c r="T22" i="14"/>
  <c r="S23" i="14"/>
  <c r="T23" i="14"/>
  <c r="S24" i="14"/>
  <c r="T24" i="14"/>
  <c r="S25" i="14"/>
  <c r="T25" i="14"/>
  <c r="S26" i="14"/>
  <c r="T26" i="14"/>
  <c r="S27" i="14"/>
  <c r="T27" i="14"/>
  <c r="S28" i="14"/>
  <c r="T28" i="14"/>
  <c r="S29" i="14"/>
  <c r="T29" i="14"/>
  <c r="S30" i="14"/>
  <c r="T30" i="14"/>
  <c r="S31" i="14"/>
  <c r="T31" i="14"/>
  <c r="S32" i="14"/>
  <c r="T32" i="14"/>
  <c r="S33" i="14"/>
  <c r="T33" i="14"/>
  <c r="S34" i="14"/>
  <c r="T34" i="14"/>
  <c r="S35" i="14"/>
  <c r="T35" i="14"/>
  <c r="S36" i="14"/>
  <c r="T36" i="14"/>
  <c r="S37" i="14"/>
  <c r="T37" i="14"/>
  <c r="S38" i="14"/>
  <c r="T38" i="14"/>
  <c r="S39" i="14"/>
  <c r="T39" i="14"/>
  <c r="S40" i="14"/>
  <c r="T40" i="14"/>
  <c r="S41" i="14"/>
  <c r="T41" i="14"/>
  <c r="S42" i="14"/>
  <c r="T42" i="14"/>
  <c r="S43" i="14"/>
  <c r="T43" i="14"/>
  <c r="S44" i="14"/>
  <c r="T44" i="14"/>
  <c r="S45" i="14"/>
  <c r="T45" i="14"/>
  <c r="S46" i="14"/>
  <c r="T46" i="14"/>
  <c r="S47" i="14"/>
  <c r="T47" i="14"/>
  <c r="S48" i="14"/>
  <c r="T48" i="14"/>
  <c r="S49" i="14"/>
  <c r="T49" i="14"/>
  <c r="S50" i="14"/>
  <c r="T50" i="14"/>
  <c r="S51" i="14"/>
  <c r="T51" i="14"/>
  <c r="S52" i="14"/>
  <c r="T52" i="14"/>
  <c r="S53" i="14"/>
  <c r="T53" i="14"/>
  <c r="S54" i="14"/>
  <c r="T54" i="14"/>
  <c r="S55" i="14"/>
  <c r="T55" i="14"/>
  <c r="S56" i="14"/>
  <c r="T56" i="14"/>
  <c r="S57" i="14"/>
  <c r="T57" i="14"/>
  <c r="S58" i="14"/>
  <c r="T58" i="14"/>
  <c r="S59" i="14"/>
  <c r="T59" i="14"/>
  <c r="S60" i="14"/>
  <c r="T60" i="14"/>
  <c r="S61" i="14"/>
  <c r="T61" i="14"/>
  <c r="S62" i="14"/>
  <c r="T62" i="14"/>
  <c r="S63" i="14"/>
  <c r="T63" i="14"/>
  <c r="S64" i="14"/>
  <c r="T64" i="14"/>
  <c r="S65" i="14"/>
  <c r="T65" i="14"/>
  <c r="S66" i="14"/>
  <c r="T66" i="14"/>
  <c r="S67" i="14"/>
  <c r="T67" i="14"/>
  <c r="S68" i="14"/>
  <c r="T68" i="14"/>
  <c r="S69" i="14"/>
  <c r="T69" i="14"/>
  <c r="S70" i="14"/>
  <c r="T70" i="14"/>
  <c r="S71" i="14"/>
  <c r="T71" i="14"/>
  <c r="S72" i="14"/>
  <c r="T72" i="14"/>
  <c r="S73" i="14"/>
  <c r="T73" i="14"/>
  <c r="S74" i="14"/>
  <c r="T74" i="14"/>
  <c r="S75" i="14"/>
  <c r="T75" i="14"/>
  <c r="S76" i="14"/>
  <c r="T76" i="14"/>
  <c r="S77" i="14"/>
  <c r="T77" i="14"/>
  <c r="S78" i="14"/>
  <c r="T78" i="14"/>
  <c r="S79" i="14"/>
  <c r="T79" i="14"/>
  <c r="S80" i="14"/>
  <c r="T80" i="14"/>
  <c r="S81" i="14"/>
  <c r="T81" i="14"/>
  <c r="S82" i="14"/>
  <c r="T82" i="14"/>
  <c r="S83" i="14"/>
  <c r="T83" i="14"/>
  <c r="S84" i="14"/>
  <c r="T84" i="14"/>
  <c r="S85" i="14"/>
  <c r="T85" i="14"/>
  <c r="S86" i="14"/>
  <c r="T86" i="14"/>
  <c r="S87" i="14"/>
  <c r="T87" i="14"/>
  <c r="S88" i="14"/>
  <c r="T88" i="14"/>
  <c r="S89" i="14"/>
  <c r="T89" i="14"/>
  <c r="S90" i="14"/>
  <c r="T90" i="14"/>
  <c r="S91" i="14"/>
  <c r="T91" i="14"/>
  <c r="S92" i="14"/>
  <c r="T92" i="14"/>
  <c r="S93" i="14"/>
  <c r="T93" i="14"/>
  <c r="S94" i="14"/>
  <c r="T94" i="14"/>
  <c r="S95" i="14"/>
  <c r="T95" i="14"/>
  <c r="S96" i="14"/>
  <c r="T96" i="14"/>
  <c r="S97" i="14"/>
  <c r="T97" i="14"/>
  <c r="S98" i="14"/>
  <c r="T98" i="14"/>
  <c r="S99" i="14"/>
  <c r="T99" i="14"/>
  <c r="S100" i="14"/>
  <c r="T100" i="14"/>
  <c r="S101" i="14"/>
  <c r="T101" i="14"/>
  <c r="S102" i="14"/>
  <c r="T102" i="14"/>
  <c r="S103" i="14"/>
  <c r="T103" i="14"/>
  <c r="S104" i="14"/>
  <c r="T104" i="14"/>
  <c r="S105" i="14"/>
  <c r="T105" i="14"/>
  <c r="S106" i="14"/>
  <c r="T106" i="14"/>
  <c r="S107" i="14"/>
  <c r="T107" i="14"/>
  <c r="S108" i="14"/>
  <c r="T108" i="14"/>
  <c r="S109" i="14"/>
  <c r="T109" i="14"/>
  <c r="S110" i="14"/>
  <c r="T110" i="14"/>
  <c r="S111" i="14"/>
  <c r="T111" i="14"/>
  <c r="S112" i="14"/>
  <c r="T112" i="14"/>
  <c r="S113" i="14"/>
  <c r="T113" i="14"/>
  <c r="S114" i="14"/>
  <c r="T114" i="14"/>
  <c r="S115" i="14"/>
  <c r="T115" i="14"/>
  <c r="S116" i="14"/>
  <c r="T116" i="14"/>
  <c r="S117" i="14"/>
  <c r="T117" i="14"/>
  <c r="S118" i="14"/>
  <c r="T118" i="14"/>
  <c r="S119" i="14"/>
  <c r="T119" i="14"/>
  <c r="S120" i="14"/>
  <c r="T120" i="14"/>
  <c r="S121" i="14"/>
  <c r="T121" i="14"/>
  <c r="S122" i="14"/>
  <c r="T122" i="14"/>
  <c r="S123" i="14"/>
  <c r="T123" i="14"/>
  <c r="S124" i="14"/>
  <c r="T124" i="14"/>
  <c r="S125" i="14"/>
  <c r="T125" i="14"/>
  <c r="S126" i="14"/>
  <c r="T126" i="14"/>
  <c r="S127" i="14"/>
  <c r="T127" i="14"/>
  <c r="S128" i="14"/>
  <c r="T128" i="14"/>
  <c r="S129" i="14"/>
  <c r="T129" i="14"/>
  <c r="S130" i="14"/>
  <c r="T130" i="14"/>
  <c r="S131" i="14"/>
  <c r="T131" i="14"/>
  <c r="S132" i="14"/>
  <c r="T132" i="14"/>
  <c r="S133" i="14"/>
  <c r="T133" i="14"/>
  <c r="S134" i="14"/>
  <c r="T134" i="14"/>
  <c r="S135" i="14"/>
  <c r="T135" i="14"/>
  <c r="S136" i="14"/>
  <c r="T136" i="14"/>
  <c r="S137" i="14"/>
  <c r="T137" i="14"/>
  <c r="S138" i="14"/>
  <c r="T138" i="14"/>
  <c r="S139" i="14"/>
  <c r="T139" i="14"/>
  <c r="S140" i="14"/>
  <c r="T140" i="14"/>
  <c r="S141" i="14"/>
  <c r="T141" i="14"/>
  <c r="S142" i="14"/>
  <c r="T142" i="14"/>
  <c r="S143" i="14"/>
  <c r="T143" i="14"/>
  <c r="S144" i="14"/>
  <c r="T144" i="14"/>
  <c r="S145" i="14"/>
  <c r="T145" i="14"/>
  <c r="S146" i="14"/>
  <c r="T146" i="14"/>
  <c r="S147" i="14"/>
  <c r="T147" i="14"/>
  <c r="S148" i="14"/>
  <c r="T148" i="14"/>
  <c r="S149" i="14"/>
  <c r="T149" i="14"/>
  <c r="S150" i="14"/>
  <c r="T150" i="14"/>
  <c r="S151" i="14"/>
  <c r="T151" i="14"/>
  <c r="S152" i="14"/>
  <c r="T152" i="14"/>
  <c r="S153" i="14"/>
  <c r="T153" i="14"/>
  <c r="S154" i="14"/>
  <c r="T154" i="14"/>
  <c r="S155" i="14"/>
  <c r="T155" i="14"/>
  <c r="S156" i="14"/>
  <c r="T156" i="14"/>
  <c r="S157" i="14"/>
  <c r="T157" i="14"/>
  <c r="S158" i="14"/>
  <c r="T158" i="14"/>
  <c r="S159" i="14"/>
  <c r="T159" i="14"/>
  <c r="S160" i="14"/>
  <c r="T160" i="14"/>
  <c r="S161" i="14"/>
  <c r="T161" i="14"/>
  <c r="S162" i="14"/>
  <c r="T162" i="14"/>
  <c r="S163" i="14"/>
  <c r="T163" i="14"/>
  <c r="S164" i="14"/>
  <c r="T164" i="14"/>
  <c r="S165" i="14"/>
  <c r="T165" i="14"/>
  <c r="S166" i="14"/>
  <c r="T166" i="14"/>
  <c r="S167" i="14"/>
  <c r="T167" i="14"/>
  <c r="S168" i="14"/>
  <c r="T168" i="14"/>
  <c r="S169" i="14"/>
  <c r="T169" i="14"/>
  <c r="S170" i="14"/>
  <c r="T170" i="14"/>
  <c r="S171" i="14"/>
  <c r="T171" i="14"/>
  <c r="S172" i="14"/>
  <c r="T172" i="14"/>
  <c r="S173" i="14"/>
  <c r="T173" i="14"/>
  <c r="S174" i="14"/>
  <c r="T174" i="14"/>
  <c r="S175" i="14"/>
  <c r="T175" i="14"/>
  <c r="S176" i="14"/>
  <c r="T176" i="14"/>
  <c r="S177" i="14"/>
  <c r="T177" i="14"/>
  <c r="S178" i="14"/>
  <c r="T178" i="14"/>
  <c r="S179" i="14"/>
  <c r="T179" i="14"/>
  <c r="S180" i="14"/>
  <c r="T180" i="14"/>
  <c r="S181" i="14"/>
  <c r="T181" i="14"/>
  <c r="S182" i="14"/>
  <c r="T182" i="14"/>
  <c r="S183" i="14"/>
  <c r="T183" i="14"/>
  <c r="S184" i="14"/>
  <c r="T184" i="14"/>
  <c r="S185" i="14"/>
  <c r="T185" i="14"/>
  <c r="S186" i="14"/>
  <c r="T186" i="14"/>
  <c r="S187" i="14"/>
  <c r="T187" i="14"/>
  <c r="S188" i="14"/>
  <c r="T188" i="14"/>
  <c r="S189" i="14"/>
  <c r="T189" i="14"/>
  <c r="S190" i="14"/>
  <c r="T190" i="14"/>
  <c r="S191" i="14"/>
  <c r="T191" i="14"/>
  <c r="S192" i="14"/>
  <c r="T192" i="14"/>
  <c r="S193" i="14"/>
  <c r="T193" i="14"/>
  <c r="S194" i="14"/>
  <c r="T194" i="14"/>
  <c r="S195" i="14"/>
  <c r="T195" i="14"/>
  <c r="S196" i="14"/>
  <c r="T196" i="14"/>
  <c r="S197" i="14"/>
  <c r="T197" i="14"/>
  <c r="S198" i="14"/>
  <c r="T198" i="14"/>
  <c r="S199" i="14"/>
  <c r="T199" i="14"/>
  <c r="S200" i="14"/>
  <c r="T200" i="14"/>
  <c r="S201" i="14"/>
  <c r="T201" i="14"/>
  <c r="S202" i="14"/>
  <c r="T202" i="14"/>
  <c r="S203" i="14"/>
  <c r="T203" i="14"/>
  <c r="S204" i="14"/>
  <c r="T204" i="14"/>
  <c r="S205" i="14"/>
  <c r="T205" i="14"/>
  <c r="S206" i="14"/>
  <c r="T206" i="14"/>
  <c r="S207" i="14"/>
  <c r="T207" i="14"/>
  <c r="S208" i="14"/>
  <c r="T208" i="14"/>
  <c r="S209" i="14"/>
  <c r="T209" i="14"/>
  <c r="S210" i="14"/>
  <c r="T210" i="14"/>
  <c r="S211" i="14"/>
  <c r="T211" i="14"/>
  <c r="S212" i="14"/>
  <c r="T212" i="14"/>
  <c r="S213" i="14"/>
  <c r="T213" i="14"/>
  <c r="S214" i="14"/>
  <c r="T214" i="14"/>
  <c r="S215" i="14"/>
  <c r="T215" i="14"/>
  <c r="S216" i="14"/>
  <c r="T216" i="14"/>
  <c r="S217" i="14"/>
  <c r="T217" i="14"/>
  <c r="S218" i="14"/>
  <c r="T218" i="14"/>
  <c r="S219" i="14"/>
  <c r="T219" i="14"/>
  <c r="S220" i="14"/>
  <c r="T220" i="14"/>
  <c r="S221" i="14"/>
  <c r="T221" i="14"/>
  <c r="S222" i="14"/>
  <c r="T222" i="14"/>
  <c r="S223" i="14"/>
  <c r="T223" i="14"/>
  <c r="S224" i="14"/>
  <c r="T224" i="14"/>
  <c r="S225" i="14"/>
  <c r="T225" i="14"/>
  <c r="S226" i="14"/>
  <c r="T226" i="14"/>
  <c r="S227" i="14"/>
  <c r="T227" i="14"/>
  <c r="S228" i="14"/>
  <c r="T228" i="14"/>
  <c r="S229" i="14"/>
  <c r="T229" i="14"/>
  <c r="S230" i="14"/>
  <c r="T230" i="14"/>
  <c r="S231" i="14"/>
  <c r="T231" i="14"/>
  <c r="S232" i="14"/>
  <c r="T232" i="14"/>
  <c r="S233" i="14"/>
  <c r="T233" i="14"/>
  <c r="S234" i="14"/>
  <c r="T234" i="14"/>
  <c r="S235" i="14"/>
  <c r="T235" i="14"/>
  <c r="S236" i="14"/>
  <c r="T236" i="14"/>
  <c r="S237" i="14"/>
  <c r="T237" i="14"/>
  <c r="S238" i="14"/>
  <c r="T238" i="14"/>
  <c r="S239" i="14"/>
  <c r="T239" i="14"/>
  <c r="S240" i="14"/>
  <c r="T240" i="14"/>
  <c r="S241" i="14"/>
  <c r="T241" i="14"/>
  <c r="S242" i="14"/>
  <c r="T242" i="14"/>
  <c r="S243" i="14"/>
  <c r="T243" i="14"/>
  <c r="S244" i="14"/>
  <c r="T244" i="14"/>
  <c r="S245" i="14"/>
  <c r="T245" i="14"/>
  <c r="S246" i="14"/>
  <c r="T246" i="14"/>
  <c r="S247" i="14"/>
  <c r="T247" i="14"/>
  <c r="S248" i="14"/>
  <c r="T248" i="14"/>
  <c r="S249" i="14"/>
  <c r="T249" i="14"/>
  <c r="S250" i="14"/>
  <c r="T250" i="14"/>
  <c r="S251" i="14"/>
  <c r="T251" i="14"/>
  <c r="S252" i="14"/>
  <c r="T252" i="14"/>
  <c r="S253" i="14"/>
  <c r="T253" i="14"/>
  <c r="S254" i="14"/>
  <c r="T254" i="14"/>
  <c r="S255" i="14"/>
  <c r="T255" i="14"/>
  <c r="S256" i="14"/>
  <c r="T256" i="14"/>
  <c r="S257" i="14"/>
  <c r="T257" i="14"/>
  <c r="S258" i="14"/>
  <c r="T258" i="14"/>
  <c r="S259" i="14"/>
  <c r="T259" i="14"/>
  <c r="S260" i="14"/>
  <c r="T260" i="14"/>
  <c r="S261" i="14"/>
  <c r="T261" i="14"/>
  <c r="S262" i="14"/>
  <c r="T262" i="14"/>
  <c r="S263" i="14"/>
  <c r="T263" i="14"/>
  <c r="S264" i="14"/>
  <c r="T264" i="14"/>
  <c r="S265" i="14"/>
  <c r="T265" i="14"/>
  <c r="S266" i="14"/>
  <c r="T266" i="14"/>
  <c r="S267" i="14"/>
  <c r="T267" i="14"/>
  <c r="S268" i="14"/>
  <c r="T268" i="14"/>
  <c r="S269" i="14"/>
  <c r="T269" i="14"/>
  <c r="S270" i="14"/>
  <c r="T270" i="14"/>
  <c r="S271" i="14"/>
  <c r="T271" i="14"/>
  <c r="S272" i="14"/>
  <c r="T272" i="14"/>
  <c r="S273" i="14"/>
  <c r="T273" i="14"/>
  <c r="S274" i="14"/>
  <c r="T274" i="14"/>
  <c r="S275" i="14"/>
  <c r="T275" i="14"/>
  <c r="S276" i="14"/>
  <c r="T276" i="14"/>
  <c r="S277" i="14"/>
  <c r="T277" i="14"/>
  <c r="S278" i="14"/>
  <c r="T278" i="14"/>
  <c r="S279" i="14"/>
  <c r="T279" i="14"/>
  <c r="S280" i="14"/>
  <c r="T280" i="14"/>
  <c r="S281" i="14"/>
  <c r="T281" i="14"/>
  <c r="S282" i="14"/>
  <c r="T282" i="14"/>
  <c r="S283" i="14"/>
  <c r="T283" i="14"/>
  <c r="S284" i="14"/>
  <c r="T284" i="14"/>
  <c r="S285" i="14"/>
  <c r="T285" i="14"/>
  <c r="S286" i="14"/>
  <c r="T286" i="14"/>
  <c r="S287" i="14"/>
  <c r="T287" i="14"/>
  <c r="S288" i="14"/>
  <c r="T288" i="14"/>
  <c r="S289" i="14"/>
  <c r="T289" i="14"/>
  <c r="S290" i="14"/>
  <c r="T290" i="14"/>
  <c r="S291" i="14"/>
  <c r="T291" i="14"/>
  <c r="S292" i="14"/>
  <c r="T292" i="14"/>
  <c r="S293" i="14"/>
  <c r="T293" i="14"/>
  <c r="S294" i="14"/>
  <c r="T294" i="14"/>
  <c r="S295" i="14"/>
  <c r="T295" i="14"/>
  <c r="S296" i="14"/>
  <c r="T296" i="14"/>
  <c r="S297" i="14"/>
  <c r="T297" i="14"/>
  <c r="S298" i="14"/>
  <c r="T298" i="14"/>
  <c r="S299" i="14"/>
  <c r="T299" i="14"/>
  <c r="S300" i="14"/>
  <c r="T300" i="14"/>
  <c r="S301" i="14"/>
  <c r="T301" i="14"/>
  <c r="S302" i="14"/>
  <c r="T302" i="14"/>
  <c r="S303" i="14"/>
  <c r="T303" i="14"/>
  <c r="S304" i="14"/>
  <c r="T304" i="14"/>
  <c r="S305" i="14"/>
  <c r="T305" i="14"/>
  <c r="S306" i="14"/>
  <c r="T306" i="14"/>
  <c r="S307" i="14"/>
  <c r="T307" i="14"/>
  <c r="S308" i="14"/>
  <c r="T308" i="14"/>
  <c r="S309" i="14"/>
  <c r="T309" i="14"/>
  <c r="S310" i="14"/>
  <c r="T310" i="14"/>
  <c r="S311" i="14"/>
  <c r="T311" i="14"/>
  <c r="S312" i="14"/>
  <c r="T312" i="14"/>
  <c r="S313" i="14"/>
  <c r="T313" i="14"/>
  <c r="S314" i="14"/>
  <c r="T314" i="14"/>
  <c r="S315" i="14"/>
  <c r="T315" i="14"/>
  <c r="S316" i="14"/>
  <c r="T316" i="14"/>
  <c r="S317" i="14"/>
  <c r="T317" i="14"/>
  <c r="S318" i="14"/>
  <c r="T318" i="14"/>
  <c r="S319" i="14"/>
  <c r="T319" i="14"/>
  <c r="S323" i="14"/>
  <c r="T323" i="14"/>
  <c r="S324" i="14"/>
  <c r="T324" i="14"/>
  <c r="S325" i="14"/>
  <c r="T325" i="14"/>
  <c r="S326" i="14"/>
  <c r="T326" i="14"/>
  <c r="S327" i="14"/>
  <c r="T327" i="14"/>
  <c r="S328" i="14"/>
  <c r="T328" i="14"/>
  <c r="S329" i="14"/>
  <c r="T329" i="14"/>
  <c r="S330" i="14"/>
  <c r="T330" i="14"/>
  <c r="S331" i="14"/>
  <c r="T331" i="14"/>
  <c r="S332" i="14"/>
  <c r="T332" i="14"/>
  <c r="S333" i="14"/>
  <c r="T333" i="14"/>
  <c r="S334" i="14"/>
  <c r="T334" i="14"/>
  <c r="S335" i="14"/>
  <c r="T335" i="14"/>
  <c r="S336" i="14"/>
  <c r="T336" i="14"/>
  <c r="S337" i="14"/>
  <c r="T337" i="14"/>
  <c r="S338" i="14"/>
  <c r="T338" i="14"/>
  <c r="S339" i="14"/>
  <c r="T339" i="14"/>
  <c r="S340" i="14"/>
  <c r="T340" i="14"/>
  <c r="S341" i="14"/>
  <c r="T341" i="14"/>
  <c r="S342" i="14"/>
  <c r="T342" i="14"/>
  <c r="S343" i="14"/>
  <c r="T343" i="14"/>
  <c r="S344" i="14"/>
  <c r="T344" i="14"/>
  <c r="S345" i="14"/>
  <c r="T345" i="14"/>
  <c r="S346" i="14"/>
  <c r="T346" i="14"/>
  <c r="S347" i="14"/>
  <c r="T347" i="14"/>
  <c r="S348" i="14"/>
  <c r="T348" i="14"/>
  <c r="S349" i="14"/>
  <c r="T349" i="14"/>
  <c r="S350" i="14"/>
  <c r="T350" i="14"/>
  <c r="S351" i="14"/>
  <c r="T351" i="14"/>
  <c r="S352" i="14"/>
  <c r="T352" i="14"/>
  <c r="S353" i="14"/>
  <c r="T353" i="14"/>
  <c r="S354" i="14"/>
  <c r="T354" i="14"/>
  <c r="S355" i="14"/>
  <c r="T355" i="14"/>
  <c r="S356" i="14"/>
  <c r="T356" i="14"/>
  <c r="S357" i="14"/>
  <c r="T357" i="14"/>
  <c r="S358" i="14"/>
  <c r="T358" i="14"/>
  <c r="S359" i="14"/>
  <c r="T359" i="14"/>
  <c r="S360" i="14"/>
  <c r="T360" i="14"/>
  <c r="S361" i="14"/>
  <c r="T361" i="14"/>
  <c r="S362" i="14"/>
  <c r="T362" i="14"/>
  <c r="S363" i="14"/>
  <c r="T363" i="14"/>
  <c r="S364" i="14"/>
  <c r="T364" i="14"/>
  <c r="S365" i="14"/>
  <c r="T365" i="14"/>
  <c r="S366" i="14"/>
  <c r="T366" i="14"/>
  <c r="S367" i="14"/>
  <c r="T367" i="14"/>
  <c r="S368" i="14"/>
  <c r="T368" i="14"/>
  <c r="S369" i="14"/>
  <c r="T369" i="14"/>
  <c r="S370" i="14"/>
  <c r="T370" i="14"/>
  <c r="S371" i="14"/>
  <c r="T371" i="14"/>
  <c r="S372" i="14"/>
  <c r="T372" i="14"/>
  <c r="S373" i="14"/>
  <c r="T373" i="14"/>
  <c r="S374" i="14"/>
  <c r="T374" i="14"/>
  <c r="S375" i="14"/>
  <c r="T375" i="14"/>
  <c r="S376" i="14"/>
  <c r="T376" i="14"/>
  <c r="S377" i="14"/>
  <c r="T377" i="14"/>
  <c r="S378" i="14"/>
  <c r="T378" i="14"/>
  <c r="S379" i="14"/>
  <c r="T379" i="14"/>
  <c r="S380" i="14"/>
  <c r="T380" i="14"/>
  <c r="S381" i="14"/>
  <c r="T381" i="14"/>
  <c r="S382" i="14"/>
  <c r="T382" i="14"/>
  <c r="S383" i="14"/>
  <c r="T383" i="14"/>
  <c r="S384" i="14"/>
  <c r="T384" i="14"/>
  <c r="S385" i="14"/>
  <c r="T385" i="14"/>
  <c r="S386" i="14"/>
  <c r="T386" i="14"/>
  <c r="S387" i="14"/>
  <c r="T387" i="14"/>
  <c r="S388" i="14"/>
  <c r="T388" i="14"/>
  <c r="S389" i="14"/>
  <c r="T389" i="14"/>
  <c r="S390" i="14"/>
  <c r="T390" i="14"/>
  <c r="S391" i="14"/>
  <c r="T391" i="14"/>
  <c r="S392" i="14"/>
  <c r="T392" i="14"/>
  <c r="S393" i="14"/>
  <c r="T393" i="14"/>
  <c r="S394" i="14"/>
  <c r="T394" i="14"/>
  <c r="S395" i="14"/>
  <c r="T395" i="14"/>
  <c r="S396" i="14"/>
  <c r="T396" i="14"/>
  <c r="S397" i="14"/>
  <c r="T397" i="14"/>
  <c r="S398" i="14"/>
  <c r="T398" i="14"/>
  <c r="S399" i="14"/>
  <c r="T399" i="14"/>
  <c r="S400" i="14"/>
  <c r="T400" i="14"/>
  <c r="S401" i="14"/>
  <c r="T401" i="14"/>
  <c r="S402" i="14"/>
  <c r="T402" i="14"/>
  <c r="S403" i="14"/>
  <c r="T403" i="14"/>
  <c r="S404" i="14"/>
  <c r="T404" i="14"/>
  <c r="S405" i="14"/>
  <c r="T405" i="14"/>
  <c r="S406" i="14"/>
  <c r="T406" i="14"/>
  <c r="S407" i="14"/>
  <c r="T407" i="14"/>
  <c r="S408" i="14"/>
  <c r="T408" i="14"/>
  <c r="S409" i="14"/>
  <c r="T409" i="14"/>
  <c r="S410" i="14"/>
  <c r="T410" i="14"/>
  <c r="S411" i="14"/>
  <c r="T411" i="14"/>
  <c r="S412" i="14"/>
  <c r="T412" i="14"/>
  <c r="S413" i="14"/>
  <c r="T413" i="14"/>
  <c r="S414" i="14"/>
  <c r="T414" i="14"/>
  <c r="S415" i="14"/>
  <c r="T415" i="14"/>
  <c r="S416" i="14"/>
  <c r="T416" i="14"/>
  <c r="S417" i="14"/>
  <c r="T417" i="14"/>
  <c r="S418" i="14"/>
  <c r="T418" i="14"/>
  <c r="S419" i="14"/>
  <c r="T419" i="14"/>
  <c r="S420" i="14"/>
  <c r="T420" i="14"/>
  <c r="S421" i="14"/>
  <c r="T421" i="14"/>
  <c r="S422" i="14"/>
  <c r="T422" i="14"/>
  <c r="S423" i="14"/>
  <c r="T423" i="14"/>
  <c r="S424" i="14"/>
  <c r="T424" i="14"/>
  <c r="S425" i="14"/>
  <c r="T425" i="14"/>
  <c r="S426" i="14"/>
  <c r="T426" i="14"/>
  <c r="S427" i="14"/>
  <c r="T427" i="14"/>
  <c r="S428" i="14"/>
  <c r="T428" i="14"/>
  <c r="S429" i="14"/>
  <c r="T429" i="14"/>
  <c r="S430" i="14"/>
  <c r="T430" i="14"/>
  <c r="S431" i="14"/>
  <c r="T431" i="14"/>
  <c r="S432" i="14"/>
  <c r="T432" i="14"/>
  <c r="S433" i="14"/>
  <c r="T433" i="14"/>
  <c r="S434" i="14"/>
  <c r="T434" i="14"/>
  <c r="S435" i="14"/>
  <c r="T435" i="14"/>
  <c r="S436" i="14"/>
  <c r="T436" i="14"/>
  <c r="S437" i="14"/>
  <c r="T437" i="14"/>
  <c r="S438" i="14"/>
  <c r="T438" i="14"/>
  <c r="S439" i="14"/>
  <c r="T439" i="14"/>
  <c r="S440" i="14"/>
  <c r="T440" i="14"/>
  <c r="S441" i="14"/>
  <c r="T441" i="14"/>
  <c r="S442" i="14"/>
  <c r="T442" i="14"/>
  <c r="S443" i="14"/>
  <c r="T443" i="14"/>
  <c r="S444" i="14"/>
  <c r="T444" i="14"/>
  <c r="S445" i="14"/>
  <c r="T445" i="14"/>
  <c r="S446" i="14"/>
  <c r="T446" i="14"/>
  <c r="S447" i="14"/>
  <c r="T447" i="14"/>
  <c r="S448" i="14"/>
  <c r="T448" i="14"/>
  <c r="S449" i="14"/>
  <c r="T449" i="14"/>
  <c r="S450" i="14"/>
  <c r="T450" i="14"/>
  <c r="S451" i="14"/>
  <c r="T451" i="14"/>
  <c r="S452" i="14"/>
  <c r="T452" i="14"/>
  <c r="S453" i="14"/>
  <c r="T453" i="14"/>
  <c r="S454" i="14"/>
  <c r="T454" i="14"/>
  <c r="S455" i="14"/>
  <c r="T455" i="14"/>
  <c r="S456" i="14"/>
  <c r="T456" i="14"/>
  <c r="S457" i="14"/>
  <c r="T457" i="14"/>
  <c r="S458" i="14"/>
  <c r="T458" i="14"/>
  <c r="S459" i="14"/>
  <c r="T459" i="14"/>
  <c r="S460" i="14"/>
  <c r="T460" i="14"/>
  <c r="S461" i="14"/>
  <c r="T461" i="14"/>
  <c r="S462" i="14"/>
  <c r="T462" i="14"/>
  <c r="S463" i="14"/>
  <c r="T463" i="14"/>
  <c r="S464" i="14"/>
  <c r="T464" i="14"/>
  <c r="S465" i="14"/>
  <c r="T465" i="14"/>
  <c r="S466" i="14"/>
  <c r="T466" i="14"/>
  <c r="S467" i="14"/>
  <c r="T467" i="14"/>
  <c r="S468" i="14"/>
  <c r="T468" i="14"/>
  <c r="S469" i="14"/>
  <c r="T469" i="14"/>
  <c r="S470" i="14"/>
  <c r="T470" i="14"/>
  <c r="S471" i="14"/>
  <c r="T471" i="14"/>
  <c r="S472" i="14"/>
  <c r="T472" i="14"/>
  <c r="S473" i="14"/>
  <c r="T473" i="14"/>
  <c r="S474" i="14"/>
  <c r="T474" i="14"/>
  <c r="S475" i="14"/>
  <c r="T475" i="14"/>
  <c r="S476" i="14"/>
  <c r="T476" i="14"/>
  <c r="S477" i="14"/>
  <c r="T477" i="14"/>
  <c r="S478" i="14"/>
  <c r="T478" i="14"/>
  <c r="S479" i="14"/>
  <c r="T479" i="14"/>
  <c r="S480" i="14"/>
  <c r="T480" i="14"/>
  <c r="S481" i="14"/>
  <c r="T481" i="14"/>
  <c r="S482" i="14"/>
  <c r="T482" i="14"/>
  <c r="S483" i="14"/>
  <c r="T483" i="14"/>
  <c r="S484" i="14"/>
  <c r="T484" i="14"/>
  <c r="S485" i="14"/>
  <c r="T485" i="14"/>
  <c r="S486" i="14"/>
  <c r="T486" i="14"/>
  <c r="S487" i="14"/>
  <c r="T487" i="14"/>
  <c r="S488" i="14"/>
  <c r="T488" i="14"/>
  <c r="S489" i="14"/>
  <c r="T489" i="14"/>
  <c r="S490" i="14"/>
  <c r="T490" i="14"/>
  <c r="S491" i="14"/>
  <c r="T491" i="14"/>
  <c r="S492" i="14"/>
  <c r="T492" i="14"/>
  <c r="S493" i="14"/>
  <c r="T493" i="14"/>
  <c r="S494" i="14"/>
  <c r="T494" i="14"/>
  <c r="S495" i="14"/>
  <c r="T495" i="14"/>
  <c r="S496" i="14"/>
  <c r="T496" i="14"/>
  <c r="S497" i="14"/>
  <c r="T497" i="14"/>
  <c r="S498" i="14"/>
  <c r="T498" i="14"/>
  <c r="S499" i="14"/>
  <c r="T499" i="14"/>
  <c r="S500" i="14"/>
  <c r="T500" i="14"/>
  <c r="S501" i="14"/>
  <c r="T501" i="14"/>
  <c r="S502" i="14"/>
  <c r="T502" i="14"/>
  <c r="S503" i="14"/>
  <c r="T503" i="14"/>
  <c r="S504" i="14"/>
  <c r="T504" i="14"/>
  <c r="S505" i="14"/>
  <c r="T505" i="14"/>
  <c r="S506" i="14"/>
  <c r="T506" i="14"/>
  <c r="S507" i="14"/>
  <c r="T507" i="14"/>
  <c r="S508" i="14"/>
  <c r="T508" i="14"/>
  <c r="S509" i="14"/>
  <c r="T509" i="14"/>
  <c r="S510" i="14"/>
  <c r="T510" i="14"/>
  <c r="S511" i="14"/>
  <c r="T511" i="14"/>
  <c r="S512" i="14"/>
  <c r="T512" i="14"/>
  <c r="S513" i="14"/>
  <c r="T513" i="14"/>
  <c r="S514" i="14"/>
  <c r="T514" i="14"/>
  <c r="S515" i="14"/>
  <c r="T515" i="14"/>
  <c r="S516" i="14"/>
  <c r="T516" i="14"/>
  <c r="S517" i="14"/>
  <c r="T517" i="14"/>
  <c r="S518" i="14"/>
  <c r="T518" i="14"/>
  <c r="S519" i="14"/>
  <c r="T519" i="14"/>
  <c r="S520" i="14"/>
  <c r="T520" i="14"/>
  <c r="S521" i="14"/>
  <c r="T521" i="14"/>
  <c r="S522" i="14"/>
  <c r="T522" i="14"/>
  <c r="S523" i="14"/>
  <c r="T523" i="14"/>
  <c r="S524" i="14"/>
  <c r="T524" i="14"/>
  <c r="S525" i="14"/>
  <c r="T525" i="14"/>
  <c r="S526" i="14"/>
  <c r="T526" i="14"/>
  <c r="S527" i="14"/>
  <c r="T527" i="14"/>
  <c r="S528" i="14"/>
  <c r="T528" i="14"/>
  <c r="S529" i="14"/>
  <c r="T529" i="14"/>
  <c r="S530" i="14"/>
  <c r="T530" i="14"/>
  <c r="S531" i="14"/>
  <c r="T531" i="14"/>
  <c r="S532" i="14"/>
  <c r="T532" i="14"/>
  <c r="S533" i="14"/>
  <c r="T533" i="14"/>
  <c r="S534" i="14"/>
  <c r="T534" i="14"/>
  <c r="S535" i="14"/>
  <c r="T535" i="14"/>
  <c r="S536" i="14"/>
  <c r="T536" i="14"/>
  <c r="S537" i="14"/>
  <c r="T537" i="14"/>
  <c r="S538" i="14"/>
  <c r="T538" i="14"/>
  <c r="S539" i="14"/>
  <c r="T539" i="14"/>
  <c r="S540" i="14"/>
  <c r="T540" i="14"/>
  <c r="S541" i="14"/>
  <c r="T541" i="14"/>
  <c r="S542" i="14"/>
  <c r="T542" i="14"/>
  <c r="S543" i="14"/>
  <c r="T543" i="14"/>
  <c r="S544" i="14"/>
  <c r="T544" i="14"/>
  <c r="S545" i="14"/>
  <c r="T545" i="14"/>
  <c r="S546" i="14"/>
  <c r="T546" i="14"/>
  <c r="S547" i="14"/>
  <c r="T547" i="14"/>
  <c r="S548" i="14"/>
  <c r="T548" i="14"/>
  <c r="S549" i="14"/>
  <c r="T549" i="14"/>
  <c r="S550" i="14"/>
  <c r="T550" i="14"/>
  <c r="S551" i="14"/>
  <c r="T551" i="14"/>
  <c r="S552" i="14"/>
  <c r="T552" i="14"/>
  <c r="S553" i="14"/>
  <c r="T553" i="14"/>
  <c r="S554" i="14"/>
  <c r="T554" i="14"/>
  <c r="S555" i="14"/>
  <c r="T555" i="14"/>
  <c r="S556" i="14"/>
  <c r="T556" i="14"/>
  <c r="S557" i="14"/>
  <c r="T557" i="14"/>
  <c r="S558" i="14"/>
  <c r="T558" i="14"/>
  <c r="S559" i="14"/>
  <c r="T559" i="14"/>
  <c r="S560" i="14"/>
  <c r="T560" i="14"/>
  <c r="S561" i="14"/>
  <c r="T561" i="14"/>
  <c r="S562" i="14"/>
  <c r="T562" i="14"/>
  <c r="S563" i="14"/>
  <c r="T563" i="14"/>
  <c r="S564" i="14"/>
  <c r="T564" i="14"/>
  <c r="S565" i="14"/>
  <c r="T565" i="14"/>
  <c r="S566" i="14"/>
  <c r="T566" i="14"/>
  <c r="S567" i="14"/>
  <c r="T567" i="14"/>
  <c r="S568" i="14"/>
  <c r="T568" i="14"/>
  <c r="S569" i="14"/>
  <c r="T569" i="14"/>
  <c r="S570" i="14"/>
  <c r="T570" i="14"/>
  <c r="S571" i="14"/>
  <c r="T571" i="14"/>
  <c r="S15" i="15"/>
  <c r="T15" i="15"/>
  <c r="S16" i="15"/>
  <c r="T16" i="15"/>
  <c r="S17" i="15"/>
  <c r="T17" i="15"/>
  <c r="S18" i="15"/>
  <c r="T18" i="15"/>
  <c r="S19" i="15"/>
  <c r="T19" i="15"/>
  <c r="S20" i="15"/>
  <c r="T20" i="15"/>
  <c r="S21" i="15"/>
  <c r="T21" i="15"/>
  <c r="S22" i="15"/>
  <c r="T22" i="15"/>
  <c r="S23" i="15"/>
  <c r="T23" i="15"/>
  <c r="S24" i="15"/>
  <c r="T24" i="15"/>
  <c r="S25" i="15"/>
  <c r="T25" i="15"/>
  <c r="S26" i="15"/>
  <c r="T26" i="15"/>
  <c r="S27" i="15"/>
  <c r="T27" i="15"/>
  <c r="S28" i="15"/>
  <c r="T28" i="15"/>
  <c r="S29" i="15"/>
  <c r="T29" i="15"/>
  <c r="S30" i="15"/>
  <c r="T30" i="15"/>
  <c r="S31" i="15"/>
  <c r="T31" i="15"/>
  <c r="S32" i="15"/>
  <c r="T32" i="15"/>
  <c r="S33" i="15"/>
  <c r="T33" i="15"/>
  <c r="S34" i="15"/>
  <c r="T34" i="15"/>
  <c r="S35" i="15"/>
  <c r="T35" i="15"/>
  <c r="S36" i="15"/>
  <c r="T36" i="15"/>
  <c r="S37" i="15"/>
  <c r="T37" i="15"/>
  <c r="S38" i="15"/>
  <c r="T38" i="15"/>
  <c r="S39" i="15"/>
  <c r="T39" i="15"/>
  <c r="S40" i="15"/>
  <c r="T40" i="15"/>
  <c r="S41" i="15"/>
  <c r="T41" i="15"/>
  <c r="S42" i="15"/>
  <c r="T42" i="15"/>
  <c r="S43" i="15"/>
  <c r="T43" i="15"/>
  <c r="S44" i="15"/>
  <c r="T44" i="15"/>
  <c r="S45" i="15"/>
  <c r="T45" i="15"/>
  <c r="S46" i="15"/>
  <c r="T46" i="15"/>
  <c r="S47" i="15"/>
  <c r="T47" i="15"/>
  <c r="S48" i="15"/>
  <c r="T48" i="15"/>
  <c r="S49" i="15"/>
  <c r="T49" i="15"/>
  <c r="S50" i="15"/>
  <c r="T50" i="15"/>
  <c r="S51" i="15"/>
  <c r="T51" i="15"/>
  <c r="S52" i="15"/>
  <c r="T52" i="15"/>
  <c r="S53" i="15"/>
  <c r="T53" i="15"/>
  <c r="S54" i="15"/>
  <c r="T54" i="15"/>
  <c r="S55" i="15"/>
  <c r="T55" i="15"/>
  <c r="S56" i="15"/>
  <c r="T56" i="15"/>
  <c r="S57" i="15"/>
  <c r="T57" i="15"/>
  <c r="S58" i="15"/>
  <c r="T58" i="15"/>
  <c r="S59" i="15"/>
  <c r="T59" i="15"/>
  <c r="S60" i="15"/>
  <c r="T60" i="15"/>
  <c r="S61" i="15"/>
  <c r="T61" i="15"/>
  <c r="S62" i="15"/>
  <c r="T62" i="15"/>
  <c r="S63" i="15"/>
  <c r="T63" i="15"/>
  <c r="S64" i="15"/>
  <c r="T64" i="15"/>
  <c r="S65" i="15"/>
  <c r="T65" i="15"/>
  <c r="S66" i="15"/>
  <c r="T66" i="15"/>
  <c r="S67" i="15"/>
  <c r="T67" i="15"/>
  <c r="S68" i="15"/>
  <c r="T68" i="15"/>
  <c r="S69" i="15"/>
  <c r="T69" i="15"/>
  <c r="S70" i="15"/>
  <c r="T70" i="15"/>
  <c r="S71" i="15"/>
  <c r="T71" i="15"/>
  <c r="S72" i="15"/>
  <c r="T72" i="15"/>
  <c r="S73" i="15"/>
  <c r="T73" i="15"/>
  <c r="S74" i="15"/>
  <c r="T74" i="15"/>
  <c r="S75" i="15"/>
  <c r="T75" i="15"/>
  <c r="S76" i="15"/>
  <c r="T76" i="15"/>
  <c r="S77" i="15"/>
  <c r="T77" i="15"/>
  <c r="S78" i="15"/>
  <c r="T78" i="15"/>
  <c r="S79" i="15"/>
  <c r="T79" i="15"/>
  <c r="S80" i="15"/>
  <c r="T80" i="15"/>
  <c r="S81" i="15"/>
  <c r="T81" i="15"/>
  <c r="S82" i="15"/>
  <c r="T82" i="15"/>
  <c r="S83" i="15"/>
  <c r="T83" i="15"/>
  <c r="S84" i="15"/>
  <c r="T84" i="15"/>
  <c r="S85" i="15"/>
  <c r="T85" i="15"/>
  <c r="S86" i="15"/>
  <c r="T86" i="15"/>
  <c r="S87" i="15"/>
  <c r="T87" i="15"/>
  <c r="S88" i="15"/>
  <c r="T88" i="15"/>
  <c r="S89" i="15"/>
  <c r="T89" i="15"/>
  <c r="S90" i="15"/>
  <c r="T90" i="15"/>
  <c r="S91" i="15"/>
  <c r="T91" i="15"/>
  <c r="S92" i="15"/>
  <c r="T92" i="15"/>
  <c r="S93" i="15"/>
  <c r="T93" i="15"/>
  <c r="S94" i="15"/>
  <c r="T94" i="15"/>
  <c r="S95" i="15"/>
  <c r="T95" i="15"/>
  <c r="S96" i="15"/>
  <c r="T96" i="15"/>
  <c r="S97" i="15"/>
  <c r="T97" i="15"/>
  <c r="S98" i="15"/>
  <c r="T98" i="15"/>
  <c r="S99" i="15"/>
  <c r="T99" i="15"/>
  <c r="S100" i="15"/>
  <c r="T100" i="15"/>
  <c r="S101" i="15"/>
  <c r="T101" i="15"/>
  <c r="S102" i="15"/>
  <c r="T102" i="15"/>
  <c r="S103" i="15"/>
  <c r="T103" i="15"/>
  <c r="S104" i="15"/>
  <c r="T104" i="15"/>
  <c r="S105" i="15"/>
  <c r="T105" i="15"/>
  <c r="S106" i="15"/>
  <c r="T106" i="15"/>
  <c r="S107" i="15"/>
  <c r="T107" i="15"/>
  <c r="S108" i="15"/>
  <c r="T108" i="15"/>
  <c r="S109" i="15"/>
  <c r="T109" i="15"/>
  <c r="S113" i="15"/>
  <c r="T113" i="15"/>
  <c r="S114" i="15"/>
  <c r="T114" i="15"/>
  <c r="S115" i="15"/>
  <c r="T115" i="15"/>
  <c r="S116" i="15"/>
  <c r="T116" i="15"/>
  <c r="S117" i="15"/>
  <c r="T117" i="15"/>
  <c r="S118" i="15"/>
  <c r="T118" i="15"/>
  <c r="S119" i="15"/>
  <c r="T119" i="15"/>
  <c r="S120" i="15"/>
  <c r="T120" i="15"/>
  <c r="S121" i="15"/>
  <c r="T121" i="15"/>
  <c r="S122" i="15"/>
  <c r="T122" i="15"/>
  <c r="S123" i="15"/>
  <c r="T123" i="15"/>
  <c r="S124" i="15"/>
  <c r="T124" i="15"/>
  <c r="S125" i="15"/>
  <c r="T125" i="15"/>
  <c r="S126" i="15"/>
  <c r="T126" i="15"/>
  <c r="S127" i="15"/>
  <c r="T127" i="15"/>
  <c r="S128" i="15"/>
  <c r="T128" i="15"/>
  <c r="S129" i="15"/>
  <c r="T129" i="15"/>
  <c r="S130" i="15"/>
  <c r="T130" i="15"/>
  <c r="S131" i="15"/>
  <c r="T131" i="15"/>
  <c r="S132" i="15"/>
  <c r="T132" i="15"/>
  <c r="S133" i="15"/>
  <c r="T133" i="15"/>
  <c r="S134" i="15"/>
  <c r="T134" i="15"/>
  <c r="S135" i="15"/>
  <c r="T135" i="15"/>
  <c r="S136" i="15"/>
  <c r="T136" i="15"/>
  <c r="S137" i="15"/>
  <c r="T137" i="15"/>
  <c r="S138" i="15"/>
  <c r="T138" i="15"/>
  <c r="S139" i="15"/>
  <c r="T139" i="15"/>
  <c r="S140" i="15"/>
  <c r="T140" i="15"/>
  <c r="S141" i="15"/>
  <c r="T141" i="15"/>
  <c r="S142" i="15"/>
  <c r="T142" i="15"/>
  <c r="S143" i="15"/>
  <c r="T143" i="15"/>
  <c r="S144" i="15"/>
  <c r="T144" i="15"/>
  <c r="S145" i="15"/>
  <c r="T145" i="15"/>
  <c r="S146" i="15"/>
  <c r="T146" i="15"/>
  <c r="S147" i="15"/>
  <c r="T147" i="15"/>
  <c r="S148" i="15"/>
  <c r="T148" i="15"/>
  <c r="S149" i="15"/>
  <c r="T149" i="15"/>
  <c r="S150" i="15"/>
  <c r="T150" i="15"/>
  <c r="S151" i="15"/>
  <c r="T151" i="15"/>
  <c r="S152" i="15"/>
  <c r="T152" i="15"/>
  <c r="S153" i="15"/>
  <c r="T153" i="15"/>
  <c r="S154" i="15"/>
  <c r="T154" i="15"/>
  <c r="S155" i="15"/>
  <c r="T155" i="15"/>
  <c r="S156" i="15"/>
  <c r="T156" i="15"/>
  <c r="S157" i="15"/>
  <c r="T157" i="15"/>
  <c r="S158" i="15"/>
  <c r="T158" i="15"/>
  <c r="S159" i="15"/>
  <c r="T159" i="15"/>
  <c r="S160" i="15"/>
  <c r="T160" i="15"/>
  <c r="S161" i="15"/>
  <c r="T161" i="15"/>
  <c r="S162" i="15"/>
  <c r="T162" i="15"/>
  <c r="S163" i="15"/>
  <c r="T163" i="15"/>
  <c r="S164" i="15"/>
  <c r="T164" i="15"/>
  <c r="S165" i="15"/>
  <c r="T165" i="15"/>
  <c r="S166" i="15"/>
  <c r="T166" i="15"/>
  <c r="S167" i="15"/>
  <c r="T167" i="15"/>
  <c r="S168" i="15"/>
  <c r="T168" i="15"/>
  <c r="S169" i="15"/>
  <c r="T169" i="15"/>
  <c r="S170" i="15"/>
  <c r="T170" i="15"/>
  <c r="S171" i="15"/>
  <c r="T171" i="15"/>
  <c r="S172" i="15"/>
  <c r="T172" i="15"/>
  <c r="S173" i="15"/>
  <c r="T173" i="15"/>
  <c r="S174" i="15"/>
  <c r="T174" i="15"/>
  <c r="S175" i="15"/>
  <c r="T175" i="15"/>
  <c r="S176" i="15"/>
  <c r="T176" i="15"/>
  <c r="S177" i="15"/>
  <c r="T177" i="15"/>
  <c r="S178" i="15"/>
  <c r="T178" i="15"/>
  <c r="S179" i="15"/>
  <c r="T179" i="15"/>
  <c r="S180" i="15"/>
  <c r="T180" i="15"/>
  <c r="S181" i="15"/>
  <c r="T181" i="15"/>
  <c r="S182" i="15"/>
  <c r="T182" i="15"/>
  <c r="S183" i="15"/>
  <c r="T183" i="15"/>
  <c r="S184" i="15"/>
  <c r="T184" i="15"/>
  <c r="S185" i="15"/>
  <c r="T185" i="15"/>
  <c r="S186" i="15"/>
  <c r="T186" i="15"/>
  <c r="S187" i="15"/>
  <c r="T187" i="15"/>
  <c r="S188" i="15"/>
  <c r="T188" i="15"/>
  <c r="S189" i="15"/>
  <c r="T189" i="15"/>
  <c r="S190" i="15"/>
  <c r="T190" i="15"/>
  <c r="S191" i="15"/>
  <c r="T191" i="15"/>
  <c r="S192" i="15"/>
  <c r="T192" i="15"/>
  <c r="S193" i="15"/>
  <c r="T193" i="15"/>
  <c r="S194" i="15"/>
  <c r="T194" i="15"/>
  <c r="S195" i="15"/>
  <c r="T195" i="15"/>
  <c r="S196" i="15"/>
  <c r="T196" i="15"/>
  <c r="S197" i="15"/>
  <c r="T197" i="15"/>
  <c r="S198" i="15"/>
  <c r="T198" i="15"/>
  <c r="S199" i="15"/>
  <c r="T199" i="15"/>
  <c r="S200" i="15"/>
  <c r="T200" i="15"/>
  <c r="S201" i="15"/>
  <c r="T201" i="15"/>
  <c r="S202" i="15"/>
  <c r="T202" i="15"/>
  <c r="S203" i="15"/>
  <c r="T203" i="15"/>
  <c r="S204" i="15"/>
  <c r="T204" i="15"/>
  <c r="S205" i="15"/>
  <c r="T205" i="15"/>
  <c r="S206" i="15"/>
  <c r="T206" i="15"/>
  <c r="S207" i="15"/>
  <c r="T207" i="15"/>
  <c r="S208" i="15"/>
  <c r="T208" i="15"/>
  <c r="S209" i="15"/>
  <c r="T209" i="15"/>
  <c r="S210" i="15"/>
  <c r="T210" i="15"/>
  <c r="S211" i="15"/>
  <c r="T211" i="15"/>
  <c r="S212" i="15"/>
  <c r="T212" i="15"/>
  <c r="S213" i="15"/>
  <c r="T213" i="15"/>
  <c r="S214" i="15"/>
  <c r="T214" i="15"/>
  <c r="S215" i="15"/>
  <c r="T215" i="15"/>
  <c r="S216" i="15"/>
  <c r="T216" i="15"/>
  <c r="S217" i="15"/>
  <c r="T217" i="15"/>
  <c r="S218" i="15"/>
  <c r="T218" i="15"/>
  <c r="S219" i="15"/>
  <c r="T219" i="15"/>
  <c r="S220" i="15"/>
  <c r="T220" i="15"/>
  <c r="S221" i="15"/>
  <c r="T221" i="15"/>
  <c r="S222" i="15"/>
  <c r="T222" i="15"/>
  <c r="S223" i="15"/>
  <c r="T223" i="15"/>
  <c r="S224" i="15"/>
  <c r="T224" i="15"/>
  <c r="S225" i="15"/>
  <c r="T225" i="15"/>
  <c r="S226" i="15"/>
  <c r="T226" i="15"/>
  <c r="S227" i="15"/>
  <c r="T227" i="15"/>
  <c r="S228" i="15"/>
  <c r="T228" i="15"/>
  <c r="S229" i="15"/>
  <c r="T229" i="15"/>
  <c r="S230" i="15"/>
  <c r="T230" i="15"/>
  <c r="S231" i="15"/>
  <c r="T231" i="15"/>
  <c r="S232" i="15"/>
  <c r="T232" i="15"/>
  <c r="S233" i="15"/>
  <c r="T233" i="15"/>
  <c r="S234" i="15"/>
  <c r="T234" i="15"/>
  <c r="S235" i="15"/>
  <c r="T235" i="15"/>
  <c r="S236" i="15"/>
  <c r="T236" i="15"/>
  <c r="S237" i="15"/>
  <c r="T237" i="15"/>
  <c r="S238" i="15"/>
  <c r="T238" i="15"/>
  <c r="S239" i="15"/>
  <c r="T239" i="15"/>
  <c r="S240" i="15"/>
  <c r="T240" i="15"/>
  <c r="S241" i="15"/>
  <c r="T241" i="15"/>
  <c r="S242" i="15"/>
  <c r="T242" i="15"/>
  <c r="S243" i="15"/>
  <c r="T243" i="15"/>
  <c r="S244" i="15"/>
  <c r="T244" i="15"/>
  <c r="S245" i="15"/>
  <c r="T245" i="15"/>
  <c r="S246" i="15"/>
  <c r="T246" i="15"/>
  <c r="S247" i="15"/>
  <c r="T247" i="15"/>
  <c r="S248" i="15"/>
  <c r="T248" i="15"/>
  <c r="S249" i="15"/>
  <c r="T249" i="15"/>
  <c r="S250" i="15"/>
  <c r="T250" i="15"/>
  <c r="S251" i="15"/>
  <c r="T251" i="15"/>
  <c r="S252" i="15"/>
  <c r="T252" i="15"/>
  <c r="S253" i="15"/>
  <c r="T253" i="15"/>
  <c r="S254" i="15"/>
  <c r="T254" i="15"/>
  <c r="S255" i="15"/>
  <c r="T255" i="15"/>
  <c r="S256" i="15"/>
  <c r="T256" i="15"/>
  <c r="S257" i="15"/>
  <c r="T257" i="15"/>
  <c r="S258" i="15"/>
  <c r="T258" i="15"/>
  <c r="S259" i="15"/>
  <c r="T259" i="15"/>
  <c r="S260" i="15"/>
  <c r="T260" i="15"/>
  <c r="S261" i="15"/>
  <c r="T261" i="15"/>
  <c r="S262" i="15"/>
  <c r="T262" i="15"/>
  <c r="S263" i="15"/>
  <c r="T263" i="15"/>
  <c r="S264" i="15"/>
  <c r="T264" i="15"/>
  <c r="S265" i="15"/>
  <c r="T265" i="15"/>
  <c r="S266" i="15"/>
  <c r="T266" i="15"/>
  <c r="S267" i="15"/>
  <c r="T267" i="15"/>
  <c r="S268" i="15"/>
  <c r="T268" i="15"/>
  <c r="S269" i="15"/>
  <c r="T269" i="15"/>
  <c r="S270" i="15"/>
  <c r="T270" i="15"/>
  <c r="S271" i="15"/>
  <c r="T271" i="15"/>
  <c r="S272" i="15"/>
  <c r="T272" i="15"/>
  <c r="S273" i="15"/>
  <c r="T273" i="15"/>
  <c r="S274" i="15"/>
  <c r="T274" i="15"/>
  <c r="S275" i="15"/>
  <c r="T275" i="15"/>
  <c r="S276" i="15"/>
  <c r="T276" i="15"/>
  <c r="S277" i="15"/>
  <c r="T277" i="15"/>
  <c r="S278" i="15"/>
  <c r="T278" i="15"/>
  <c r="S279" i="15"/>
  <c r="T279" i="15"/>
  <c r="S280" i="15"/>
  <c r="T280" i="15"/>
  <c r="S281" i="15"/>
  <c r="T281" i="15"/>
  <c r="S282" i="15"/>
  <c r="T282" i="15"/>
  <c r="S283" i="15"/>
  <c r="T283" i="15"/>
  <c r="S284" i="15"/>
  <c r="T284" i="15"/>
  <c r="S285" i="15"/>
  <c r="T285" i="15"/>
  <c r="S286" i="15"/>
  <c r="T286" i="15"/>
  <c r="S287" i="15"/>
  <c r="T287" i="15"/>
  <c r="S288" i="15"/>
  <c r="T288" i="15"/>
  <c r="S289" i="15"/>
  <c r="T289" i="15"/>
  <c r="S290" i="15"/>
  <c r="T290" i="15"/>
  <c r="S291" i="15"/>
  <c r="T291" i="15"/>
  <c r="S292" i="15"/>
  <c r="T292" i="15"/>
  <c r="S293" i="15"/>
  <c r="T293" i="15"/>
  <c r="S294" i="15"/>
  <c r="T294" i="15"/>
  <c r="S295" i="15"/>
  <c r="T295" i="15"/>
  <c r="S296" i="15"/>
  <c r="T296" i="15"/>
  <c r="S297" i="15"/>
  <c r="T297" i="15"/>
  <c r="S298" i="15"/>
  <c r="T298" i="15"/>
  <c r="S299" i="15"/>
  <c r="T299" i="15"/>
  <c r="S300" i="15"/>
  <c r="T300" i="15"/>
  <c r="S301" i="15"/>
  <c r="T301" i="15"/>
  <c r="S302" i="15"/>
  <c r="T302" i="15"/>
  <c r="S303" i="15"/>
  <c r="T303" i="15"/>
  <c r="S304" i="15"/>
  <c r="T304" i="15"/>
  <c r="S305" i="15"/>
  <c r="T305" i="15"/>
  <c r="S306" i="15"/>
  <c r="T306" i="15"/>
  <c r="S307" i="15"/>
  <c r="T307" i="15"/>
  <c r="S308" i="15"/>
  <c r="T308" i="15"/>
  <c r="S309" i="15"/>
  <c r="T309" i="15"/>
  <c r="S310" i="15"/>
  <c r="T310" i="15"/>
  <c r="S311" i="15"/>
  <c r="T311" i="15"/>
  <c r="S312" i="15"/>
  <c r="T312" i="15"/>
  <c r="S313" i="15"/>
  <c r="T313" i="15"/>
  <c r="S314" i="15"/>
  <c r="T314" i="15"/>
  <c r="S315" i="15"/>
  <c r="T315" i="15"/>
  <c r="S316" i="15"/>
  <c r="T316" i="15"/>
  <c r="S317" i="15"/>
  <c r="T317" i="15"/>
  <c r="S318" i="15"/>
  <c r="T318" i="15"/>
  <c r="S319" i="15"/>
  <c r="T319" i="15"/>
  <c r="S320" i="15"/>
  <c r="T320" i="15"/>
  <c r="S321" i="15"/>
  <c r="T321" i="15"/>
  <c r="S322" i="15"/>
  <c r="T322" i="15"/>
  <c r="S323" i="15"/>
  <c r="T323" i="15"/>
  <c r="S324" i="15"/>
  <c r="T324" i="15"/>
  <c r="S325" i="15"/>
  <c r="T325" i="15"/>
  <c r="S326" i="15"/>
  <c r="T326" i="15"/>
  <c r="S327" i="15"/>
  <c r="T327" i="15"/>
  <c r="S328" i="15"/>
  <c r="T328" i="15"/>
  <c r="S329" i="15"/>
  <c r="T329" i="15"/>
  <c r="S330" i="15"/>
  <c r="T330" i="15"/>
  <c r="S331" i="15"/>
  <c r="T331" i="15"/>
  <c r="S332" i="15"/>
  <c r="T332" i="15"/>
  <c r="S333" i="15"/>
  <c r="T333" i="15"/>
  <c r="S334" i="15"/>
  <c r="T334" i="15"/>
  <c r="S335" i="15"/>
  <c r="T335" i="15"/>
  <c r="S336" i="15"/>
  <c r="T336" i="15"/>
  <c r="S337" i="15"/>
  <c r="T337" i="15"/>
  <c r="S338" i="15"/>
  <c r="T338" i="15"/>
  <c r="S339" i="15"/>
  <c r="T339" i="15"/>
  <c r="S340" i="15"/>
  <c r="T340" i="15"/>
  <c r="S341" i="15"/>
  <c r="T341" i="15"/>
  <c r="S342" i="15"/>
  <c r="T342" i="15"/>
  <c r="S343" i="15"/>
  <c r="T343" i="15"/>
  <c r="S344" i="15"/>
  <c r="T344" i="15"/>
  <c r="S345" i="15"/>
  <c r="T345" i="15"/>
  <c r="S346" i="15"/>
  <c r="T346" i="15"/>
  <c r="S347" i="15"/>
  <c r="T347" i="15"/>
  <c r="S348" i="15"/>
  <c r="T348" i="15"/>
  <c r="S349" i="15"/>
  <c r="T349" i="15"/>
  <c r="S350" i="15"/>
  <c r="T350" i="15"/>
  <c r="S351" i="15"/>
  <c r="T351" i="15"/>
  <c r="S352" i="15"/>
  <c r="T352" i="15"/>
  <c r="S353" i="15"/>
  <c r="T353" i="15"/>
  <c r="S354" i="15"/>
  <c r="T354" i="15"/>
  <c r="S355" i="15"/>
  <c r="T355" i="15"/>
  <c r="S356" i="15"/>
  <c r="T356" i="15"/>
  <c r="S357" i="15"/>
  <c r="T357" i="15"/>
  <c r="S358" i="15"/>
  <c r="T358" i="15"/>
  <c r="S359" i="15"/>
  <c r="T359" i="15"/>
  <c r="S360" i="15"/>
  <c r="T360" i="15"/>
  <c r="S361" i="15"/>
  <c r="T361" i="15"/>
  <c r="S362" i="15"/>
  <c r="T362" i="15"/>
  <c r="S363" i="15"/>
  <c r="T363" i="15"/>
  <c r="S364" i="15"/>
  <c r="T364" i="15"/>
  <c r="S365" i="15"/>
  <c r="T365" i="15"/>
  <c r="S366" i="15"/>
  <c r="T366" i="15"/>
  <c r="S367" i="15"/>
  <c r="T367" i="15"/>
  <c r="S368" i="15"/>
  <c r="T368" i="15"/>
  <c r="S369" i="15"/>
  <c r="T369" i="15"/>
  <c r="S370" i="15"/>
  <c r="T370" i="15"/>
  <c r="S371" i="15"/>
  <c r="T371" i="15"/>
  <c r="S372" i="15"/>
  <c r="T372" i="15"/>
  <c r="S373" i="15"/>
  <c r="T373" i="15"/>
  <c r="S374" i="15"/>
  <c r="T374" i="15"/>
  <c r="S375" i="15"/>
  <c r="T375" i="15"/>
  <c r="S376" i="15"/>
  <c r="T376" i="15"/>
  <c r="S377" i="15"/>
  <c r="T377" i="15"/>
  <c r="S378" i="15"/>
  <c r="T378" i="15"/>
  <c r="S379" i="15"/>
  <c r="T379" i="15"/>
  <c r="S380" i="15"/>
  <c r="T380" i="15"/>
  <c r="S381" i="15"/>
  <c r="T381" i="15"/>
  <c r="S382" i="15"/>
  <c r="T382" i="15"/>
  <c r="S383" i="15"/>
  <c r="T383" i="15"/>
  <c r="S384" i="15"/>
  <c r="T384" i="15"/>
  <c r="S385" i="15"/>
  <c r="T385" i="15"/>
  <c r="S386" i="15"/>
  <c r="T386" i="15"/>
  <c r="S387" i="15"/>
  <c r="T387" i="15"/>
  <c r="S388" i="15"/>
  <c r="T388" i="15"/>
  <c r="S389" i="15"/>
  <c r="T389" i="15"/>
  <c r="S390" i="15"/>
  <c r="T390" i="15"/>
  <c r="S391" i="15"/>
  <c r="T391" i="15"/>
  <c r="S392" i="15"/>
  <c r="T392" i="15"/>
  <c r="S393" i="15"/>
  <c r="T393" i="15"/>
  <c r="S394" i="15"/>
  <c r="T394" i="15"/>
  <c r="S395" i="15"/>
  <c r="T395" i="15"/>
  <c r="S396" i="15"/>
  <c r="T396" i="15"/>
  <c r="S397" i="15"/>
  <c r="T397" i="15"/>
  <c r="S398" i="15"/>
  <c r="T398" i="15"/>
  <c r="S399" i="15"/>
  <c r="T399" i="15"/>
  <c r="S400" i="15"/>
  <c r="T400" i="15"/>
  <c r="S401" i="15"/>
  <c r="T401" i="15"/>
  <c r="S402" i="15"/>
  <c r="T402" i="15"/>
  <c r="S403" i="15"/>
  <c r="T403" i="15"/>
  <c r="S404" i="15"/>
  <c r="T404" i="15"/>
  <c r="S405" i="15"/>
  <c r="T405" i="15"/>
  <c r="S406" i="15"/>
  <c r="T406" i="15"/>
  <c r="S407" i="15"/>
  <c r="T407" i="15"/>
  <c r="S408" i="15"/>
  <c r="T408" i="15"/>
  <c r="S409" i="15"/>
  <c r="T409" i="15"/>
  <c r="S410" i="15"/>
  <c r="T410" i="15"/>
  <c r="S411" i="15"/>
  <c r="T411" i="15"/>
  <c r="S412" i="15"/>
  <c r="T412" i="15"/>
  <c r="S413" i="15"/>
  <c r="T413" i="15"/>
  <c r="S414" i="15"/>
  <c r="T414" i="15"/>
  <c r="S415" i="15"/>
  <c r="T415" i="15"/>
  <c r="S416" i="15"/>
  <c r="T416" i="15"/>
  <c r="S417" i="15"/>
  <c r="T417" i="15"/>
  <c r="S418" i="15"/>
  <c r="T418" i="15"/>
  <c r="S419" i="15"/>
  <c r="T419" i="15"/>
  <c r="S420" i="15"/>
  <c r="T420" i="15"/>
  <c r="S421" i="15"/>
  <c r="T421" i="15"/>
  <c r="S422" i="15"/>
  <c r="T422" i="15"/>
  <c r="S423" i="15"/>
  <c r="T423" i="15"/>
  <c r="S424" i="15"/>
  <c r="T424" i="15"/>
  <c r="S425" i="15"/>
  <c r="T425" i="15"/>
  <c r="S426" i="15"/>
  <c r="T426" i="15"/>
  <c r="S427" i="15"/>
  <c r="T427" i="15"/>
  <c r="S428" i="15"/>
  <c r="T428" i="15"/>
  <c r="S429" i="15"/>
  <c r="T429" i="15"/>
  <c r="S430" i="15"/>
  <c r="T430" i="15"/>
  <c r="S431" i="15"/>
  <c r="T431" i="15"/>
  <c r="S432" i="15"/>
  <c r="T432" i="15"/>
  <c r="S433" i="15"/>
  <c r="T433" i="15"/>
  <c r="S434" i="15"/>
  <c r="T434" i="15"/>
  <c r="S435" i="15"/>
  <c r="T435" i="15"/>
  <c r="S436" i="15"/>
  <c r="T436" i="15"/>
  <c r="S437" i="15"/>
  <c r="T437" i="15"/>
  <c r="S438" i="15"/>
  <c r="T438" i="15"/>
  <c r="S439" i="15"/>
  <c r="T439" i="15"/>
  <c r="S440" i="15"/>
  <c r="T440" i="15"/>
  <c r="S441" i="15"/>
  <c r="T441" i="15"/>
  <c r="S442" i="15"/>
  <c r="T442" i="15"/>
  <c r="S443" i="15"/>
  <c r="T443" i="15"/>
  <c r="S444" i="15"/>
  <c r="T444" i="15"/>
  <c r="S445" i="15"/>
  <c r="T445" i="15"/>
  <c r="S446" i="15"/>
  <c r="T446" i="15"/>
  <c r="S447" i="15"/>
  <c r="T447" i="15"/>
  <c r="S448" i="15"/>
  <c r="T448" i="15"/>
  <c r="S449" i="15"/>
  <c r="T449" i="15"/>
  <c r="S450" i="15"/>
  <c r="T450" i="15"/>
  <c r="S451" i="15"/>
  <c r="T451" i="15"/>
  <c r="S452" i="15"/>
  <c r="T452" i="15"/>
  <c r="S453" i="15"/>
  <c r="T453" i="15"/>
  <c r="S454" i="15"/>
  <c r="T454" i="15"/>
  <c r="S455" i="15"/>
  <c r="T455" i="15"/>
  <c r="S456" i="15"/>
  <c r="T456" i="15"/>
  <c r="S457" i="15"/>
  <c r="T457" i="15"/>
  <c r="S458" i="15"/>
  <c r="T458" i="15"/>
  <c r="S459" i="15"/>
  <c r="T459" i="15"/>
  <c r="S460" i="15"/>
  <c r="T460" i="15"/>
  <c r="S461" i="15"/>
  <c r="T461" i="15"/>
  <c r="S462" i="15"/>
  <c r="T462" i="15"/>
  <c r="S463" i="15"/>
  <c r="T463" i="15"/>
  <c r="S464" i="15"/>
  <c r="T464" i="15"/>
  <c r="S465" i="15"/>
  <c r="T465" i="15"/>
  <c r="S466" i="15"/>
  <c r="T466" i="15"/>
  <c r="S467" i="15"/>
  <c r="T467" i="15"/>
  <c r="S468" i="15"/>
  <c r="T468" i="15"/>
  <c r="S469" i="15"/>
  <c r="T469" i="15"/>
  <c r="S470" i="15"/>
  <c r="T470" i="15"/>
  <c r="S471" i="15"/>
  <c r="T471" i="15"/>
  <c r="S472" i="15"/>
  <c r="T472" i="15"/>
  <c r="S473" i="15"/>
  <c r="T473" i="15"/>
  <c r="S474" i="15"/>
  <c r="T474" i="15"/>
  <c r="S475" i="15"/>
  <c r="T475" i="15"/>
  <c r="S476" i="15"/>
  <c r="T476" i="15"/>
  <c r="S477" i="15"/>
  <c r="T477" i="15"/>
  <c r="S478" i="15"/>
  <c r="T478" i="15"/>
  <c r="S479" i="15"/>
  <c r="T479" i="15"/>
  <c r="S480" i="15"/>
  <c r="T480" i="15"/>
  <c r="S481" i="15"/>
  <c r="T481" i="15"/>
  <c r="S482" i="15"/>
  <c r="T482" i="15"/>
  <c r="S483" i="15"/>
  <c r="T483" i="15"/>
  <c r="S484" i="15"/>
  <c r="T484" i="15"/>
  <c r="S485" i="15"/>
  <c r="T485" i="15"/>
  <c r="S486" i="15"/>
  <c r="T486" i="15"/>
  <c r="S487" i="15"/>
  <c r="T487" i="15"/>
  <c r="S488" i="15"/>
  <c r="T488" i="15"/>
  <c r="S489" i="15"/>
  <c r="T489" i="15"/>
  <c r="S490" i="15"/>
  <c r="T490" i="15"/>
  <c r="S491" i="15"/>
  <c r="T491" i="15"/>
  <c r="S492" i="15"/>
  <c r="T492" i="15"/>
  <c r="S493" i="15"/>
  <c r="T493" i="15"/>
  <c r="S494" i="15"/>
  <c r="T494" i="15"/>
  <c r="S495" i="15"/>
  <c r="T495" i="15"/>
  <c r="S496" i="15"/>
  <c r="T496" i="15"/>
  <c r="S497" i="15"/>
  <c r="T497" i="15"/>
  <c r="S498" i="15"/>
  <c r="T498" i="15"/>
  <c r="S499" i="15"/>
  <c r="T499" i="15"/>
  <c r="S500" i="15"/>
  <c r="T500" i="15"/>
  <c r="S501" i="15"/>
  <c r="T501" i="15"/>
  <c r="S502" i="15"/>
  <c r="T502" i="15"/>
  <c r="S503" i="15"/>
  <c r="T503" i="15"/>
  <c r="S504" i="15"/>
  <c r="T504" i="15"/>
  <c r="S505" i="15"/>
  <c r="T505" i="15"/>
  <c r="S506" i="15"/>
  <c r="T506" i="15"/>
  <c r="S507" i="15"/>
  <c r="T507" i="15"/>
  <c r="S508" i="15"/>
  <c r="T508" i="15"/>
  <c r="S509" i="15"/>
  <c r="T509" i="15"/>
  <c r="S510" i="15"/>
  <c r="T510" i="15"/>
  <c r="S511" i="15"/>
  <c r="T511" i="15"/>
  <c r="S512" i="15"/>
  <c r="T512" i="15"/>
  <c r="S513" i="15"/>
  <c r="T513" i="15"/>
  <c r="S514" i="15"/>
  <c r="T514" i="15"/>
  <c r="S515" i="15"/>
  <c r="T515" i="15"/>
  <c r="S516" i="15"/>
  <c r="T516" i="15"/>
  <c r="S517" i="15"/>
  <c r="T517" i="15"/>
  <c r="S518" i="15"/>
  <c r="T518" i="15"/>
  <c r="S519" i="15"/>
  <c r="T519" i="15"/>
  <c r="S520" i="15"/>
  <c r="T520" i="15"/>
  <c r="S521" i="15"/>
  <c r="T521" i="15"/>
  <c r="S522" i="15"/>
  <c r="T522" i="15"/>
  <c r="S523" i="15"/>
  <c r="T523" i="15"/>
  <c r="S524" i="15"/>
  <c r="T524" i="15"/>
  <c r="S525" i="15"/>
  <c r="T525" i="15"/>
  <c r="S526" i="15"/>
  <c r="T526" i="15"/>
  <c r="S527" i="15"/>
  <c r="T527" i="15"/>
  <c r="S528" i="15"/>
  <c r="T528" i="15"/>
  <c r="S529" i="15"/>
  <c r="T529" i="15"/>
  <c r="S530" i="15"/>
  <c r="T530" i="15"/>
  <c r="S531" i="15"/>
  <c r="T531" i="15"/>
  <c r="S532" i="15"/>
  <c r="T532" i="15"/>
  <c r="S533" i="15"/>
  <c r="T533" i="15"/>
  <c r="S534" i="15"/>
  <c r="T534" i="15"/>
  <c r="S535" i="15"/>
  <c r="T535" i="15"/>
  <c r="S536" i="15"/>
  <c r="T536" i="15"/>
  <c r="S537" i="15"/>
  <c r="T537" i="15"/>
  <c r="S538" i="15"/>
  <c r="T538" i="15"/>
  <c r="S539" i="15"/>
  <c r="T539" i="15"/>
  <c r="S540" i="15"/>
  <c r="T540" i="15"/>
  <c r="S541" i="15"/>
  <c r="T541" i="15"/>
  <c r="S542" i="15"/>
  <c r="T542" i="15"/>
  <c r="S543" i="15"/>
  <c r="T543" i="15"/>
  <c r="S544" i="15"/>
  <c r="T544" i="15"/>
  <c r="S545" i="15"/>
  <c r="T545" i="15"/>
  <c r="S546" i="15"/>
  <c r="T546" i="15"/>
  <c r="S547" i="15"/>
  <c r="T547" i="15"/>
  <c r="S548" i="15"/>
  <c r="T548" i="15"/>
  <c r="S549" i="15"/>
  <c r="T549" i="15"/>
  <c r="S550" i="15"/>
  <c r="T550" i="15"/>
  <c r="S551" i="15"/>
  <c r="T551" i="15"/>
  <c r="S552" i="15"/>
  <c r="T552" i="15"/>
  <c r="S553" i="15"/>
  <c r="T553" i="15"/>
  <c r="S554" i="15"/>
  <c r="T554" i="15"/>
  <c r="S555" i="15"/>
  <c r="T555" i="15"/>
  <c r="S556" i="15"/>
  <c r="T556" i="15"/>
  <c r="S557" i="15"/>
  <c r="T557" i="15"/>
  <c r="S558" i="15"/>
  <c r="T558" i="15"/>
  <c r="S559" i="15"/>
  <c r="T559" i="15"/>
  <c r="S560" i="15"/>
  <c r="T560" i="15"/>
  <c r="S561" i="15"/>
  <c r="T561" i="15"/>
  <c r="S562" i="15"/>
  <c r="T562" i="15"/>
  <c r="S563" i="15"/>
  <c r="T563" i="15"/>
  <c r="S564" i="15"/>
  <c r="T564" i="15"/>
  <c r="S565" i="15"/>
  <c r="T565" i="15"/>
  <c r="S566" i="15"/>
  <c r="T566" i="15"/>
  <c r="S567" i="15"/>
  <c r="T567" i="15"/>
  <c r="S568" i="15"/>
  <c r="T568" i="15"/>
  <c r="S569" i="15"/>
  <c r="T569" i="15"/>
  <c r="S570" i="15"/>
  <c r="T570" i="15"/>
  <c r="S571" i="15"/>
  <c r="T571" i="15"/>
  <c r="S572" i="15"/>
  <c r="T572" i="15"/>
  <c r="S573" i="15"/>
  <c r="T573" i="15"/>
  <c r="S574" i="15"/>
  <c r="T574" i="15"/>
  <c r="S575" i="15"/>
  <c r="T575" i="15"/>
  <c r="S576" i="15"/>
  <c r="T576" i="15"/>
  <c r="S577" i="15"/>
  <c r="T577" i="15"/>
  <c r="S578" i="15"/>
  <c r="T578" i="15"/>
  <c r="S579" i="15"/>
  <c r="T579" i="15"/>
  <c r="S580" i="15"/>
  <c r="T580" i="15"/>
  <c r="S581" i="15"/>
  <c r="T581" i="15"/>
  <c r="S582" i="15"/>
  <c r="T582" i="15"/>
  <c r="S583" i="15"/>
  <c r="T583" i="15"/>
  <c r="S584" i="15"/>
  <c r="T584" i="15"/>
  <c r="S585" i="15"/>
  <c r="T585" i="15"/>
  <c r="S586" i="15"/>
  <c r="T586" i="15"/>
  <c r="S587" i="15"/>
  <c r="T587" i="15"/>
  <c r="S588" i="15"/>
  <c r="T588" i="15"/>
  <c r="S589" i="15"/>
  <c r="T589" i="15"/>
  <c r="S590" i="15"/>
  <c r="T590" i="15"/>
  <c r="S591" i="15"/>
  <c r="T591" i="15"/>
  <c r="S592" i="15"/>
  <c r="T592" i="15"/>
  <c r="S593" i="15"/>
  <c r="T593" i="15"/>
  <c r="S594" i="15"/>
  <c r="T594" i="15"/>
  <c r="S595" i="15"/>
  <c r="T595" i="15"/>
  <c r="S596" i="15"/>
  <c r="T596" i="15"/>
  <c r="S597" i="15"/>
  <c r="T597" i="15"/>
  <c r="S598" i="15"/>
  <c r="T598" i="15"/>
  <c r="S599" i="15"/>
  <c r="T599" i="15"/>
  <c r="S600" i="15"/>
  <c r="T600" i="15"/>
  <c r="S601" i="15"/>
  <c r="T601" i="15"/>
  <c r="S602" i="15"/>
  <c r="T602" i="15"/>
  <c r="S603" i="15"/>
  <c r="T603" i="15"/>
  <c r="S604" i="15"/>
  <c r="T604" i="15"/>
  <c r="S605" i="15"/>
  <c r="T605" i="15"/>
  <c r="S606" i="15"/>
  <c r="T606" i="15"/>
  <c r="S607" i="15"/>
  <c r="T607" i="15"/>
  <c r="S608" i="15"/>
  <c r="T608" i="15"/>
  <c r="S609" i="15"/>
  <c r="T609" i="15"/>
  <c r="S610" i="15"/>
  <c r="T610" i="15"/>
  <c r="S611" i="15"/>
  <c r="T611" i="15"/>
  <c r="S612" i="15"/>
  <c r="T612" i="15"/>
  <c r="S613" i="15"/>
  <c r="T613" i="15"/>
  <c r="S614" i="15"/>
  <c r="T614" i="15"/>
  <c r="S615" i="15"/>
  <c r="T615" i="15"/>
  <c r="S616" i="15"/>
  <c r="T616" i="15"/>
  <c r="S617" i="15"/>
  <c r="T617" i="15"/>
  <c r="S618" i="15"/>
  <c r="T618" i="15"/>
  <c r="S619" i="15"/>
  <c r="T619" i="15"/>
  <c r="S620" i="15"/>
  <c r="T620" i="15"/>
  <c r="S621" i="15"/>
  <c r="T621" i="15"/>
  <c r="S622" i="15"/>
  <c r="T622" i="15"/>
  <c r="S623" i="15"/>
  <c r="T623" i="15"/>
  <c r="S624" i="15"/>
  <c r="T624" i="15"/>
  <c r="S625" i="15"/>
  <c r="T625" i="15"/>
  <c r="S626" i="15"/>
  <c r="T626" i="15"/>
  <c r="S627" i="15"/>
  <c r="T627" i="15"/>
  <c r="S628" i="15"/>
  <c r="T628" i="15"/>
  <c r="S629" i="15"/>
  <c r="T629" i="15"/>
  <c r="S630" i="15"/>
  <c r="T630" i="15"/>
  <c r="S631" i="15"/>
  <c r="T631" i="15"/>
  <c r="S632" i="15"/>
  <c r="T632" i="15"/>
  <c r="S633" i="15"/>
  <c r="T633" i="15"/>
  <c r="S634" i="15"/>
  <c r="T634" i="15"/>
  <c r="S15" i="16"/>
  <c r="T15" i="16"/>
  <c r="S16" i="16"/>
  <c r="T16" i="16"/>
  <c r="S17" i="16"/>
  <c r="T17" i="16"/>
  <c r="S18" i="16"/>
  <c r="T18" i="16"/>
  <c r="S19" i="16"/>
  <c r="T19" i="16"/>
  <c r="S20" i="16"/>
  <c r="T20" i="16"/>
  <c r="S21" i="16"/>
  <c r="T21" i="16"/>
  <c r="S22" i="16"/>
  <c r="T22" i="16"/>
  <c r="S23" i="16"/>
  <c r="T23" i="16"/>
  <c r="S24" i="16"/>
  <c r="T24" i="16"/>
  <c r="S25" i="16"/>
  <c r="T25" i="16"/>
  <c r="S26" i="16"/>
  <c r="T26" i="16"/>
  <c r="S27" i="16"/>
  <c r="T27" i="16"/>
  <c r="S28" i="16"/>
  <c r="T28" i="16"/>
  <c r="S29" i="16"/>
  <c r="T29" i="16"/>
  <c r="S30" i="16"/>
  <c r="T30" i="16"/>
  <c r="S31" i="16"/>
  <c r="T31" i="16"/>
  <c r="S32" i="16"/>
  <c r="T32" i="16"/>
  <c r="S33" i="16"/>
  <c r="T33" i="16"/>
  <c r="S34" i="16"/>
  <c r="T34" i="16"/>
  <c r="S35" i="16"/>
  <c r="T35" i="16"/>
  <c r="S36" i="16"/>
  <c r="T36" i="16"/>
  <c r="S37" i="16"/>
  <c r="T37" i="16"/>
  <c r="S38" i="16"/>
  <c r="T38" i="16"/>
  <c r="S39" i="16"/>
  <c r="T39" i="16"/>
  <c r="S40" i="16"/>
  <c r="T40" i="16"/>
  <c r="S41" i="16"/>
  <c r="T41" i="16"/>
  <c r="S42" i="16"/>
  <c r="T42" i="16"/>
  <c r="S43" i="16"/>
  <c r="T43" i="16"/>
  <c r="S44" i="16"/>
  <c r="T44" i="16"/>
  <c r="S45" i="16"/>
  <c r="T45" i="16"/>
  <c r="S46" i="16"/>
  <c r="T46" i="16"/>
  <c r="S47" i="16"/>
  <c r="T47" i="16"/>
  <c r="S48" i="16"/>
  <c r="T48" i="16"/>
  <c r="S49" i="16"/>
  <c r="T49" i="16"/>
  <c r="S50" i="16"/>
  <c r="T50" i="16"/>
  <c r="S51" i="16"/>
  <c r="T51" i="16"/>
  <c r="S52" i="16"/>
  <c r="T52" i="16"/>
  <c r="S53" i="16"/>
  <c r="T53" i="16"/>
  <c r="S54" i="16"/>
  <c r="T54" i="16"/>
  <c r="S55" i="16"/>
  <c r="T55" i="16"/>
  <c r="S56" i="16"/>
  <c r="T56" i="16"/>
  <c r="S57" i="16"/>
  <c r="T57" i="16"/>
  <c r="S58" i="16"/>
  <c r="T58" i="16"/>
  <c r="S59" i="16"/>
  <c r="T59" i="16"/>
  <c r="S60" i="16"/>
  <c r="T60" i="16"/>
  <c r="S61" i="16"/>
  <c r="T61" i="16"/>
  <c r="S62" i="16"/>
  <c r="T62" i="16"/>
  <c r="S63" i="16"/>
  <c r="T63" i="16"/>
  <c r="S64" i="16"/>
  <c r="T64" i="16"/>
  <c r="S65" i="16"/>
  <c r="T65" i="16"/>
  <c r="S66" i="16"/>
  <c r="T66" i="16"/>
  <c r="S67" i="16"/>
  <c r="T67" i="16"/>
  <c r="S68" i="16"/>
  <c r="T68" i="16"/>
  <c r="S69" i="16"/>
  <c r="T69" i="16"/>
  <c r="S70" i="16"/>
  <c r="T70" i="16"/>
  <c r="S71" i="16"/>
  <c r="T71" i="16"/>
  <c r="S72" i="16"/>
  <c r="T72" i="16"/>
  <c r="S73" i="16"/>
  <c r="T73" i="16"/>
  <c r="S74" i="16"/>
  <c r="T74" i="16"/>
  <c r="S75" i="16"/>
  <c r="T75" i="16"/>
  <c r="S76" i="16"/>
  <c r="T76" i="16"/>
  <c r="S77" i="16"/>
  <c r="T77" i="16"/>
  <c r="S78" i="16"/>
  <c r="T78" i="16"/>
  <c r="S79" i="16"/>
  <c r="T79" i="16"/>
  <c r="S80" i="16"/>
  <c r="T80" i="16"/>
  <c r="S81" i="16"/>
  <c r="T81" i="16"/>
  <c r="S82" i="16"/>
  <c r="T82" i="16"/>
  <c r="S83" i="16"/>
  <c r="T83" i="16"/>
  <c r="S84" i="16"/>
  <c r="T84" i="16"/>
  <c r="S85" i="16"/>
  <c r="T85" i="16"/>
  <c r="S86" i="16"/>
  <c r="T86" i="16"/>
  <c r="S87" i="16"/>
  <c r="T87" i="16"/>
  <c r="S88" i="16"/>
  <c r="T88" i="16"/>
  <c r="S89" i="16"/>
  <c r="T89" i="16"/>
  <c r="S90" i="16"/>
  <c r="T90" i="16"/>
  <c r="S91" i="16"/>
  <c r="T91" i="16"/>
  <c r="S92" i="16"/>
  <c r="T92" i="16"/>
  <c r="S93" i="16"/>
  <c r="T93" i="16"/>
  <c r="S94" i="16"/>
  <c r="T94" i="16"/>
  <c r="S95" i="16"/>
  <c r="T95" i="16"/>
  <c r="S96" i="16"/>
  <c r="T96" i="16"/>
  <c r="S97" i="16"/>
  <c r="T97" i="16"/>
  <c r="S98" i="16"/>
  <c r="T98" i="16"/>
  <c r="S99" i="16"/>
  <c r="T99" i="16"/>
  <c r="S100" i="16"/>
  <c r="T100" i="16"/>
  <c r="S101" i="16"/>
  <c r="T101" i="16"/>
  <c r="S102" i="16"/>
  <c r="T102" i="16"/>
  <c r="S103" i="16"/>
  <c r="T103" i="16"/>
  <c r="S104" i="16"/>
  <c r="T104" i="16"/>
  <c r="S105" i="16"/>
  <c r="T105" i="16"/>
  <c r="S106" i="16"/>
  <c r="T106" i="16"/>
  <c r="S107" i="16"/>
  <c r="T107" i="16"/>
  <c r="S108" i="16"/>
  <c r="T108" i="16"/>
  <c r="S109" i="16"/>
  <c r="T109" i="16"/>
  <c r="S110" i="16"/>
  <c r="T110" i="16"/>
  <c r="S111" i="16"/>
  <c r="T111" i="16"/>
  <c r="S112" i="16"/>
  <c r="T112" i="16"/>
  <c r="S113" i="16"/>
  <c r="T113" i="16"/>
  <c r="S114" i="16"/>
  <c r="T114" i="16"/>
  <c r="S115" i="16"/>
  <c r="T115" i="16"/>
  <c r="S116" i="16"/>
  <c r="T116" i="16"/>
  <c r="S117" i="16"/>
  <c r="T117" i="16"/>
  <c r="S118" i="16"/>
  <c r="T118" i="16"/>
  <c r="S119" i="16"/>
  <c r="T119" i="16"/>
  <c r="S120" i="16"/>
  <c r="T120" i="16"/>
  <c r="S121" i="16"/>
  <c r="T121" i="16"/>
  <c r="S122" i="16"/>
  <c r="T122" i="16"/>
  <c r="S123" i="16"/>
  <c r="T123" i="16"/>
  <c r="S124" i="16"/>
  <c r="T124" i="16"/>
  <c r="S125" i="16"/>
  <c r="T125" i="16"/>
  <c r="S126" i="16"/>
  <c r="T126" i="16"/>
  <c r="S127" i="16"/>
  <c r="T127" i="16"/>
  <c r="S128" i="16"/>
  <c r="T128" i="16"/>
  <c r="S129" i="16"/>
  <c r="T129" i="16"/>
  <c r="S130" i="16"/>
  <c r="T130" i="16"/>
  <c r="S131" i="16"/>
  <c r="T131" i="16"/>
  <c r="S132" i="16"/>
  <c r="T132" i="16"/>
  <c r="S133" i="16"/>
  <c r="T133" i="16"/>
  <c r="S134" i="16"/>
  <c r="T134" i="16"/>
  <c r="S135" i="16"/>
  <c r="T135" i="16"/>
  <c r="S136" i="16"/>
  <c r="T136" i="16"/>
  <c r="S137" i="16"/>
  <c r="T137" i="16"/>
  <c r="S138" i="16"/>
  <c r="T138" i="16"/>
  <c r="S139" i="16"/>
  <c r="T139" i="16"/>
  <c r="S140" i="16"/>
  <c r="T140" i="16"/>
  <c r="S141" i="16"/>
  <c r="T141" i="16"/>
  <c r="S142" i="16"/>
  <c r="T142" i="16"/>
  <c r="S143" i="16"/>
  <c r="T143" i="16"/>
  <c r="S144" i="16"/>
  <c r="T144" i="16"/>
  <c r="S145" i="16"/>
  <c r="T145" i="16"/>
  <c r="S146" i="16"/>
  <c r="T146" i="16"/>
  <c r="S147" i="16"/>
  <c r="T147" i="16"/>
  <c r="S148" i="16"/>
  <c r="T148" i="16"/>
  <c r="S149" i="16"/>
  <c r="T149" i="16"/>
  <c r="S150" i="16"/>
  <c r="T150" i="16"/>
  <c r="S151" i="16"/>
  <c r="T151" i="16"/>
  <c r="S152" i="16"/>
  <c r="T152" i="16"/>
  <c r="S153" i="16"/>
  <c r="T153" i="16"/>
  <c r="S154" i="16"/>
  <c r="T154" i="16"/>
  <c r="S155" i="16"/>
  <c r="T155" i="16"/>
  <c r="S156" i="16"/>
  <c r="T156" i="16"/>
  <c r="S157" i="16"/>
  <c r="T157" i="16"/>
  <c r="S158" i="16"/>
  <c r="T158" i="16"/>
  <c r="S159" i="16"/>
  <c r="T159" i="16"/>
  <c r="S160" i="16"/>
  <c r="T160" i="16"/>
  <c r="S161" i="16"/>
  <c r="T161" i="16"/>
  <c r="S162" i="16"/>
  <c r="T162" i="16"/>
  <c r="S163" i="16"/>
  <c r="T163" i="16"/>
  <c r="S164" i="16"/>
  <c r="T164" i="16"/>
  <c r="S165" i="16"/>
  <c r="T165" i="16"/>
  <c r="S166" i="16"/>
  <c r="T166" i="16"/>
  <c r="S167" i="16"/>
  <c r="T167" i="16"/>
  <c r="S168" i="16"/>
  <c r="T168" i="16"/>
  <c r="S169" i="16"/>
  <c r="T169" i="16"/>
  <c r="S170" i="16"/>
  <c r="T170" i="16"/>
  <c r="S171" i="16"/>
  <c r="T171" i="16"/>
  <c r="S172" i="16"/>
  <c r="T172" i="16"/>
  <c r="S173" i="16"/>
  <c r="T173" i="16"/>
  <c r="S174" i="16"/>
  <c r="T174" i="16"/>
  <c r="S175" i="16"/>
  <c r="T175" i="16"/>
  <c r="S176" i="16"/>
  <c r="T176" i="16"/>
  <c r="S177" i="16"/>
  <c r="T177" i="16"/>
  <c r="S178" i="16"/>
  <c r="T178" i="16"/>
  <c r="S179" i="16"/>
  <c r="T179" i="16"/>
  <c r="S180" i="16"/>
  <c r="T180" i="16"/>
  <c r="S181" i="16"/>
  <c r="T181" i="16"/>
  <c r="S182" i="16"/>
  <c r="T182" i="16"/>
  <c r="S183" i="16"/>
  <c r="T183" i="16"/>
  <c r="S184" i="16"/>
  <c r="T184" i="16"/>
  <c r="S185" i="16"/>
  <c r="T185" i="16"/>
  <c r="S186" i="16"/>
  <c r="T186" i="16"/>
  <c r="S187" i="16"/>
  <c r="T187" i="16"/>
  <c r="S188" i="16"/>
  <c r="T188" i="16"/>
  <c r="S189" i="16"/>
  <c r="T189" i="16"/>
  <c r="S190" i="16"/>
  <c r="T190" i="16"/>
  <c r="S191" i="16"/>
  <c r="T191" i="16"/>
  <c r="S192" i="16"/>
  <c r="T192" i="16"/>
  <c r="S193" i="16"/>
  <c r="T193" i="16"/>
  <c r="S194" i="16"/>
  <c r="T194" i="16"/>
  <c r="S195" i="16"/>
  <c r="T195" i="16"/>
  <c r="S196" i="16"/>
  <c r="T196" i="16"/>
  <c r="S197" i="16"/>
  <c r="T197" i="16"/>
  <c r="S198" i="16"/>
  <c r="T198" i="16"/>
  <c r="S199" i="16"/>
  <c r="T199" i="16"/>
  <c r="S200" i="16"/>
  <c r="T200" i="16"/>
  <c r="S201" i="16"/>
  <c r="T201" i="16"/>
  <c r="S202" i="16"/>
  <c r="T202" i="16"/>
  <c r="S203" i="16"/>
  <c r="T203" i="16"/>
  <c r="S204" i="16"/>
  <c r="T204" i="16"/>
  <c r="S205" i="16"/>
  <c r="T205" i="16"/>
  <c r="S206" i="16"/>
  <c r="T206" i="16"/>
  <c r="S207" i="16"/>
  <c r="T207" i="16"/>
  <c r="S208" i="16"/>
  <c r="T208" i="16"/>
  <c r="S209" i="16"/>
  <c r="T209" i="16"/>
  <c r="S210" i="16"/>
  <c r="T210" i="16"/>
  <c r="S211" i="16"/>
  <c r="T211" i="16"/>
  <c r="S212" i="16"/>
  <c r="T212" i="16"/>
  <c r="S213" i="16"/>
  <c r="T213" i="16"/>
  <c r="S214" i="16"/>
  <c r="T214" i="16"/>
  <c r="S215" i="16"/>
  <c r="T215" i="16"/>
  <c r="S216" i="16"/>
  <c r="T216" i="16"/>
  <c r="S217" i="16"/>
  <c r="T217" i="16"/>
  <c r="S218" i="16"/>
  <c r="T218" i="16"/>
  <c r="S219" i="16"/>
  <c r="T219" i="16"/>
  <c r="S220" i="16"/>
  <c r="T220" i="16"/>
  <c r="S221" i="16"/>
  <c r="T221" i="16"/>
  <c r="S222" i="16"/>
  <c r="T222" i="16"/>
  <c r="S223" i="16"/>
  <c r="T223" i="16"/>
  <c r="S224" i="16"/>
  <c r="T224" i="16"/>
  <c r="S225" i="16"/>
  <c r="T225" i="16"/>
  <c r="S226" i="16"/>
  <c r="T226" i="16"/>
  <c r="S227" i="16"/>
  <c r="T227" i="16"/>
  <c r="S228" i="16"/>
  <c r="T228" i="16"/>
  <c r="S229" i="16"/>
  <c r="T229" i="16"/>
  <c r="S230" i="16"/>
  <c r="T230" i="16"/>
  <c r="S231" i="16"/>
  <c r="T231" i="16"/>
  <c r="S232" i="16"/>
  <c r="T232" i="16"/>
  <c r="S233" i="16"/>
  <c r="T233" i="16"/>
  <c r="S234" i="16"/>
  <c r="T234" i="16"/>
  <c r="S235" i="16"/>
  <c r="T235" i="16"/>
  <c r="S236" i="16"/>
  <c r="T236" i="16"/>
  <c r="S237" i="16"/>
  <c r="T237" i="16"/>
  <c r="S238" i="16"/>
  <c r="T238" i="16"/>
  <c r="S239" i="16"/>
  <c r="T239" i="16"/>
  <c r="S240" i="16"/>
  <c r="T240" i="16"/>
  <c r="S241" i="16"/>
  <c r="T241" i="16"/>
  <c r="S242" i="16"/>
  <c r="T242" i="16"/>
  <c r="S243" i="16"/>
  <c r="T243" i="16"/>
  <c r="S244" i="16"/>
  <c r="T244" i="16"/>
  <c r="S245" i="16"/>
  <c r="T245" i="16"/>
  <c r="S246" i="16"/>
  <c r="T246" i="16"/>
  <c r="S247" i="16"/>
  <c r="T247" i="16"/>
  <c r="S248" i="16"/>
  <c r="T248" i="16"/>
  <c r="S249" i="16"/>
  <c r="T249" i="16"/>
  <c r="S250" i="16"/>
  <c r="T250" i="16"/>
  <c r="S251" i="16"/>
  <c r="T251" i="16"/>
  <c r="S252" i="16"/>
  <c r="T252" i="16"/>
  <c r="S253" i="16"/>
  <c r="T253" i="16"/>
  <c r="S254" i="16"/>
  <c r="T254" i="16"/>
  <c r="S255" i="16"/>
  <c r="T255" i="16"/>
  <c r="S256" i="16"/>
  <c r="T256" i="16"/>
  <c r="S257" i="16"/>
  <c r="T257" i="16"/>
  <c r="S258" i="16"/>
  <c r="T258" i="16"/>
  <c r="S259" i="16"/>
  <c r="T259" i="16"/>
  <c r="S260" i="16"/>
  <c r="T260" i="16"/>
  <c r="S261" i="16"/>
  <c r="T261" i="16"/>
  <c r="S262" i="16"/>
  <c r="T262" i="16"/>
  <c r="S263" i="16"/>
  <c r="T263" i="16"/>
  <c r="S264" i="16"/>
  <c r="T264" i="16"/>
  <c r="S265" i="16"/>
  <c r="T265" i="16"/>
  <c r="S266" i="16"/>
  <c r="T266" i="16"/>
  <c r="S267" i="16"/>
  <c r="T267" i="16"/>
  <c r="S268" i="16"/>
  <c r="T268" i="16"/>
  <c r="S269" i="16"/>
  <c r="T269" i="16"/>
  <c r="S270" i="16"/>
  <c r="T270" i="16"/>
  <c r="S271" i="16"/>
  <c r="T271" i="16"/>
  <c r="S272" i="16"/>
  <c r="T272" i="16"/>
  <c r="S273" i="16"/>
  <c r="T273" i="16"/>
  <c r="S274" i="16"/>
  <c r="T274" i="16"/>
  <c r="S275" i="16"/>
  <c r="T275" i="16"/>
  <c r="S276" i="16"/>
  <c r="T276" i="16"/>
  <c r="S277" i="16"/>
  <c r="T277" i="16"/>
  <c r="S278" i="16"/>
  <c r="T278" i="16"/>
  <c r="S279" i="16"/>
  <c r="T279" i="16"/>
  <c r="S280" i="16"/>
  <c r="T280" i="16"/>
  <c r="S281" i="16"/>
  <c r="T281" i="16"/>
  <c r="S282" i="16"/>
  <c r="T282" i="16"/>
  <c r="S283" i="16"/>
  <c r="T283" i="16"/>
  <c r="S284" i="16"/>
  <c r="T284" i="16"/>
  <c r="S285" i="16"/>
  <c r="T285" i="16"/>
  <c r="S286" i="16"/>
  <c r="T286" i="16"/>
  <c r="S287" i="16"/>
  <c r="T287" i="16"/>
  <c r="S288" i="16"/>
  <c r="T288" i="16"/>
  <c r="S289" i="16"/>
  <c r="T289" i="16"/>
  <c r="S290" i="16"/>
  <c r="T290" i="16"/>
  <c r="S291" i="16"/>
  <c r="T291" i="16"/>
  <c r="S292" i="16"/>
  <c r="T292" i="16"/>
  <c r="S293" i="16"/>
  <c r="T293" i="16"/>
  <c r="S294" i="16"/>
  <c r="T294" i="16"/>
  <c r="S295" i="16"/>
  <c r="T295" i="16"/>
  <c r="S296" i="16"/>
  <c r="T296" i="16"/>
  <c r="S297" i="16"/>
  <c r="T297" i="16"/>
  <c r="S298" i="16"/>
  <c r="T298" i="16"/>
  <c r="S299" i="16"/>
  <c r="T299" i="16"/>
  <c r="S300" i="16"/>
  <c r="T300" i="16"/>
  <c r="S301" i="16"/>
  <c r="T301" i="16"/>
  <c r="S302" i="16"/>
  <c r="T302" i="16"/>
  <c r="S303" i="16"/>
  <c r="T303" i="16"/>
  <c r="S304" i="16"/>
  <c r="T304" i="16"/>
  <c r="S305" i="16"/>
  <c r="T305" i="16"/>
  <c r="S306" i="16"/>
  <c r="T306" i="16"/>
  <c r="S307" i="16"/>
  <c r="T307" i="16"/>
  <c r="S308" i="16"/>
  <c r="T308" i="16"/>
  <c r="S309" i="16"/>
  <c r="T309" i="16"/>
  <c r="S310" i="16"/>
  <c r="T310" i="16"/>
  <c r="S311" i="16"/>
  <c r="T311" i="16"/>
  <c r="S312" i="16"/>
  <c r="T312" i="16"/>
  <c r="S313" i="16"/>
  <c r="T313" i="16"/>
  <c r="S314" i="16"/>
  <c r="T314" i="16"/>
  <c r="S315" i="16"/>
  <c r="T315" i="16"/>
  <c r="S316" i="16"/>
  <c r="T316" i="16"/>
  <c r="S317" i="16"/>
  <c r="T317" i="16"/>
  <c r="S318" i="16"/>
  <c r="T318" i="16"/>
  <c r="S319" i="16"/>
  <c r="T319" i="16"/>
  <c r="S320" i="16"/>
  <c r="T320" i="16"/>
  <c r="S321" i="16"/>
  <c r="T321" i="16"/>
  <c r="S322" i="16"/>
  <c r="T322" i="16"/>
  <c r="S323" i="16"/>
  <c r="T323" i="16"/>
  <c r="S324" i="16"/>
  <c r="T324" i="16"/>
  <c r="S325" i="16"/>
  <c r="T325" i="16"/>
  <c r="S326" i="16"/>
  <c r="T326" i="16"/>
  <c r="S327" i="16"/>
  <c r="T327" i="16"/>
  <c r="S328" i="16"/>
  <c r="T328" i="16"/>
  <c r="S329" i="16"/>
  <c r="T329" i="16"/>
  <c r="S330" i="16"/>
  <c r="T330" i="16"/>
  <c r="S331" i="16"/>
  <c r="T331" i="16"/>
  <c r="S332" i="16"/>
  <c r="T332" i="16"/>
  <c r="S336" i="16"/>
  <c r="T336" i="16"/>
  <c r="S337" i="16"/>
  <c r="T337" i="16"/>
  <c r="S338" i="16"/>
  <c r="T338" i="16"/>
  <c r="S339" i="16"/>
  <c r="T339" i="16"/>
  <c r="S340" i="16"/>
  <c r="T340" i="16"/>
  <c r="S341" i="16"/>
  <c r="T341" i="16"/>
  <c r="S342" i="16"/>
  <c r="T342" i="16"/>
  <c r="S343" i="16"/>
  <c r="T343" i="16"/>
  <c r="S344" i="16"/>
  <c r="T344" i="16"/>
  <c r="S345" i="16"/>
  <c r="T345" i="16"/>
  <c r="S346" i="16"/>
  <c r="T346" i="16"/>
  <c r="S347" i="16"/>
  <c r="T347" i="16"/>
  <c r="S348" i="16"/>
  <c r="T348" i="16"/>
  <c r="S349" i="16"/>
  <c r="T349" i="16"/>
  <c r="S350" i="16"/>
  <c r="T350" i="16"/>
  <c r="S351" i="16"/>
  <c r="T351" i="16"/>
  <c r="S352" i="16"/>
  <c r="T352" i="16"/>
  <c r="S353" i="16"/>
  <c r="T353" i="16"/>
  <c r="S354" i="16"/>
  <c r="T354" i="16"/>
  <c r="S355" i="16"/>
  <c r="T355" i="16"/>
  <c r="S356" i="16"/>
  <c r="T356" i="16"/>
  <c r="S357" i="16"/>
  <c r="T357" i="16"/>
  <c r="S358" i="16"/>
  <c r="T358" i="16"/>
  <c r="S359" i="16"/>
  <c r="T359" i="16"/>
  <c r="S360" i="16"/>
  <c r="T360" i="16"/>
  <c r="S361" i="16"/>
  <c r="T361" i="16"/>
  <c r="S362" i="16"/>
  <c r="T362" i="16"/>
  <c r="S363" i="16"/>
  <c r="T363" i="16"/>
  <c r="S364" i="16"/>
  <c r="T364" i="16"/>
  <c r="S365" i="16"/>
  <c r="T365" i="16"/>
  <c r="S366" i="16"/>
  <c r="T366" i="16"/>
  <c r="S367" i="16"/>
  <c r="T367" i="16"/>
  <c r="S368" i="16"/>
  <c r="T368" i="16"/>
  <c r="S369" i="16"/>
  <c r="T369" i="16"/>
  <c r="S370" i="16"/>
  <c r="T370" i="16"/>
  <c r="S371" i="16"/>
  <c r="T371" i="16"/>
  <c r="S372" i="16"/>
  <c r="T372" i="16"/>
  <c r="S373" i="16"/>
  <c r="T373" i="16"/>
  <c r="S374" i="16"/>
  <c r="T374" i="16"/>
  <c r="S375" i="16"/>
  <c r="T375" i="16"/>
  <c r="S376" i="16"/>
  <c r="T376" i="16"/>
  <c r="S377" i="16"/>
  <c r="T377" i="16"/>
  <c r="S378" i="16"/>
  <c r="T378" i="16"/>
  <c r="S379" i="16"/>
  <c r="T379" i="16"/>
  <c r="S380" i="16"/>
  <c r="T380" i="16"/>
  <c r="S381" i="16"/>
  <c r="T381" i="16"/>
  <c r="S382" i="16"/>
  <c r="T382" i="16"/>
  <c r="S383" i="16"/>
  <c r="T383" i="16"/>
  <c r="S384" i="16"/>
  <c r="T384" i="16"/>
  <c r="S385" i="16"/>
  <c r="T385" i="16"/>
  <c r="S386" i="16"/>
  <c r="T386" i="16"/>
  <c r="S387" i="16"/>
  <c r="T387" i="16"/>
  <c r="S388" i="16"/>
  <c r="T388" i="16"/>
  <c r="S389" i="16"/>
  <c r="T389" i="16"/>
  <c r="S390" i="16"/>
  <c r="T390" i="16"/>
  <c r="S391" i="16"/>
  <c r="T391" i="16"/>
  <c r="S392" i="16"/>
  <c r="T392" i="16"/>
  <c r="S393" i="16"/>
  <c r="T393" i="16"/>
  <c r="S394" i="16"/>
  <c r="T394" i="16"/>
  <c r="S395" i="16"/>
  <c r="T395" i="16"/>
  <c r="S396" i="16"/>
  <c r="T396" i="16"/>
  <c r="S397" i="16"/>
  <c r="T397" i="16"/>
  <c r="S398" i="16"/>
  <c r="T398" i="16"/>
  <c r="S399" i="16"/>
  <c r="T399" i="16"/>
  <c r="S400" i="16"/>
  <c r="T400" i="16"/>
  <c r="S401" i="16"/>
  <c r="T401" i="16"/>
  <c r="S402" i="16"/>
  <c r="T402" i="16"/>
  <c r="S403" i="16"/>
  <c r="T403" i="16"/>
  <c r="S404" i="16"/>
  <c r="T404" i="16"/>
  <c r="S405" i="16"/>
  <c r="T405" i="16"/>
  <c r="S406" i="16"/>
  <c r="T406" i="16"/>
  <c r="S407" i="16"/>
  <c r="T407" i="16"/>
  <c r="S408" i="16"/>
  <c r="T408" i="16"/>
  <c r="S409" i="16"/>
  <c r="T409" i="16"/>
  <c r="S410" i="16"/>
  <c r="T410" i="16"/>
  <c r="S411" i="16"/>
  <c r="T411" i="16"/>
  <c r="S412" i="16"/>
  <c r="T412" i="16"/>
  <c r="S413" i="16"/>
  <c r="T413" i="16"/>
  <c r="S414" i="16"/>
  <c r="T414" i="16"/>
  <c r="S415" i="16"/>
  <c r="T415" i="16"/>
  <c r="S416" i="16"/>
  <c r="T416" i="16"/>
  <c r="S417" i="16"/>
  <c r="T417" i="16"/>
  <c r="S418" i="16"/>
  <c r="T418" i="16"/>
  <c r="S419" i="16"/>
  <c r="T419" i="16"/>
  <c r="S420" i="16"/>
  <c r="T420" i="16"/>
  <c r="S421" i="16"/>
  <c r="T421" i="16"/>
  <c r="S422" i="16"/>
  <c r="T422" i="16"/>
  <c r="S423" i="16"/>
  <c r="T423" i="16"/>
  <c r="S424" i="16"/>
  <c r="T424" i="16"/>
  <c r="S425" i="16"/>
  <c r="T425" i="16"/>
  <c r="S426" i="16"/>
  <c r="T426" i="16"/>
  <c r="S427" i="16"/>
  <c r="T427" i="16"/>
  <c r="S428" i="16"/>
  <c r="T428" i="16"/>
  <c r="S429" i="16"/>
  <c r="T429" i="16"/>
  <c r="S430" i="16"/>
  <c r="T430" i="16"/>
  <c r="S431" i="16"/>
  <c r="T431" i="16"/>
  <c r="S432" i="16"/>
  <c r="T432" i="16"/>
  <c r="S433" i="16"/>
  <c r="T433" i="16"/>
  <c r="S434" i="16"/>
  <c r="T434" i="16"/>
  <c r="S435" i="16"/>
  <c r="T435" i="16"/>
  <c r="S436" i="16"/>
  <c r="T436" i="16"/>
  <c r="S437" i="16"/>
  <c r="T437" i="16"/>
  <c r="S438" i="16"/>
  <c r="T438" i="16"/>
  <c r="S439" i="16"/>
  <c r="T439" i="16"/>
  <c r="S440" i="16"/>
  <c r="T440" i="16"/>
  <c r="S441" i="16"/>
  <c r="T441" i="16"/>
  <c r="S442" i="16"/>
  <c r="T442" i="16"/>
  <c r="S443" i="16"/>
  <c r="T443" i="16"/>
  <c r="S444" i="16"/>
  <c r="T444" i="16"/>
  <c r="S445" i="16"/>
  <c r="T445" i="16"/>
  <c r="S446" i="16"/>
  <c r="T446" i="16"/>
  <c r="S447" i="16"/>
  <c r="T447" i="16"/>
  <c r="S448" i="16"/>
  <c r="T448" i="16"/>
  <c r="S449" i="16"/>
  <c r="T449" i="16"/>
  <c r="S450" i="16"/>
  <c r="T450" i="16"/>
  <c r="S451" i="16"/>
  <c r="T451" i="16"/>
  <c r="S452" i="16"/>
  <c r="T452" i="16"/>
  <c r="S453" i="16"/>
  <c r="T453" i="16"/>
  <c r="S454" i="16"/>
  <c r="T454" i="16"/>
  <c r="S455" i="16"/>
  <c r="T455" i="16"/>
  <c r="S456" i="16"/>
  <c r="T456" i="16"/>
  <c r="S457" i="16"/>
  <c r="T457" i="16"/>
  <c r="S458" i="16"/>
  <c r="T458" i="16"/>
  <c r="S459" i="16"/>
  <c r="T459" i="16"/>
  <c r="S460" i="16"/>
  <c r="T460" i="16"/>
  <c r="S461" i="16"/>
  <c r="T461" i="16"/>
  <c r="S462" i="16"/>
  <c r="T462" i="16"/>
  <c r="S463" i="16"/>
  <c r="T463" i="16"/>
  <c r="S464" i="16"/>
  <c r="T464" i="16"/>
  <c r="S465" i="16"/>
  <c r="T465" i="16"/>
  <c r="S466" i="16"/>
  <c r="T466" i="16"/>
  <c r="S467" i="16"/>
  <c r="T467" i="16"/>
  <c r="S468" i="16"/>
  <c r="T468" i="16"/>
  <c r="S469" i="16"/>
  <c r="T469" i="16"/>
  <c r="S470" i="16"/>
  <c r="T470" i="16"/>
  <c r="S471" i="16"/>
  <c r="T471" i="16"/>
  <c r="S472" i="16"/>
  <c r="T472" i="16"/>
  <c r="S473" i="16"/>
  <c r="T473" i="16"/>
  <c r="S474" i="16"/>
  <c r="T474" i="16"/>
  <c r="S475" i="16"/>
  <c r="T475" i="16"/>
  <c r="S476" i="16"/>
  <c r="T476" i="16"/>
  <c r="S477" i="16"/>
  <c r="T477" i="16"/>
  <c r="S478" i="16"/>
  <c r="T478" i="16"/>
  <c r="S479" i="16"/>
  <c r="T479" i="16"/>
  <c r="S480" i="16"/>
  <c r="T480" i="16"/>
  <c r="S481" i="16"/>
  <c r="T481" i="16"/>
  <c r="S482" i="16"/>
  <c r="T482" i="16"/>
  <c r="S483" i="16"/>
  <c r="T483" i="16"/>
  <c r="S484" i="16"/>
  <c r="T484" i="16"/>
  <c r="S485" i="16"/>
  <c r="T485" i="16"/>
  <c r="S486" i="16"/>
  <c r="T486" i="16"/>
  <c r="S487" i="16"/>
  <c r="T487" i="16"/>
  <c r="S488" i="16"/>
  <c r="T488" i="16"/>
  <c r="S489" i="16"/>
  <c r="T489" i="16"/>
  <c r="S490" i="16"/>
  <c r="T490" i="16"/>
  <c r="S491" i="16"/>
  <c r="T491" i="16"/>
  <c r="S492" i="16"/>
  <c r="T492" i="16"/>
  <c r="S493" i="16"/>
  <c r="T493" i="16"/>
  <c r="S494" i="16"/>
  <c r="T494" i="16"/>
  <c r="S495" i="16"/>
  <c r="T495" i="16"/>
  <c r="S496" i="16"/>
  <c r="T496" i="16"/>
  <c r="S497" i="16"/>
  <c r="T497" i="16"/>
  <c r="S498" i="16"/>
  <c r="T498" i="16"/>
  <c r="S499" i="16"/>
  <c r="T499" i="16"/>
  <c r="S500" i="16"/>
  <c r="T500" i="16"/>
  <c r="S501" i="16"/>
  <c r="T501" i="16"/>
  <c r="S502" i="16"/>
  <c r="T502" i="16"/>
  <c r="S503" i="16"/>
  <c r="T503" i="16"/>
  <c r="S504" i="16"/>
  <c r="T504" i="16"/>
  <c r="S505" i="16"/>
  <c r="T505" i="16"/>
  <c r="S506" i="16"/>
  <c r="T506" i="16"/>
  <c r="S507" i="16"/>
  <c r="T507" i="16"/>
  <c r="S508" i="16"/>
  <c r="T508" i="16"/>
  <c r="S509" i="16"/>
  <c r="T509" i="16"/>
  <c r="S510" i="16"/>
  <c r="T510" i="16"/>
  <c r="S511" i="16"/>
  <c r="T511" i="16"/>
  <c r="S512" i="16"/>
  <c r="T512" i="16"/>
  <c r="S513" i="16"/>
  <c r="T513" i="16"/>
  <c r="S514" i="16"/>
  <c r="T514" i="16"/>
  <c r="S515" i="16"/>
  <c r="T515" i="16"/>
  <c r="S516" i="16"/>
  <c r="T516" i="16"/>
  <c r="S517" i="16"/>
  <c r="T517" i="16"/>
  <c r="S518" i="16"/>
  <c r="T518" i="16"/>
  <c r="S519" i="16"/>
  <c r="T519" i="16"/>
  <c r="S520" i="16"/>
  <c r="T520" i="16"/>
  <c r="S521" i="16"/>
  <c r="T521" i="16"/>
  <c r="S522" i="16"/>
  <c r="T522" i="16"/>
  <c r="S523" i="16"/>
  <c r="T523" i="16"/>
  <c r="S524" i="16"/>
  <c r="T524" i="16"/>
  <c r="S525" i="16"/>
  <c r="T525" i="16"/>
  <c r="S526" i="16"/>
  <c r="T526" i="16"/>
  <c r="S527" i="16"/>
  <c r="T527" i="16"/>
  <c r="S528" i="16"/>
  <c r="T528" i="16"/>
  <c r="S529" i="16"/>
  <c r="T529" i="16"/>
  <c r="S530" i="16"/>
  <c r="T530" i="16"/>
  <c r="S531" i="16"/>
  <c r="T531" i="16"/>
  <c r="S532" i="16"/>
  <c r="T532" i="16"/>
  <c r="S533" i="16"/>
  <c r="T533" i="16"/>
  <c r="S534" i="16"/>
  <c r="T534" i="16"/>
  <c r="S535" i="16"/>
  <c r="T535" i="16"/>
  <c r="S536" i="16"/>
  <c r="T536" i="16"/>
  <c r="S537" i="16"/>
  <c r="T537" i="16"/>
  <c r="S538" i="16"/>
  <c r="T538" i="16"/>
  <c r="S539" i="16"/>
  <c r="T539" i="16"/>
  <c r="S540" i="16"/>
  <c r="T540" i="16"/>
  <c r="S541" i="16"/>
  <c r="T541" i="16"/>
  <c r="S542" i="16"/>
  <c r="T542" i="16"/>
  <c r="S543" i="16"/>
  <c r="T543" i="16"/>
  <c r="S544" i="16"/>
  <c r="T544" i="16"/>
  <c r="S545" i="16"/>
  <c r="T545" i="16"/>
  <c r="S546" i="16"/>
  <c r="T546" i="16"/>
  <c r="S547" i="16"/>
  <c r="T547" i="16"/>
  <c r="S548" i="16"/>
  <c r="T548" i="16"/>
  <c r="S549" i="16"/>
  <c r="T549" i="16"/>
  <c r="S550" i="16"/>
  <c r="T550" i="16"/>
  <c r="S551" i="16"/>
  <c r="T551" i="16"/>
  <c r="S552" i="16"/>
  <c r="T552" i="16"/>
  <c r="S553" i="16"/>
  <c r="T553" i="16"/>
  <c r="S554" i="16"/>
  <c r="T554" i="16"/>
  <c r="S555" i="16"/>
  <c r="T555" i="16"/>
  <c r="S556" i="16"/>
  <c r="T556" i="16"/>
  <c r="S557" i="16"/>
  <c r="T557" i="16"/>
  <c r="S558" i="16"/>
  <c r="T558" i="16"/>
  <c r="S559" i="16"/>
  <c r="T559" i="16"/>
  <c r="S560" i="16"/>
  <c r="T560" i="16"/>
  <c r="S561" i="16"/>
  <c r="T561" i="16"/>
  <c r="S562" i="16"/>
  <c r="T562" i="16"/>
  <c r="S563" i="16"/>
  <c r="T563" i="16"/>
  <c r="S564" i="16"/>
  <c r="T564" i="16"/>
  <c r="S565" i="16"/>
  <c r="T565" i="16"/>
  <c r="S566" i="16"/>
  <c r="T566" i="16"/>
  <c r="S567" i="16"/>
  <c r="T567" i="16"/>
  <c r="S568" i="16"/>
  <c r="T568" i="16"/>
  <c r="S569" i="16"/>
  <c r="T569" i="16"/>
  <c r="S570" i="16"/>
  <c r="T570" i="16"/>
  <c r="S571" i="16"/>
  <c r="T571" i="16"/>
  <c r="S572" i="16"/>
  <c r="T572" i="16"/>
  <c r="S573" i="16"/>
  <c r="T573" i="16"/>
  <c r="S574" i="16"/>
  <c r="T574" i="16"/>
  <c r="S575" i="16"/>
  <c r="T575" i="16"/>
  <c r="S576" i="16"/>
  <c r="T576" i="16"/>
  <c r="S577" i="16"/>
  <c r="T577" i="16"/>
  <c r="S578" i="16"/>
  <c r="T578" i="16"/>
  <c r="S579" i="16"/>
  <c r="T579" i="16"/>
  <c r="S580" i="16"/>
  <c r="T580" i="16"/>
  <c r="S581" i="16"/>
  <c r="T581" i="16"/>
  <c r="S582" i="16"/>
  <c r="T582" i="16"/>
  <c r="S583" i="16"/>
  <c r="T583" i="16"/>
  <c r="S15" i="17"/>
  <c r="T15" i="17"/>
  <c r="S16" i="17"/>
  <c r="T16" i="17"/>
  <c r="S17" i="17"/>
  <c r="T17" i="17"/>
  <c r="S18" i="17"/>
  <c r="T18" i="17"/>
  <c r="S19" i="17"/>
  <c r="T19" i="17"/>
  <c r="S20" i="17"/>
  <c r="T20" i="17"/>
  <c r="S21" i="17"/>
  <c r="T21" i="17"/>
  <c r="S22" i="17"/>
  <c r="T22" i="17"/>
  <c r="S23" i="17"/>
  <c r="T23" i="17"/>
  <c r="S24" i="17"/>
  <c r="T24" i="17"/>
  <c r="S25" i="17"/>
  <c r="T25" i="17"/>
  <c r="S26" i="17"/>
  <c r="T26" i="17"/>
  <c r="S27" i="17"/>
  <c r="T27" i="17"/>
  <c r="S28" i="17"/>
  <c r="T28" i="17"/>
  <c r="S29" i="17"/>
  <c r="T29" i="17"/>
  <c r="S30" i="17"/>
  <c r="T30" i="17"/>
  <c r="S31" i="17"/>
  <c r="T31" i="17"/>
  <c r="S32" i="17"/>
  <c r="T32" i="17"/>
  <c r="S33" i="17"/>
  <c r="T33" i="17"/>
  <c r="S34" i="17"/>
  <c r="T34" i="17"/>
  <c r="S35" i="17"/>
  <c r="T35" i="17"/>
  <c r="S36" i="17"/>
  <c r="T36" i="17"/>
  <c r="S37" i="17"/>
  <c r="T37" i="17"/>
  <c r="S38" i="17"/>
  <c r="T38" i="17"/>
  <c r="S39" i="17"/>
  <c r="T39" i="17"/>
  <c r="S40" i="17"/>
  <c r="T40" i="17"/>
  <c r="S41" i="17"/>
  <c r="T41" i="17"/>
  <c r="S42" i="17"/>
  <c r="T42" i="17"/>
  <c r="S43" i="17"/>
  <c r="T43" i="17"/>
  <c r="S44" i="17"/>
  <c r="T44" i="17"/>
  <c r="S45" i="17"/>
  <c r="T45" i="17"/>
  <c r="S46" i="17"/>
  <c r="T46" i="17"/>
  <c r="S47" i="17"/>
  <c r="T47" i="17"/>
  <c r="S48" i="17"/>
  <c r="T48" i="17"/>
  <c r="S49" i="17"/>
  <c r="T49" i="17"/>
  <c r="S50" i="17"/>
  <c r="T50" i="17"/>
  <c r="S51" i="17"/>
  <c r="T51" i="17"/>
  <c r="S52" i="17"/>
  <c r="T52" i="17"/>
  <c r="S53" i="17"/>
  <c r="T53" i="17"/>
  <c r="S54" i="17"/>
  <c r="T54" i="17"/>
  <c r="S55" i="17"/>
  <c r="T55" i="17"/>
  <c r="S56" i="17"/>
  <c r="T56" i="17"/>
  <c r="S57" i="17"/>
  <c r="T57" i="17"/>
  <c r="S58" i="17"/>
  <c r="T58" i="17"/>
  <c r="S59" i="17"/>
  <c r="T59" i="17"/>
  <c r="S60" i="17"/>
  <c r="T60" i="17"/>
  <c r="S61" i="17"/>
  <c r="T61" i="17"/>
  <c r="S62" i="17"/>
  <c r="T62" i="17"/>
  <c r="S63" i="17"/>
  <c r="T63" i="17"/>
  <c r="S64" i="17"/>
  <c r="T64" i="17"/>
  <c r="S65" i="17"/>
  <c r="T65" i="17"/>
  <c r="S66" i="17"/>
  <c r="T66" i="17"/>
  <c r="S67" i="17"/>
  <c r="T67" i="17"/>
  <c r="S68" i="17"/>
  <c r="T68" i="17"/>
  <c r="S69" i="17"/>
  <c r="T69" i="17"/>
  <c r="S70" i="17"/>
  <c r="T70" i="17"/>
  <c r="S71" i="17"/>
  <c r="T71" i="17"/>
  <c r="S72" i="17"/>
  <c r="T72" i="17"/>
  <c r="S73" i="17"/>
  <c r="T73" i="17"/>
  <c r="S74" i="17"/>
  <c r="T74" i="17"/>
  <c r="S75" i="17"/>
  <c r="T75" i="17"/>
  <c r="S76" i="17"/>
  <c r="T76" i="17"/>
  <c r="S77" i="17"/>
  <c r="T77" i="17"/>
  <c r="S78" i="17"/>
  <c r="T78" i="17"/>
  <c r="S79" i="17"/>
  <c r="T79" i="17"/>
  <c r="S80" i="17"/>
  <c r="T80" i="17"/>
  <c r="S81" i="17"/>
  <c r="T81" i="17"/>
  <c r="S82" i="17"/>
  <c r="T82" i="17"/>
  <c r="S83" i="17"/>
  <c r="T83" i="17"/>
  <c r="S84" i="17"/>
  <c r="T84" i="17"/>
  <c r="S85" i="17"/>
  <c r="T85" i="17"/>
  <c r="S86" i="17"/>
  <c r="T86" i="17"/>
  <c r="S87" i="17"/>
  <c r="T87" i="17"/>
  <c r="S88" i="17"/>
  <c r="T88" i="17"/>
  <c r="S89" i="17"/>
  <c r="T89" i="17"/>
  <c r="S90" i="17"/>
  <c r="T90" i="17"/>
  <c r="S91" i="17"/>
  <c r="T91" i="17"/>
  <c r="S92" i="17"/>
  <c r="T92" i="17"/>
  <c r="S93" i="17"/>
  <c r="T93" i="17"/>
  <c r="S94" i="17"/>
  <c r="T94" i="17"/>
  <c r="S95" i="17"/>
  <c r="T95" i="17"/>
  <c r="S96" i="17"/>
  <c r="T96" i="17"/>
  <c r="S97" i="17"/>
  <c r="T97" i="17"/>
  <c r="S98" i="17"/>
  <c r="T98" i="17"/>
  <c r="S99" i="17"/>
  <c r="T99" i="17"/>
  <c r="S100" i="17"/>
  <c r="T100" i="17"/>
  <c r="S101" i="17"/>
  <c r="T101" i="17"/>
  <c r="S102" i="17"/>
  <c r="T102" i="17"/>
  <c r="S103" i="17"/>
  <c r="T103" i="17"/>
  <c r="S104" i="17"/>
  <c r="T104" i="17"/>
  <c r="S105" i="17"/>
  <c r="T105" i="17"/>
  <c r="S106" i="17"/>
  <c r="T106" i="17"/>
  <c r="S107" i="17"/>
  <c r="T107" i="17"/>
  <c r="S108" i="17"/>
  <c r="T108" i="17"/>
  <c r="S109" i="17"/>
  <c r="T109" i="17"/>
  <c r="S110" i="17"/>
  <c r="T110" i="17"/>
  <c r="S111" i="17"/>
  <c r="T111" i="17"/>
  <c r="S112" i="17"/>
  <c r="T112" i="17"/>
  <c r="S113" i="17"/>
  <c r="T113" i="17"/>
  <c r="S114" i="17"/>
  <c r="T114" i="17"/>
  <c r="S115" i="17"/>
  <c r="T115" i="17"/>
  <c r="S116" i="17"/>
  <c r="T116" i="17"/>
  <c r="S117" i="17"/>
  <c r="T117" i="17"/>
  <c r="S118" i="17"/>
  <c r="T118" i="17"/>
  <c r="S119" i="17"/>
  <c r="T119" i="17"/>
  <c r="S120" i="17"/>
  <c r="T120" i="17"/>
  <c r="S121" i="17"/>
  <c r="T121" i="17"/>
  <c r="S122" i="17"/>
  <c r="T122" i="17"/>
  <c r="S123" i="17"/>
  <c r="T123" i="17"/>
  <c r="S124" i="17"/>
  <c r="T124" i="17"/>
  <c r="S125" i="17"/>
  <c r="T125" i="17"/>
  <c r="S126" i="17"/>
  <c r="T126" i="17"/>
  <c r="S127" i="17"/>
  <c r="T127" i="17"/>
  <c r="S128" i="17"/>
  <c r="T128" i="17"/>
  <c r="S129" i="17"/>
  <c r="T129" i="17"/>
  <c r="S130" i="17"/>
  <c r="T130" i="17"/>
  <c r="S131" i="17"/>
  <c r="T131" i="17"/>
  <c r="S132" i="17"/>
  <c r="T132" i="17"/>
  <c r="S133" i="17"/>
  <c r="T133" i="17"/>
  <c r="S134" i="17"/>
  <c r="T134" i="17"/>
  <c r="S135" i="17"/>
  <c r="T135" i="17"/>
  <c r="S136" i="17"/>
  <c r="T136" i="17"/>
  <c r="S137" i="17"/>
  <c r="T137" i="17"/>
  <c r="S138" i="17"/>
  <c r="T138" i="17"/>
  <c r="S139" i="17"/>
  <c r="T139" i="17"/>
  <c r="S140" i="17"/>
  <c r="T140" i="17"/>
  <c r="S141" i="17"/>
  <c r="T141" i="17"/>
  <c r="S142" i="17"/>
  <c r="T142" i="17"/>
  <c r="S143" i="17"/>
  <c r="T143" i="17"/>
  <c r="S144" i="17"/>
  <c r="T144" i="17"/>
  <c r="S145" i="17"/>
  <c r="T145" i="17"/>
  <c r="S146" i="17"/>
  <c r="T146" i="17"/>
  <c r="S147" i="17"/>
  <c r="T147" i="17"/>
  <c r="S148" i="17"/>
  <c r="T148" i="17"/>
  <c r="S149" i="17"/>
  <c r="T149" i="17"/>
  <c r="S150" i="17"/>
  <c r="T150" i="17"/>
  <c r="S151" i="17"/>
  <c r="T151" i="17"/>
  <c r="S152" i="17"/>
  <c r="T152" i="17"/>
  <c r="S153" i="17"/>
  <c r="T153" i="17"/>
  <c r="S154" i="17"/>
  <c r="T154" i="17"/>
  <c r="S155" i="17"/>
  <c r="T155" i="17"/>
  <c r="S156" i="17"/>
  <c r="T156" i="17"/>
  <c r="S157" i="17"/>
  <c r="T157" i="17"/>
  <c r="S158" i="17"/>
  <c r="T158" i="17"/>
  <c r="S159" i="17"/>
  <c r="T159" i="17"/>
  <c r="S160" i="17"/>
  <c r="T160" i="17"/>
  <c r="S161" i="17"/>
  <c r="T161" i="17"/>
  <c r="S162" i="17"/>
  <c r="T162" i="17"/>
  <c r="S163" i="17"/>
  <c r="T163" i="17"/>
  <c r="S164" i="17"/>
  <c r="T164" i="17"/>
  <c r="S165" i="17"/>
  <c r="T165" i="17"/>
  <c r="S166" i="17"/>
  <c r="T166" i="17"/>
  <c r="S167" i="17"/>
  <c r="T167" i="17"/>
  <c r="S168" i="17"/>
  <c r="T168" i="17"/>
  <c r="S169" i="17"/>
  <c r="T169" i="17"/>
  <c r="S170" i="17"/>
  <c r="T170" i="17"/>
  <c r="S171" i="17"/>
  <c r="T171" i="17"/>
  <c r="S172" i="17"/>
  <c r="T172" i="17"/>
  <c r="S173" i="17"/>
  <c r="T173" i="17"/>
  <c r="S174" i="17"/>
  <c r="T174" i="17"/>
  <c r="S175" i="17"/>
  <c r="T175" i="17"/>
  <c r="S176" i="17"/>
  <c r="T176" i="17"/>
  <c r="S177" i="17"/>
  <c r="T177" i="17"/>
  <c r="S178" i="17"/>
  <c r="T178" i="17"/>
  <c r="S179" i="17"/>
  <c r="T179" i="17"/>
  <c r="S180" i="17"/>
  <c r="T180" i="17"/>
  <c r="S181" i="17"/>
  <c r="T181" i="17"/>
  <c r="S182" i="17"/>
  <c r="T182" i="17"/>
  <c r="S183" i="17"/>
  <c r="T183" i="17"/>
  <c r="S184" i="17"/>
  <c r="T184" i="17"/>
  <c r="S185" i="17"/>
  <c r="T185" i="17"/>
  <c r="S186" i="17"/>
  <c r="T186" i="17"/>
  <c r="S187" i="17"/>
  <c r="T187" i="17"/>
  <c r="S188" i="17"/>
  <c r="T188" i="17"/>
  <c r="S189" i="17"/>
  <c r="T189" i="17"/>
  <c r="S190" i="17"/>
  <c r="T190" i="17"/>
  <c r="S191" i="17"/>
  <c r="T191" i="17"/>
  <c r="S192" i="17"/>
  <c r="T192" i="17"/>
  <c r="S193" i="17"/>
  <c r="T193" i="17"/>
  <c r="S194" i="17"/>
  <c r="T194" i="17"/>
  <c r="S195" i="17"/>
  <c r="T195" i="17"/>
  <c r="S196" i="17"/>
  <c r="T196" i="17"/>
  <c r="S197" i="17"/>
  <c r="T197" i="17"/>
  <c r="S198" i="17"/>
  <c r="T198" i="17"/>
  <c r="S199" i="17"/>
  <c r="T199" i="17"/>
  <c r="S200" i="17"/>
  <c r="T200" i="17"/>
  <c r="S201" i="17"/>
  <c r="T201" i="17"/>
  <c r="S202" i="17"/>
  <c r="T202" i="17"/>
  <c r="S203" i="17"/>
  <c r="T203" i="17"/>
  <c r="S204" i="17"/>
  <c r="T204" i="17"/>
  <c r="S205" i="17"/>
  <c r="T205" i="17"/>
  <c r="S206" i="17"/>
  <c r="T206" i="17"/>
  <c r="S207" i="17"/>
  <c r="T207" i="17"/>
  <c r="S208" i="17"/>
  <c r="T208" i="17"/>
  <c r="S209" i="17"/>
  <c r="T209" i="17"/>
  <c r="S210" i="17"/>
  <c r="T210" i="17"/>
  <c r="S211" i="17"/>
  <c r="T211" i="17"/>
  <c r="S212" i="17"/>
  <c r="T212" i="17"/>
  <c r="S213" i="17"/>
  <c r="T213" i="17"/>
  <c r="S214" i="17"/>
  <c r="T214" i="17"/>
  <c r="S215" i="17"/>
  <c r="T215" i="17"/>
  <c r="S216" i="17"/>
  <c r="T216" i="17"/>
  <c r="S217" i="17"/>
  <c r="T217" i="17"/>
  <c r="S218" i="17"/>
  <c r="T218" i="17"/>
  <c r="S219" i="17"/>
  <c r="T219" i="17"/>
  <c r="S220" i="17"/>
  <c r="T220" i="17"/>
  <c r="S221" i="17"/>
  <c r="T221" i="17"/>
  <c r="S222" i="17"/>
  <c r="T222" i="17"/>
  <c r="S223" i="17"/>
  <c r="T223" i="17"/>
  <c r="S224" i="17"/>
  <c r="T224" i="17"/>
  <c r="S225" i="17"/>
  <c r="T225" i="17"/>
  <c r="S226" i="17"/>
  <c r="T226" i="17"/>
  <c r="S227" i="17"/>
  <c r="T227" i="17"/>
  <c r="S228" i="17"/>
  <c r="T228" i="17"/>
  <c r="S229" i="17"/>
  <c r="T229" i="17"/>
  <c r="S230" i="17"/>
  <c r="T230" i="17"/>
  <c r="S231" i="17"/>
  <c r="T231" i="17"/>
  <c r="S232" i="17"/>
  <c r="T232" i="17"/>
  <c r="S233" i="17"/>
  <c r="T233" i="17"/>
  <c r="S234" i="17"/>
  <c r="T234" i="17"/>
  <c r="S235" i="17"/>
  <c r="T235" i="17"/>
  <c r="S236" i="17"/>
  <c r="T236" i="17"/>
  <c r="S237" i="17"/>
  <c r="T237" i="17"/>
  <c r="S238" i="17"/>
  <c r="T238" i="17"/>
  <c r="S239" i="17"/>
  <c r="T239" i="17"/>
  <c r="S240" i="17"/>
  <c r="T240" i="17"/>
  <c r="S241" i="17"/>
  <c r="T241" i="17"/>
  <c r="S242" i="17"/>
  <c r="T242" i="17"/>
  <c r="S243" i="17"/>
  <c r="T243" i="17"/>
  <c r="S244" i="17"/>
  <c r="T244" i="17"/>
  <c r="S245" i="17"/>
  <c r="T245" i="17"/>
  <c r="S246" i="17"/>
  <c r="T246" i="17"/>
  <c r="S247" i="17"/>
  <c r="T247" i="17"/>
  <c r="S248" i="17"/>
  <c r="T248" i="17"/>
  <c r="S249" i="17"/>
  <c r="T249" i="17"/>
  <c r="S250" i="17"/>
  <c r="T250" i="17"/>
  <c r="S251" i="17"/>
  <c r="T251" i="17"/>
  <c r="S252" i="17"/>
  <c r="T252" i="17"/>
  <c r="S253" i="17"/>
  <c r="T253" i="17"/>
  <c r="S254" i="17"/>
  <c r="T254" i="17"/>
  <c r="S255" i="17"/>
  <c r="T255" i="17"/>
  <c r="S256" i="17"/>
  <c r="T256" i="17"/>
  <c r="S257" i="17"/>
  <c r="T257" i="17"/>
  <c r="S258" i="17"/>
  <c r="T258" i="17"/>
  <c r="S259" i="17"/>
  <c r="T259" i="17"/>
  <c r="S260" i="17"/>
  <c r="T260" i="17"/>
  <c r="S261" i="17"/>
  <c r="T261" i="17"/>
  <c r="S262" i="17"/>
  <c r="T262" i="17"/>
  <c r="S263" i="17"/>
  <c r="T263" i="17"/>
  <c r="S264" i="17"/>
  <c r="T264" i="17"/>
  <c r="S265" i="17"/>
  <c r="T265" i="17"/>
  <c r="S266" i="17"/>
  <c r="T266" i="17"/>
  <c r="S267" i="17"/>
  <c r="T267" i="17"/>
  <c r="S268" i="17"/>
  <c r="T268" i="17"/>
  <c r="S269" i="17"/>
  <c r="T269" i="17"/>
  <c r="S270" i="17"/>
  <c r="T270" i="17"/>
  <c r="S271" i="17"/>
  <c r="T271" i="17"/>
  <c r="S272" i="17"/>
  <c r="T272" i="17"/>
  <c r="S273" i="17"/>
  <c r="T273" i="17"/>
  <c r="S274" i="17"/>
  <c r="T274" i="17"/>
  <c r="S275" i="17"/>
  <c r="T275" i="17"/>
  <c r="S276" i="17"/>
  <c r="T276" i="17"/>
  <c r="S277" i="17"/>
  <c r="T277" i="17"/>
  <c r="S278" i="17"/>
  <c r="T278" i="17"/>
  <c r="S279" i="17"/>
  <c r="T279" i="17"/>
  <c r="S280" i="17"/>
  <c r="T280" i="17"/>
  <c r="S281" i="17"/>
  <c r="T281" i="17"/>
  <c r="S282" i="17"/>
  <c r="T282" i="17"/>
  <c r="S283" i="17"/>
  <c r="T283" i="17"/>
  <c r="S284" i="17"/>
  <c r="T284" i="17"/>
  <c r="S285" i="17"/>
  <c r="T285" i="17"/>
  <c r="S286" i="17"/>
  <c r="T286" i="17"/>
  <c r="S287" i="17"/>
  <c r="T287" i="17"/>
  <c r="S288" i="17"/>
  <c r="T288" i="17"/>
  <c r="S289" i="17"/>
  <c r="T289" i="17"/>
  <c r="S290" i="17"/>
  <c r="T290" i="17"/>
  <c r="S291" i="17"/>
  <c r="T291" i="17"/>
  <c r="S292" i="17"/>
  <c r="T292" i="17"/>
  <c r="S293" i="17"/>
  <c r="T293" i="17"/>
  <c r="S294" i="17"/>
  <c r="T294" i="17"/>
  <c r="S295" i="17"/>
  <c r="T295" i="17"/>
  <c r="S296" i="17"/>
  <c r="T296" i="17"/>
  <c r="S297" i="17"/>
  <c r="T297" i="17"/>
  <c r="S298" i="17"/>
  <c r="T298" i="17"/>
  <c r="S299" i="17"/>
  <c r="T299" i="17"/>
  <c r="S300" i="17"/>
  <c r="T300" i="17"/>
  <c r="S301" i="17"/>
  <c r="T301" i="17"/>
  <c r="S302" i="17"/>
  <c r="T302" i="17"/>
  <c r="S303" i="17"/>
  <c r="T303" i="17"/>
  <c r="S304" i="17"/>
  <c r="T304" i="17"/>
  <c r="S305" i="17"/>
  <c r="T305" i="17"/>
  <c r="S306" i="17"/>
  <c r="T306" i="17"/>
  <c r="S307" i="17"/>
  <c r="T307" i="17"/>
  <c r="S308" i="17"/>
  <c r="T308" i="17"/>
  <c r="S309" i="17"/>
  <c r="T309" i="17"/>
  <c r="S310" i="17"/>
  <c r="T310" i="17"/>
  <c r="S311" i="17"/>
  <c r="T311" i="17"/>
  <c r="S312" i="17"/>
  <c r="T312" i="17"/>
  <c r="S313" i="17"/>
  <c r="T313" i="17"/>
  <c r="S314" i="17"/>
  <c r="T314" i="17"/>
  <c r="S315" i="17"/>
  <c r="T315" i="17"/>
  <c r="S316" i="17"/>
  <c r="T316" i="17"/>
  <c r="S317" i="17"/>
  <c r="T317" i="17"/>
  <c r="S318" i="17"/>
  <c r="T318" i="17"/>
  <c r="S319" i="17"/>
  <c r="T319" i="17"/>
  <c r="S320" i="17"/>
  <c r="T320" i="17"/>
  <c r="S321" i="17"/>
  <c r="T321" i="17"/>
  <c r="S322" i="17"/>
  <c r="T322" i="17"/>
  <c r="S323" i="17"/>
  <c r="T323" i="17"/>
  <c r="S324" i="17"/>
  <c r="T324" i="17"/>
  <c r="S325" i="17"/>
  <c r="T325" i="17"/>
  <c r="S326" i="17"/>
  <c r="T326" i="17"/>
  <c r="S327" i="17"/>
  <c r="T327" i="17"/>
  <c r="S328" i="17"/>
  <c r="T328" i="17"/>
  <c r="S329" i="17"/>
  <c r="T329" i="17"/>
  <c r="S330" i="17"/>
  <c r="T330" i="17"/>
  <c r="S331" i="17"/>
  <c r="T331" i="17"/>
  <c r="S332" i="17"/>
  <c r="T332" i="17"/>
  <c r="S333" i="17"/>
  <c r="T333" i="17"/>
  <c r="S334" i="17"/>
  <c r="T334" i="17"/>
  <c r="S335" i="17"/>
  <c r="T335" i="17"/>
  <c r="S336" i="17"/>
  <c r="T336" i="17"/>
  <c r="S337" i="17"/>
  <c r="T337" i="17"/>
  <c r="S338" i="17"/>
  <c r="T338" i="17"/>
  <c r="S339" i="17"/>
  <c r="T339" i="17"/>
  <c r="S340" i="17"/>
  <c r="T340" i="17"/>
  <c r="S341" i="17"/>
  <c r="T341" i="17"/>
  <c r="S342" i="17"/>
  <c r="T342" i="17"/>
  <c r="S343" i="17"/>
  <c r="T343" i="17"/>
  <c r="S344" i="17"/>
  <c r="T344" i="17"/>
  <c r="S345" i="17"/>
  <c r="T345" i="17"/>
  <c r="S346" i="17"/>
  <c r="T346" i="17"/>
  <c r="S347" i="17"/>
  <c r="T347" i="17"/>
  <c r="S348" i="17"/>
  <c r="T348" i="17"/>
  <c r="S349" i="17"/>
  <c r="T349" i="17"/>
  <c r="S350" i="17"/>
  <c r="T350" i="17"/>
  <c r="S351" i="17"/>
  <c r="T351" i="17"/>
  <c r="S352" i="17"/>
  <c r="T352" i="17"/>
  <c r="S353" i="17"/>
  <c r="T353" i="17"/>
  <c r="S354" i="17"/>
  <c r="T354" i="17"/>
  <c r="S355" i="17"/>
  <c r="T355" i="17"/>
  <c r="S356" i="17"/>
  <c r="T356" i="17"/>
  <c r="S357" i="17"/>
  <c r="T357" i="17"/>
  <c r="S358" i="17"/>
  <c r="T358" i="17"/>
  <c r="S359" i="17"/>
  <c r="T359" i="17"/>
  <c r="S360" i="17"/>
  <c r="T360" i="17"/>
  <c r="S361" i="17"/>
  <c r="T361" i="17"/>
  <c r="S362" i="17"/>
  <c r="T362" i="17"/>
  <c r="S363" i="17"/>
  <c r="T363" i="17"/>
  <c r="S364" i="17"/>
  <c r="T364" i="17"/>
  <c r="S365" i="17"/>
  <c r="T365" i="17"/>
  <c r="S366" i="17"/>
  <c r="T366" i="17"/>
  <c r="S367" i="17"/>
  <c r="T367" i="17"/>
  <c r="S368" i="17"/>
  <c r="T368" i="17"/>
  <c r="S369" i="17"/>
  <c r="T369" i="17"/>
  <c r="S370" i="17"/>
  <c r="T370" i="17"/>
  <c r="S371" i="17"/>
  <c r="T371" i="17"/>
  <c r="S372" i="17"/>
  <c r="T372" i="17"/>
  <c r="S373" i="17"/>
  <c r="T373" i="17"/>
  <c r="S374" i="17"/>
  <c r="T374" i="17"/>
  <c r="S375" i="17"/>
  <c r="T375" i="17"/>
  <c r="S376" i="17"/>
  <c r="T376" i="17"/>
  <c r="S377" i="17"/>
  <c r="T377" i="17"/>
  <c r="S378" i="17"/>
  <c r="T378" i="17"/>
  <c r="S379" i="17"/>
  <c r="T379" i="17"/>
  <c r="S380" i="17"/>
  <c r="T380" i="17"/>
  <c r="S381" i="17"/>
  <c r="T381" i="17"/>
  <c r="S382" i="17"/>
  <c r="T382" i="17"/>
  <c r="S383" i="17"/>
  <c r="T383" i="17"/>
  <c r="S387" i="17"/>
  <c r="T387" i="17"/>
  <c r="S388" i="17"/>
  <c r="T388" i="17"/>
  <c r="S389" i="17"/>
  <c r="T389" i="17"/>
  <c r="S390" i="17"/>
  <c r="T390" i="17"/>
  <c r="S391" i="17"/>
  <c r="T391" i="17"/>
  <c r="S392" i="17"/>
  <c r="T392" i="17"/>
  <c r="S393" i="17"/>
  <c r="T393" i="17"/>
  <c r="S394" i="17"/>
  <c r="T394" i="17"/>
  <c r="S395" i="17"/>
  <c r="T395" i="17"/>
  <c r="S396" i="17"/>
  <c r="T396" i="17"/>
  <c r="S397" i="17"/>
  <c r="T397" i="17"/>
  <c r="S398" i="17"/>
  <c r="T398" i="17"/>
  <c r="S399" i="17"/>
  <c r="T399" i="17"/>
  <c r="S400" i="17"/>
  <c r="T400" i="17"/>
  <c r="S401" i="17"/>
  <c r="T401" i="17"/>
  <c r="S402" i="17"/>
  <c r="T402" i="17"/>
  <c r="S403" i="17"/>
  <c r="T403" i="17"/>
  <c r="S404" i="17"/>
  <c r="T404" i="17"/>
  <c r="S405" i="17"/>
  <c r="T405" i="17"/>
  <c r="S406" i="17"/>
  <c r="T406" i="17"/>
  <c r="S407" i="17"/>
  <c r="T407" i="17"/>
  <c r="S408" i="17"/>
  <c r="T408" i="17"/>
  <c r="S409" i="17"/>
  <c r="T409" i="17"/>
  <c r="S410" i="17"/>
  <c r="T410" i="17"/>
  <c r="S411" i="17"/>
  <c r="T411" i="17"/>
  <c r="S412" i="17"/>
  <c r="T412" i="17"/>
  <c r="S413" i="17"/>
  <c r="T413" i="17"/>
  <c r="S414" i="17"/>
  <c r="T414" i="17"/>
  <c r="S415" i="17"/>
  <c r="T415" i="17"/>
  <c r="S416" i="17"/>
  <c r="T416" i="17"/>
  <c r="S417" i="17"/>
  <c r="T417" i="17"/>
  <c r="S418" i="17"/>
  <c r="T418" i="17"/>
  <c r="S419" i="17"/>
  <c r="T419" i="17"/>
  <c r="S420" i="17"/>
  <c r="T420" i="17"/>
  <c r="S421" i="17"/>
  <c r="T421" i="17"/>
  <c r="S422" i="17"/>
  <c r="T422" i="17"/>
  <c r="S423" i="17"/>
  <c r="T423" i="17"/>
  <c r="S424" i="17"/>
  <c r="T424" i="17"/>
  <c r="S425" i="17"/>
  <c r="T425" i="17"/>
  <c r="S426" i="17"/>
  <c r="T426" i="17"/>
  <c r="S427" i="17"/>
  <c r="T427" i="17"/>
  <c r="S428" i="17"/>
  <c r="T428" i="17"/>
  <c r="S429" i="17"/>
  <c r="T429" i="17"/>
  <c r="S430" i="17"/>
  <c r="T430" i="17"/>
  <c r="S431" i="17"/>
  <c r="T431" i="17"/>
  <c r="S432" i="17"/>
  <c r="T432" i="17"/>
  <c r="S433" i="17"/>
  <c r="T433" i="17"/>
  <c r="S434" i="17"/>
  <c r="T434" i="17"/>
  <c r="S435" i="17"/>
  <c r="T435" i="17"/>
  <c r="S436" i="17"/>
  <c r="T436" i="17"/>
  <c r="S437" i="17"/>
  <c r="T437" i="17"/>
  <c r="S438" i="17"/>
  <c r="T438" i="17"/>
  <c r="S439" i="17"/>
  <c r="T439" i="17"/>
  <c r="S440" i="17"/>
  <c r="T440" i="17"/>
  <c r="S441" i="17"/>
  <c r="T441" i="17"/>
  <c r="S442" i="17"/>
  <c r="T442" i="17"/>
  <c r="S443" i="17"/>
  <c r="T443" i="17"/>
  <c r="S444" i="17"/>
  <c r="T444" i="17"/>
  <c r="S445" i="17"/>
  <c r="T445" i="17"/>
  <c r="S446" i="17"/>
  <c r="T446" i="17"/>
  <c r="S447" i="17"/>
  <c r="T447" i="17"/>
  <c r="S448" i="17"/>
  <c r="T448" i="17"/>
  <c r="S449" i="17"/>
  <c r="T449" i="17"/>
  <c r="S450" i="17"/>
  <c r="T450" i="17"/>
  <c r="S451" i="17"/>
  <c r="T451" i="17"/>
  <c r="S452" i="17"/>
  <c r="T452" i="17"/>
  <c r="S453" i="17"/>
  <c r="T453" i="17"/>
  <c r="S454" i="17"/>
  <c r="T454" i="17"/>
  <c r="S455" i="17"/>
  <c r="T455" i="17"/>
  <c r="S456" i="17"/>
  <c r="T456" i="17"/>
  <c r="S457" i="17"/>
  <c r="T457" i="17"/>
  <c r="S458" i="17"/>
  <c r="T458" i="17"/>
  <c r="S459" i="17"/>
  <c r="T459" i="17"/>
  <c r="S460" i="17"/>
  <c r="T460" i="17"/>
  <c r="S461" i="17"/>
  <c r="T461" i="17"/>
  <c r="S462" i="17"/>
  <c r="T462" i="17"/>
  <c r="S463" i="17"/>
  <c r="T463" i="17"/>
  <c r="S464" i="17"/>
  <c r="T464" i="17"/>
  <c r="S465" i="17"/>
  <c r="T465" i="17"/>
  <c r="S466" i="17"/>
  <c r="T466" i="17"/>
  <c r="S467" i="17"/>
  <c r="T467" i="17"/>
  <c r="S468" i="17"/>
  <c r="T468" i="17"/>
  <c r="S469" i="17"/>
  <c r="T469" i="17"/>
  <c r="S470" i="17"/>
  <c r="T470" i="17"/>
  <c r="S471" i="17"/>
  <c r="T471" i="17"/>
  <c r="S472" i="17"/>
  <c r="T472" i="17"/>
  <c r="S473" i="17"/>
  <c r="T473" i="17"/>
  <c r="S474" i="17"/>
  <c r="T474" i="17"/>
  <c r="S475" i="17"/>
  <c r="T475" i="17"/>
  <c r="S476" i="17"/>
  <c r="T476" i="17"/>
  <c r="S477" i="17"/>
  <c r="T477" i="17"/>
  <c r="S478" i="17"/>
  <c r="T478" i="17"/>
  <c r="S479" i="17"/>
  <c r="T479" i="17"/>
  <c r="S480" i="17"/>
  <c r="T480" i="17"/>
  <c r="S481" i="17"/>
  <c r="T481" i="17"/>
  <c r="S482" i="17"/>
  <c r="T482" i="17"/>
  <c r="S483" i="17"/>
  <c r="T483" i="17"/>
  <c r="S484" i="17"/>
  <c r="T484" i="17"/>
  <c r="S485" i="17"/>
  <c r="T485" i="17"/>
  <c r="S486" i="17"/>
  <c r="T486" i="17"/>
  <c r="S487" i="17"/>
  <c r="T487" i="17"/>
  <c r="S488" i="17"/>
  <c r="T488" i="17"/>
  <c r="S489" i="17"/>
  <c r="T489" i="17"/>
  <c r="S490" i="17"/>
  <c r="T490" i="17"/>
  <c r="S491" i="17"/>
  <c r="T491" i="17"/>
  <c r="S492" i="17"/>
  <c r="T492" i="17"/>
  <c r="S493" i="17"/>
  <c r="T493" i="17"/>
  <c r="S494" i="17"/>
  <c r="T494" i="17"/>
  <c r="S495" i="17"/>
  <c r="T495" i="17"/>
  <c r="S496" i="17"/>
  <c r="T496" i="17"/>
  <c r="S497" i="17"/>
  <c r="T497" i="17"/>
  <c r="S498" i="17"/>
  <c r="T498" i="17"/>
  <c r="S499" i="17"/>
  <c r="T499" i="17"/>
  <c r="S500" i="17"/>
  <c r="T500" i="17"/>
  <c r="S501" i="17"/>
  <c r="T501" i="17"/>
  <c r="S502" i="17"/>
  <c r="T502" i="17"/>
  <c r="S503" i="17"/>
  <c r="T503" i="17"/>
  <c r="S504" i="17"/>
  <c r="T504" i="17"/>
  <c r="S505" i="17"/>
  <c r="T505" i="17"/>
  <c r="S506" i="17"/>
  <c r="T506" i="17"/>
  <c r="S507" i="17"/>
  <c r="T507" i="17"/>
  <c r="S508" i="17"/>
  <c r="T508" i="17"/>
  <c r="S509" i="17"/>
  <c r="T509" i="17"/>
  <c r="S510" i="17"/>
  <c r="T510" i="17"/>
  <c r="S511" i="17"/>
  <c r="T511" i="17"/>
  <c r="S512" i="17"/>
  <c r="T512" i="17"/>
  <c r="S513" i="17"/>
  <c r="T513" i="17"/>
  <c r="S514" i="17"/>
  <c r="T514" i="17"/>
  <c r="S515" i="17"/>
  <c r="T515" i="17"/>
  <c r="S516" i="17"/>
  <c r="T516" i="17"/>
  <c r="S517" i="17"/>
  <c r="T517" i="17"/>
  <c r="S518" i="17"/>
  <c r="T518" i="17"/>
  <c r="S519" i="17"/>
  <c r="T519" i="17"/>
  <c r="S520" i="17"/>
  <c r="T520" i="17"/>
  <c r="S521" i="17"/>
  <c r="T521" i="17"/>
  <c r="S522" i="17"/>
  <c r="T522" i="17"/>
  <c r="S523" i="17"/>
  <c r="T523" i="17"/>
  <c r="S524" i="17"/>
  <c r="T524" i="17"/>
  <c r="S525" i="17"/>
  <c r="T525" i="17"/>
  <c r="S526" i="17"/>
  <c r="T526" i="17"/>
  <c r="S527" i="17"/>
  <c r="T527" i="17"/>
  <c r="S528" i="17"/>
  <c r="T528" i="17"/>
  <c r="S529" i="17"/>
  <c r="T529" i="17"/>
  <c r="S530" i="17"/>
  <c r="T530" i="17"/>
  <c r="S531" i="17"/>
  <c r="T531" i="17"/>
  <c r="S532" i="17"/>
  <c r="T532" i="17"/>
  <c r="S533" i="17"/>
  <c r="T533" i="17"/>
  <c r="S534" i="17"/>
  <c r="T534" i="17"/>
  <c r="S535" i="17"/>
  <c r="T535" i="17"/>
  <c r="S536" i="17"/>
  <c r="T536" i="17"/>
  <c r="S537" i="17"/>
  <c r="T537" i="17"/>
  <c r="S538" i="17"/>
  <c r="T538" i="17"/>
  <c r="S539" i="17"/>
  <c r="T539" i="17"/>
  <c r="S540" i="17"/>
  <c r="T540" i="17"/>
  <c r="S541" i="17"/>
  <c r="T541" i="17"/>
  <c r="S542" i="17"/>
  <c r="T542" i="17"/>
  <c r="S543" i="17"/>
  <c r="T543" i="17"/>
  <c r="S544" i="17"/>
  <c r="T544" i="17"/>
  <c r="S545" i="17"/>
  <c r="T545" i="17"/>
  <c r="S546" i="17"/>
  <c r="T546" i="17"/>
  <c r="S547" i="17"/>
  <c r="T547" i="17"/>
  <c r="S548" i="17"/>
  <c r="T548" i="17"/>
  <c r="S549" i="17"/>
  <c r="T549" i="17"/>
  <c r="S550" i="17"/>
  <c r="T550" i="17"/>
  <c r="S551" i="17"/>
  <c r="T551" i="17"/>
  <c r="S552" i="17"/>
  <c r="T552" i="17"/>
  <c r="S553" i="17"/>
  <c r="T553" i="17"/>
  <c r="S554" i="17"/>
  <c r="T554" i="17"/>
  <c r="S555" i="17"/>
  <c r="T555" i="17"/>
  <c r="S556" i="17"/>
  <c r="T556" i="17"/>
  <c r="S557" i="17"/>
  <c r="T557" i="17"/>
  <c r="S558" i="17"/>
  <c r="T558" i="17"/>
  <c r="S559" i="17"/>
  <c r="T559" i="17"/>
  <c r="S560" i="17"/>
  <c r="T560" i="17"/>
  <c r="S561" i="17"/>
  <c r="T561" i="17"/>
  <c r="S15" i="18"/>
  <c r="T15" i="18"/>
  <c r="S16" i="18"/>
  <c r="T16" i="18"/>
  <c r="S17" i="18"/>
  <c r="T17" i="18"/>
  <c r="S18" i="18"/>
  <c r="T18" i="18"/>
  <c r="S19" i="18"/>
  <c r="T19" i="18"/>
  <c r="S20" i="18"/>
  <c r="T20" i="18"/>
  <c r="S21" i="18"/>
  <c r="T21" i="18"/>
  <c r="S22" i="18"/>
  <c r="T22" i="18"/>
  <c r="S23" i="18"/>
  <c r="T23" i="18"/>
  <c r="S24" i="18"/>
  <c r="T24" i="18"/>
  <c r="S25" i="18"/>
  <c r="T25" i="18"/>
  <c r="S26" i="18"/>
  <c r="T26" i="18"/>
  <c r="S27" i="18"/>
  <c r="T27" i="18"/>
  <c r="S28" i="18"/>
  <c r="T28" i="18"/>
  <c r="S29" i="18"/>
  <c r="T29" i="18"/>
  <c r="S30" i="18"/>
  <c r="T30" i="18"/>
  <c r="S31" i="18"/>
  <c r="T31" i="18"/>
  <c r="S32" i="18"/>
  <c r="T32" i="18"/>
  <c r="S33" i="18"/>
  <c r="T33" i="18"/>
  <c r="S34" i="18"/>
  <c r="T34" i="18"/>
  <c r="S35" i="18"/>
  <c r="T35" i="18"/>
  <c r="S36" i="18"/>
  <c r="T36" i="18"/>
  <c r="S37" i="18"/>
  <c r="T37" i="18"/>
  <c r="S38" i="18"/>
  <c r="T38" i="18"/>
  <c r="S39" i="18"/>
  <c r="T39" i="18"/>
  <c r="S40" i="18"/>
  <c r="T40" i="18"/>
  <c r="S41" i="18"/>
  <c r="T41" i="18"/>
  <c r="S42" i="18"/>
  <c r="T42" i="18"/>
  <c r="S43" i="18"/>
  <c r="T43" i="18"/>
  <c r="S44" i="18"/>
  <c r="T44" i="18"/>
  <c r="S45" i="18"/>
  <c r="T45" i="18"/>
  <c r="S46" i="18"/>
  <c r="T46" i="18"/>
  <c r="S47" i="18"/>
  <c r="T47" i="18"/>
  <c r="S48" i="18"/>
  <c r="T48" i="18"/>
  <c r="S49" i="18"/>
  <c r="T49" i="18"/>
  <c r="S50" i="18"/>
  <c r="T50" i="18"/>
  <c r="S51" i="18"/>
  <c r="T51" i="18"/>
  <c r="S52" i="18"/>
  <c r="T52" i="18"/>
  <c r="S53" i="18"/>
  <c r="T53" i="18"/>
  <c r="S54" i="18"/>
  <c r="T54" i="18"/>
  <c r="S55" i="18"/>
  <c r="T55" i="18"/>
  <c r="S56" i="18"/>
  <c r="T56" i="18"/>
  <c r="S57" i="18"/>
  <c r="T57" i="18"/>
  <c r="S58" i="18"/>
  <c r="T58" i="18"/>
  <c r="S59" i="18"/>
  <c r="T59" i="18"/>
  <c r="S60" i="18"/>
  <c r="T60" i="18"/>
  <c r="S61" i="18"/>
  <c r="T61" i="18"/>
  <c r="S62" i="18"/>
  <c r="T62" i="18"/>
  <c r="S63" i="18"/>
  <c r="T63" i="18"/>
  <c r="S64" i="18"/>
  <c r="T64" i="18"/>
  <c r="S65" i="18"/>
  <c r="T65" i="18"/>
  <c r="S66" i="18"/>
  <c r="T66" i="18"/>
  <c r="S67" i="18"/>
  <c r="T67" i="18"/>
  <c r="S68" i="18"/>
  <c r="T68" i="18"/>
  <c r="S69" i="18"/>
  <c r="T69" i="18"/>
  <c r="S70" i="18"/>
  <c r="T70" i="18"/>
  <c r="S71" i="18"/>
  <c r="T71" i="18"/>
  <c r="S72" i="18"/>
  <c r="T72" i="18"/>
  <c r="S73" i="18"/>
  <c r="T73" i="18"/>
  <c r="S74" i="18"/>
  <c r="T74" i="18"/>
  <c r="S75" i="18"/>
  <c r="T75" i="18"/>
  <c r="S76" i="18"/>
  <c r="T76" i="18"/>
  <c r="S77" i="18"/>
  <c r="T77" i="18"/>
  <c r="S78" i="18"/>
  <c r="T78" i="18"/>
  <c r="S79" i="18"/>
  <c r="T79" i="18"/>
  <c r="S80" i="18"/>
  <c r="T80" i="18"/>
  <c r="S81" i="18"/>
  <c r="T81" i="18"/>
  <c r="S82" i="18"/>
  <c r="T82" i="18"/>
  <c r="S83" i="18"/>
  <c r="T83" i="18"/>
  <c r="S84" i="18"/>
  <c r="T84" i="18"/>
  <c r="S85" i="18"/>
  <c r="T85" i="18"/>
  <c r="S86" i="18"/>
  <c r="T86" i="18"/>
  <c r="S87" i="18"/>
  <c r="T87" i="18"/>
  <c r="S88" i="18"/>
  <c r="T88" i="18"/>
  <c r="S89" i="18"/>
  <c r="T89" i="18"/>
  <c r="S90" i="18"/>
  <c r="T90" i="18"/>
  <c r="S91" i="18"/>
  <c r="T91" i="18"/>
  <c r="S92" i="18"/>
  <c r="T92" i="18"/>
  <c r="S93" i="18"/>
  <c r="T93" i="18"/>
  <c r="S94" i="18"/>
  <c r="T94" i="18"/>
  <c r="S95" i="18"/>
  <c r="T95" i="18"/>
  <c r="S96" i="18"/>
  <c r="T96" i="18"/>
  <c r="S97" i="18"/>
  <c r="T97" i="18"/>
  <c r="S98" i="18"/>
  <c r="T98" i="18"/>
  <c r="S99" i="18"/>
  <c r="T99" i="18"/>
  <c r="S100" i="18"/>
  <c r="T100" i="18"/>
  <c r="S101" i="18"/>
  <c r="T101" i="18"/>
  <c r="S102" i="18"/>
  <c r="T102" i="18"/>
  <c r="S103" i="18"/>
  <c r="T103" i="18"/>
  <c r="S104" i="18"/>
  <c r="T104" i="18"/>
  <c r="S105" i="18"/>
  <c r="T105" i="18"/>
  <c r="S106" i="18"/>
  <c r="T106" i="18"/>
  <c r="S107" i="18"/>
  <c r="T107" i="18"/>
  <c r="S108" i="18"/>
  <c r="T108" i="18"/>
  <c r="S109" i="18"/>
  <c r="T109" i="18"/>
  <c r="S110" i="18"/>
  <c r="T110" i="18"/>
  <c r="S111" i="18"/>
  <c r="T111" i="18"/>
  <c r="S112" i="18"/>
  <c r="T112" i="18"/>
  <c r="S113" i="18"/>
  <c r="T113" i="18"/>
  <c r="S114" i="18"/>
  <c r="T114" i="18"/>
  <c r="S115" i="18"/>
  <c r="T115" i="18"/>
  <c r="S116" i="18"/>
  <c r="T116" i="18"/>
  <c r="S117" i="18"/>
  <c r="T117" i="18"/>
  <c r="S118" i="18"/>
  <c r="T118" i="18"/>
  <c r="S119" i="18"/>
  <c r="T119" i="18"/>
  <c r="S120" i="18"/>
  <c r="T120" i="18"/>
  <c r="S121" i="18"/>
  <c r="T121" i="18"/>
  <c r="S122" i="18"/>
  <c r="T122" i="18"/>
  <c r="S123" i="18"/>
  <c r="T123" i="18"/>
  <c r="S124" i="18"/>
  <c r="T124" i="18"/>
  <c r="S125" i="18"/>
  <c r="T125" i="18"/>
  <c r="S126" i="18"/>
  <c r="T126" i="18"/>
  <c r="S127" i="18"/>
  <c r="T127" i="18"/>
  <c r="S128" i="18"/>
  <c r="T128" i="18"/>
  <c r="S129" i="18"/>
  <c r="T129" i="18"/>
  <c r="S130" i="18"/>
  <c r="T130" i="18"/>
  <c r="S131" i="18"/>
  <c r="T131" i="18"/>
  <c r="S132" i="18"/>
  <c r="T132" i="18"/>
  <c r="S133" i="18"/>
  <c r="T133" i="18"/>
  <c r="S134" i="18"/>
  <c r="T134" i="18"/>
  <c r="S135" i="18"/>
  <c r="T135" i="18"/>
  <c r="S136" i="18"/>
  <c r="T136" i="18"/>
  <c r="S137" i="18"/>
  <c r="T137" i="18"/>
  <c r="S138" i="18"/>
  <c r="T138" i="18"/>
  <c r="S139" i="18"/>
  <c r="T139" i="18"/>
  <c r="S140" i="18"/>
  <c r="T140" i="18"/>
  <c r="S141" i="18"/>
  <c r="T141" i="18"/>
  <c r="S142" i="18"/>
  <c r="T142" i="18"/>
  <c r="S143" i="18"/>
  <c r="T143" i="18"/>
  <c r="S144" i="18"/>
  <c r="T144" i="18"/>
  <c r="S145" i="18"/>
  <c r="T145" i="18"/>
  <c r="S146" i="18"/>
  <c r="T146" i="18"/>
  <c r="S147" i="18"/>
  <c r="T147" i="18"/>
  <c r="S148" i="18"/>
  <c r="T148" i="18"/>
  <c r="S149" i="18"/>
  <c r="T149" i="18"/>
  <c r="S150" i="18"/>
  <c r="T150" i="18"/>
  <c r="S151" i="18"/>
  <c r="T151" i="18"/>
  <c r="S152" i="18"/>
  <c r="T152" i="18"/>
  <c r="S153" i="18"/>
  <c r="T153" i="18"/>
  <c r="S154" i="18"/>
  <c r="T154" i="18"/>
  <c r="S155" i="18"/>
  <c r="T155" i="18"/>
  <c r="S156" i="18"/>
  <c r="T156" i="18"/>
  <c r="S157" i="18"/>
  <c r="T157" i="18"/>
  <c r="S158" i="18"/>
  <c r="T158" i="18"/>
  <c r="S159" i="18"/>
  <c r="T159" i="18"/>
  <c r="S160" i="18"/>
  <c r="T160" i="18"/>
  <c r="S161" i="18"/>
  <c r="T161" i="18"/>
  <c r="S162" i="18"/>
  <c r="T162" i="18"/>
  <c r="S163" i="18"/>
  <c r="T163" i="18"/>
  <c r="S164" i="18"/>
  <c r="T164" i="18"/>
  <c r="S165" i="18"/>
  <c r="T165" i="18"/>
  <c r="S166" i="18"/>
  <c r="T166" i="18"/>
  <c r="S167" i="18"/>
  <c r="T167" i="18"/>
  <c r="S168" i="18"/>
  <c r="T168" i="18"/>
  <c r="S169" i="18"/>
  <c r="T169" i="18"/>
  <c r="S170" i="18"/>
  <c r="T170" i="18"/>
  <c r="S171" i="18"/>
  <c r="T171" i="18"/>
  <c r="S172" i="18"/>
  <c r="T172" i="18"/>
  <c r="S173" i="18"/>
  <c r="T173" i="18"/>
  <c r="S174" i="18"/>
  <c r="T174" i="18"/>
  <c r="S175" i="18"/>
  <c r="T175" i="18"/>
  <c r="S176" i="18"/>
  <c r="T176" i="18"/>
  <c r="S177" i="18"/>
  <c r="T177" i="18"/>
  <c r="S178" i="18"/>
  <c r="T178" i="18"/>
  <c r="S179" i="18"/>
  <c r="T179" i="18"/>
  <c r="S180" i="18"/>
  <c r="T180" i="18"/>
  <c r="S181" i="18"/>
  <c r="T181" i="18"/>
  <c r="S182" i="18"/>
  <c r="T182" i="18"/>
  <c r="S183" i="18"/>
  <c r="T183" i="18"/>
  <c r="S184" i="18"/>
  <c r="T184" i="18"/>
  <c r="S185" i="18"/>
  <c r="T185" i="18"/>
  <c r="S186" i="18"/>
  <c r="T186" i="18"/>
  <c r="S187" i="18"/>
  <c r="T187" i="18"/>
  <c r="S188" i="18"/>
  <c r="T188" i="18"/>
  <c r="S189" i="18"/>
  <c r="T189" i="18"/>
  <c r="S190" i="18"/>
  <c r="T190" i="18"/>
  <c r="S191" i="18"/>
  <c r="T191" i="18"/>
  <c r="S192" i="18"/>
  <c r="T192" i="18"/>
  <c r="S193" i="18"/>
  <c r="T193" i="18"/>
  <c r="S194" i="18"/>
  <c r="T194" i="18"/>
  <c r="S195" i="18"/>
  <c r="T195" i="18"/>
  <c r="S196" i="18"/>
  <c r="T196" i="18"/>
  <c r="S197" i="18"/>
  <c r="T197" i="18"/>
  <c r="S198" i="18"/>
  <c r="T198" i="18"/>
  <c r="S199" i="18"/>
  <c r="T199" i="18"/>
  <c r="S200" i="18"/>
  <c r="T200" i="18"/>
  <c r="S201" i="18"/>
  <c r="T201" i="18"/>
  <c r="S202" i="18"/>
  <c r="T202" i="18"/>
  <c r="S203" i="18"/>
  <c r="T203" i="18"/>
  <c r="S204" i="18"/>
  <c r="T204" i="18"/>
  <c r="S205" i="18"/>
  <c r="T205" i="18"/>
  <c r="S206" i="18"/>
  <c r="T206" i="18"/>
  <c r="S207" i="18"/>
  <c r="T207" i="18"/>
  <c r="S208" i="18"/>
  <c r="T208" i="18"/>
  <c r="S209" i="18"/>
  <c r="T209" i="18"/>
  <c r="S210" i="18"/>
  <c r="T210" i="18"/>
  <c r="S211" i="18"/>
  <c r="T211" i="18"/>
  <c r="S212" i="18"/>
  <c r="T212" i="18"/>
  <c r="S213" i="18"/>
  <c r="T213" i="18"/>
  <c r="S214" i="18"/>
  <c r="T214" i="18"/>
  <c r="S215" i="18"/>
  <c r="T215" i="18"/>
  <c r="S216" i="18"/>
  <c r="T216" i="18"/>
  <c r="S217" i="18"/>
  <c r="T217" i="18"/>
  <c r="S218" i="18"/>
  <c r="T218" i="18"/>
  <c r="S219" i="18"/>
  <c r="T219" i="18"/>
  <c r="S220" i="18"/>
  <c r="T220" i="18"/>
  <c r="S221" i="18"/>
  <c r="T221" i="18"/>
  <c r="S222" i="18"/>
  <c r="T222" i="18"/>
  <c r="S223" i="18"/>
  <c r="T223" i="18"/>
  <c r="S224" i="18"/>
  <c r="T224" i="18"/>
  <c r="S225" i="18"/>
  <c r="T225" i="18"/>
  <c r="S226" i="18"/>
  <c r="T226" i="18"/>
  <c r="S227" i="18"/>
  <c r="T227" i="18"/>
  <c r="S228" i="18"/>
  <c r="T228" i="18"/>
  <c r="S229" i="18"/>
  <c r="T229" i="18"/>
  <c r="S230" i="18"/>
  <c r="T230" i="18"/>
  <c r="S231" i="18"/>
  <c r="T231" i="18"/>
  <c r="S232" i="18"/>
  <c r="T232" i="18"/>
  <c r="S233" i="18"/>
  <c r="T233" i="18"/>
  <c r="S234" i="18"/>
  <c r="T234" i="18"/>
  <c r="S235" i="18"/>
  <c r="T235" i="18"/>
  <c r="S236" i="18"/>
  <c r="T236" i="18"/>
  <c r="S237" i="18"/>
  <c r="T237" i="18"/>
  <c r="S238" i="18"/>
  <c r="T238" i="18"/>
  <c r="S239" i="18"/>
  <c r="T239" i="18"/>
  <c r="S240" i="18"/>
  <c r="T240" i="18"/>
  <c r="S241" i="18"/>
  <c r="T241" i="18"/>
  <c r="S242" i="18"/>
  <c r="T242" i="18"/>
  <c r="S243" i="18"/>
  <c r="T243" i="18"/>
  <c r="S244" i="18"/>
  <c r="T244" i="18"/>
  <c r="S245" i="18"/>
  <c r="T245" i="18"/>
  <c r="S246" i="18"/>
  <c r="T246" i="18"/>
  <c r="S247" i="18"/>
  <c r="T247" i="18"/>
  <c r="S248" i="18"/>
  <c r="T248" i="18"/>
  <c r="S249" i="18"/>
  <c r="T249" i="18"/>
  <c r="S250" i="18"/>
  <c r="T250" i="18"/>
  <c r="S251" i="18"/>
  <c r="T251" i="18"/>
  <c r="S252" i="18"/>
  <c r="T252" i="18"/>
  <c r="S253" i="18"/>
  <c r="T253" i="18"/>
  <c r="S254" i="18"/>
  <c r="T254" i="18"/>
  <c r="S255" i="18"/>
  <c r="T255" i="18"/>
  <c r="S256" i="18"/>
  <c r="T256" i="18"/>
  <c r="S257" i="18"/>
  <c r="T257" i="18"/>
  <c r="S258" i="18"/>
  <c r="T258" i="18"/>
  <c r="S259" i="18"/>
  <c r="T259" i="18"/>
  <c r="S260" i="18"/>
  <c r="T260" i="18"/>
  <c r="S261" i="18"/>
  <c r="T261" i="18"/>
  <c r="S262" i="18"/>
  <c r="T262" i="18"/>
  <c r="S263" i="18"/>
  <c r="T263" i="18"/>
  <c r="S264" i="18"/>
  <c r="T264" i="18"/>
  <c r="S265" i="18"/>
  <c r="T265" i="18"/>
  <c r="S266" i="18"/>
  <c r="T266" i="18"/>
  <c r="S267" i="18"/>
  <c r="T267" i="18"/>
  <c r="S268" i="18"/>
  <c r="T268" i="18"/>
  <c r="S269" i="18"/>
  <c r="T269" i="18"/>
  <c r="S270" i="18"/>
  <c r="T270" i="18"/>
  <c r="S271" i="18"/>
  <c r="T271" i="18"/>
  <c r="S272" i="18"/>
  <c r="T272" i="18"/>
  <c r="S273" i="18"/>
  <c r="T273" i="18"/>
  <c r="S274" i="18"/>
  <c r="T274" i="18"/>
  <c r="S275" i="18"/>
  <c r="T275" i="18"/>
  <c r="S276" i="18"/>
  <c r="T276" i="18"/>
  <c r="S277" i="18"/>
  <c r="T277" i="18"/>
  <c r="S278" i="18"/>
  <c r="T278" i="18"/>
  <c r="S279" i="18"/>
  <c r="T279" i="18"/>
  <c r="S280" i="18"/>
  <c r="T280" i="18"/>
  <c r="S281" i="18"/>
  <c r="T281" i="18"/>
  <c r="S282" i="18"/>
  <c r="T282" i="18"/>
  <c r="S283" i="18"/>
  <c r="T283" i="18"/>
  <c r="S287" i="18"/>
  <c r="T287" i="18"/>
  <c r="S288" i="18"/>
  <c r="T288" i="18"/>
  <c r="S289" i="18"/>
  <c r="T289" i="18"/>
  <c r="S290" i="18"/>
  <c r="T290" i="18"/>
  <c r="S291" i="18"/>
  <c r="T291" i="18"/>
  <c r="S292" i="18"/>
  <c r="T292" i="18"/>
  <c r="S293" i="18"/>
  <c r="T293" i="18"/>
  <c r="S294" i="18"/>
  <c r="T294" i="18"/>
  <c r="S295" i="18"/>
  <c r="T295" i="18"/>
  <c r="S296" i="18"/>
  <c r="T296" i="18"/>
  <c r="S297" i="18"/>
  <c r="T297" i="18"/>
  <c r="S298" i="18"/>
  <c r="T298" i="18"/>
  <c r="S299" i="18"/>
  <c r="T299" i="18"/>
  <c r="S300" i="18"/>
  <c r="T300" i="18"/>
  <c r="S301" i="18"/>
  <c r="T301" i="18"/>
  <c r="S302" i="18"/>
  <c r="T302" i="18"/>
  <c r="S303" i="18"/>
  <c r="T303" i="18"/>
  <c r="S304" i="18"/>
  <c r="T304" i="18"/>
  <c r="S305" i="18"/>
  <c r="T305" i="18"/>
  <c r="S306" i="18"/>
  <c r="T306" i="18"/>
  <c r="S307" i="18"/>
  <c r="T307" i="18"/>
  <c r="S308" i="18"/>
  <c r="T308" i="18"/>
  <c r="S309" i="18"/>
  <c r="T309" i="18"/>
  <c r="S310" i="18"/>
  <c r="T310" i="18"/>
  <c r="S311" i="18"/>
  <c r="T311" i="18"/>
  <c r="S312" i="18"/>
  <c r="T312" i="18"/>
  <c r="S313" i="18"/>
  <c r="T313" i="18"/>
  <c r="S314" i="18"/>
  <c r="T314" i="18"/>
  <c r="S315" i="18"/>
  <c r="T315" i="18"/>
  <c r="S316" i="18"/>
  <c r="T316" i="18"/>
  <c r="S317" i="18"/>
  <c r="T317" i="18"/>
  <c r="S318" i="18"/>
  <c r="T318" i="18"/>
  <c r="S319" i="18"/>
  <c r="T319" i="18"/>
  <c r="S320" i="18"/>
  <c r="T320" i="18"/>
  <c r="S321" i="18"/>
  <c r="T321" i="18"/>
  <c r="S322" i="18"/>
  <c r="T322" i="18"/>
  <c r="S323" i="18"/>
  <c r="T323" i="18"/>
  <c r="S324" i="18"/>
  <c r="T324" i="18"/>
  <c r="S325" i="18"/>
  <c r="T325" i="18"/>
  <c r="S326" i="18"/>
  <c r="T326" i="18"/>
  <c r="S327" i="18"/>
  <c r="T327" i="18"/>
  <c r="S328" i="18"/>
  <c r="T328" i="18"/>
  <c r="S329" i="18"/>
  <c r="T329" i="18"/>
  <c r="S330" i="18"/>
  <c r="T330" i="18"/>
  <c r="S331" i="18"/>
  <c r="T331" i="18"/>
  <c r="S332" i="18"/>
  <c r="T332" i="18"/>
  <c r="S333" i="18"/>
  <c r="T333" i="18"/>
  <c r="S334" i="18"/>
  <c r="T334" i="18"/>
  <c r="S335" i="18"/>
  <c r="T335" i="18"/>
  <c r="S336" i="18"/>
  <c r="T336" i="18"/>
  <c r="S337" i="18"/>
  <c r="T337" i="18"/>
  <c r="S338" i="18"/>
  <c r="T338" i="18"/>
  <c r="S339" i="18"/>
  <c r="T339" i="18"/>
  <c r="S340" i="18"/>
  <c r="T340" i="18"/>
  <c r="S341" i="18"/>
  <c r="T341" i="18"/>
  <c r="S342" i="18"/>
  <c r="T342" i="18"/>
  <c r="S343" i="18"/>
  <c r="T343" i="18"/>
  <c r="S344" i="18"/>
  <c r="T344" i="18"/>
  <c r="S345" i="18"/>
  <c r="T345" i="18"/>
  <c r="S346" i="18"/>
  <c r="T346" i="18"/>
  <c r="S347" i="18"/>
  <c r="T347" i="18"/>
  <c r="S348" i="18"/>
  <c r="T348" i="18"/>
  <c r="S349" i="18"/>
  <c r="T349" i="18"/>
  <c r="S350" i="18"/>
  <c r="T350" i="18"/>
  <c r="S351" i="18"/>
  <c r="T351" i="18"/>
  <c r="S352" i="18"/>
  <c r="T352" i="18"/>
  <c r="S353" i="18"/>
  <c r="T353" i="18"/>
  <c r="S354" i="18"/>
  <c r="T354" i="18"/>
  <c r="S355" i="18"/>
  <c r="T355" i="18"/>
  <c r="S356" i="18"/>
  <c r="T356" i="18"/>
  <c r="S357" i="18"/>
  <c r="T357" i="18"/>
  <c r="S358" i="18"/>
  <c r="T358" i="18"/>
  <c r="S359" i="18"/>
  <c r="T359" i="18"/>
  <c r="S360" i="18"/>
  <c r="T360" i="18"/>
  <c r="S361" i="18"/>
  <c r="T361" i="18"/>
  <c r="S362" i="18"/>
  <c r="T362" i="18"/>
  <c r="S363" i="18"/>
  <c r="T363" i="18"/>
  <c r="S364" i="18"/>
  <c r="T364" i="18"/>
  <c r="S365" i="18"/>
  <c r="T365" i="18"/>
  <c r="S366" i="18"/>
  <c r="T366" i="18"/>
  <c r="S367" i="18"/>
  <c r="T367" i="18"/>
  <c r="S368" i="18"/>
  <c r="T368" i="18"/>
  <c r="S369" i="18"/>
  <c r="T369" i="18"/>
  <c r="S370" i="18"/>
  <c r="T370" i="18"/>
  <c r="S371" i="18"/>
  <c r="T371" i="18"/>
  <c r="S372" i="18"/>
  <c r="T372" i="18"/>
  <c r="S373" i="18"/>
  <c r="T373" i="18"/>
  <c r="S374" i="18"/>
  <c r="T374" i="18"/>
  <c r="S375" i="18"/>
  <c r="T375" i="18"/>
  <c r="S376" i="18"/>
  <c r="T376" i="18"/>
  <c r="S377" i="18"/>
  <c r="T377" i="18"/>
  <c r="S378" i="18"/>
  <c r="T378" i="18"/>
  <c r="S379" i="18"/>
  <c r="T379" i="18"/>
  <c r="S380" i="18"/>
  <c r="T380" i="18"/>
  <c r="S381" i="18"/>
  <c r="T381" i="18"/>
  <c r="S382" i="18"/>
  <c r="T382" i="18"/>
  <c r="S383" i="18"/>
  <c r="T383" i="18"/>
  <c r="S384" i="18"/>
  <c r="T384" i="18"/>
  <c r="S385" i="18"/>
  <c r="T385" i="18"/>
  <c r="S386" i="18"/>
  <c r="T386" i="18"/>
  <c r="S387" i="18"/>
  <c r="T387" i="18"/>
  <c r="S388" i="18"/>
  <c r="T388" i="18"/>
  <c r="S389" i="18"/>
  <c r="T389" i="18"/>
  <c r="S390" i="18"/>
  <c r="T390" i="18"/>
  <c r="S391" i="18"/>
  <c r="T391" i="18"/>
  <c r="S392" i="18"/>
  <c r="T392" i="18"/>
  <c r="S393" i="18"/>
  <c r="T393" i="18"/>
  <c r="S394" i="18"/>
  <c r="T394" i="18"/>
  <c r="S395" i="18"/>
  <c r="T395" i="18"/>
  <c r="S396" i="18"/>
  <c r="T396" i="18"/>
  <c r="S397" i="18"/>
  <c r="T397" i="18"/>
  <c r="S398" i="18"/>
  <c r="T398" i="18"/>
  <c r="S399" i="18"/>
  <c r="T399" i="18"/>
  <c r="S400" i="18"/>
  <c r="T400" i="18"/>
  <c r="S401" i="18"/>
  <c r="T401" i="18"/>
  <c r="S402" i="18"/>
  <c r="T402" i="18"/>
  <c r="S403" i="18"/>
  <c r="T403" i="18"/>
  <c r="S404" i="18"/>
  <c r="T404" i="18"/>
  <c r="S405" i="18"/>
  <c r="T405" i="18"/>
  <c r="S406" i="18"/>
  <c r="T406" i="18"/>
  <c r="S407" i="18"/>
  <c r="T407" i="18"/>
  <c r="S408" i="18"/>
  <c r="T408" i="18"/>
  <c r="S409" i="18"/>
  <c r="T409" i="18"/>
  <c r="S410" i="18"/>
  <c r="T410" i="18"/>
  <c r="S411" i="18"/>
  <c r="T411" i="18"/>
  <c r="S412" i="18"/>
  <c r="T412" i="18"/>
  <c r="S413" i="18"/>
  <c r="T413" i="18"/>
  <c r="S414" i="18"/>
  <c r="T414" i="18"/>
  <c r="S415" i="18"/>
  <c r="T415" i="18"/>
  <c r="S416" i="18"/>
  <c r="T416" i="18"/>
  <c r="S417" i="18"/>
  <c r="T417" i="18"/>
  <c r="S418" i="18"/>
  <c r="T418" i="18"/>
  <c r="S419" i="18"/>
  <c r="T419" i="18"/>
  <c r="S420" i="18"/>
  <c r="T420" i="18"/>
  <c r="S421" i="18"/>
  <c r="T421" i="18"/>
  <c r="S422" i="18"/>
  <c r="T422" i="18"/>
  <c r="S423" i="18"/>
  <c r="T423" i="18"/>
  <c r="S424" i="18"/>
  <c r="T424" i="18"/>
  <c r="S425" i="18"/>
  <c r="T425" i="18"/>
  <c r="S426" i="18"/>
  <c r="T426" i="18"/>
  <c r="S427" i="18"/>
  <c r="T427" i="18"/>
  <c r="S428" i="18"/>
  <c r="T428" i="18"/>
  <c r="S429" i="18"/>
  <c r="T429" i="18"/>
  <c r="S430" i="18"/>
  <c r="T430" i="18"/>
  <c r="S431" i="18"/>
  <c r="T431" i="18"/>
  <c r="S432" i="18"/>
  <c r="T432" i="18"/>
  <c r="S433" i="18"/>
  <c r="T433" i="18"/>
  <c r="S434" i="18"/>
  <c r="T434" i="18"/>
  <c r="S435" i="18"/>
  <c r="T435" i="18"/>
  <c r="S436" i="18"/>
  <c r="T436" i="18"/>
  <c r="S437" i="18"/>
  <c r="T437" i="18"/>
  <c r="S438" i="18"/>
  <c r="T438" i="18"/>
  <c r="S439" i="18"/>
  <c r="T439" i="18"/>
  <c r="S440" i="18"/>
  <c r="T440" i="18"/>
  <c r="S441" i="18"/>
  <c r="T441" i="18"/>
  <c r="S442" i="18"/>
  <c r="T442" i="18"/>
  <c r="S443" i="18"/>
  <c r="T443" i="18"/>
  <c r="S444" i="18"/>
  <c r="T444" i="18"/>
  <c r="S445" i="18"/>
  <c r="T445" i="18"/>
  <c r="S446" i="18"/>
  <c r="T446" i="18"/>
  <c r="S447" i="18"/>
  <c r="T447" i="18"/>
  <c r="S448" i="18"/>
  <c r="T448" i="18"/>
  <c r="S449" i="18"/>
  <c r="T449" i="18"/>
  <c r="S450" i="18"/>
  <c r="T450" i="18"/>
  <c r="S451" i="18"/>
  <c r="T451" i="18"/>
  <c r="S452" i="18"/>
  <c r="T452" i="18"/>
  <c r="S453" i="18"/>
  <c r="T453" i="18"/>
  <c r="S454" i="18"/>
  <c r="T454" i="18"/>
  <c r="S455" i="18"/>
  <c r="T455" i="18"/>
  <c r="S456" i="18"/>
  <c r="T456" i="18"/>
  <c r="S457" i="18"/>
  <c r="T457" i="18"/>
  <c r="S458" i="18"/>
  <c r="T458" i="18"/>
  <c r="S459" i="18"/>
  <c r="T459" i="18"/>
  <c r="S460" i="18"/>
  <c r="T460" i="18"/>
  <c r="S461" i="18"/>
  <c r="T461" i="18"/>
  <c r="S462" i="18"/>
  <c r="T462" i="18"/>
  <c r="S463" i="18"/>
  <c r="T463" i="18"/>
  <c r="S464" i="18"/>
  <c r="T464" i="18"/>
  <c r="S465" i="18"/>
  <c r="T465" i="18"/>
  <c r="S466" i="18"/>
  <c r="T466" i="18"/>
  <c r="S467" i="18"/>
  <c r="T467" i="18"/>
  <c r="S468" i="18"/>
  <c r="T468" i="18"/>
  <c r="S469" i="18"/>
  <c r="T469" i="18"/>
  <c r="S470" i="18"/>
  <c r="T470" i="18"/>
  <c r="S471" i="18"/>
  <c r="T471" i="18"/>
  <c r="S472" i="18"/>
  <c r="T472" i="18"/>
  <c r="S473" i="18"/>
  <c r="T473" i="18"/>
  <c r="S474" i="18"/>
  <c r="T474" i="18"/>
  <c r="S475" i="18"/>
  <c r="T475" i="18"/>
  <c r="S476" i="18"/>
  <c r="T476" i="18"/>
  <c r="S477" i="18"/>
  <c r="T477" i="18"/>
  <c r="S478" i="18"/>
  <c r="T478" i="18"/>
  <c r="S479" i="18"/>
  <c r="T479" i="18"/>
  <c r="S480" i="18"/>
  <c r="T480" i="18"/>
  <c r="S481" i="18"/>
  <c r="T481" i="18"/>
  <c r="S482" i="18"/>
  <c r="T482" i="18"/>
  <c r="S483" i="18"/>
  <c r="T483" i="18"/>
  <c r="S484" i="18"/>
  <c r="T484" i="18"/>
  <c r="S485" i="18"/>
  <c r="T485" i="18"/>
  <c r="S486" i="18"/>
  <c r="T486" i="18"/>
  <c r="S487" i="18"/>
  <c r="T487" i="18"/>
  <c r="S488" i="18"/>
  <c r="T488" i="18"/>
  <c r="S489" i="18"/>
  <c r="T489" i="18"/>
  <c r="S490" i="18"/>
  <c r="T490" i="18"/>
  <c r="S491" i="18"/>
  <c r="T491" i="18"/>
  <c r="S492" i="18"/>
  <c r="T492" i="18"/>
  <c r="S493" i="18"/>
  <c r="T493" i="18"/>
  <c r="S494" i="18"/>
  <c r="T494" i="18"/>
  <c r="S495" i="18"/>
  <c r="T495" i="18"/>
  <c r="S496" i="18"/>
  <c r="T496" i="18"/>
  <c r="S497" i="18"/>
  <c r="T497" i="18"/>
  <c r="S498" i="18"/>
  <c r="T498" i="18"/>
  <c r="S499" i="18"/>
  <c r="T499" i="18"/>
  <c r="S500" i="18"/>
  <c r="T500" i="18"/>
  <c r="S501" i="18"/>
  <c r="T501" i="18"/>
  <c r="S502" i="18"/>
  <c r="T502" i="18"/>
  <c r="S503" i="18"/>
  <c r="T503" i="18"/>
  <c r="S504" i="18"/>
  <c r="T504" i="18"/>
  <c r="S505" i="18"/>
  <c r="T505" i="18"/>
  <c r="S506" i="18"/>
  <c r="T506" i="18"/>
  <c r="S507" i="18"/>
  <c r="T507" i="18"/>
  <c r="S508" i="18"/>
  <c r="T508" i="18"/>
  <c r="S509" i="18"/>
  <c r="T509" i="18"/>
  <c r="S510" i="18"/>
  <c r="T510" i="18"/>
  <c r="S511" i="18"/>
  <c r="T511" i="18"/>
  <c r="S512" i="18"/>
  <c r="T512" i="18"/>
  <c r="S513" i="18"/>
  <c r="T513" i="18"/>
  <c r="S514" i="18"/>
  <c r="T514" i="18"/>
  <c r="S515" i="18"/>
  <c r="T515" i="18"/>
  <c r="S516" i="18"/>
  <c r="T516" i="18"/>
  <c r="S517" i="18"/>
  <c r="T517" i="18"/>
  <c r="S518" i="18"/>
  <c r="T518" i="18"/>
  <c r="S519" i="18"/>
  <c r="T519" i="18"/>
  <c r="S520" i="18"/>
  <c r="T520" i="18"/>
  <c r="S521" i="18"/>
  <c r="T521" i="18"/>
  <c r="S522" i="18"/>
  <c r="T522" i="18"/>
  <c r="S523" i="18"/>
  <c r="T523" i="18"/>
  <c r="S524" i="18"/>
  <c r="T524" i="18"/>
  <c r="S525" i="18"/>
  <c r="T525" i="18"/>
  <c r="S526" i="18"/>
  <c r="T526" i="18"/>
  <c r="S527" i="18"/>
  <c r="T527" i="18"/>
  <c r="S528" i="18"/>
  <c r="T528" i="18"/>
  <c r="S529" i="18"/>
  <c r="T529" i="18"/>
  <c r="S530" i="18"/>
  <c r="T530" i="18"/>
  <c r="S531" i="18"/>
  <c r="T531" i="18"/>
  <c r="S532" i="18"/>
  <c r="T532" i="18"/>
  <c r="S533" i="18"/>
  <c r="T533" i="18"/>
  <c r="S534" i="18"/>
  <c r="T534" i="18"/>
  <c r="S535" i="18"/>
  <c r="T535" i="18"/>
  <c r="S536" i="18"/>
  <c r="T536" i="18"/>
  <c r="S537" i="18"/>
  <c r="T537" i="18"/>
  <c r="S538" i="18"/>
  <c r="T538" i="18"/>
  <c r="S539" i="18"/>
  <c r="T539" i="18"/>
  <c r="S540" i="18"/>
  <c r="T540" i="18"/>
  <c r="S541" i="18"/>
  <c r="T541" i="18"/>
  <c r="S542" i="18"/>
  <c r="T542" i="18"/>
  <c r="S543" i="18"/>
  <c r="T543" i="18"/>
  <c r="S544" i="18"/>
  <c r="T544" i="18"/>
  <c r="S545" i="18"/>
  <c r="T545" i="18"/>
  <c r="S546" i="18"/>
  <c r="T546" i="18"/>
  <c r="S547" i="18"/>
  <c r="T547" i="18"/>
  <c r="S548" i="18"/>
  <c r="T548" i="18"/>
  <c r="S549" i="18"/>
  <c r="T549" i="18"/>
  <c r="S550" i="18"/>
  <c r="T550" i="18"/>
  <c r="S551" i="18"/>
  <c r="T551" i="18"/>
  <c r="S552" i="18"/>
  <c r="T552" i="18"/>
  <c r="S553" i="18"/>
  <c r="T553" i="18"/>
  <c r="S554" i="18"/>
  <c r="T554" i="18"/>
  <c r="S555" i="18"/>
  <c r="T555" i="18"/>
  <c r="S556" i="18"/>
  <c r="T556" i="18"/>
  <c r="S557" i="18"/>
  <c r="T557" i="18"/>
  <c r="S558" i="18"/>
  <c r="T558" i="18"/>
  <c r="S559" i="18"/>
  <c r="T559" i="18"/>
  <c r="S560" i="18"/>
  <c r="T560" i="18"/>
  <c r="S561" i="18"/>
  <c r="T561" i="18"/>
  <c r="S562" i="18"/>
  <c r="T562" i="18"/>
  <c r="S563" i="18"/>
  <c r="T563" i="18"/>
  <c r="S564" i="18"/>
  <c r="T564" i="18"/>
  <c r="S565" i="18"/>
  <c r="T565" i="18"/>
  <c r="S566" i="18"/>
  <c r="T566" i="18"/>
  <c r="S567" i="18"/>
  <c r="T567" i="18"/>
  <c r="S568" i="18"/>
  <c r="T568" i="18"/>
  <c r="S569" i="18"/>
  <c r="T569" i="18"/>
  <c r="S570" i="18"/>
  <c r="T570" i="18"/>
  <c r="S571" i="18"/>
  <c r="T571" i="18"/>
  <c r="S572" i="18"/>
  <c r="T572" i="18"/>
  <c r="S573" i="18"/>
  <c r="T573" i="18"/>
  <c r="S574" i="18"/>
  <c r="T574" i="18"/>
  <c r="S575" i="18"/>
  <c r="T575" i="18"/>
  <c r="S576" i="18"/>
  <c r="T576" i="18"/>
  <c r="S577" i="18"/>
  <c r="T577" i="18"/>
  <c r="S578" i="18"/>
  <c r="T578" i="18"/>
  <c r="S579" i="18"/>
  <c r="T579" i="18"/>
  <c r="S580" i="18"/>
  <c r="T580" i="18"/>
  <c r="S581" i="18"/>
  <c r="T581" i="18"/>
  <c r="S582" i="18"/>
  <c r="T582" i="18"/>
  <c r="S583" i="18"/>
  <c r="T583" i="18"/>
  <c r="S584" i="18"/>
  <c r="T584" i="18"/>
  <c r="S585" i="18"/>
  <c r="T585" i="18"/>
  <c r="S586" i="18"/>
  <c r="T586" i="18"/>
  <c r="S587" i="18"/>
  <c r="T587" i="18"/>
  <c r="S15" i="19"/>
  <c r="T15" i="19"/>
  <c r="S16" i="19"/>
  <c r="T16" i="19"/>
  <c r="S17" i="19"/>
  <c r="T17" i="19"/>
  <c r="S18" i="19"/>
  <c r="T18" i="19"/>
  <c r="S19" i="19"/>
  <c r="T19" i="19"/>
  <c r="S20" i="19"/>
  <c r="T20" i="19"/>
  <c r="S21" i="19"/>
  <c r="T21" i="19"/>
  <c r="S22" i="19"/>
  <c r="T22" i="19"/>
  <c r="S23" i="19"/>
  <c r="T23" i="19"/>
  <c r="S24" i="19"/>
  <c r="T24" i="19"/>
  <c r="S25" i="19"/>
  <c r="T25" i="19"/>
  <c r="S26" i="19"/>
  <c r="T26" i="19"/>
  <c r="S27" i="19"/>
  <c r="T27" i="19"/>
  <c r="S28" i="19"/>
  <c r="T28" i="19"/>
  <c r="S29" i="19"/>
  <c r="T29" i="19"/>
  <c r="S30" i="19"/>
  <c r="T30" i="19"/>
  <c r="S31" i="19"/>
  <c r="T31" i="19"/>
  <c r="S32" i="19"/>
  <c r="T32" i="19"/>
  <c r="S33" i="19"/>
  <c r="T33" i="19"/>
  <c r="S34" i="19"/>
  <c r="T34" i="19"/>
  <c r="S35" i="19"/>
  <c r="T35" i="19"/>
  <c r="S36" i="19"/>
  <c r="T36" i="19"/>
  <c r="S37" i="19"/>
  <c r="T37" i="19"/>
  <c r="S38" i="19"/>
  <c r="T38" i="19"/>
  <c r="S39" i="19"/>
  <c r="T39" i="19"/>
  <c r="S40" i="19"/>
  <c r="T40" i="19"/>
  <c r="S41" i="19"/>
  <c r="T41" i="19"/>
  <c r="S42" i="19"/>
  <c r="T42" i="19"/>
  <c r="S43" i="19"/>
  <c r="T43" i="19"/>
  <c r="S44" i="19"/>
  <c r="T44" i="19"/>
  <c r="S45" i="19"/>
  <c r="T45" i="19"/>
  <c r="S46" i="19"/>
  <c r="T46" i="19"/>
  <c r="S47" i="19"/>
  <c r="T47" i="19"/>
  <c r="S48" i="19"/>
  <c r="T48" i="19"/>
  <c r="S49" i="19"/>
  <c r="T49" i="19"/>
  <c r="S50" i="19"/>
  <c r="T50" i="19"/>
  <c r="S51" i="19"/>
  <c r="T51" i="19"/>
  <c r="S52" i="19"/>
  <c r="T52" i="19"/>
  <c r="S53" i="19"/>
  <c r="T53" i="19"/>
  <c r="S54" i="19"/>
  <c r="T54" i="19"/>
  <c r="S55" i="19"/>
  <c r="T55" i="19"/>
  <c r="S56" i="19"/>
  <c r="T56" i="19"/>
  <c r="S57" i="19"/>
  <c r="T57" i="19"/>
  <c r="S58" i="19"/>
  <c r="T58" i="19"/>
  <c r="S59" i="19"/>
  <c r="T59" i="19"/>
  <c r="S60" i="19"/>
  <c r="T60" i="19"/>
  <c r="S61" i="19"/>
  <c r="T61" i="19"/>
  <c r="S62" i="19"/>
  <c r="T62" i="19"/>
  <c r="S63" i="19"/>
  <c r="T63" i="19"/>
  <c r="S64" i="19"/>
  <c r="T64" i="19"/>
  <c r="S65" i="19"/>
  <c r="T65" i="19"/>
  <c r="S66" i="19"/>
  <c r="T66" i="19"/>
  <c r="S67" i="19"/>
  <c r="T67" i="19"/>
  <c r="S68" i="19"/>
  <c r="T68" i="19"/>
  <c r="S69" i="19"/>
  <c r="T69" i="19"/>
  <c r="S70" i="19"/>
  <c r="T70" i="19"/>
  <c r="S71" i="19"/>
  <c r="T71" i="19"/>
  <c r="S72" i="19"/>
  <c r="T72" i="19"/>
  <c r="S73" i="19"/>
  <c r="T73" i="19"/>
  <c r="S74" i="19"/>
  <c r="T74" i="19"/>
  <c r="S75" i="19"/>
  <c r="T75" i="19"/>
  <c r="S76" i="19"/>
  <c r="T76" i="19"/>
  <c r="S77" i="19"/>
  <c r="T77" i="19"/>
  <c r="S78" i="19"/>
  <c r="T78" i="19"/>
  <c r="S79" i="19"/>
  <c r="T79" i="19"/>
  <c r="S80" i="19"/>
  <c r="T80" i="19"/>
  <c r="S81" i="19"/>
  <c r="T81" i="19"/>
  <c r="S82" i="19"/>
  <c r="T82" i="19"/>
  <c r="S83" i="19"/>
  <c r="T83" i="19"/>
  <c r="S84" i="19"/>
  <c r="T84" i="19"/>
  <c r="S85" i="19"/>
  <c r="T85" i="19"/>
  <c r="S86" i="19"/>
  <c r="T86" i="19"/>
  <c r="S87" i="19"/>
  <c r="T87" i="19"/>
  <c r="S88" i="19"/>
  <c r="T88" i="19"/>
  <c r="S89" i="19"/>
  <c r="T89" i="19"/>
  <c r="S90" i="19"/>
  <c r="T90" i="19"/>
  <c r="S91" i="19"/>
  <c r="T91" i="19"/>
  <c r="S92" i="19"/>
  <c r="T92" i="19"/>
  <c r="S93" i="19"/>
  <c r="T93" i="19"/>
  <c r="S94" i="19"/>
  <c r="T94" i="19"/>
  <c r="S95" i="19"/>
  <c r="T95" i="19"/>
  <c r="S96" i="19"/>
  <c r="T96" i="19"/>
  <c r="S97" i="19"/>
  <c r="T97" i="19"/>
  <c r="S98" i="19"/>
  <c r="T98" i="19"/>
  <c r="S99" i="19"/>
  <c r="T99" i="19"/>
  <c r="S100" i="19"/>
  <c r="T100" i="19"/>
  <c r="S101" i="19"/>
  <c r="T101" i="19"/>
  <c r="S102" i="19"/>
  <c r="T102" i="19"/>
  <c r="S103" i="19"/>
  <c r="T103" i="19"/>
  <c r="S104" i="19"/>
  <c r="T104" i="19"/>
  <c r="S105" i="19"/>
  <c r="T105" i="19"/>
  <c r="S106" i="19"/>
  <c r="T106" i="19"/>
  <c r="S107" i="19"/>
  <c r="T107" i="19"/>
  <c r="S108" i="19"/>
  <c r="T108" i="19"/>
  <c r="S109" i="19"/>
  <c r="T109" i="19"/>
  <c r="S110" i="19"/>
  <c r="T110" i="19"/>
  <c r="S111" i="19"/>
  <c r="T111" i="19"/>
  <c r="S112" i="19"/>
  <c r="T112" i="19"/>
  <c r="S113" i="19"/>
  <c r="T113" i="19"/>
  <c r="S114" i="19"/>
  <c r="T114" i="19"/>
  <c r="S115" i="19"/>
  <c r="T115" i="19"/>
  <c r="S116" i="19"/>
  <c r="T116" i="19"/>
  <c r="S117" i="19"/>
  <c r="T117" i="19"/>
  <c r="S118" i="19"/>
  <c r="T118" i="19"/>
  <c r="S119" i="19"/>
  <c r="T119" i="19"/>
  <c r="S120" i="19"/>
  <c r="T120" i="19"/>
  <c r="S121" i="19"/>
  <c r="T121" i="19"/>
  <c r="S122" i="19"/>
  <c r="T122" i="19"/>
  <c r="S123" i="19"/>
  <c r="T123" i="19"/>
  <c r="S124" i="19"/>
  <c r="T124" i="19"/>
  <c r="S125" i="19"/>
  <c r="T125" i="19"/>
  <c r="S126" i="19"/>
  <c r="T126" i="19"/>
  <c r="S127" i="19"/>
  <c r="T127" i="19"/>
  <c r="S128" i="19"/>
  <c r="T128" i="19"/>
  <c r="S129" i="19"/>
  <c r="T129" i="19"/>
  <c r="S130" i="19"/>
  <c r="T130" i="19"/>
  <c r="S131" i="19"/>
  <c r="T131" i="19"/>
  <c r="S132" i="19"/>
  <c r="T132" i="19"/>
  <c r="S133" i="19"/>
  <c r="T133" i="19"/>
  <c r="S134" i="19"/>
  <c r="T134" i="19"/>
  <c r="S135" i="19"/>
  <c r="T135" i="19"/>
  <c r="S136" i="19"/>
  <c r="T136" i="19"/>
  <c r="S137" i="19"/>
  <c r="T137" i="19"/>
  <c r="S138" i="19"/>
  <c r="T138" i="19"/>
  <c r="S139" i="19"/>
  <c r="T139" i="19"/>
  <c r="S140" i="19"/>
  <c r="T140" i="19"/>
  <c r="S141" i="19"/>
  <c r="T141" i="19"/>
  <c r="S142" i="19"/>
  <c r="T142" i="19"/>
  <c r="S143" i="19"/>
  <c r="T143" i="19"/>
  <c r="S144" i="19"/>
  <c r="T144" i="19"/>
  <c r="S145" i="19"/>
  <c r="T145" i="19"/>
  <c r="S146" i="19"/>
  <c r="T146" i="19"/>
  <c r="S147" i="19"/>
  <c r="T147" i="19"/>
  <c r="S148" i="19"/>
  <c r="T148" i="19"/>
  <c r="S149" i="19"/>
  <c r="T149" i="19"/>
  <c r="S150" i="19"/>
  <c r="T150" i="19"/>
  <c r="S151" i="19"/>
  <c r="T151" i="19"/>
  <c r="S152" i="19"/>
  <c r="T152" i="19"/>
  <c r="S153" i="19"/>
  <c r="T153" i="19"/>
  <c r="S154" i="19"/>
  <c r="T154" i="19"/>
  <c r="S155" i="19"/>
  <c r="T155" i="19"/>
  <c r="S156" i="19"/>
  <c r="T156" i="19"/>
  <c r="S157" i="19"/>
  <c r="T157" i="19"/>
  <c r="S158" i="19"/>
  <c r="T158" i="19"/>
  <c r="S159" i="19"/>
  <c r="T159" i="19"/>
  <c r="S160" i="19"/>
  <c r="T160" i="19"/>
  <c r="S161" i="19"/>
  <c r="T161" i="19"/>
  <c r="S162" i="19"/>
  <c r="T162" i="19"/>
  <c r="S163" i="19"/>
  <c r="T163" i="19"/>
  <c r="S164" i="19"/>
  <c r="T164" i="19"/>
  <c r="S165" i="19"/>
  <c r="T165" i="19"/>
  <c r="S166" i="19"/>
  <c r="T166" i="19"/>
  <c r="S167" i="19"/>
  <c r="T167" i="19"/>
  <c r="S168" i="19"/>
  <c r="T168" i="19"/>
  <c r="S169" i="19"/>
  <c r="T169" i="19"/>
  <c r="S170" i="19"/>
  <c r="T170" i="19"/>
  <c r="S171" i="19"/>
  <c r="T171" i="19"/>
  <c r="S172" i="19"/>
  <c r="T172" i="19"/>
  <c r="S173" i="19"/>
  <c r="T173" i="19"/>
  <c r="S174" i="19"/>
  <c r="T174" i="19"/>
  <c r="S175" i="19"/>
  <c r="T175" i="19"/>
  <c r="S176" i="19"/>
  <c r="T176" i="19"/>
  <c r="S177" i="19"/>
  <c r="T177" i="19"/>
  <c r="S178" i="19"/>
  <c r="T178" i="19"/>
  <c r="S179" i="19"/>
  <c r="T179" i="19"/>
  <c r="S180" i="19"/>
  <c r="T180" i="19"/>
  <c r="S181" i="19"/>
  <c r="T181" i="19"/>
  <c r="S182" i="19"/>
  <c r="T182" i="19"/>
  <c r="S183" i="19"/>
  <c r="T183" i="19"/>
  <c r="S184" i="19"/>
  <c r="T184" i="19"/>
  <c r="S185" i="19"/>
  <c r="T185" i="19"/>
  <c r="S186" i="19"/>
  <c r="T186" i="19"/>
  <c r="S187" i="19"/>
  <c r="T187" i="19"/>
  <c r="S188" i="19"/>
  <c r="T188" i="19"/>
  <c r="S189" i="19"/>
  <c r="T189" i="19"/>
  <c r="S190" i="19"/>
  <c r="T190" i="19"/>
  <c r="S191" i="19"/>
  <c r="T191" i="19"/>
  <c r="S192" i="19"/>
  <c r="T192" i="19"/>
  <c r="S193" i="19"/>
  <c r="T193" i="19"/>
  <c r="S194" i="19"/>
  <c r="T194" i="19"/>
  <c r="S195" i="19"/>
  <c r="T195" i="19"/>
  <c r="S196" i="19"/>
  <c r="T196" i="19"/>
  <c r="S197" i="19"/>
  <c r="T197" i="19"/>
  <c r="S198" i="19"/>
  <c r="T198" i="19"/>
  <c r="S199" i="19"/>
  <c r="T199" i="19"/>
  <c r="S200" i="19"/>
  <c r="T200" i="19"/>
  <c r="S201" i="19"/>
  <c r="T201" i="19"/>
  <c r="S202" i="19"/>
  <c r="T202" i="19"/>
  <c r="S203" i="19"/>
  <c r="T203" i="19"/>
  <c r="S204" i="19"/>
  <c r="T204" i="19"/>
  <c r="S205" i="19"/>
  <c r="T205" i="19"/>
  <c r="S206" i="19"/>
  <c r="T206" i="19"/>
  <c r="S207" i="19"/>
  <c r="T207" i="19"/>
  <c r="S208" i="19"/>
  <c r="T208" i="19"/>
  <c r="S209" i="19"/>
  <c r="T209" i="19"/>
  <c r="S210" i="19"/>
  <c r="T210" i="19"/>
  <c r="S211" i="19"/>
  <c r="T211" i="19"/>
  <c r="S212" i="19"/>
  <c r="T212" i="19"/>
  <c r="S213" i="19"/>
  <c r="T213" i="19"/>
  <c r="S214" i="19"/>
  <c r="T214" i="19"/>
  <c r="S215" i="19"/>
  <c r="T215" i="19"/>
  <c r="S216" i="19"/>
  <c r="T216" i="19"/>
  <c r="S217" i="19"/>
  <c r="T217" i="19"/>
  <c r="S218" i="19"/>
  <c r="T218" i="19"/>
  <c r="S219" i="19"/>
  <c r="T219" i="19"/>
  <c r="S220" i="19"/>
  <c r="T220" i="19"/>
  <c r="S221" i="19"/>
  <c r="T221" i="19"/>
  <c r="S222" i="19"/>
  <c r="T222" i="19"/>
  <c r="S223" i="19"/>
  <c r="T223" i="19"/>
  <c r="S224" i="19"/>
  <c r="T224" i="19"/>
  <c r="S225" i="19"/>
  <c r="T225" i="19"/>
  <c r="S226" i="19"/>
  <c r="T226" i="19"/>
  <c r="S227" i="19"/>
  <c r="T227" i="19"/>
  <c r="S228" i="19"/>
  <c r="T228" i="19"/>
  <c r="S229" i="19"/>
  <c r="T229" i="19"/>
  <c r="S230" i="19"/>
  <c r="T230" i="19"/>
  <c r="S231" i="19"/>
  <c r="T231" i="19"/>
  <c r="S232" i="19"/>
  <c r="T232" i="19"/>
  <c r="S233" i="19"/>
  <c r="T233" i="19"/>
  <c r="S234" i="19"/>
  <c r="T234" i="19"/>
  <c r="S235" i="19"/>
  <c r="T235" i="19"/>
  <c r="S236" i="19"/>
  <c r="T236" i="19"/>
  <c r="S237" i="19"/>
  <c r="T237" i="19"/>
  <c r="S238" i="19"/>
  <c r="T238" i="19"/>
  <c r="S239" i="19"/>
  <c r="T239" i="19"/>
  <c r="S240" i="19"/>
  <c r="T240" i="19"/>
  <c r="S241" i="19"/>
  <c r="T241" i="19"/>
  <c r="S242" i="19"/>
  <c r="T242" i="19"/>
  <c r="S243" i="19"/>
  <c r="T243" i="19"/>
  <c r="S244" i="19"/>
  <c r="T244" i="19"/>
  <c r="S245" i="19"/>
  <c r="T245" i="19"/>
  <c r="S246" i="19"/>
  <c r="T246" i="19"/>
  <c r="S247" i="19"/>
  <c r="T247" i="19"/>
  <c r="S248" i="19"/>
  <c r="T248" i="19"/>
  <c r="S249" i="19"/>
  <c r="T249" i="19"/>
  <c r="S250" i="19"/>
  <c r="T250" i="19"/>
  <c r="S251" i="19"/>
  <c r="T251" i="19"/>
  <c r="S252" i="19"/>
  <c r="T252" i="19"/>
  <c r="S253" i="19"/>
  <c r="T253" i="19"/>
  <c r="S254" i="19"/>
  <c r="T254" i="19"/>
  <c r="S255" i="19"/>
  <c r="T255" i="19"/>
  <c r="S256" i="19"/>
  <c r="T256" i="19"/>
  <c r="S257" i="19"/>
  <c r="T257" i="19"/>
  <c r="S258" i="19"/>
  <c r="T258" i="19"/>
  <c r="S259" i="19"/>
  <c r="T259" i="19"/>
  <c r="S260" i="19"/>
  <c r="T260" i="19"/>
  <c r="S261" i="19"/>
  <c r="T261" i="19"/>
  <c r="S262" i="19"/>
  <c r="T262" i="19"/>
  <c r="S263" i="19"/>
  <c r="T263" i="19"/>
  <c r="S264" i="19"/>
  <c r="T264" i="19"/>
  <c r="S265" i="19"/>
  <c r="T265" i="19"/>
  <c r="S266" i="19"/>
  <c r="T266" i="19"/>
  <c r="S267" i="19"/>
  <c r="T267" i="19"/>
  <c r="S268" i="19"/>
  <c r="T268" i="19"/>
  <c r="S269" i="19"/>
  <c r="T269" i="19"/>
  <c r="S270" i="19"/>
  <c r="T270" i="19"/>
  <c r="S271" i="19"/>
  <c r="T271" i="19"/>
  <c r="S272" i="19"/>
  <c r="T272" i="19"/>
  <c r="S273" i="19"/>
  <c r="T273" i="19"/>
  <c r="S274" i="19"/>
  <c r="T274" i="19"/>
  <c r="S275" i="19"/>
  <c r="T275" i="19"/>
  <c r="S276" i="19"/>
  <c r="T276" i="19"/>
  <c r="S277" i="19"/>
  <c r="T277" i="19"/>
  <c r="S278" i="19"/>
  <c r="T278" i="19"/>
  <c r="S279" i="19"/>
  <c r="T279" i="19"/>
  <c r="S280" i="19"/>
  <c r="T280" i="19"/>
  <c r="S281" i="19"/>
  <c r="T281" i="19"/>
  <c r="S282" i="19"/>
  <c r="T282" i="19"/>
  <c r="S283" i="19"/>
  <c r="T283" i="19"/>
  <c r="S284" i="19"/>
  <c r="T284" i="19"/>
  <c r="S285" i="19"/>
  <c r="T285" i="19"/>
  <c r="S286" i="19"/>
  <c r="T286" i="19"/>
  <c r="S287" i="19"/>
  <c r="T287" i="19"/>
  <c r="S288" i="19"/>
  <c r="T288" i="19"/>
  <c r="S289" i="19"/>
  <c r="T289" i="19"/>
  <c r="S290" i="19"/>
  <c r="T290" i="19"/>
  <c r="S291" i="19"/>
  <c r="T291" i="19"/>
  <c r="S292" i="19"/>
  <c r="T292" i="19"/>
  <c r="S293" i="19"/>
  <c r="T293" i="19"/>
  <c r="S294" i="19"/>
  <c r="T294" i="19"/>
  <c r="S295" i="19"/>
  <c r="T295" i="19"/>
  <c r="S296" i="19"/>
  <c r="T296" i="19"/>
  <c r="S297" i="19"/>
  <c r="T297" i="19"/>
  <c r="S298" i="19"/>
  <c r="T298" i="19"/>
  <c r="S299" i="19"/>
  <c r="T299" i="19"/>
  <c r="S300" i="19"/>
  <c r="T300" i="19"/>
  <c r="S301" i="19"/>
  <c r="T301" i="19"/>
  <c r="S302" i="19"/>
  <c r="T302" i="19"/>
  <c r="S303" i="19"/>
  <c r="T303" i="19"/>
  <c r="S304" i="19"/>
  <c r="T304" i="19"/>
  <c r="S305" i="19"/>
  <c r="T305" i="19"/>
  <c r="S306" i="19"/>
  <c r="T306" i="19"/>
  <c r="S307" i="19"/>
  <c r="T307" i="19"/>
  <c r="S308" i="19"/>
  <c r="T308" i="19"/>
  <c r="S309" i="19"/>
  <c r="T309" i="19"/>
  <c r="S310" i="19"/>
  <c r="T310" i="19"/>
  <c r="S311" i="19"/>
  <c r="T311" i="19"/>
  <c r="S312" i="19"/>
  <c r="T312" i="19"/>
  <c r="S313" i="19"/>
  <c r="T313" i="19"/>
  <c r="S314" i="19"/>
  <c r="T314" i="19"/>
  <c r="S315" i="19"/>
  <c r="T315" i="19"/>
  <c r="S319" i="19"/>
  <c r="T319" i="19"/>
  <c r="S320" i="19"/>
  <c r="T320" i="19"/>
  <c r="S321" i="19"/>
  <c r="T321" i="19"/>
  <c r="S322" i="19"/>
  <c r="T322" i="19"/>
  <c r="S323" i="19"/>
  <c r="T323" i="19"/>
  <c r="S324" i="19"/>
  <c r="T324" i="19"/>
  <c r="S325" i="19"/>
  <c r="T325" i="19"/>
  <c r="S326" i="19"/>
  <c r="T326" i="19"/>
  <c r="S327" i="19"/>
  <c r="T327" i="19"/>
  <c r="S328" i="19"/>
  <c r="T328" i="19"/>
  <c r="S329" i="19"/>
  <c r="T329" i="19"/>
  <c r="S330" i="19"/>
  <c r="T330" i="19"/>
  <c r="S331" i="19"/>
  <c r="T331" i="19"/>
  <c r="S332" i="19"/>
  <c r="T332" i="19"/>
  <c r="S333" i="19"/>
  <c r="T333" i="19"/>
  <c r="S334" i="19"/>
  <c r="T334" i="19"/>
  <c r="S335" i="19"/>
  <c r="T335" i="19"/>
  <c r="S336" i="19"/>
  <c r="T336" i="19"/>
  <c r="S337" i="19"/>
  <c r="T337" i="19"/>
  <c r="S338" i="19"/>
  <c r="T338" i="19"/>
  <c r="S339" i="19"/>
  <c r="T339" i="19"/>
  <c r="S340" i="19"/>
  <c r="T340" i="19"/>
  <c r="S341" i="19"/>
  <c r="T341" i="19"/>
  <c r="S342" i="19"/>
  <c r="T342" i="19"/>
  <c r="S343" i="19"/>
  <c r="T343" i="19"/>
  <c r="S344" i="19"/>
  <c r="T344" i="19"/>
  <c r="S345" i="19"/>
  <c r="T345" i="19"/>
  <c r="S346" i="19"/>
  <c r="T346" i="19"/>
  <c r="S347" i="19"/>
  <c r="T347" i="19"/>
  <c r="S348" i="19"/>
  <c r="T348" i="19"/>
  <c r="S349" i="19"/>
  <c r="T349" i="19"/>
  <c r="S350" i="19"/>
  <c r="T350" i="19"/>
  <c r="S351" i="19"/>
  <c r="T351" i="19"/>
  <c r="S352" i="19"/>
  <c r="T352" i="19"/>
  <c r="S353" i="19"/>
  <c r="T353" i="19"/>
  <c r="S354" i="19"/>
  <c r="T354" i="19"/>
  <c r="S355" i="19"/>
  <c r="T355" i="19"/>
  <c r="S356" i="19"/>
  <c r="T356" i="19"/>
  <c r="S357" i="19"/>
  <c r="T357" i="19"/>
  <c r="S358" i="19"/>
  <c r="T358" i="19"/>
  <c r="S359" i="19"/>
  <c r="T359" i="19"/>
  <c r="S360" i="19"/>
  <c r="T360" i="19"/>
  <c r="S361" i="19"/>
  <c r="T361" i="19"/>
  <c r="S362" i="19"/>
  <c r="T362" i="19"/>
  <c r="S363" i="19"/>
  <c r="T363" i="19"/>
  <c r="S364" i="19"/>
  <c r="T364" i="19"/>
  <c r="S365" i="19"/>
  <c r="T365" i="19"/>
  <c r="S366" i="19"/>
  <c r="T366" i="19"/>
  <c r="S367" i="19"/>
  <c r="T367" i="19"/>
  <c r="S368" i="19"/>
  <c r="T368" i="19"/>
  <c r="S369" i="19"/>
  <c r="T369" i="19"/>
  <c r="S370" i="19"/>
  <c r="T370" i="19"/>
  <c r="S371" i="19"/>
  <c r="T371" i="19"/>
  <c r="S372" i="19"/>
  <c r="T372" i="19"/>
  <c r="S373" i="19"/>
  <c r="T373" i="19"/>
  <c r="S374" i="19"/>
  <c r="T374" i="19"/>
  <c r="S375" i="19"/>
  <c r="T375" i="19"/>
  <c r="S376" i="19"/>
  <c r="T376" i="19"/>
  <c r="S377" i="19"/>
  <c r="T377" i="19"/>
  <c r="S378" i="19"/>
  <c r="T378" i="19"/>
  <c r="S379" i="19"/>
  <c r="T379" i="19"/>
  <c r="S380" i="19"/>
  <c r="T380" i="19"/>
  <c r="S381" i="19"/>
  <c r="T381" i="19"/>
  <c r="S382" i="19"/>
  <c r="T382" i="19"/>
  <c r="S383" i="19"/>
  <c r="T383" i="19"/>
  <c r="S384" i="19"/>
  <c r="T384" i="19"/>
  <c r="S385" i="19"/>
  <c r="T385" i="19"/>
  <c r="S386" i="19"/>
  <c r="T386" i="19"/>
  <c r="S387" i="19"/>
  <c r="T387" i="19"/>
  <c r="S388" i="19"/>
  <c r="T388" i="19"/>
  <c r="S389" i="19"/>
  <c r="T389" i="19"/>
  <c r="S390" i="19"/>
  <c r="T390" i="19"/>
  <c r="S391" i="19"/>
  <c r="T391" i="19"/>
  <c r="S392" i="19"/>
  <c r="T392" i="19"/>
  <c r="S393" i="19"/>
  <c r="T393" i="19"/>
  <c r="S394" i="19"/>
  <c r="T394" i="19"/>
  <c r="S395" i="19"/>
  <c r="T395" i="19"/>
  <c r="S396" i="19"/>
  <c r="T396" i="19"/>
  <c r="S397" i="19"/>
  <c r="T397" i="19"/>
  <c r="S398" i="19"/>
  <c r="T398" i="19"/>
  <c r="S399" i="19"/>
  <c r="T399" i="19"/>
  <c r="S400" i="19"/>
  <c r="T400" i="19"/>
  <c r="S401" i="19"/>
  <c r="T401" i="19"/>
  <c r="S402" i="19"/>
  <c r="T402" i="19"/>
  <c r="S403" i="19"/>
  <c r="T403" i="19"/>
  <c r="S404" i="19"/>
  <c r="T404" i="19"/>
  <c r="S405" i="19"/>
  <c r="T405" i="19"/>
  <c r="S406" i="19"/>
  <c r="T406" i="19"/>
  <c r="S407" i="19"/>
  <c r="T407" i="19"/>
  <c r="S408" i="19"/>
  <c r="T408" i="19"/>
  <c r="S409" i="19"/>
  <c r="T409" i="19"/>
  <c r="S410" i="19"/>
  <c r="T410" i="19"/>
  <c r="S411" i="19"/>
  <c r="T411" i="19"/>
  <c r="S412" i="19"/>
  <c r="T412" i="19"/>
  <c r="S413" i="19"/>
  <c r="T413" i="19"/>
  <c r="S414" i="19"/>
  <c r="T414" i="19"/>
  <c r="S415" i="19"/>
  <c r="T415" i="19"/>
  <c r="S416" i="19"/>
  <c r="T416" i="19"/>
  <c r="S417" i="19"/>
  <c r="T417" i="19"/>
  <c r="S418" i="19"/>
  <c r="T418" i="19"/>
  <c r="S419" i="19"/>
  <c r="T419" i="19"/>
  <c r="S420" i="19"/>
  <c r="T420" i="19"/>
  <c r="S421" i="19"/>
  <c r="T421" i="19"/>
  <c r="S422" i="19"/>
  <c r="T422" i="19"/>
  <c r="S423" i="19"/>
  <c r="T423" i="19"/>
  <c r="S424" i="19"/>
  <c r="T424" i="19"/>
  <c r="S425" i="19"/>
  <c r="T425" i="19"/>
  <c r="S426" i="19"/>
  <c r="T426" i="19"/>
  <c r="S427" i="19"/>
  <c r="T427" i="19"/>
  <c r="S428" i="19"/>
  <c r="T428" i="19"/>
  <c r="S429" i="19"/>
  <c r="T429" i="19"/>
  <c r="S430" i="19"/>
  <c r="T430" i="19"/>
  <c r="S431" i="19"/>
  <c r="T431" i="19"/>
  <c r="S432" i="19"/>
  <c r="T432" i="19"/>
  <c r="S433" i="19"/>
  <c r="T433" i="19"/>
  <c r="S434" i="19"/>
  <c r="T434" i="19"/>
  <c r="S435" i="19"/>
  <c r="T435" i="19"/>
  <c r="S436" i="19"/>
  <c r="T436" i="19"/>
  <c r="S437" i="19"/>
  <c r="T437" i="19"/>
  <c r="S438" i="19"/>
  <c r="T438" i="19"/>
  <c r="S439" i="19"/>
  <c r="T439" i="19"/>
  <c r="S440" i="19"/>
  <c r="T440" i="19"/>
  <c r="S441" i="19"/>
  <c r="T441" i="19"/>
  <c r="S442" i="19"/>
  <c r="T442" i="19"/>
  <c r="S443" i="19"/>
  <c r="T443" i="19"/>
  <c r="S444" i="19"/>
  <c r="T444" i="19"/>
  <c r="S445" i="19"/>
  <c r="T445" i="19"/>
  <c r="S446" i="19"/>
  <c r="T446" i="19"/>
  <c r="S447" i="19"/>
  <c r="T447" i="19"/>
  <c r="S448" i="19"/>
  <c r="T448" i="19"/>
  <c r="S449" i="19"/>
  <c r="T449" i="19"/>
  <c r="S450" i="19"/>
  <c r="T450" i="19"/>
  <c r="S451" i="19"/>
  <c r="T451" i="19"/>
  <c r="S452" i="19"/>
  <c r="T452" i="19"/>
  <c r="S453" i="19"/>
  <c r="T453" i="19"/>
  <c r="S454" i="19"/>
  <c r="T454" i="19"/>
  <c r="S455" i="19"/>
  <c r="T455" i="19"/>
  <c r="S456" i="19"/>
  <c r="T456" i="19"/>
  <c r="S457" i="19"/>
  <c r="T457" i="19"/>
  <c r="S458" i="19"/>
  <c r="T458" i="19"/>
  <c r="S459" i="19"/>
  <c r="T459" i="19"/>
  <c r="S460" i="19"/>
  <c r="T460" i="19"/>
  <c r="S461" i="19"/>
  <c r="T461" i="19"/>
  <c r="S462" i="19"/>
  <c r="T462" i="19"/>
  <c r="S463" i="19"/>
  <c r="T463" i="19"/>
  <c r="S464" i="19"/>
  <c r="T464" i="19"/>
  <c r="S465" i="19"/>
  <c r="T465" i="19"/>
  <c r="S466" i="19"/>
  <c r="T466" i="19"/>
  <c r="S467" i="19"/>
  <c r="T467" i="19"/>
  <c r="S468" i="19"/>
  <c r="T468" i="19"/>
  <c r="S469" i="19"/>
  <c r="T469" i="19"/>
  <c r="S470" i="19"/>
  <c r="T470" i="19"/>
  <c r="S471" i="19"/>
  <c r="T471" i="19"/>
  <c r="S472" i="19"/>
  <c r="T472" i="19"/>
  <c r="S473" i="19"/>
  <c r="T473" i="19"/>
  <c r="S474" i="19"/>
  <c r="T474" i="19"/>
  <c r="S475" i="19"/>
  <c r="T475" i="19"/>
  <c r="S476" i="19"/>
  <c r="T476" i="19"/>
  <c r="S477" i="19"/>
  <c r="T477" i="19"/>
  <c r="S478" i="19"/>
  <c r="T478" i="19"/>
  <c r="S479" i="19"/>
  <c r="T479" i="19"/>
  <c r="S480" i="19"/>
  <c r="T480" i="19"/>
  <c r="S481" i="19"/>
  <c r="T481" i="19"/>
  <c r="S482" i="19"/>
  <c r="T482" i="19"/>
  <c r="S483" i="19"/>
  <c r="T483" i="19"/>
  <c r="S484" i="19"/>
  <c r="T484" i="19"/>
  <c r="S485" i="19"/>
  <c r="T485" i="19"/>
  <c r="S486" i="19"/>
  <c r="T486" i="19"/>
  <c r="S487" i="19"/>
  <c r="T487" i="19"/>
  <c r="S488" i="19"/>
  <c r="T488" i="19"/>
  <c r="S489" i="19"/>
  <c r="T489" i="19"/>
  <c r="S490" i="19"/>
  <c r="T490" i="19"/>
  <c r="S491" i="19"/>
  <c r="T491" i="19"/>
  <c r="S492" i="19"/>
  <c r="T492" i="19"/>
  <c r="S493" i="19"/>
  <c r="T493" i="19"/>
  <c r="S494" i="19"/>
  <c r="T494" i="19"/>
  <c r="S495" i="19"/>
  <c r="T495" i="19"/>
  <c r="S496" i="19"/>
  <c r="T496" i="19"/>
  <c r="S497" i="19"/>
  <c r="T497" i="19"/>
  <c r="S498" i="19"/>
  <c r="T498" i="19"/>
  <c r="S499" i="19"/>
  <c r="T499" i="19"/>
  <c r="S500" i="19"/>
  <c r="T500" i="19"/>
  <c r="S501" i="19"/>
  <c r="T501" i="19"/>
  <c r="S502" i="19"/>
  <c r="T502" i="19"/>
  <c r="S503" i="19"/>
  <c r="T503" i="19"/>
  <c r="S504" i="19"/>
  <c r="T504" i="19"/>
  <c r="S505" i="19"/>
  <c r="T505" i="19"/>
  <c r="S506" i="19"/>
  <c r="T506" i="19"/>
  <c r="S507" i="19"/>
  <c r="T507" i="19"/>
  <c r="S508" i="19"/>
  <c r="T508" i="19"/>
  <c r="S509" i="19"/>
  <c r="T509" i="19"/>
  <c r="S510" i="19"/>
  <c r="T510" i="19"/>
  <c r="S511" i="19"/>
  <c r="T511" i="19"/>
  <c r="S512" i="19"/>
  <c r="T512" i="19"/>
  <c r="S513" i="19"/>
  <c r="T513" i="19"/>
  <c r="S514" i="19"/>
  <c r="T514" i="19"/>
  <c r="S515" i="19"/>
  <c r="T515" i="19"/>
  <c r="S516" i="19"/>
  <c r="T516" i="19"/>
  <c r="S517" i="19"/>
  <c r="T517" i="19"/>
  <c r="S518" i="19"/>
  <c r="T518" i="19"/>
  <c r="S519" i="19"/>
  <c r="T519" i="19"/>
  <c r="S520" i="19"/>
  <c r="T520" i="19"/>
  <c r="S521" i="19"/>
  <c r="T521" i="19"/>
  <c r="S522" i="19"/>
  <c r="T522" i="19"/>
  <c r="S523" i="19"/>
  <c r="T523" i="19"/>
  <c r="S524" i="19"/>
  <c r="T524" i="19"/>
  <c r="S525" i="19"/>
  <c r="T525" i="19"/>
  <c r="S526" i="19"/>
  <c r="T526" i="19"/>
  <c r="S527" i="19"/>
  <c r="T527" i="19"/>
  <c r="S528" i="19"/>
  <c r="T528" i="19"/>
  <c r="S529" i="19"/>
  <c r="T529" i="19"/>
  <c r="S530" i="19"/>
  <c r="T530" i="19"/>
  <c r="S531" i="19"/>
  <c r="T531" i="19"/>
  <c r="S532" i="19"/>
  <c r="T532" i="19"/>
  <c r="S533" i="19"/>
  <c r="T533" i="19"/>
  <c r="S534" i="19"/>
  <c r="T534" i="19"/>
  <c r="S535" i="19"/>
  <c r="T535" i="19"/>
  <c r="S536" i="19"/>
  <c r="T536" i="19"/>
  <c r="S537" i="19"/>
  <c r="T537" i="19"/>
  <c r="S538" i="19"/>
  <c r="T538" i="19"/>
  <c r="S539" i="19"/>
  <c r="T539" i="19"/>
  <c r="S540" i="19"/>
  <c r="T540" i="19"/>
  <c r="S541" i="19"/>
  <c r="T541" i="19"/>
  <c r="S542" i="19"/>
  <c r="T542" i="19"/>
  <c r="S543" i="19"/>
  <c r="T543" i="19"/>
  <c r="S544" i="19"/>
  <c r="T544" i="19"/>
  <c r="S545" i="19"/>
  <c r="T545" i="19"/>
  <c r="S546" i="19"/>
  <c r="T546" i="19"/>
  <c r="S547" i="19"/>
  <c r="T547" i="19"/>
  <c r="S548" i="19"/>
  <c r="T548" i="19"/>
  <c r="S549" i="19"/>
  <c r="T549" i="19"/>
  <c r="S550" i="19"/>
  <c r="T550" i="19"/>
  <c r="S551" i="19"/>
  <c r="T551" i="19"/>
  <c r="S552" i="19"/>
  <c r="T552" i="19"/>
  <c r="S553" i="19"/>
  <c r="T553" i="19"/>
  <c r="S554" i="19"/>
  <c r="T554" i="19"/>
  <c r="S555" i="19"/>
  <c r="T555" i="19"/>
  <c r="S556" i="19"/>
  <c r="T556" i="19"/>
  <c r="S557" i="19"/>
  <c r="T557" i="19"/>
  <c r="S558" i="19"/>
  <c r="T558" i="19"/>
  <c r="S559" i="19"/>
  <c r="T559" i="19"/>
  <c r="S560" i="19"/>
  <c r="T560" i="19"/>
  <c r="S561" i="19"/>
  <c r="T561" i="19"/>
  <c r="S562" i="19"/>
  <c r="T562" i="19"/>
  <c r="S563" i="19"/>
  <c r="T563" i="19"/>
  <c r="S564" i="19"/>
  <c r="T564" i="19"/>
  <c r="S565" i="19"/>
  <c r="T565" i="19"/>
  <c r="S566" i="19"/>
  <c r="T566" i="19"/>
  <c r="S567" i="19"/>
  <c r="T567" i="19"/>
  <c r="S568" i="19"/>
  <c r="T568" i="19"/>
  <c r="S569" i="19"/>
  <c r="T569" i="19"/>
  <c r="S570" i="19"/>
  <c r="T570" i="19"/>
  <c r="S571" i="19"/>
  <c r="T571" i="19"/>
  <c r="S572" i="19"/>
  <c r="T572" i="19"/>
  <c r="S573" i="19"/>
  <c r="T573" i="19"/>
  <c r="S574" i="19"/>
  <c r="T574" i="19"/>
  <c r="S575" i="19"/>
  <c r="T575" i="19"/>
  <c r="S576" i="19"/>
  <c r="T576" i="19"/>
  <c r="S577" i="19"/>
  <c r="T577" i="19"/>
  <c r="S578" i="19"/>
  <c r="T578" i="19"/>
  <c r="S579" i="19"/>
  <c r="T579" i="19"/>
  <c r="S15" i="20"/>
  <c r="T15" i="20"/>
  <c r="S16" i="20"/>
  <c r="T16" i="20"/>
  <c r="S17" i="20"/>
  <c r="T17" i="20"/>
  <c r="S18" i="20"/>
  <c r="T18" i="20"/>
  <c r="S19" i="20"/>
  <c r="T19" i="20"/>
  <c r="S20" i="20"/>
  <c r="T20" i="20"/>
  <c r="S21" i="20"/>
  <c r="T21" i="20"/>
  <c r="S22" i="20"/>
  <c r="T22" i="20"/>
  <c r="S23" i="20"/>
  <c r="T23" i="20"/>
  <c r="S24" i="20"/>
  <c r="T24" i="20"/>
  <c r="S25" i="20"/>
  <c r="T25" i="20"/>
  <c r="S26" i="20"/>
  <c r="T26" i="20"/>
  <c r="S27" i="20"/>
  <c r="T27" i="20"/>
  <c r="S28" i="20"/>
  <c r="T28" i="20"/>
  <c r="S29" i="20"/>
  <c r="T29" i="20"/>
  <c r="S30" i="20"/>
  <c r="T30" i="20"/>
  <c r="S31" i="20"/>
  <c r="T31" i="20"/>
  <c r="S32" i="20"/>
  <c r="T32" i="20"/>
  <c r="S33" i="20"/>
  <c r="T33" i="20"/>
  <c r="S34" i="20"/>
  <c r="T34" i="20"/>
  <c r="S35" i="20"/>
  <c r="T35" i="20"/>
  <c r="S36" i="20"/>
  <c r="T36" i="20"/>
  <c r="S37" i="20"/>
  <c r="T37" i="20"/>
  <c r="S38" i="20"/>
  <c r="T38" i="20"/>
  <c r="S39" i="20"/>
  <c r="T39" i="20"/>
  <c r="S40" i="20"/>
  <c r="T40" i="20"/>
  <c r="S41" i="20"/>
  <c r="T41" i="20"/>
  <c r="S42" i="20"/>
  <c r="T42" i="20"/>
  <c r="S43" i="20"/>
  <c r="T43" i="20"/>
  <c r="S44" i="20"/>
  <c r="T44" i="20"/>
  <c r="S45" i="20"/>
  <c r="T45" i="20"/>
  <c r="S46" i="20"/>
  <c r="T46" i="20"/>
  <c r="S47" i="20"/>
  <c r="T47" i="20"/>
  <c r="S48" i="20"/>
  <c r="T48" i="20"/>
  <c r="S49" i="20"/>
  <c r="T49" i="20"/>
  <c r="S50" i="20"/>
  <c r="T50" i="20"/>
  <c r="S51" i="20"/>
  <c r="T51" i="20"/>
  <c r="S52" i="20"/>
  <c r="T52" i="20"/>
  <c r="S53" i="20"/>
  <c r="T53" i="20"/>
  <c r="S54" i="20"/>
  <c r="T54" i="20"/>
  <c r="S55" i="20"/>
  <c r="T55" i="20"/>
  <c r="S56" i="20"/>
  <c r="T56" i="20"/>
  <c r="S57" i="20"/>
  <c r="T57" i="20"/>
  <c r="S58" i="20"/>
  <c r="T58" i="20"/>
  <c r="S59" i="20"/>
  <c r="T59" i="20"/>
  <c r="S60" i="20"/>
  <c r="T60" i="20"/>
  <c r="S61" i="20"/>
  <c r="T61" i="20"/>
  <c r="S62" i="20"/>
  <c r="T62" i="20"/>
  <c r="S63" i="20"/>
  <c r="T63" i="20"/>
  <c r="S64" i="20"/>
  <c r="T64" i="20"/>
  <c r="S65" i="20"/>
  <c r="T65" i="20"/>
  <c r="S66" i="20"/>
  <c r="T66" i="20"/>
  <c r="S67" i="20"/>
  <c r="T67" i="20"/>
  <c r="S68" i="20"/>
  <c r="T68" i="20"/>
  <c r="S69" i="20"/>
  <c r="T69" i="20"/>
  <c r="S70" i="20"/>
  <c r="T70" i="20"/>
  <c r="S71" i="20"/>
  <c r="T71" i="20"/>
  <c r="S72" i="20"/>
  <c r="T72" i="20"/>
  <c r="S73" i="20"/>
  <c r="T73" i="20"/>
  <c r="S74" i="20"/>
  <c r="T74" i="20"/>
  <c r="S75" i="20"/>
  <c r="T75" i="20"/>
  <c r="S76" i="20"/>
  <c r="T76" i="20"/>
  <c r="S77" i="20"/>
  <c r="T77" i="20"/>
  <c r="S78" i="20"/>
  <c r="T78" i="20"/>
  <c r="S79" i="20"/>
  <c r="T79" i="20"/>
  <c r="S80" i="20"/>
  <c r="T80" i="20"/>
  <c r="S81" i="20"/>
  <c r="T81" i="20"/>
  <c r="S82" i="20"/>
  <c r="T82" i="20"/>
  <c r="S83" i="20"/>
  <c r="T83" i="20"/>
  <c r="S84" i="20"/>
  <c r="T84" i="20"/>
  <c r="S85" i="20"/>
  <c r="T85" i="20"/>
  <c r="S86" i="20"/>
  <c r="T86" i="20"/>
  <c r="S87" i="20"/>
  <c r="T87" i="20"/>
  <c r="S88" i="20"/>
  <c r="T88" i="20"/>
  <c r="S89" i="20"/>
  <c r="T89" i="20"/>
  <c r="S90" i="20"/>
  <c r="T90" i="20"/>
  <c r="S91" i="20"/>
  <c r="T91" i="20"/>
  <c r="S92" i="20"/>
  <c r="T92" i="20"/>
  <c r="S93" i="20"/>
  <c r="T93" i="20"/>
  <c r="S94" i="20"/>
  <c r="T94" i="20"/>
  <c r="S95" i="20"/>
  <c r="T95" i="20"/>
  <c r="S96" i="20"/>
  <c r="T96" i="20"/>
  <c r="S97" i="20"/>
  <c r="T97" i="20"/>
  <c r="S98" i="20"/>
  <c r="T98" i="20"/>
  <c r="S99" i="20"/>
  <c r="T99" i="20"/>
  <c r="S100" i="20"/>
  <c r="T100" i="20"/>
  <c r="S101" i="20"/>
  <c r="T101" i="20"/>
  <c r="S102" i="20"/>
  <c r="T102" i="20"/>
  <c r="S103" i="20"/>
  <c r="T103" i="20"/>
  <c r="S107" i="20"/>
  <c r="T107" i="20"/>
  <c r="S108" i="20"/>
  <c r="T108" i="20"/>
  <c r="S109" i="20"/>
  <c r="T109" i="20"/>
  <c r="S110" i="20"/>
  <c r="T110" i="20"/>
  <c r="S111" i="20"/>
  <c r="T111" i="20"/>
  <c r="S112" i="20"/>
  <c r="T112" i="20"/>
  <c r="S113" i="20"/>
  <c r="T113" i="20"/>
  <c r="S114" i="20"/>
  <c r="T114" i="20"/>
  <c r="S115" i="20"/>
  <c r="T115" i="20"/>
  <c r="S116" i="20"/>
  <c r="T116" i="20"/>
  <c r="S117" i="20"/>
  <c r="T117" i="20"/>
  <c r="S118" i="20"/>
  <c r="T118" i="20"/>
  <c r="S119" i="20"/>
  <c r="T119" i="20"/>
  <c r="S120" i="20"/>
  <c r="T120" i="20"/>
  <c r="S121" i="20"/>
  <c r="T121" i="20"/>
  <c r="S122" i="20"/>
  <c r="T122" i="20"/>
  <c r="S123" i="20"/>
  <c r="T123" i="20"/>
  <c r="S124" i="20"/>
  <c r="T124" i="20"/>
  <c r="S125" i="20"/>
  <c r="T125" i="20"/>
  <c r="S126" i="20"/>
  <c r="T126" i="20"/>
  <c r="S127" i="20"/>
  <c r="T127" i="20"/>
  <c r="S128" i="20"/>
  <c r="T128" i="20"/>
  <c r="S129" i="20"/>
  <c r="T129" i="20"/>
  <c r="S130" i="20"/>
  <c r="T130" i="20"/>
  <c r="S131" i="20"/>
  <c r="T131" i="20"/>
  <c r="S132" i="20"/>
  <c r="T132" i="20"/>
  <c r="S133" i="20"/>
  <c r="T133" i="20"/>
  <c r="S134" i="20"/>
  <c r="T134" i="20"/>
  <c r="S135" i="20"/>
  <c r="T135" i="20"/>
  <c r="S136" i="20"/>
  <c r="T136" i="20"/>
  <c r="S137" i="20"/>
  <c r="T137" i="20"/>
  <c r="S138" i="20"/>
  <c r="T138" i="20"/>
  <c r="S139" i="20"/>
  <c r="T139" i="20"/>
  <c r="S140" i="20"/>
  <c r="T140" i="20"/>
  <c r="S141" i="20"/>
  <c r="T141" i="20"/>
  <c r="S142" i="20"/>
  <c r="T142" i="20"/>
  <c r="S143" i="20"/>
  <c r="T143" i="20"/>
  <c r="S144" i="20"/>
  <c r="T144" i="20"/>
  <c r="S145" i="20"/>
  <c r="T145" i="20"/>
  <c r="S146" i="20"/>
  <c r="T146" i="20"/>
  <c r="S147" i="20"/>
  <c r="T147" i="20"/>
  <c r="S148" i="20"/>
  <c r="T148" i="20"/>
  <c r="S149" i="20"/>
  <c r="T149" i="20"/>
  <c r="S150" i="20"/>
  <c r="T150" i="20"/>
  <c r="S151" i="20"/>
  <c r="T151" i="20"/>
  <c r="S152" i="20"/>
  <c r="T152" i="20"/>
  <c r="S153" i="20"/>
  <c r="T153" i="20"/>
  <c r="S154" i="20"/>
  <c r="T154" i="20"/>
  <c r="S155" i="20"/>
  <c r="T155" i="20"/>
  <c r="S156" i="20"/>
  <c r="T156" i="20"/>
  <c r="S157" i="20"/>
  <c r="T157" i="20"/>
  <c r="S158" i="20"/>
  <c r="T158" i="20"/>
  <c r="S159" i="20"/>
  <c r="T159" i="20"/>
  <c r="S160" i="20"/>
  <c r="T160" i="20"/>
  <c r="S161" i="20"/>
  <c r="T161" i="20"/>
  <c r="S162" i="20"/>
  <c r="T162" i="20"/>
  <c r="S163" i="20"/>
  <c r="T163" i="20"/>
  <c r="S164" i="20"/>
  <c r="T164" i="20"/>
  <c r="S165" i="20"/>
  <c r="T165" i="20"/>
  <c r="S166" i="20"/>
  <c r="T166" i="20"/>
  <c r="S167" i="20"/>
  <c r="T167" i="20"/>
  <c r="S168" i="20"/>
  <c r="T168" i="20"/>
  <c r="S169" i="20"/>
  <c r="T169" i="20"/>
  <c r="S170" i="20"/>
  <c r="T170" i="20"/>
  <c r="S171" i="20"/>
  <c r="T171" i="20"/>
  <c r="S172" i="20"/>
  <c r="T172" i="20"/>
  <c r="S173" i="20"/>
  <c r="T173" i="20"/>
  <c r="S174" i="20"/>
  <c r="T174" i="20"/>
  <c r="S175" i="20"/>
  <c r="T175" i="20"/>
  <c r="S176" i="20"/>
  <c r="T176" i="20"/>
  <c r="S177" i="20"/>
  <c r="T177" i="20"/>
  <c r="S178" i="20"/>
  <c r="T178" i="20"/>
  <c r="S179" i="20"/>
  <c r="T179" i="20"/>
  <c r="S180" i="20"/>
  <c r="T180" i="20"/>
  <c r="S181" i="20"/>
  <c r="T181" i="20"/>
  <c r="S182" i="20"/>
  <c r="T182" i="20"/>
  <c r="S183" i="20"/>
  <c r="T183" i="20"/>
  <c r="S184" i="20"/>
  <c r="T184" i="20"/>
  <c r="S185" i="20"/>
  <c r="T185" i="20"/>
  <c r="S186" i="20"/>
  <c r="T186" i="20"/>
  <c r="S187" i="20"/>
  <c r="T187" i="20"/>
  <c r="S188" i="20"/>
  <c r="T188" i="20"/>
  <c r="S189" i="20"/>
  <c r="T189" i="20"/>
  <c r="S190" i="20"/>
  <c r="T190" i="20"/>
  <c r="S191" i="20"/>
  <c r="T191" i="20"/>
  <c r="S192" i="20"/>
  <c r="T192" i="20"/>
  <c r="S193" i="20"/>
  <c r="T193" i="20"/>
  <c r="S194" i="20"/>
  <c r="T194" i="20"/>
  <c r="S195" i="20"/>
  <c r="T195" i="20"/>
  <c r="S196" i="20"/>
  <c r="T196" i="20"/>
  <c r="S197" i="20"/>
  <c r="T197" i="20"/>
  <c r="S198" i="20"/>
  <c r="T198" i="20"/>
  <c r="S199" i="20"/>
  <c r="T199" i="20"/>
  <c r="S200" i="20"/>
  <c r="T200" i="20"/>
  <c r="S201" i="20"/>
  <c r="T201" i="20"/>
  <c r="S202" i="20"/>
  <c r="T202" i="20"/>
  <c r="S203" i="20"/>
  <c r="T203" i="20"/>
  <c r="S204" i="20"/>
  <c r="T204" i="20"/>
  <c r="S205" i="20"/>
  <c r="T205" i="20"/>
  <c r="S206" i="20"/>
  <c r="T206" i="20"/>
  <c r="S207" i="20"/>
  <c r="T207" i="20"/>
  <c r="S208" i="20"/>
  <c r="T208" i="20"/>
  <c r="S209" i="20"/>
  <c r="T209" i="20"/>
  <c r="S210" i="20"/>
  <c r="T210" i="20"/>
  <c r="S211" i="20"/>
  <c r="T211" i="20"/>
  <c r="S212" i="20"/>
  <c r="T212" i="20"/>
  <c r="S213" i="20"/>
  <c r="T213" i="20"/>
  <c r="S214" i="20"/>
  <c r="T214" i="20"/>
  <c r="S215" i="20"/>
  <c r="T215" i="20"/>
  <c r="S216" i="20"/>
  <c r="T216" i="20"/>
  <c r="S217" i="20"/>
  <c r="T217" i="20"/>
  <c r="S218" i="20"/>
  <c r="T218" i="20"/>
  <c r="S219" i="20"/>
  <c r="T219" i="20"/>
  <c r="S220" i="20"/>
  <c r="T220" i="20"/>
  <c r="S221" i="20"/>
  <c r="T221" i="20"/>
  <c r="S222" i="20"/>
  <c r="T222" i="20"/>
  <c r="S223" i="20"/>
  <c r="T223" i="20"/>
  <c r="S224" i="20"/>
  <c r="T224" i="20"/>
  <c r="S225" i="20"/>
  <c r="T225" i="20"/>
  <c r="S226" i="20"/>
  <c r="T226" i="20"/>
  <c r="S227" i="20"/>
  <c r="T227" i="20"/>
  <c r="S228" i="20"/>
  <c r="T228" i="20"/>
  <c r="S229" i="20"/>
  <c r="T229" i="20"/>
  <c r="S230" i="20"/>
  <c r="T230" i="20"/>
  <c r="S231" i="20"/>
  <c r="T231" i="20"/>
  <c r="S232" i="20"/>
  <c r="T232" i="20"/>
  <c r="S233" i="20"/>
  <c r="T233" i="20"/>
  <c r="S234" i="20"/>
  <c r="T234" i="20"/>
  <c r="S235" i="20"/>
  <c r="T235" i="20"/>
  <c r="S236" i="20"/>
  <c r="T236" i="20"/>
  <c r="S237" i="20"/>
  <c r="T237" i="20"/>
  <c r="S238" i="20"/>
  <c r="T238" i="20"/>
  <c r="S239" i="20"/>
  <c r="T239" i="20"/>
  <c r="S240" i="20"/>
  <c r="T240" i="20"/>
  <c r="S241" i="20"/>
  <c r="T241" i="20"/>
  <c r="S242" i="20"/>
  <c r="T242" i="20"/>
  <c r="S243" i="20"/>
  <c r="T243" i="20"/>
  <c r="S244" i="20"/>
  <c r="T244" i="20"/>
  <c r="S245" i="20"/>
  <c r="T245" i="20"/>
  <c r="S246" i="20"/>
  <c r="T246" i="20"/>
  <c r="S247" i="20"/>
  <c r="T247" i="20"/>
  <c r="S248" i="20"/>
  <c r="T248" i="20"/>
  <c r="S249" i="20"/>
  <c r="T249" i="20"/>
  <c r="S250" i="20"/>
  <c r="T250" i="20"/>
  <c r="S251" i="20"/>
  <c r="T251" i="20"/>
  <c r="S252" i="20"/>
  <c r="T252" i="20"/>
  <c r="S253" i="20"/>
  <c r="T253" i="20"/>
  <c r="S254" i="20"/>
  <c r="T254" i="20"/>
  <c r="S255" i="20"/>
  <c r="T255" i="20"/>
  <c r="S256" i="20"/>
  <c r="T256" i="20"/>
  <c r="S257" i="20"/>
  <c r="T257" i="20"/>
  <c r="S258" i="20"/>
  <c r="T258" i="20"/>
  <c r="S259" i="20"/>
  <c r="T259" i="20"/>
  <c r="S260" i="20"/>
  <c r="T260" i="20"/>
  <c r="S261" i="20"/>
  <c r="T261" i="20"/>
  <c r="S262" i="20"/>
  <c r="T262" i="20"/>
  <c r="S263" i="20"/>
  <c r="T263" i="20"/>
  <c r="S264" i="20"/>
  <c r="T264" i="20"/>
  <c r="S265" i="20"/>
  <c r="T265" i="20"/>
  <c r="S266" i="20"/>
  <c r="T266" i="20"/>
  <c r="S267" i="20"/>
  <c r="T267" i="20"/>
  <c r="S268" i="20"/>
  <c r="T268" i="20"/>
  <c r="S269" i="20"/>
  <c r="T269" i="20"/>
  <c r="S270" i="20"/>
  <c r="T270" i="20"/>
  <c r="S271" i="20"/>
  <c r="T271" i="20"/>
  <c r="S272" i="20"/>
  <c r="T272" i="20"/>
  <c r="S273" i="20"/>
  <c r="T273" i="20"/>
  <c r="S274" i="20"/>
  <c r="T274" i="20"/>
  <c r="S275" i="20"/>
  <c r="T275" i="20"/>
  <c r="S276" i="20"/>
  <c r="T276" i="20"/>
  <c r="S277" i="20"/>
  <c r="T277" i="20"/>
  <c r="S278" i="20"/>
  <c r="T278" i="20"/>
  <c r="S279" i="20"/>
  <c r="T279" i="20"/>
  <c r="S280" i="20"/>
  <c r="T280" i="20"/>
  <c r="S281" i="20"/>
  <c r="T281" i="20"/>
  <c r="S282" i="20"/>
  <c r="T282" i="20"/>
  <c r="S283" i="20"/>
  <c r="T283" i="20"/>
  <c r="S284" i="20"/>
  <c r="T284" i="20"/>
  <c r="S285" i="20"/>
  <c r="T285" i="20"/>
  <c r="S286" i="20"/>
  <c r="T286" i="20"/>
  <c r="S287" i="20"/>
  <c r="T287" i="20"/>
  <c r="S288" i="20"/>
  <c r="T288" i="20"/>
  <c r="S289" i="20"/>
  <c r="T289" i="20"/>
  <c r="S290" i="20"/>
  <c r="T290" i="20"/>
  <c r="S291" i="20"/>
  <c r="T291" i="20"/>
  <c r="S292" i="20"/>
  <c r="T292" i="20"/>
  <c r="S293" i="20"/>
  <c r="T293" i="20"/>
  <c r="S294" i="20"/>
  <c r="T294" i="20"/>
  <c r="S295" i="20"/>
  <c r="T295" i="20"/>
  <c r="S296" i="20"/>
  <c r="T296" i="20"/>
  <c r="S297" i="20"/>
  <c r="T297" i="20"/>
  <c r="S298" i="20"/>
  <c r="T298" i="20"/>
  <c r="S299" i="20"/>
  <c r="T299" i="20"/>
  <c r="S300" i="20"/>
  <c r="T300" i="20"/>
  <c r="S301" i="20"/>
  <c r="T301" i="20"/>
  <c r="S302" i="20"/>
  <c r="T302" i="20"/>
  <c r="S303" i="20"/>
  <c r="T303" i="20"/>
  <c r="S304" i="20"/>
  <c r="T304" i="20"/>
  <c r="S305" i="20"/>
  <c r="T305" i="20"/>
  <c r="S306" i="20"/>
  <c r="T306" i="20"/>
  <c r="S307" i="20"/>
  <c r="T307" i="20"/>
  <c r="S308" i="20"/>
  <c r="T308" i="20"/>
  <c r="S309" i="20"/>
  <c r="T309" i="20"/>
  <c r="S310" i="20"/>
  <c r="T310" i="20"/>
  <c r="S311" i="20"/>
  <c r="T311" i="20"/>
  <c r="S312" i="20"/>
  <c r="T312" i="20"/>
  <c r="S313" i="20"/>
  <c r="T313" i="20"/>
  <c r="S314" i="20"/>
  <c r="T314" i="20"/>
  <c r="S315" i="20"/>
  <c r="T315" i="20"/>
  <c r="S316" i="20"/>
  <c r="T316" i="20"/>
  <c r="S317" i="20"/>
  <c r="T317" i="20"/>
  <c r="S318" i="20"/>
  <c r="T318" i="20"/>
  <c r="S319" i="20"/>
  <c r="T319" i="20"/>
  <c r="S320" i="20"/>
  <c r="T320" i="20"/>
  <c r="S321" i="20"/>
  <c r="T321" i="20"/>
  <c r="S322" i="20"/>
  <c r="T322" i="20"/>
  <c r="S323" i="20"/>
  <c r="T323" i="20"/>
  <c r="S324" i="20"/>
  <c r="T324" i="20"/>
  <c r="S325" i="20"/>
  <c r="T325" i="20"/>
  <c r="S326" i="20"/>
  <c r="T326" i="20"/>
  <c r="S327" i="20"/>
  <c r="T327" i="20"/>
  <c r="S328" i="20"/>
  <c r="T328" i="20"/>
  <c r="S329" i="20"/>
  <c r="T329" i="20"/>
  <c r="S330" i="20"/>
  <c r="T330" i="20"/>
  <c r="S331" i="20"/>
  <c r="T331" i="20"/>
  <c r="S332" i="20"/>
  <c r="T332" i="20"/>
  <c r="S333" i="20"/>
  <c r="T333" i="20"/>
  <c r="S334" i="20"/>
  <c r="T334" i="20"/>
  <c r="S335" i="20"/>
  <c r="T335" i="20"/>
  <c r="S336" i="20"/>
  <c r="T336" i="20"/>
  <c r="S337" i="20"/>
  <c r="T337" i="20"/>
  <c r="S338" i="20"/>
  <c r="T338" i="20"/>
  <c r="S339" i="20"/>
  <c r="T339" i="20"/>
  <c r="S340" i="20"/>
  <c r="T340" i="20"/>
  <c r="S341" i="20"/>
  <c r="T341" i="20"/>
  <c r="S342" i="20"/>
  <c r="T342" i="20"/>
  <c r="S343" i="20"/>
  <c r="T343" i="20"/>
  <c r="S344" i="20"/>
  <c r="T344" i="20"/>
  <c r="S345" i="20"/>
  <c r="T345" i="20"/>
  <c r="S346" i="20"/>
  <c r="T346" i="20"/>
  <c r="S347" i="20"/>
  <c r="T347" i="20"/>
  <c r="S348" i="20"/>
  <c r="T348" i="20"/>
  <c r="S349" i="20"/>
  <c r="T349" i="20"/>
  <c r="S350" i="20"/>
  <c r="T350" i="20"/>
  <c r="S351" i="20"/>
  <c r="T351" i="20"/>
  <c r="S352" i="20"/>
  <c r="T352" i="20"/>
  <c r="S353" i="20"/>
  <c r="T353" i="20"/>
  <c r="S354" i="20"/>
  <c r="T354" i="20"/>
  <c r="S355" i="20"/>
  <c r="T355" i="20"/>
  <c r="S356" i="20"/>
  <c r="T356" i="20"/>
  <c r="S357" i="20"/>
  <c r="T357" i="20"/>
  <c r="S358" i="20"/>
  <c r="T358" i="20"/>
  <c r="S359" i="20"/>
  <c r="T359" i="20"/>
  <c r="S360" i="20"/>
  <c r="T360" i="20"/>
  <c r="S361" i="20"/>
  <c r="T361" i="20"/>
  <c r="S362" i="20"/>
  <c r="T362" i="20"/>
  <c r="S363" i="20"/>
  <c r="T363" i="20"/>
  <c r="S364" i="20"/>
  <c r="T364" i="20"/>
  <c r="S365" i="20"/>
  <c r="T365" i="20"/>
  <c r="S366" i="20"/>
  <c r="T366" i="20"/>
  <c r="S367" i="20"/>
  <c r="T367" i="20"/>
  <c r="S368" i="20"/>
  <c r="T368" i="20"/>
  <c r="S369" i="20"/>
  <c r="T369" i="20"/>
  <c r="S370" i="20"/>
  <c r="T370" i="20"/>
  <c r="S371" i="20"/>
  <c r="T371" i="20"/>
  <c r="S372" i="20"/>
  <c r="T372" i="20"/>
  <c r="S373" i="20"/>
  <c r="T373" i="20"/>
  <c r="S374" i="20"/>
  <c r="T374" i="20"/>
  <c r="S375" i="20"/>
  <c r="T375" i="20"/>
  <c r="S376" i="20"/>
  <c r="T376" i="20"/>
  <c r="S377" i="20"/>
  <c r="T377" i="20"/>
  <c r="S378" i="20"/>
  <c r="T378" i="20"/>
  <c r="S379" i="20"/>
  <c r="T379" i="20"/>
  <c r="S380" i="20"/>
  <c r="T380" i="20"/>
  <c r="S381" i="20"/>
  <c r="T381" i="20"/>
  <c r="S382" i="20"/>
  <c r="T382" i="20"/>
  <c r="S383" i="20"/>
  <c r="T383" i="20"/>
  <c r="S384" i="20"/>
  <c r="T384" i="20"/>
  <c r="S385" i="20"/>
  <c r="T385" i="20"/>
  <c r="S386" i="20"/>
  <c r="T386" i="20"/>
  <c r="S387" i="20"/>
  <c r="T387" i="20"/>
  <c r="S388" i="20"/>
  <c r="T388" i="20"/>
  <c r="S389" i="20"/>
  <c r="T389" i="20"/>
  <c r="S390" i="20"/>
  <c r="T390" i="20"/>
  <c r="S391" i="20"/>
  <c r="T391" i="20"/>
  <c r="S392" i="20"/>
  <c r="T392" i="20"/>
  <c r="S393" i="20"/>
  <c r="T393" i="20"/>
  <c r="S394" i="20"/>
  <c r="T394" i="20"/>
  <c r="S395" i="20"/>
  <c r="T395" i="20"/>
  <c r="S396" i="20"/>
  <c r="T396" i="20"/>
  <c r="S397" i="20"/>
  <c r="T397" i="20"/>
  <c r="S398" i="20"/>
  <c r="T398" i="20"/>
  <c r="S399" i="20"/>
  <c r="T399" i="20"/>
  <c r="S400" i="20"/>
  <c r="T400" i="20"/>
  <c r="S401" i="20"/>
  <c r="T401" i="20"/>
  <c r="S402" i="20"/>
  <c r="T402" i="20"/>
  <c r="S403" i="20"/>
  <c r="T403" i="20"/>
  <c r="S404" i="20"/>
  <c r="T404" i="20"/>
  <c r="S405" i="20"/>
  <c r="T405" i="20"/>
  <c r="S406" i="20"/>
  <c r="T406" i="20"/>
  <c r="S407" i="20"/>
  <c r="T407" i="20"/>
  <c r="S408" i="20"/>
  <c r="T408" i="20"/>
  <c r="S409" i="20"/>
  <c r="T409" i="20"/>
  <c r="S410" i="20"/>
  <c r="T410" i="20"/>
  <c r="S411" i="20"/>
  <c r="T411" i="20"/>
  <c r="S412" i="20"/>
  <c r="T412" i="20"/>
  <c r="S413" i="20"/>
  <c r="T413" i="20"/>
  <c r="S414" i="20"/>
  <c r="T414" i="20"/>
  <c r="S415" i="20"/>
  <c r="T415" i="20"/>
  <c r="S416" i="20"/>
  <c r="T416" i="20"/>
  <c r="S417" i="20"/>
  <c r="T417" i="20"/>
  <c r="S418" i="20"/>
  <c r="T418" i="20"/>
  <c r="S419" i="20"/>
  <c r="T419" i="20"/>
  <c r="S420" i="20"/>
  <c r="T420" i="20"/>
  <c r="S421" i="20"/>
  <c r="T421" i="20"/>
  <c r="S422" i="20"/>
  <c r="T422" i="20"/>
  <c r="S423" i="20"/>
  <c r="T423" i="20"/>
  <c r="S424" i="20"/>
  <c r="T424" i="20"/>
  <c r="S425" i="20"/>
  <c r="T425" i="20"/>
  <c r="S426" i="20"/>
  <c r="T426" i="20"/>
  <c r="S427" i="20"/>
  <c r="T427" i="20"/>
  <c r="S428" i="20"/>
  <c r="T428" i="20"/>
  <c r="S429" i="20"/>
  <c r="T429" i="20"/>
  <c r="S430" i="20"/>
  <c r="T430" i="20"/>
  <c r="S431" i="20"/>
  <c r="T431" i="20"/>
  <c r="S432" i="20"/>
  <c r="T432" i="20"/>
  <c r="S433" i="20"/>
  <c r="T433" i="20"/>
  <c r="S434" i="20"/>
  <c r="T434" i="20"/>
  <c r="S435" i="20"/>
  <c r="T435" i="20"/>
  <c r="S436" i="20"/>
  <c r="T436" i="20"/>
  <c r="S437" i="20"/>
  <c r="T437" i="20"/>
  <c r="S438" i="20"/>
  <c r="T438" i="20"/>
  <c r="S439" i="20"/>
  <c r="T439" i="20"/>
  <c r="S440" i="20"/>
  <c r="T440" i="20"/>
  <c r="S441" i="20"/>
  <c r="T441" i="20"/>
  <c r="S442" i="20"/>
  <c r="T442" i="20"/>
  <c r="S443" i="20"/>
  <c r="T443" i="20"/>
  <c r="S444" i="20"/>
  <c r="T444" i="20"/>
  <c r="S445" i="20"/>
  <c r="T445" i="20"/>
  <c r="S446" i="20"/>
  <c r="T446" i="20"/>
  <c r="S447" i="20"/>
  <c r="T447" i="20"/>
  <c r="S448" i="20"/>
  <c r="T448" i="20"/>
  <c r="S449" i="20"/>
  <c r="T449" i="20"/>
  <c r="S450" i="20"/>
  <c r="T450" i="20"/>
  <c r="S451" i="20"/>
  <c r="T451" i="20"/>
  <c r="S452" i="20"/>
  <c r="T452" i="20"/>
  <c r="S453" i="20"/>
  <c r="T453" i="20"/>
  <c r="S454" i="20"/>
  <c r="T454" i="20"/>
  <c r="S455" i="20"/>
  <c r="T455" i="20"/>
  <c r="S456" i="20"/>
  <c r="T456" i="20"/>
  <c r="S457" i="20"/>
  <c r="T457" i="20"/>
  <c r="S458" i="20"/>
  <c r="T458" i="20"/>
  <c r="S459" i="20"/>
  <c r="T459" i="20"/>
  <c r="S460" i="20"/>
  <c r="T460" i="20"/>
  <c r="S461" i="20"/>
  <c r="T461" i="20"/>
  <c r="S462" i="20"/>
  <c r="T462" i="20"/>
  <c r="S463" i="20"/>
  <c r="T463" i="20"/>
  <c r="S464" i="20"/>
  <c r="T464" i="20"/>
  <c r="S465" i="20"/>
  <c r="T465" i="20"/>
  <c r="S466" i="20"/>
  <c r="T466" i="20"/>
  <c r="S467" i="20"/>
  <c r="T467" i="20"/>
  <c r="S468" i="20"/>
  <c r="T468" i="20"/>
  <c r="S469" i="20"/>
  <c r="T469" i="20"/>
  <c r="S470" i="20"/>
  <c r="T470" i="20"/>
  <c r="S471" i="20"/>
  <c r="T471" i="20"/>
  <c r="S472" i="20"/>
  <c r="T472" i="20"/>
  <c r="S473" i="20"/>
  <c r="T473" i="20"/>
  <c r="S474" i="20"/>
  <c r="T474" i="20"/>
  <c r="S475" i="20"/>
  <c r="T475" i="20"/>
  <c r="S476" i="20"/>
  <c r="T476" i="20"/>
  <c r="S477" i="20"/>
  <c r="T477" i="20"/>
  <c r="S478" i="20"/>
  <c r="T478" i="20"/>
  <c r="S479" i="20"/>
  <c r="T479" i="20"/>
  <c r="S480" i="20"/>
  <c r="T480" i="20"/>
  <c r="S481" i="20"/>
  <c r="T481" i="20"/>
  <c r="S482" i="20"/>
  <c r="T482" i="20"/>
  <c r="S483" i="20"/>
  <c r="T483" i="20"/>
  <c r="S484" i="20"/>
  <c r="T484" i="20"/>
  <c r="S485" i="20"/>
  <c r="T485" i="20"/>
  <c r="S486" i="20"/>
  <c r="T486" i="20"/>
  <c r="S487" i="20"/>
  <c r="T487" i="20"/>
  <c r="S488" i="20"/>
  <c r="T488" i="20"/>
  <c r="S489" i="20"/>
  <c r="T489" i="20"/>
  <c r="S490" i="20"/>
  <c r="T490" i="20"/>
  <c r="S491" i="20"/>
  <c r="T491" i="20"/>
  <c r="S492" i="20"/>
  <c r="T492" i="20"/>
  <c r="S493" i="20"/>
  <c r="T493" i="20"/>
  <c r="S494" i="20"/>
  <c r="T494" i="20"/>
  <c r="S495" i="20"/>
  <c r="T495" i="20"/>
  <c r="S496" i="20"/>
  <c r="T496" i="20"/>
  <c r="S497" i="20"/>
  <c r="T497" i="20"/>
  <c r="S498" i="20"/>
  <c r="T498" i="20"/>
  <c r="S499" i="20"/>
  <c r="T499" i="20"/>
  <c r="S500" i="20"/>
  <c r="T500" i="20"/>
  <c r="S501" i="20"/>
  <c r="T501" i="20"/>
  <c r="S502" i="20"/>
  <c r="T502" i="20"/>
  <c r="S503" i="20"/>
  <c r="T503" i="20"/>
  <c r="S504" i="20"/>
  <c r="T504" i="20"/>
  <c r="S505" i="20"/>
  <c r="T505" i="20"/>
  <c r="S506" i="20"/>
  <c r="T506" i="20"/>
  <c r="S507" i="20"/>
  <c r="T507" i="20"/>
  <c r="S508" i="20"/>
  <c r="T508" i="20"/>
  <c r="S509" i="20"/>
  <c r="T509" i="20"/>
  <c r="S510" i="20"/>
  <c r="T510" i="20"/>
  <c r="S511" i="20"/>
  <c r="T511" i="20"/>
  <c r="S512" i="20"/>
  <c r="T512" i="20"/>
  <c r="S513" i="20"/>
  <c r="T513" i="20"/>
  <c r="S514" i="20"/>
  <c r="T514" i="20"/>
  <c r="S515" i="20"/>
  <c r="T515" i="20"/>
  <c r="S516" i="20"/>
  <c r="T516" i="20"/>
  <c r="S517" i="20"/>
  <c r="T517" i="20"/>
  <c r="S518" i="20"/>
  <c r="T518" i="20"/>
  <c r="S519" i="20"/>
  <c r="T519" i="20"/>
  <c r="S520" i="20"/>
  <c r="T520" i="20"/>
  <c r="S521" i="20"/>
  <c r="T521" i="20"/>
  <c r="S522" i="20"/>
  <c r="T522" i="20"/>
  <c r="S523" i="20"/>
  <c r="T523" i="20"/>
  <c r="S524" i="20"/>
  <c r="T524" i="20"/>
  <c r="S525" i="20"/>
  <c r="T525" i="20"/>
  <c r="S526" i="20"/>
  <c r="T526" i="20"/>
  <c r="S527" i="20"/>
  <c r="T527" i="20"/>
  <c r="S528" i="20"/>
  <c r="T528" i="20"/>
  <c r="S529" i="20"/>
  <c r="T529" i="20"/>
  <c r="S530" i="20"/>
  <c r="T530" i="20"/>
  <c r="S531" i="20"/>
  <c r="T531" i="20"/>
  <c r="S532" i="20"/>
  <c r="T532" i="20"/>
  <c r="S533" i="20"/>
  <c r="T533" i="20"/>
  <c r="S534" i="20"/>
  <c r="T534" i="20"/>
  <c r="S535" i="20"/>
  <c r="T535" i="20"/>
  <c r="S536" i="20"/>
  <c r="T536" i="20"/>
  <c r="S537" i="20"/>
  <c r="T537" i="20"/>
  <c r="S538" i="20"/>
  <c r="T538" i="20"/>
  <c r="S539" i="20"/>
  <c r="T539" i="20"/>
  <c r="S540" i="20"/>
  <c r="T540" i="20"/>
  <c r="S541" i="20"/>
  <c r="T541" i="20"/>
  <c r="S542" i="20"/>
  <c r="T542" i="20"/>
  <c r="S543" i="20"/>
  <c r="T543" i="20"/>
  <c r="S544" i="20"/>
  <c r="T544" i="20"/>
  <c r="S545" i="20"/>
  <c r="T545" i="20"/>
  <c r="S546" i="20"/>
  <c r="T546" i="20"/>
  <c r="S547" i="20"/>
  <c r="T547" i="20"/>
  <c r="S548" i="20"/>
  <c r="T548" i="20"/>
  <c r="S549" i="20"/>
  <c r="T549" i="20"/>
  <c r="S550" i="20"/>
  <c r="T550" i="20"/>
  <c r="S551" i="20"/>
  <c r="T551" i="20"/>
  <c r="S552" i="20"/>
  <c r="T552" i="20"/>
  <c r="S553" i="20"/>
  <c r="T553" i="20"/>
  <c r="S554" i="20"/>
  <c r="T554" i="20"/>
  <c r="S555" i="20"/>
  <c r="T555" i="20"/>
  <c r="S556" i="20"/>
  <c r="T556" i="20"/>
  <c r="S557" i="20"/>
  <c r="T557" i="20"/>
  <c r="S558" i="20"/>
  <c r="T558" i="20"/>
  <c r="S559" i="20"/>
  <c r="T559" i="20"/>
  <c r="S560" i="20"/>
  <c r="T560" i="20"/>
  <c r="S561" i="20"/>
  <c r="T561" i="20"/>
  <c r="S562" i="20"/>
  <c r="T562" i="20"/>
  <c r="S563" i="20"/>
  <c r="T563" i="20"/>
  <c r="S564" i="20"/>
  <c r="T564" i="20"/>
  <c r="S565" i="20"/>
  <c r="T565" i="20"/>
  <c r="S566" i="20"/>
  <c r="T566" i="20"/>
  <c r="S567" i="20"/>
  <c r="T567" i="20"/>
  <c r="S568" i="20"/>
  <c r="T568" i="20"/>
  <c r="S569" i="20"/>
  <c r="T569" i="20"/>
  <c r="S570" i="20"/>
  <c r="T570" i="20"/>
  <c r="S571" i="20"/>
  <c r="T571" i="20"/>
  <c r="S572" i="20"/>
  <c r="T572" i="20"/>
  <c r="S573" i="20"/>
  <c r="T573" i="20"/>
  <c r="S574" i="20"/>
  <c r="T574" i="20"/>
  <c r="S575" i="20"/>
  <c r="T575" i="20"/>
  <c r="S576" i="20"/>
  <c r="T576" i="20"/>
  <c r="S577" i="20"/>
  <c r="T577" i="20"/>
  <c r="S578" i="20"/>
  <c r="T578" i="20"/>
  <c r="S579" i="20"/>
  <c r="T579" i="20"/>
  <c r="S580" i="20"/>
  <c r="T580" i="20"/>
  <c r="S581" i="20"/>
  <c r="T581" i="20"/>
  <c r="S582" i="20"/>
  <c r="T582" i="20"/>
  <c r="S583" i="20"/>
  <c r="T583" i="20"/>
  <c r="S584" i="20"/>
  <c r="T584" i="20"/>
  <c r="S585" i="20"/>
  <c r="T585" i="20"/>
  <c r="S586" i="20"/>
  <c r="T586" i="20"/>
  <c r="S587" i="20"/>
  <c r="T587" i="20"/>
  <c r="S588" i="20"/>
  <c r="T588" i="20"/>
  <c r="S589" i="20"/>
  <c r="T589" i="20"/>
  <c r="S590" i="20"/>
  <c r="T590" i="20"/>
  <c r="S591" i="20"/>
  <c r="T591" i="20"/>
  <c r="S592" i="20"/>
  <c r="T592" i="20"/>
  <c r="S593" i="20"/>
  <c r="T593" i="20"/>
  <c r="S594" i="20"/>
  <c r="T594" i="20"/>
  <c r="S595" i="20"/>
  <c r="T595" i="20"/>
  <c r="S596" i="20"/>
  <c r="T596" i="20"/>
  <c r="S597" i="20"/>
  <c r="T597" i="20"/>
  <c r="S598" i="20"/>
  <c r="T598" i="20"/>
  <c r="S599" i="20"/>
  <c r="T599" i="20"/>
  <c r="S600" i="20"/>
  <c r="T600" i="20"/>
  <c r="S601" i="20"/>
  <c r="T601" i="20"/>
  <c r="S602" i="20"/>
  <c r="T602" i="20"/>
  <c r="S603" i="20"/>
  <c r="T603" i="20"/>
  <c r="S604" i="20"/>
  <c r="T604" i="20"/>
  <c r="S605" i="20"/>
  <c r="T605" i="20"/>
  <c r="S606" i="20"/>
  <c r="T606" i="20"/>
  <c r="S607" i="20"/>
  <c r="T607" i="20"/>
  <c r="S608" i="20"/>
  <c r="T608" i="20"/>
  <c r="S609" i="20"/>
  <c r="T609" i="20"/>
  <c r="S610" i="20"/>
  <c r="T610" i="20"/>
  <c r="S611" i="20"/>
  <c r="T611" i="20"/>
  <c r="S612" i="20"/>
  <c r="T612" i="20"/>
  <c r="S613" i="20"/>
  <c r="T613" i="20"/>
  <c r="S614" i="20"/>
  <c r="T614" i="20"/>
  <c r="S615" i="20"/>
  <c r="T615" i="20"/>
  <c r="S616" i="20"/>
  <c r="T616" i="20"/>
  <c r="S617" i="20"/>
  <c r="T617" i="20"/>
  <c r="S618" i="20"/>
  <c r="T618" i="20"/>
  <c r="S619" i="20"/>
  <c r="T619" i="20"/>
  <c r="S620" i="20"/>
  <c r="T620" i="20"/>
  <c r="S621" i="20"/>
  <c r="T621" i="20"/>
  <c r="S622" i="20"/>
  <c r="T622" i="20"/>
  <c r="S623" i="20"/>
  <c r="T623" i="20"/>
  <c r="S624" i="20"/>
  <c r="T624" i="20"/>
  <c r="S625" i="20"/>
  <c r="T625" i="20"/>
  <c r="S626" i="20"/>
  <c r="T626" i="20"/>
  <c r="S627" i="20"/>
  <c r="T627" i="20"/>
  <c r="S628" i="20"/>
  <c r="T628" i="20"/>
  <c r="S629" i="20"/>
  <c r="T629" i="20"/>
  <c r="S630" i="20"/>
  <c r="T630" i="20"/>
  <c r="S631" i="20"/>
  <c r="T631" i="20"/>
  <c r="S632" i="20"/>
  <c r="T632" i="20"/>
  <c r="S633" i="20"/>
  <c r="T633" i="20"/>
  <c r="S634" i="20"/>
  <c r="T634" i="20"/>
  <c r="S15" i="21"/>
  <c r="T15" i="21"/>
  <c r="S16" i="21"/>
  <c r="T16" i="21"/>
  <c r="S17" i="21"/>
  <c r="T17" i="21"/>
  <c r="S18" i="21"/>
  <c r="T18" i="21"/>
  <c r="S19" i="21"/>
  <c r="T19" i="21"/>
  <c r="S20" i="21"/>
  <c r="T20" i="21"/>
  <c r="S21" i="21"/>
  <c r="T21" i="21"/>
  <c r="S22" i="21"/>
  <c r="T22" i="21"/>
  <c r="S23" i="21"/>
  <c r="T23" i="21"/>
  <c r="S24" i="21"/>
  <c r="T24" i="21"/>
  <c r="S25" i="21"/>
  <c r="T25" i="21"/>
  <c r="S26" i="21"/>
  <c r="T26" i="21"/>
  <c r="S27" i="21"/>
  <c r="T27" i="21"/>
  <c r="S28" i="21"/>
  <c r="T28" i="21"/>
  <c r="S29" i="21"/>
  <c r="T29" i="21"/>
  <c r="S30" i="21"/>
  <c r="T30" i="21"/>
  <c r="S31" i="21"/>
  <c r="T31" i="21"/>
  <c r="S32" i="21"/>
  <c r="T32" i="21"/>
  <c r="S33" i="21"/>
  <c r="T33" i="21"/>
  <c r="S34" i="21"/>
  <c r="T34" i="21"/>
  <c r="S35" i="21"/>
  <c r="T35" i="21"/>
  <c r="S36" i="21"/>
  <c r="T36" i="21"/>
  <c r="S37" i="21"/>
  <c r="T37" i="21"/>
  <c r="S38" i="21"/>
  <c r="T38" i="21"/>
  <c r="S39" i="21"/>
  <c r="T39" i="21"/>
  <c r="S40" i="21"/>
  <c r="T40" i="21"/>
  <c r="S41" i="21"/>
  <c r="T41" i="21"/>
  <c r="S42" i="21"/>
  <c r="T42" i="21"/>
  <c r="S43" i="21"/>
  <c r="T43" i="21"/>
  <c r="S44" i="21"/>
  <c r="T44" i="21"/>
  <c r="S45" i="21"/>
  <c r="T45" i="21"/>
  <c r="S46" i="21"/>
  <c r="T46" i="21"/>
  <c r="S47" i="21"/>
  <c r="T47" i="21"/>
  <c r="S48" i="21"/>
  <c r="T48" i="21"/>
  <c r="S49" i="21"/>
  <c r="T49" i="21"/>
  <c r="S50" i="21"/>
  <c r="T50" i="21"/>
  <c r="S51" i="21"/>
  <c r="T51" i="21"/>
  <c r="S52" i="21"/>
  <c r="T52" i="21"/>
  <c r="S53" i="21"/>
  <c r="T53" i="21"/>
  <c r="S54" i="21"/>
  <c r="T54" i="21"/>
  <c r="S55" i="21"/>
  <c r="T55" i="21"/>
  <c r="S56" i="21"/>
  <c r="T56" i="21"/>
  <c r="S57" i="21"/>
  <c r="T57" i="21"/>
  <c r="S58" i="21"/>
  <c r="T58" i="21"/>
  <c r="S59" i="21"/>
  <c r="T59" i="21"/>
  <c r="S60" i="21"/>
  <c r="T60" i="21"/>
  <c r="S61" i="21"/>
  <c r="T61" i="21"/>
  <c r="S62" i="21"/>
  <c r="T62" i="21"/>
  <c r="S63" i="21"/>
  <c r="T63" i="21"/>
  <c r="S64" i="21"/>
  <c r="T64" i="21"/>
  <c r="S65" i="21"/>
  <c r="T65" i="21"/>
  <c r="S66" i="21"/>
  <c r="T66" i="21"/>
  <c r="S67" i="21"/>
  <c r="T67" i="21"/>
  <c r="S68" i="21"/>
  <c r="T68" i="21"/>
  <c r="S69" i="21"/>
  <c r="T69" i="21"/>
  <c r="S70" i="21"/>
  <c r="T70" i="21"/>
  <c r="S71" i="21"/>
  <c r="T71" i="21"/>
  <c r="S72" i="21"/>
  <c r="T72" i="21"/>
  <c r="S73" i="21"/>
  <c r="T73" i="21"/>
  <c r="S74" i="21"/>
  <c r="T74" i="21"/>
  <c r="S75" i="21"/>
  <c r="T75" i="21"/>
  <c r="S76" i="21"/>
  <c r="T76" i="21"/>
  <c r="S77" i="21"/>
  <c r="T77" i="21"/>
  <c r="S78" i="21"/>
  <c r="T78" i="21"/>
  <c r="S82" i="21"/>
  <c r="T82" i="21"/>
  <c r="S83" i="21"/>
  <c r="T83" i="21"/>
  <c r="S84" i="21"/>
  <c r="T84" i="21"/>
  <c r="S85" i="21"/>
  <c r="T85" i="21"/>
  <c r="S86" i="21"/>
  <c r="T86" i="21"/>
  <c r="S87" i="21"/>
  <c r="T87" i="21"/>
  <c r="S88" i="21"/>
  <c r="T88" i="21"/>
  <c r="S89" i="21"/>
  <c r="T89" i="21"/>
  <c r="S90" i="21"/>
  <c r="T90" i="21"/>
  <c r="S91" i="21"/>
  <c r="T91" i="21"/>
  <c r="S92" i="21"/>
  <c r="T92" i="21"/>
  <c r="S93" i="21"/>
  <c r="T93" i="21"/>
  <c r="S94" i="21"/>
  <c r="T94" i="21"/>
  <c r="S95" i="21"/>
  <c r="T95" i="21"/>
  <c r="S96" i="21"/>
  <c r="T96" i="21"/>
  <c r="S97" i="21"/>
  <c r="T97" i="21"/>
  <c r="S98" i="21"/>
  <c r="T98" i="21"/>
  <c r="S99" i="21"/>
  <c r="T99" i="21"/>
  <c r="S100" i="21"/>
  <c r="T100" i="21"/>
  <c r="S101" i="21"/>
  <c r="T101" i="21"/>
  <c r="S102" i="21"/>
  <c r="T102" i="21"/>
  <c r="S103" i="21"/>
  <c r="T103" i="21"/>
  <c r="S104" i="21"/>
  <c r="T104" i="21"/>
  <c r="S105" i="21"/>
  <c r="T105" i="21"/>
  <c r="S106" i="21"/>
  <c r="T106" i="21"/>
  <c r="S107" i="21"/>
  <c r="T107" i="21"/>
  <c r="S108" i="21"/>
  <c r="T108" i="21"/>
  <c r="S109" i="21"/>
  <c r="T109" i="21"/>
  <c r="S110" i="21"/>
  <c r="T110" i="21"/>
  <c r="S111" i="21"/>
  <c r="T111" i="21"/>
  <c r="S112" i="21"/>
  <c r="T112" i="21"/>
  <c r="S113" i="21"/>
  <c r="T113" i="21"/>
  <c r="S114" i="21"/>
  <c r="T114" i="21"/>
  <c r="S115" i="21"/>
  <c r="T115" i="21"/>
  <c r="S116" i="21"/>
  <c r="T116" i="21"/>
  <c r="S117" i="21"/>
  <c r="T117" i="21"/>
  <c r="S118" i="21"/>
  <c r="T118" i="21"/>
  <c r="S119" i="21"/>
  <c r="T119" i="21"/>
  <c r="S120" i="21"/>
  <c r="T120" i="21"/>
  <c r="S121" i="21"/>
  <c r="T121" i="21"/>
  <c r="S122" i="21"/>
  <c r="T122" i="21"/>
  <c r="S123" i="21"/>
  <c r="T123" i="21"/>
  <c r="S124" i="21"/>
  <c r="T124" i="21"/>
  <c r="S125" i="21"/>
  <c r="T125" i="21"/>
  <c r="S126" i="21"/>
  <c r="T126" i="21"/>
  <c r="S127" i="21"/>
  <c r="T127" i="21"/>
  <c r="S128" i="21"/>
  <c r="T128" i="21"/>
  <c r="S129" i="21"/>
  <c r="T129" i="21"/>
  <c r="S130" i="21"/>
  <c r="T130" i="21"/>
  <c r="S131" i="21"/>
  <c r="T131" i="21"/>
  <c r="S132" i="21"/>
  <c r="T132" i="21"/>
  <c r="S133" i="21"/>
  <c r="T133" i="21"/>
  <c r="S134" i="21"/>
  <c r="T134" i="21"/>
  <c r="S135" i="21"/>
  <c r="T135" i="21"/>
  <c r="S136" i="21"/>
  <c r="T136" i="21"/>
  <c r="S137" i="21"/>
  <c r="T137" i="21"/>
  <c r="S138" i="21"/>
  <c r="T138" i="21"/>
  <c r="S139" i="21"/>
  <c r="T139" i="21"/>
  <c r="S140" i="21"/>
  <c r="T140" i="21"/>
  <c r="S141" i="21"/>
  <c r="T141" i="21"/>
  <c r="S142" i="21"/>
  <c r="T142" i="21"/>
  <c r="S143" i="21"/>
  <c r="T143" i="21"/>
  <c r="S144" i="21"/>
  <c r="T144" i="21"/>
  <c r="S145" i="21"/>
  <c r="T145" i="21"/>
  <c r="S146" i="21"/>
  <c r="T146" i="21"/>
  <c r="S147" i="21"/>
  <c r="T147" i="21"/>
  <c r="S148" i="21"/>
  <c r="T148" i="21"/>
  <c r="S149" i="21"/>
  <c r="T149" i="21"/>
  <c r="S150" i="21"/>
  <c r="T150" i="21"/>
  <c r="S151" i="21"/>
  <c r="T151" i="21"/>
  <c r="S152" i="21"/>
  <c r="T152" i="21"/>
  <c r="S153" i="21"/>
  <c r="T153" i="21"/>
  <c r="S154" i="21"/>
  <c r="T154" i="21"/>
  <c r="S155" i="21"/>
  <c r="T155" i="21"/>
  <c r="S156" i="21"/>
  <c r="T156" i="21"/>
  <c r="S157" i="21"/>
  <c r="T157" i="21"/>
  <c r="S158" i="21"/>
  <c r="T158" i="21"/>
  <c r="S159" i="21"/>
  <c r="T159" i="21"/>
  <c r="S160" i="21"/>
  <c r="T160" i="21"/>
  <c r="S161" i="21"/>
  <c r="T161" i="21"/>
  <c r="S162" i="21"/>
  <c r="T162" i="21"/>
  <c r="S163" i="21"/>
  <c r="T163" i="21"/>
  <c r="S164" i="21"/>
  <c r="T164" i="21"/>
  <c r="S165" i="21"/>
  <c r="T165" i="21"/>
  <c r="S166" i="21"/>
  <c r="T166" i="21"/>
  <c r="S167" i="21"/>
  <c r="T167" i="21"/>
  <c r="S168" i="21"/>
  <c r="T168" i="21"/>
  <c r="S169" i="21"/>
  <c r="T169" i="21"/>
  <c r="S170" i="21"/>
  <c r="T170" i="21"/>
  <c r="S171" i="21"/>
  <c r="T171" i="21"/>
  <c r="S172" i="21"/>
  <c r="T172" i="21"/>
  <c r="S173" i="21"/>
  <c r="T173" i="21"/>
  <c r="S174" i="21"/>
  <c r="T174" i="21"/>
  <c r="S175" i="21"/>
  <c r="T175" i="21"/>
  <c r="S176" i="21"/>
  <c r="T176" i="21"/>
  <c r="S177" i="21"/>
  <c r="T177" i="21"/>
  <c r="S178" i="21"/>
  <c r="T178" i="21"/>
  <c r="S179" i="21"/>
  <c r="T179" i="21"/>
  <c r="S180" i="21"/>
  <c r="T180" i="21"/>
  <c r="S181" i="21"/>
  <c r="T181" i="21"/>
  <c r="S182" i="21"/>
  <c r="T182" i="21"/>
  <c r="S183" i="21"/>
  <c r="T183" i="21"/>
  <c r="S184" i="21"/>
  <c r="T184" i="21"/>
  <c r="S185" i="21"/>
  <c r="T185" i="21"/>
  <c r="S186" i="21"/>
  <c r="T186" i="21"/>
  <c r="S187" i="21"/>
  <c r="T187" i="21"/>
  <c r="S188" i="21"/>
  <c r="T188" i="21"/>
  <c r="S189" i="21"/>
  <c r="T189" i="21"/>
  <c r="S190" i="21"/>
  <c r="T190" i="21"/>
  <c r="S191" i="21"/>
  <c r="T191" i="21"/>
  <c r="S192" i="21"/>
  <c r="T192" i="21"/>
  <c r="S193" i="21"/>
  <c r="T193" i="21"/>
  <c r="S194" i="21"/>
  <c r="T194" i="21"/>
  <c r="S195" i="21"/>
  <c r="T195" i="21"/>
  <c r="S196" i="21"/>
  <c r="T196" i="21"/>
  <c r="S197" i="21"/>
  <c r="T197" i="21"/>
  <c r="S198" i="21"/>
  <c r="T198" i="21"/>
  <c r="S199" i="21"/>
  <c r="T199" i="21"/>
  <c r="S200" i="21"/>
  <c r="T200" i="21"/>
  <c r="S201" i="21"/>
  <c r="T201" i="21"/>
  <c r="S202" i="21"/>
  <c r="T202" i="21"/>
  <c r="S203" i="21"/>
  <c r="T203" i="21"/>
  <c r="S204" i="21"/>
  <c r="T204" i="21"/>
  <c r="S205" i="21"/>
  <c r="T205" i="21"/>
  <c r="S206" i="21"/>
  <c r="T206" i="21"/>
  <c r="S207" i="21"/>
  <c r="T207" i="21"/>
  <c r="S208" i="21"/>
  <c r="T208" i="21"/>
  <c r="S209" i="21"/>
  <c r="T209" i="21"/>
  <c r="S210" i="21"/>
  <c r="T210" i="21"/>
  <c r="S211" i="21"/>
  <c r="T211" i="21"/>
  <c r="S212" i="21"/>
  <c r="T212" i="21"/>
  <c r="S213" i="21"/>
  <c r="T213" i="21"/>
  <c r="S214" i="21"/>
  <c r="T214" i="21"/>
  <c r="S215" i="21"/>
  <c r="T215" i="21"/>
  <c r="S216" i="21"/>
  <c r="T216" i="21"/>
  <c r="S217" i="21"/>
  <c r="T217" i="21"/>
  <c r="S218" i="21"/>
  <c r="T218" i="21"/>
  <c r="S219" i="21"/>
  <c r="T219" i="21"/>
  <c r="S220" i="21"/>
  <c r="T220" i="21"/>
  <c r="S221" i="21"/>
  <c r="T221" i="21"/>
  <c r="S222" i="21"/>
  <c r="T222" i="21"/>
  <c r="S223" i="21"/>
  <c r="T223" i="21"/>
  <c r="S224" i="21"/>
  <c r="T224" i="21"/>
  <c r="S225" i="21"/>
  <c r="T225" i="21"/>
  <c r="S226" i="21"/>
  <c r="T226" i="21"/>
  <c r="S227" i="21"/>
  <c r="T227" i="21"/>
  <c r="S228" i="21"/>
  <c r="T228" i="21"/>
  <c r="S229" i="21"/>
  <c r="T229" i="21"/>
  <c r="S230" i="21"/>
  <c r="T230" i="21"/>
  <c r="S231" i="21"/>
  <c r="T231" i="21"/>
  <c r="S232" i="21"/>
  <c r="T232" i="21"/>
  <c r="S233" i="21"/>
  <c r="T233" i="21"/>
  <c r="S234" i="21"/>
  <c r="T234" i="21"/>
  <c r="S235" i="21"/>
  <c r="T235" i="21"/>
  <c r="S236" i="21"/>
  <c r="T236" i="21"/>
  <c r="S237" i="21"/>
  <c r="T237" i="21"/>
  <c r="S238" i="21"/>
  <c r="T238" i="21"/>
  <c r="S239" i="21"/>
  <c r="T239" i="21"/>
  <c r="S240" i="21"/>
  <c r="T240" i="21"/>
  <c r="S241" i="21"/>
  <c r="T241" i="21"/>
  <c r="S242" i="21"/>
  <c r="T242" i="21"/>
  <c r="S243" i="21"/>
  <c r="T243" i="21"/>
  <c r="S244" i="21"/>
  <c r="T244" i="21"/>
  <c r="S245" i="21"/>
  <c r="T245" i="21"/>
  <c r="S246" i="21"/>
  <c r="T246" i="21"/>
  <c r="S247" i="21"/>
  <c r="T247" i="21"/>
  <c r="S248" i="21"/>
  <c r="T248" i="21"/>
  <c r="S249" i="21"/>
  <c r="T249" i="21"/>
  <c r="S250" i="21"/>
  <c r="T250" i="21"/>
  <c r="S251" i="21"/>
  <c r="T251" i="21"/>
  <c r="S252" i="21"/>
  <c r="T252" i="21"/>
  <c r="S253" i="21"/>
  <c r="T253" i="21"/>
  <c r="S254" i="21"/>
  <c r="T254" i="21"/>
  <c r="S255" i="21"/>
  <c r="T255" i="21"/>
  <c r="S256" i="21"/>
  <c r="T256" i="21"/>
  <c r="S257" i="21"/>
  <c r="T257" i="21"/>
  <c r="S258" i="21"/>
  <c r="T258" i="21"/>
  <c r="S259" i="21"/>
  <c r="T259" i="21"/>
  <c r="S260" i="21"/>
  <c r="T260" i="21"/>
  <c r="S261" i="21"/>
  <c r="T261" i="21"/>
  <c r="S262" i="21"/>
  <c r="T262" i="21"/>
  <c r="S263" i="21"/>
  <c r="T263" i="21"/>
  <c r="S264" i="21"/>
  <c r="T264" i="21"/>
  <c r="S265" i="21"/>
  <c r="T265" i="21"/>
  <c r="S266" i="21"/>
  <c r="T266" i="21"/>
  <c r="S267" i="21"/>
  <c r="T267" i="21"/>
  <c r="S268" i="21"/>
  <c r="T268" i="21"/>
  <c r="S269" i="21"/>
  <c r="T269" i="21"/>
  <c r="S270" i="21"/>
  <c r="T270" i="21"/>
  <c r="S271" i="21"/>
  <c r="T271" i="21"/>
  <c r="S272" i="21"/>
  <c r="T272" i="21"/>
  <c r="S273" i="21"/>
  <c r="T273" i="21"/>
  <c r="S274" i="21"/>
  <c r="T274" i="21"/>
  <c r="S275" i="21"/>
  <c r="T275" i="21"/>
  <c r="S276" i="21"/>
  <c r="T276" i="21"/>
  <c r="S277" i="21"/>
  <c r="T277" i="21"/>
  <c r="S278" i="21"/>
  <c r="T278" i="21"/>
  <c r="S279" i="21"/>
  <c r="T279" i="21"/>
  <c r="S280" i="21"/>
  <c r="T280" i="21"/>
  <c r="S281" i="21"/>
  <c r="T281" i="21"/>
  <c r="S282" i="21"/>
  <c r="T282" i="21"/>
  <c r="S283" i="21"/>
  <c r="T283" i="21"/>
  <c r="S284" i="21"/>
  <c r="T284" i="21"/>
  <c r="S285" i="21"/>
  <c r="T285" i="21"/>
  <c r="S286" i="21"/>
  <c r="T286" i="21"/>
  <c r="S287" i="21"/>
  <c r="T287" i="21"/>
  <c r="S288" i="21"/>
  <c r="T288" i="21"/>
  <c r="S289" i="21"/>
  <c r="T289" i="21"/>
  <c r="S290" i="21"/>
  <c r="T290" i="21"/>
  <c r="S291" i="21"/>
  <c r="T291" i="21"/>
  <c r="S292" i="21"/>
  <c r="T292" i="21"/>
  <c r="S293" i="21"/>
  <c r="T293" i="21"/>
  <c r="S294" i="21"/>
  <c r="T294" i="21"/>
  <c r="S295" i="21"/>
  <c r="T295" i="21"/>
  <c r="S296" i="21"/>
  <c r="T296" i="21"/>
  <c r="S297" i="21"/>
  <c r="T297" i="21"/>
  <c r="S298" i="21"/>
  <c r="T298" i="21"/>
  <c r="S299" i="21"/>
  <c r="T299" i="21"/>
  <c r="S300" i="21"/>
  <c r="T300" i="21"/>
  <c r="S301" i="21"/>
  <c r="T301" i="21"/>
  <c r="S302" i="21"/>
  <c r="T302" i="21"/>
  <c r="S303" i="21"/>
  <c r="T303" i="21"/>
  <c r="S304" i="21"/>
  <c r="T304" i="21"/>
  <c r="S305" i="21"/>
  <c r="T305" i="21"/>
  <c r="S306" i="21"/>
  <c r="T306" i="21"/>
  <c r="S307" i="21"/>
  <c r="T307" i="21"/>
  <c r="S308" i="21"/>
  <c r="T308" i="21"/>
  <c r="S309" i="21"/>
  <c r="T309" i="21"/>
  <c r="S310" i="21"/>
  <c r="T310" i="21"/>
  <c r="S311" i="21"/>
  <c r="T311" i="21"/>
  <c r="S312" i="21"/>
  <c r="T312" i="21"/>
  <c r="S313" i="21"/>
  <c r="T313" i="21"/>
  <c r="S314" i="21"/>
  <c r="T314" i="21"/>
  <c r="S315" i="21"/>
  <c r="T315" i="21"/>
  <c r="S316" i="21"/>
  <c r="T316" i="21"/>
  <c r="S317" i="21"/>
  <c r="T317" i="21"/>
  <c r="S318" i="21"/>
  <c r="T318" i="21"/>
  <c r="S319" i="21"/>
  <c r="T319" i="21"/>
  <c r="S320" i="21"/>
  <c r="T320" i="21"/>
  <c r="S321" i="21"/>
  <c r="T321" i="21"/>
  <c r="S322" i="21"/>
  <c r="T322" i="21"/>
  <c r="S323" i="21"/>
  <c r="T323" i="21"/>
  <c r="S324" i="21"/>
  <c r="T324" i="21"/>
  <c r="S325" i="21"/>
  <c r="T325" i="21"/>
  <c r="S326" i="21"/>
  <c r="T326" i="21"/>
  <c r="S327" i="21"/>
  <c r="T327" i="21"/>
  <c r="S328" i="21"/>
  <c r="T328" i="21"/>
  <c r="S329" i="21"/>
  <c r="T329" i="21"/>
  <c r="S330" i="21"/>
  <c r="T330" i="21"/>
  <c r="S331" i="21"/>
  <c r="T331" i="21"/>
  <c r="S332" i="21"/>
  <c r="T332" i="21"/>
  <c r="S333" i="21"/>
  <c r="T333" i="21"/>
  <c r="S334" i="21"/>
  <c r="T334" i="21"/>
  <c r="S335" i="21"/>
  <c r="T335" i="21"/>
  <c r="S336" i="21"/>
  <c r="T336" i="21"/>
  <c r="S337" i="21"/>
  <c r="T337" i="21"/>
  <c r="S338" i="21"/>
  <c r="T338" i="21"/>
  <c r="S339" i="21"/>
  <c r="T339" i="21"/>
  <c r="S340" i="21"/>
  <c r="T340" i="21"/>
  <c r="S341" i="21"/>
  <c r="T341" i="21"/>
  <c r="S342" i="21"/>
  <c r="T342" i="21"/>
  <c r="S343" i="21"/>
  <c r="T343" i="21"/>
  <c r="S344" i="21"/>
  <c r="T344" i="21"/>
  <c r="S345" i="21"/>
  <c r="T345" i="21"/>
  <c r="S346" i="21"/>
  <c r="T346" i="21"/>
  <c r="S347" i="21"/>
  <c r="T347" i="21"/>
  <c r="S348" i="21"/>
  <c r="T348" i="21"/>
  <c r="S349" i="21"/>
  <c r="T349" i="21"/>
  <c r="S350" i="21"/>
  <c r="T350" i="21"/>
  <c r="S351" i="21"/>
  <c r="T351" i="21"/>
  <c r="S352" i="21"/>
  <c r="T352" i="21"/>
  <c r="S353" i="21"/>
  <c r="T353" i="21"/>
  <c r="S354" i="21"/>
  <c r="T354" i="21"/>
  <c r="S355" i="21"/>
  <c r="T355" i="21"/>
  <c r="S356" i="21"/>
  <c r="T356" i="21"/>
  <c r="S357" i="21"/>
  <c r="T357" i="21"/>
  <c r="S358" i="21"/>
  <c r="T358" i="21"/>
  <c r="S359" i="21"/>
  <c r="T359" i="21"/>
  <c r="S360" i="21"/>
  <c r="T360" i="21"/>
  <c r="S361" i="21"/>
  <c r="T361" i="21"/>
  <c r="S362" i="21"/>
  <c r="T362" i="21"/>
  <c r="S363" i="21"/>
  <c r="T363" i="21"/>
  <c r="S364" i="21"/>
  <c r="T364" i="21"/>
  <c r="S365" i="21"/>
  <c r="T365" i="21"/>
  <c r="S366" i="21"/>
  <c r="T366" i="21"/>
  <c r="S367" i="21"/>
  <c r="T367" i="21"/>
  <c r="S368" i="21"/>
  <c r="T368" i="21"/>
  <c r="S369" i="21"/>
  <c r="T369" i="21"/>
  <c r="S370" i="21"/>
  <c r="T370" i="21"/>
  <c r="S371" i="21"/>
  <c r="T371" i="21"/>
  <c r="S372" i="21"/>
  <c r="T372" i="21"/>
  <c r="S373" i="21"/>
  <c r="T373" i="21"/>
  <c r="S374" i="21"/>
  <c r="T374" i="21"/>
  <c r="S375" i="21"/>
  <c r="T375" i="21"/>
  <c r="S376" i="21"/>
  <c r="T376" i="21"/>
  <c r="S377" i="21"/>
  <c r="T377" i="21"/>
  <c r="S378" i="21"/>
  <c r="T378" i="21"/>
  <c r="S379" i="21"/>
  <c r="T379" i="21"/>
  <c r="S380" i="21"/>
  <c r="T380" i="21"/>
  <c r="S381" i="21"/>
  <c r="T381" i="21"/>
  <c r="S382" i="21"/>
  <c r="T382" i="21"/>
  <c r="S383" i="21"/>
  <c r="T383" i="21"/>
  <c r="S384" i="21"/>
  <c r="T384" i="21"/>
  <c r="S385" i="21"/>
  <c r="T385" i="21"/>
  <c r="S386" i="21"/>
  <c r="T386" i="21"/>
  <c r="S387" i="21"/>
  <c r="T387" i="21"/>
  <c r="S388" i="21"/>
  <c r="T388" i="21"/>
  <c r="S389" i="21"/>
  <c r="T389" i="21"/>
  <c r="S390" i="21"/>
  <c r="T390" i="21"/>
  <c r="S391" i="21"/>
  <c r="T391" i="21"/>
  <c r="S392" i="21"/>
  <c r="T392" i="21"/>
  <c r="S393" i="21"/>
  <c r="T393" i="21"/>
  <c r="S394" i="21"/>
  <c r="T394" i="21"/>
  <c r="S395" i="21"/>
  <c r="T395" i="21"/>
  <c r="S396" i="21"/>
  <c r="T396" i="21"/>
  <c r="S397" i="21"/>
  <c r="T397" i="21"/>
  <c r="S398" i="21"/>
  <c r="T398" i="21"/>
  <c r="S399" i="21"/>
  <c r="T399" i="21"/>
  <c r="S400" i="21"/>
  <c r="T400" i="21"/>
  <c r="S401" i="21"/>
  <c r="T401" i="21"/>
  <c r="S402" i="21"/>
  <c r="T402" i="21"/>
  <c r="S403" i="21"/>
  <c r="T403" i="21"/>
  <c r="S404" i="21"/>
  <c r="T404" i="21"/>
  <c r="S405" i="21"/>
  <c r="T405" i="21"/>
  <c r="S406" i="21"/>
  <c r="T406" i="21"/>
  <c r="S407" i="21"/>
  <c r="T407" i="21"/>
  <c r="S408" i="21"/>
  <c r="T408" i="21"/>
  <c r="S409" i="21"/>
  <c r="T409" i="21"/>
  <c r="S410" i="21"/>
  <c r="T410" i="21"/>
  <c r="S411" i="21"/>
  <c r="T411" i="21"/>
  <c r="S412" i="21"/>
  <c r="T412" i="21"/>
  <c r="S413" i="21"/>
  <c r="T413" i="21"/>
  <c r="S414" i="21"/>
  <c r="T414" i="21"/>
  <c r="S415" i="21"/>
  <c r="T415" i="21"/>
  <c r="S416" i="21"/>
  <c r="T416" i="21"/>
  <c r="S417" i="21"/>
  <c r="T417" i="21"/>
  <c r="S418" i="21"/>
  <c r="T418" i="21"/>
  <c r="S419" i="21"/>
  <c r="T419" i="21"/>
  <c r="S420" i="21"/>
  <c r="T420" i="21"/>
  <c r="S421" i="21"/>
  <c r="T421" i="21"/>
  <c r="S422" i="21"/>
  <c r="T422" i="21"/>
  <c r="S423" i="21"/>
  <c r="T423" i="21"/>
  <c r="S424" i="21"/>
  <c r="T424" i="21"/>
  <c r="S425" i="21"/>
  <c r="T425" i="21"/>
  <c r="S426" i="21"/>
  <c r="T426" i="21"/>
  <c r="S427" i="21"/>
  <c r="T427" i="21"/>
  <c r="S428" i="21"/>
  <c r="T428" i="21"/>
  <c r="S429" i="21"/>
  <c r="T429" i="21"/>
  <c r="S430" i="21"/>
  <c r="T430" i="21"/>
  <c r="S431" i="21"/>
  <c r="T431" i="21"/>
  <c r="S432" i="21"/>
  <c r="T432" i="21"/>
  <c r="S433" i="21"/>
  <c r="T433" i="21"/>
  <c r="S434" i="21"/>
  <c r="T434" i="21"/>
  <c r="S435" i="21"/>
  <c r="T435" i="21"/>
  <c r="S436" i="21"/>
  <c r="T436" i="21"/>
  <c r="S437" i="21"/>
  <c r="T437" i="21"/>
  <c r="S438" i="21"/>
  <c r="T438" i="21"/>
  <c r="S439" i="21"/>
  <c r="T439" i="21"/>
  <c r="S440" i="21"/>
  <c r="T440" i="21"/>
  <c r="S441" i="21"/>
  <c r="T441" i="21"/>
  <c r="S442" i="21"/>
  <c r="T442" i="21"/>
  <c r="S443" i="21"/>
  <c r="T443" i="21"/>
  <c r="S444" i="21"/>
  <c r="T444" i="21"/>
  <c r="S445" i="21"/>
  <c r="T445" i="21"/>
  <c r="S446" i="21"/>
  <c r="T446" i="21"/>
  <c r="S447" i="21"/>
  <c r="T447" i="21"/>
  <c r="S448" i="21"/>
  <c r="T448" i="21"/>
  <c r="S449" i="21"/>
  <c r="T449" i="21"/>
  <c r="S450" i="21"/>
  <c r="T450" i="21"/>
  <c r="S451" i="21"/>
  <c r="T451" i="21"/>
  <c r="S452" i="21"/>
  <c r="T452" i="21"/>
  <c r="S453" i="21"/>
  <c r="T453" i="21"/>
  <c r="S454" i="21"/>
  <c r="T454" i="21"/>
  <c r="S455" i="21"/>
  <c r="T455" i="21"/>
  <c r="S456" i="21"/>
  <c r="T456" i="21"/>
  <c r="S457" i="21"/>
  <c r="T457" i="21"/>
  <c r="S458" i="21"/>
  <c r="T458" i="21"/>
  <c r="S459" i="21"/>
  <c r="T459" i="21"/>
  <c r="S460" i="21"/>
  <c r="T460" i="21"/>
  <c r="S461" i="21"/>
  <c r="T461" i="21"/>
  <c r="S462" i="21"/>
  <c r="T462" i="21"/>
  <c r="S463" i="21"/>
  <c r="T463" i="21"/>
  <c r="S464" i="21"/>
  <c r="T464" i="21"/>
  <c r="S465" i="21"/>
  <c r="T465" i="21"/>
  <c r="S466" i="21"/>
  <c r="T466" i="21"/>
  <c r="S467" i="21"/>
  <c r="T467" i="21"/>
  <c r="S468" i="21"/>
  <c r="T468" i="21"/>
  <c r="S469" i="21"/>
  <c r="T469" i="21"/>
  <c r="S470" i="21"/>
  <c r="T470" i="21"/>
  <c r="S471" i="21"/>
  <c r="T471" i="21"/>
  <c r="S472" i="21"/>
  <c r="T472" i="21"/>
  <c r="S473" i="21"/>
  <c r="T473" i="21"/>
  <c r="S474" i="21"/>
  <c r="T474" i="21"/>
  <c r="S475" i="21"/>
  <c r="T475" i="21"/>
  <c r="S476" i="21"/>
  <c r="T476" i="21"/>
  <c r="S477" i="21"/>
  <c r="T477" i="21"/>
  <c r="S478" i="21"/>
  <c r="T478" i="21"/>
  <c r="S479" i="21"/>
  <c r="T479" i="21"/>
  <c r="S480" i="21"/>
  <c r="T480" i="21"/>
  <c r="S481" i="21"/>
  <c r="T481" i="21"/>
  <c r="S482" i="21"/>
  <c r="T482" i="21"/>
  <c r="S483" i="21"/>
  <c r="T483" i="21"/>
  <c r="S484" i="21"/>
  <c r="T484" i="21"/>
  <c r="S485" i="21"/>
  <c r="T485" i="21"/>
  <c r="S486" i="21"/>
  <c r="T486" i="21"/>
  <c r="S487" i="21"/>
  <c r="T487" i="21"/>
  <c r="S488" i="21"/>
  <c r="T488" i="21"/>
  <c r="S489" i="21"/>
  <c r="T489" i="21"/>
  <c r="S490" i="21"/>
  <c r="T490" i="21"/>
  <c r="S491" i="21"/>
  <c r="T491" i="21"/>
  <c r="S492" i="21"/>
  <c r="T492" i="21"/>
  <c r="S493" i="21"/>
  <c r="T493" i="21"/>
  <c r="S494" i="21"/>
  <c r="T494" i="21"/>
  <c r="S495" i="21"/>
  <c r="T495" i="21"/>
  <c r="S496" i="21"/>
  <c r="T496" i="21"/>
  <c r="S497" i="21"/>
  <c r="T497" i="21"/>
  <c r="S498" i="21"/>
  <c r="T498" i="21"/>
  <c r="S499" i="21"/>
  <c r="T499" i="21"/>
  <c r="S500" i="21"/>
  <c r="T500" i="21"/>
  <c r="S501" i="21"/>
  <c r="T501" i="21"/>
  <c r="S502" i="21"/>
  <c r="T502" i="21"/>
  <c r="S503" i="21"/>
  <c r="T503" i="21"/>
  <c r="S504" i="21"/>
  <c r="T504" i="21"/>
  <c r="S505" i="21"/>
  <c r="T505" i="21"/>
  <c r="S506" i="21"/>
  <c r="T506" i="21"/>
  <c r="S507" i="21"/>
  <c r="T507" i="21"/>
  <c r="S508" i="21"/>
  <c r="T508" i="21"/>
  <c r="S509" i="21"/>
  <c r="T509" i="21"/>
  <c r="S510" i="21"/>
  <c r="T510" i="21"/>
  <c r="S511" i="21"/>
  <c r="T511" i="21"/>
  <c r="S512" i="21"/>
  <c r="T512" i="21"/>
  <c r="S513" i="21"/>
  <c r="T513" i="21"/>
  <c r="S514" i="21"/>
  <c r="T514" i="21"/>
  <c r="S515" i="21"/>
  <c r="T515" i="21"/>
  <c r="S516" i="21"/>
  <c r="T516" i="21"/>
  <c r="S517" i="21"/>
  <c r="T517" i="21"/>
  <c r="S518" i="21"/>
  <c r="T518" i="21"/>
  <c r="S519" i="21"/>
  <c r="T519" i="21"/>
  <c r="S520" i="21"/>
  <c r="T520" i="21"/>
  <c r="S521" i="21"/>
  <c r="T521" i="21"/>
  <c r="S522" i="21"/>
  <c r="T522" i="21"/>
  <c r="S523" i="21"/>
  <c r="T523" i="21"/>
  <c r="S524" i="21"/>
  <c r="T524" i="21"/>
  <c r="S525" i="21"/>
  <c r="T525" i="21"/>
  <c r="S526" i="21"/>
  <c r="T526" i="21"/>
  <c r="S527" i="21"/>
  <c r="T527" i="21"/>
  <c r="S528" i="21"/>
  <c r="T528" i="21"/>
  <c r="S529" i="21"/>
  <c r="T529" i="21"/>
  <c r="S530" i="21"/>
  <c r="T530" i="21"/>
  <c r="S531" i="21"/>
  <c r="T531" i="21"/>
  <c r="S532" i="21"/>
  <c r="T532" i="21"/>
  <c r="S533" i="21"/>
  <c r="T533" i="21"/>
  <c r="S534" i="21"/>
  <c r="T534" i="21"/>
  <c r="S535" i="21"/>
  <c r="T535" i="21"/>
  <c r="S536" i="21"/>
  <c r="T536" i="21"/>
  <c r="S537" i="21"/>
  <c r="T537" i="21"/>
  <c r="S538" i="21"/>
  <c r="T538" i="21"/>
  <c r="S539" i="21"/>
  <c r="T539" i="21"/>
  <c r="S540" i="21"/>
  <c r="T540" i="21"/>
  <c r="S541" i="21"/>
  <c r="T541" i="21"/>
  <c r="S542" i="21"/>
  <c r="T542" i="21"/>
  <c r="S543" i="21"/>
  <c r="T543" i="21"/>
  <c r="S544" i="21"/>
  <c r="T544" i="21"/>
  <c r="S545" i="21"/>
  <c r="T545" i="21"/>
  <c r="S546" i="21"/>
  <c r="T546" i="21"/>
  <c r="S547" i="21"/>
  <c r="T547" i="21"/>
  <c r="S548" i="21"/>
  <c r="T548" i="21"/>
  <c r="S549" i="21"/>
  <c r="T549" i="21"/>
  <c r="S550" i="21"/>
  <c r="T550" i="21"/>
  <c r="S551" i="21"/>
  <c r="T551" i="21"/>
  <c r="S552" i="21"/>
  <c r="T552" i="21"/>
  <c r="S553" i="21"/>
  <c r="T553" i="21"/>
  <c r="S554" i="21"/>
  <c r="T554" i="21"/>
  <c r="S555" i="21"/>
  <c r="T555" i="21"/>
  <c r="S556" i="21"/>
  <c r="T556" i="21"/>
  <c r="S557" i="21"/>
  <c r="T557" i="21"/>
  <c r="S558" i="21"/>
  <c r="T558" i="21"/>
  <c r="S559" i="21"/>
  <c r="T559" i="21"/>
  <c r="S560" i="21"/>
  <c r="T560" i="21"/>
  <c r="S561" i="21"/>
  <c r="T561" i="21"/>
  <c r="S562" i="21"/>
  <c r="T562" i="21"/>
  <c r="S563" i="21"/>
  <c r="T563" i="21"/>
  <c r="S564" i="21"/>
  <c r="T564" i="21"/>
  <c r="S565" i="21"/>
  <c r="T565" i="21"/>
  <c r="S566" i="21"/>
  <c r="T566" i="21"/>
  <c r="S567" i="21"/>
  <c r="T567" i="21"/>
  <c r="S568" i="21"/>
  <c r="T568" i="21"/>
  <c r="S569" i="21"/>
  <c r="T569" i="21"/>
  <c r="S570" i="21"/>
  <c r="T570" i="21"/>
  <c r="S571" i="21"/>
  <c r="T571" i="21"/>
  <c r="S572" i="21"/>
  <c r="T572" i="21"/>
  <c r="S573" i="21"/>
  <c r="T573" i="21"/>
  <c r="S574" i="21"/>
  <c r="T574" i="21"/>
  <c r="S575" i="21"/>
  <c r="T575" i="21"/>
  <c r="S576" i="21"/>
  <c r="T576" i="21"/>
  <c r="S577" i="21"/>
  <c r="T577" i="21"/>
  <c r="S578" i="21"/>
  <c r="T578" i="21"/>
  <c r="S579" i="21"/>
  <c r="T579" i="21"/>
  <c r="S580" i="21"/>
  <c r="T580" i="21"/>
  <c r="S581" i="21"/>
  <c r="T581" i="21"/>
  <c r="S582" i="21"/>
  <c r="T582" i="21"/>
  <c r="S583" i="21"/>
  <c r="T583" i="21"/>
  <c r="S584" i="21"/>
  <c r="T584" i="21"/>
  <c r="S585" i="21"/>
  <c r="T585" i="21"/>
  <c r="S586" i="21"/>
  <c r="T586" i="21"/>
  <c r="S587" i="21"/>
  <c r="T587" i="21"/>
  <c r="S588" i="21"/>
  <c r="T588" i="21"/>
  <c r="S589" i="21"/>
  <c r="T589" i="21"/>
  <c r="S590" i="21"/>
  <c r="T590" i="21"/>
  <c r="S591" i="21"/>
  <c r="T591" i="21"/>
  <c r="S592" i="21"/>
  <c r="T592" i="21"/>
  <c r="S593" i="21"/>
  <c r="T593" i="21"/>
  <c r="S594" i="21"/>
  <c r="T594" i="21"/>
  <c r="S595" i="21"/>
  <c r="T595" i="21"/>
  <c r="S596" i="21"/>
  <c r="T596" i="21"/>
  <c r="S597" i="21"/>
  <c r="T597" i="21"/>
  <c r="S598" i="21"/>
  <c r="T598" i="21"/>
  <c r="S599" i="21"/>
  <c r="T599" i="21"/>
  <c r="S600" i="21"/>
  <c r="T600" i="21"/>
  <c r="S601" i="21"/>
  <c r="T601" i="21"/>
  <c r="S602" i="21"/>
  <c r="T602" i="21"/>
  <c r="S603" i="21"/>
  <c r="T603" i="21"/>
  <c r="S604" i="21"/>
  <c r="T604" i="21"/>
  <c r="S605" i="21"/>
  <c r="T605" i="21"/>
  <c r="S606" i="21"/>
  <c r="T606" i="21"/>
  <c r="S607" i="21"/>
  <c r="T607" i="21"/>
  <c r="S608" i="21"/>
  <c r="T608" i="21"/>
  <c r="S609" i="21"/>
  <c r="T609" i="21"/>
  <c r="S610" i="21"/>
  <c r="T610" i="21"/>
  <c r="S611" i="21"/>
  <c r="T611" i="21"/>
  <c r="S612" i="21"/>
  <c r="T612" i="21"/>
  <c r="S613" i="21"/>
  <c r="T613" i="21"/>
  <c r="S614" i="21"/>
  <c r="T614" i="21"/>
  <c r="S615" i="21"/>
  <c r="T615" i="21"/>
  <c r="S616" i="21"/>
  <c r="T616" i="21"/>
  <c r="S617" i="21"/>
  <c r="T617" i="21"/>
  <c r="S618" i="21"/>
  <c r="T618" i="21"/>
  <c r="S619" i="21"/>
  <c r="T619" i="21"/>
  <c r="S620" i="21"/>
  <c r="T620" i="21"/>
  <c r="S621" i="21"/>
  <c r="T621" i="21"/>
  <c r="S622" i="21"/>
  <c r="T622" i="21"/>
  <c r="S623" i="21"/>
  <c r="T623" i="21"/>
  <c r="S624" i="21"/>
  <c r="T624" i="21"/>
  <c r="S625" i="21"/>
  <c r="T625" i="21"/>
  <c r="S626" i="21"/>
  <c r="T626" i="21"/>
  <c r="S627" i="21"/>
  <c r="T627" i="21"/>
  <c r="S628" i="21"/>
  <c r="T628" i="21"/>
  <c r="S629" i="21"/>
  <c r="T629" i="21"/>
  <c r="S630" i="21"/>
  <c r="T630" i="21"/>
  <c r="S631" i="21"/>
  <c r="T631" i="21"/>
  <c r="S632" i="21"/>
  <c r="T632" i="21"/>
  <c r="S15" i="22"/>
  <c r="T15" i="22"/>
  <c r="S16" i="22"/>
  <c r="T16" i="22"/>
  <c r="S17" i="22"/>
  <c r="T17" i="22"/>
  <c r="S18" i="22"/>
  <c r="T18" i="22"/>
  <c r="S19" i="22"/>
  <c r="T19" i="22"/>
  <c r="S20" i="22"/>
  <c r="T20" i="22"/>
  <c r="S21" i="22"/>
  <c r="T21" i="22"/>
  <c r="S22" i="22"/>
  <c r="T22" i="22"/>
  <c r="S23" i="22"/>
  <c r="T23" i="22"/>
  <c r="S24" i="22"/>
  <c r="T24" i="22"/>
  <c r="S25" i="22"/>
  <c r="T25" i="22"/>
  <c r="S26" i="22"/>
  <c r="T26" i="22"/>
  <c r="S27" i="22"/>
  <c r="T27" i="22"/>
  <c r="S28" i="22"/>
  <c r="T28" i="22"/>
  <c r="S29" i="22"/>
  <c r="T29" i="22"/>
  <c r="S30" i="22"/>
  <c r="T30" i="22"/>
  <c r="S31" i="22"/>
  <c r="T31" i="22"/>
  <c r="S32" i="22"/>
  <c r="T32" i="22"/>
  <c r="S33" i="22"/>
  <c r="T33" i="22"/>
  <c r="S34" i="22"/>
  <c r="T34" i="22"/>
  <c r="S35" i="22"/>
  <c r="T35" i="22"/>
  <c r="S36" i="22"/>
  <c r="T36" i="22"/>
  <c r="S37" i="22"/>
  <c r="T37" i="22"/>
  <c r="S38" i="22"/>
  <c r="T38" i="22"/>
  <c r="S39" i="22"/>
  <c r="T39" i="22"/>
  <c r="S40" i="22"/>
  <c r="T40" i="22"/>
  <c r="S41" i="22"/>
  <c r="T41" i="22"/>
  <c r="S42" i="22"/>
  <c r="T42" i="22"/>
  <c r="S43" i="22"/>
  <c r="T43" i="22"/>
  <c r="S44" i="22"/>
  <c r="T44" i="22"/>
  <c r="S45" i="22"/>
  <c r="T45" i="22"/>
  <c r="S46" i="22"/>
  <c r="T46" i="22"/>
  <c r="S47" i="22"/>
  <c r="T47" i="22"/>
  <c r="S48" i="22"/>
  <c r="T48" i="22"/>
  <c r="S49" i="22"/>
  <c r="T49" i="22"/>
  <c r="S50" i="22"/>
  <c r="T50" i="22"/>
  <c r="S51" i="22"/>
  <c r="T51" i="22"/>
  <c r="S52" i="22"/>
  <c r="T52" i="22"/>
  <c r="S53" i="22"/>
  <c r="T53" i="22"/>
  <c r="S54" i="22"/>
  <c r="T54" i="22"/>
  <c r="S55" i="22"/>
  <c r="T55" i="22"/>
  <c r="S56" i="22"/>
  <c r="T56" i="22"/>
  <c r="S57" i="22"/>
  <c r="T57" i="22"/>
  <c r="S58" i="22"/>
  <c r="T58" i="22"/>
  <c r="S59" i="22"/>
  <c r="T59" i="22"/>
  <c r="S60" i="22"/>
  <c r="T60" i="22"/>
  <c r="S61" i="22"/>
  <c r="T61" i="22"/>
  <c r="S62" i="22"/>
  <c r="T62" i="22"/>
  <c r="S63" i="22"/>
  <c r="T63" i="22"/>
  <c r="S64" i="22"/>
  <c r="T64" i="22"/>
  <c r="S65" i="22"/>
  <c r="T65" i="22"/>
  <c r="S66" i="22"/>
  <c r="T66" i="22"/>
  <c r="S67" i="22"/>
  <c r="T67" i="22"/>
  <c r="S68" i="22"/>
  <c r="T68" i="22"/>
  <c r="S69" i="22"/>
  <c r="T69" i="22"/>
  <c r="S70" i="22"/>
  <c r="T70" i="22"/>
  <c r="S71" i="22"/>
  <c r="T71" i="22"/>
  <c r="S72" i="22"/>
  <c r="T72" i="22"/>
  <c r="S73" i="22"/>
  <c r="T73" i="22"/>
  <c r="S74" i="22"/>
  <c r="T74" i="22"/>
  <c r="S75" i="22"/>
  <c r="T75" i="22"/>
  <c r="S76" i="22"/>
  <c r="T76" i="22"/>
  <c r="S77" i="22"/>
  <c r="T77" i="22"/>
  <c r="S78" i="22"/>
  <c r="T78" i="22"/>
  <c r="S79" i="22"/>
  <c r="T79" i="22"/>
  <c r="S80" i="22"/>
  <c r="T80" i="22"/>
  <c r="S81" i="22"/>
  <c r="T81" i="22"/>
  <c r="S82" i="22"/>
  <c r="T82" i="22"/>
  <c r="S83" i="22"/>
  <c r="T83" i="22"/>
  <c r="S84" i="22"/>
  <c r="T84" i="22"/>
  <c r="S85" i="22"/>
  <c r="T85" i="22"/>
  <c r="S86" i="22"/>
  <c r="T86" i="22"/>
  <c r="S87" i="22"/>
  <c r="T87" i="22"/>
  <c r="S88" i="22"/>
  <c r="T88" i="22"/>
  <c r="S92" i="22"/>
  <c r="T92" i="22"/>
  <c r="S93" i="22"/>
  <c r="T93" i="22"/>
  <c r="S94" i="22"/>
  <c r="T94" i="22"/>
  <c r="S95" i="22"/>
  <c r="T95" i="22"/>
  <c r="S96" i="22"/>
  <c r="T96" i="22"/>
  <c r="S97" i="22"/>
  <c r="T97" i="22"/>
  <c r="S98" i="22"/>
  <c r="T98" i="22"/>
  <c r="S99" i="22"/>
  <c r="T99" i="22"/>
  <c r="S100" i="22"/>
  <c r="T100" i="22"/>
  <c r="S101" i="22"/>
  <c r="T101" i="22"/>
  <c r="S102" i="22"/>
  <c r="T102" i="22"/>
  <c r="S103" i="22"/>
  <c r="T103" i="22"/>
  <c r="S104" i="22"/>
  <c r="T104" i="22"/>
  <c r="S105" i="22"/>
  <c r="T105" i="22"/>
  <c r="S106" i="22"/>
  <c r="T106" i="22"/>
  <c r="S107" i="22"/>
  <c r="T107" i="22"/>
  <c r="S108" i="22"/>
  <c r="T108" i="22"/>
  <c r="S109" i="22"/>
  <c r="T109" i="22"/>
  <c r="S110" i="22"/>
  <c r="T110" i="22"/>
  <c r="S111" i="22"/>
  <c r="T111" i="22"/>
  <c r="S112" i="22"/>
  <c r="T112" i="22"/>
  <c r="S113" i="22"/>
  <c r="T113" i="22"/>
  <c r="S114" i="22"/>
  <c r="T114" i="22"/>
  <c r="S115" i="22"/>
  <c r="T115" i="22"/>
  <c r="S116" i="22"/>
  <c r="T116" i="22"/>
  <c r="S117" i="22"/>
  <c r="T117" i="22"/>
  <c r="S118" i="22"/>
  <c r="T118" i="22"/>
  <c r="S119" i="22"/>
  <c r="T119" i="22"/>
  <c r="S120" i="22"/>
  <c r="T120" i="22"/>
  <c r="S121" i="22"/>
  <c r="T121" i="22"/>
  <c r="S122" i="22"/>
  <c r="T122" i="22"/>
  <c r="S123" i="22"/>
  <c r="T123" i="22"/>
  <c r="S124" i="22"/>
  <c r="T124" i="22"/>
  <c r="S125" i="22"/>
  <c r="T125" i="22"/>
  <c r="S126" i="22"/>
  <c r="T126" i="22"/>
  <c r="S127" i="22"/>
  <c r="T127" i="22"/>
  <c r="S128" i="22"/>
  <c r="T128" i="22"/>
  <c r="S129" i="22"/>
  <c r="T129" i="22"/>
  <c r="S130" i="22"/>
  <c r="T130" i="22"/>
  <c r="S131" i="22"/>
  <c r="T131" i="22"/>
  <c r="S132" i="22"/>
  <c r="T132" i="22"/>
  <c r="S133" i="22"/>
  <c r="T133" i="22"/>
  <c r="S134" i="22"/>
  <c r="T134" i="22"/>
  <c r="S135" i="22"/>
  <c r="T135" i="22"/>
  <c r="S136" i="22"/>
  <c r="T136" i="22"/>
  <c r="S137" i="22"/>
  <c r="T137" i="22"/>
  <c r="S138" i="22"/>
  <c r="T138" i="22"/>
  <c r="S139" i="22"/>
  <c r="T139" i="22"/>
  <c r="S140" i="22"/>
  <c r="T140" i="22"/>
  <c r="S141" i="22"/>
  <c r="T141" i="22"/>
  <c r="S142" i="22"/>
  <c r="T142" i="22"/>
  <c r="S143" i="22"/>
  <c r="T143" i="22"/>
  <c r="S144" i="22"/>
  <c r="T144" i="22"/>
  <c r="S145" i="22"/>
  <c r="T145" i="22"/>
  <c r="S146" i="22"/>
  <c r="T146" i="22"/>
  <c r="S147" i="22"/>
  <c r="T147" i="22"/>
  <c r="S148" i="22"/>
  <c r="T148" i="22"/>
  <c r="S149" i="22"/>
  <c r="T149" i="22"/>
  <c r="S150" i="22"/>
  <c r="T150" i="22"/>
  <c r="S151" i="22"/>
  <c r="T151" i="22"/>
  <c r="S152" i="22"/>
  <c r="T152" i="22"/>
  <c r="S153" i="22"/>
  <c r="T153" i="22"/>
  <c r="S154" i="22"/>
  <c r="T154" i="22"/>
  <c r="S155" i="22"/>
  <c r="T155" i="22"/>
  <c r="S156" i="22"/>
  <c r="T156" i="22"/>
  <c r="S157" i="22"/>
  <c r="T157" i="22"/>
  <c r="S158" i="22"/>
  <c r="T158" i="22"/>
  <c r="S159" i="22"/>
  <c r="T159" i="22"/>
  <c r="S160" i="22"/>
  <c r="T160" i="22"/>
  <c r="S161" i="22"/>
  <c r="T161" i="22"/>
  <c r="S162" i="22"/>
  <c r="T162" i="22"/>
  <c r="S163" i="22"/>
  <c r="T163" i="22"/>
  <c r="S164" i="22"/>
  <c r="T164" i="22"/>
  <c r="S165" i="22"/>
  <c r="T165" i="22"/>
  <c r="S166" i="22"/>
  <c r="T166" i="22"/>
  <c r="S167" i="22"/>
  <c r="T167" i="22"/>
  <c r="S168" i="22"/>
  <c r="T168" i="22"/>
  <c r="S169" i="22"/>
  <c r="T169" i="22"/>
  <c r="S170" i="22"/>
  <c r="T170" i="22"/>
  <c r="S171" i="22"/>
  <c r="T171" i="22"/>
  <c r="S172" i="22"/>
  <c r="T172" i="22"/>
  <c r="S173" i="22"/>
  <c r="T173" i="22"/>
  <c r="S174" i="22"/>
  <c r="T174" i="22"/>
  <c r="S175" i="22"/>
  <c r="T175" i="22"/>
  <c r="S176" i="22"/>
  <c r="T176" i="22"/>
  <c r="S177" i="22"/>
  <c r="T177" i="22"/>
  <c r="S178" i="22"/>
  <c r="T178" i="22"/>
  <c r="S179" i="22"/>
  <c r="T179" i="22"/>
  <c r="S180" i="22"/>
  <c r="T180" i="22"/>
  <c r="S181" i="22"/>
  <c r="T181" i="22"/>
  <c r="S182" i="22"/>
  <c r="T182" i="22"/>
  <c r="S183" i="22"/>
  <c r="T183" i="22"/>
  <c r="S184" i="22"/>
  <c r="T184" i="22"/>
  <c r="S185" i="22"/>
  <c r="T185" i="22"/>
  <c r="S186" i="22"/>
  <c r="T186" i="22"/>
  <c r="S187" i="22"/>
  <c r="T187" i="22"/>
  <c r="S188" i="22"/>
  <c r="T188" i="22"/>
  <c r="S189" i="22"/>
  <c r="T189" i="22"/>
  <c r="S190" i="22"/>
  <c r="T190" i="22"/>
  <c r="S191" i="22"/>
  <c r="T191" i="22"/>
  <c r="S192" i="22"/>
  <c r="T192" i="22"/>
  <c r="S193" i="22"/>
  <c r="T193" i="22"/>
  <c r="S194" i="22"/>
  <c r="T194" i="22"/>
  <c r="S195" i="22"/>
  <c r="T195" i="22"/>
  <c r="S196" i="22"/>
  <c r="T196" i="22"/>
  <c r="S197" i="22"/>
  <c r="T197" i="22"/>
  <c r="S198" i="22"/>
  <c r="T198" i="22"/>
  <c r="S199" i="22"/>
  <c r="T199" i="22"/>
  <c r="S200" i="22"/>
  <c r="T200" i="22"/>
  <c r="S201" i="22"/>
  <c r="T201" i="22"/>
  <c r="S202" i="22"/>
  <c r="T202" i="22"/>
  <c r="S203" i="22"/>
  <c r="T203" i="22"/>
  <c r="S204" i="22"/>
  <c r="T204" i="22"/>
  <c r="S205" i="22"/>
  <c r="T205" i="22"/>
  <c r="S206" i="22"/>
  <c r="T206" i="22"/>
  <c r="S207" i="22"/>
  <c r="T207" i="22"/>
  <c r="S208" i="22"/>
  <c r="T208" i="22"/>
  <c r="S209" i="22"/>
  <c r="T209" i="22"/>
  <c r="S210" i="22"/>
  <c r="T210" i="22"/>
  <c r="S211" i="22"/>
  <c r="T211" i="22"/>
  <c r="S212" i="22"/>
  <c r="T212" i="22"/>
  <c r="S213" i="22"/>
  <c r="T213" i="22"/>
  <c r="S214" i="22"/>
  <c r="T214" i="22"/>
  <c r="S215" i="22"/>
  <c r="T215" i="22"/>
  <c r="S216" i="22"/>
  <c r="T216" i="22"/>
  <c r="S217" i="22"/>
  <c r="T217" i="22"/>
  <c r="S218" i="22"/>
  <c r="T218" i="22"/>
  <c r="S219" i="22"/>
  <c r="T219" i="22"/>
  <c r="S220" i="22"/>
  <c r="T220" i="22"/>
  <c r="S221" i="22"/>
  <c r="T221" i="22"/>
  <c r="S222" i="22"/>
  <c r="T222" i="22"/>
  <c r="S223" i="22"/>
  <c r="T223" i="22"/>
  <c r="S224" i="22"/>
  <c r="T224" i="22"/>
  <c r="S225" i="22"/>
  <c r="T225" i="22"/>
  <c r="S226" i="22"/>
  <c r="T226" i="22"/>
  <c r="S227" i="22"/>
  <c r="T227" i="22"/>
  <c r="S228" i="22"/>
  <c r="T228" i="22"/>
  <c r="S229" i="22"/>
  <c r="T229" i="22"/>
  <c r="S230" i="22"/>
  <c r="T230" i="22"/>
  <c r="S231" i="22"/>
  <c r="T231" i="22"/>
  <c r="S232" i="22"/>
  <c r="T232" i="22"/>
  <c r="S233" i="22"/>
  <c r="T233" i="22"/>
  <c r="S234" i="22"/>
  <c r="T234" i="22"/>
  <c r="S235" i="22"/>
  <c r="T235" i="22"/>
  <c r="S236" i="22"/>
  <c r="T236" i="22"/>
  <c r="S237" i="22"/>
  <c r="T237" i="22"/>
  <c r="S238" i="22"/>
  <c r="T238" i="22"/>
  <c r="S239" i="22"/>
  <c r="T239" i="22"/>
  <c r="S240" i="22"/>
  <c r="T240" i="22"/>
  <c r="S241" i="22"/>
  <c r="T241" i="22"/>
  <c r="S242" i="22"/>
  <c r="T242" i="22"/>
  <c r="S243" i="22"/>
  <c r="T243" i="22"/>
  <c r="S244" i="22"/>
  <c r="T244" i="22"/>
  <c r="S245" i="22"/>
  <c r="T245" i="22"/>
  <c r="S246" i="22"/>
  <c r="T246" i="22"/>
  <c r="S247" i="22"/>
  <c r="T247" i="22"/>
  <c r="S248" i="22"/>
  <c r="T248" i="22"/>
  <c r="S249" i="22"/>
  <c r="T249" i="22"/>
  <c r="S250" i="22"/>
  <c r="T250" i="22"/>
  <c r="S251" i="22"/>
  <c r="T251" i="22"/>
  <c r="S252" i="22"/>
  <c r="T252" i="22"/>
  <c r="S253" i="22"/>
  <c r="T253" i="22"/>
  <c r="S254" i="22"/>
  <c r="T254" i="22"/>
  <c r="S255" i="22"/>
  <c r="T255" i="22"/>
  <c r="S256" i="22"/>
  <c r="T256" i="22"/>
  <c r="S257" i="22"/>
  <c r="T257" i="22"/>
  <c r="S258" i="22"/>
  <c r="T258" i="22"/>
  <c r="S259" i="22"/>
  <c r="T259" i="22"/>
  <c r="S260" i="22"/>
  <c r="T260" i="22"/>
  <c r="S261" i="22"/>
  <c r="T261" i="22"/>
  <c r="S262" i="22"/>
  <c r="T262" i="22"/>
  <c r="S263" i="22"/>
  <c r="T263" i="22"/>
  <c r="S264" i="22"/>
  <c r="T264" i="22"/>
  <c r="S265" i="22"/>
  <c r="T265" i="22"/>
  <c r="S266" i="22"/>
  <c r="T266" i="22"/>
  <c r="S267" i="22"/>
  <c r="T267" i="22"/>
  <c r="S268" i="22"/>
  <c r="T268" i="22"/>
  <c r="S269" i="22"/>
  <c r="T269" i="22"/>
  <c r="S270" i="22"/>
  <c r="T270" i="22"/>
  <c r="S271" i="22"/>
  <c r="T271" i="22"/>
  <c r="S272" i="22"/>
  <c r="T272" i="22"/>
  <c r="S273" i="22"/>
  <c r="T273" i="22"/>
  <c r="S274" i="22"/>
  <c r="T274" i="22"/>
  <c r="S275" i="22"/>
  <c r="T275" i="22"/>
  <c r="S276" i="22"/>
  <c r="T276" i="22"/>
  <c r="S277" i="22"/>
  <c r="T277" i="22"/>
  <c r="S278" i="22"/>
  <c r="T278" i="22"/>
  <c r="S279" i="22"/>
  <c r="T279" i="22"/>
  <c r="S280" i="22"/>
  <c r="T280" i="22"/>
  <c r="S281" i="22"/>
  <c r="T281" i="22"/>
  <c r="S282" i="22"/>
  <c r="T282" i="22"/>
  <c r="S283" i="22"/>
  <c r="T283" i="22"/>
  <c r="S284" i="22"/>
  <c r="T284" i="22"/>
  <c r="S285" i="22"/>
  <c r="T285" i="22"/>
  <c r="S286" i="22"/>
  <c r="T286" i="22"/>
  <c r="S287" i="22"/>
  <c r="T287" i="22"/>
  <c r="S288" i="22"/>
  <c r="T288" i="22"/>
  <c r="S289" i="22"/>
  <c r="T289" i="22"/>
  <c r="S290" i="22"/>
  <c r="T290" i="22"/>
  <c r="S291" i="22"/>
  <c r="T291" i="22"/>
  <c r="S292" i="22"/>
  <c r="T292" i="22"/>
  <c r="S293" i="22"/>
  <c r="T293" i="22"/>
  <c r="S294" i="22"/>
  <c r="T294" i="22"/>
  <c r="S295" i="22"/>
  <c r="T295" i="22"/>
  <c r="S296" i="22"/>
  <c r="T296" i="22"/>
  <c r="S297" i="22"/>
  <c r="T297" i="22"/>
  <c r="S298" i="22"/>
  <c r="T298" i="22"/>
  <c r="S299" i="22"/>
  <c r="T299" i="22"/>
  <c r="S300" i="22"/>
  <c r="T300" i="22"/>
  <c r="S301" i="22"/>
  <c r="T301" i="22"/>
  <c r="S302" i="22"/>
  <c r="T302" i="22"/>
  <c r="S303" i="22"/>
  <c r="T303" i="22"/>
  <c r="S304" i="22"/>
  <c r="T304" i="22"/>
  <c r="S305" i="22"/>
  <c r="T305" i="22"/>
  <c r="S306" i="22"/>
  <c r="T306" i="22"/>
  <c r="S307" i="22"/>
  <c r="T307" i="22"/>
  <c r="S308" i="22"/>
  <c r="T308" i="22"/>
  <c r="S309" i="22"/>
  <c r="T309" i="22"/>
  <c r="S310" i="22"/>
  <c r="T310" i="22"/>
  <c r="S311" i="22"/>
  <c r="T311" i="22"/>
  <c r="S312" i="22"/>
  <c r="T312" i="22"/>
  <c r="S313" i="22"/>
  <c r="T313" i="22"/>
  <c r="S314" i="22"/>
  <c r="T314" i="22"/>
  <c r="S315" i="22"/>
  <c r="T315" i="22"/>
  <c r="S316" i="22"/>
  <c r="T316" i="22"/>
  <c r="S317" i="22"/>
  <c r="T317" i="22"/>
  <c r="S318" i="22"/>
  <c r="T318" i="22"/>
  <c r="S319" i="22"/>
  <c r="T319" i="22"/>
  <c r="S320" i="22"/>
  <c r="T320" i="22"/>
  <c r="S321" i="22"/>
  <c r="T321" i="22"/>
  <c r="S322" i="22"/>
  <c r="T322" i="22"/>
  <c r="S323" i="22"/>
  <c r="T323" i="22"/>
  <c r="S324" i="22"/>
  <c r="T324" i="22"/>
  <c r="S325" i="22"/>
  <c r="T325" i="22"/>
  <c r="S326" i="22"/>
  <c r="T326" i="22"/>
  <c r="S327" i="22"/>
  <c r="T327" i="22"/>
  <c r="S328" i="22"/>
  <c r="T328" i="22"/>
  <c r="S329" i="22"/>
  <c r="T329" i="22"/>
  <c r="S330" i="22"/>
  <c r="T330" i="22"/>
  <c r="S331" i="22"/>
  <c r="T331" i="22"/>
  <c r="S332" i="22"/>
  <c r="T332" i="22"/>
  <c r="S333" i="22"/>
  <c r="T333" i="22"/>
  <c r="S334" i="22"/>
  <c r="T334" i="22"/>
  <c r="S335" i="22"/>
  <c r="T335" i="22"/>
  <c r="S336" i="22"/>
  <c r="T336" i="22"/>
  <c r="S337" i="22"/>
  <c r="T337" i="22"/>
  <c r="S338" i="22"/>
  <c r="T338" i="22"/>
  <c r="S339" i="22"/>
  <c r="T339" i="22"/>
  <c r="S340" i="22"/>
  <c r="T340" i="22"/>
  <c r="S341" i="22"/>
  <c r="T341" i="22"/>
  <c r="S342" i="22"/>
  <c r="T342" i="22"/>
  <c r="S343" i="22"/>
  <c r="T343" i="22"/>
  <c r="S344" i="22"/>
  <c r="T344" i="22"/>
  <c r="S345" i="22"/>
  <c r="T345" i="22"/>
  <c r="S346" i="22"/>
  <c r="T346" i="22"/>
  <c r="S347" i="22"/>
  <c r="T347" i="22"/>
  <c r="S348" i="22"/>
  <c r="T348" i="22"/>
  <c r="S349" i="22"/>
  <c r="T349" i="22"/>
  <c r="S350" i="22"/>
  <c r="T350" i="22"/>
  <c r="S351" i="22"/>
  <c r="T351" i="22"/>
  <c r="S352" i="22"/>
  <c r="T352" i="22"/>
  <c r="S353" i="22"/>
  <c r="T353" i="22"/>
  <c r="S354" i="22"/>
  <c r="T354" i="22"/>
  <c r="S355" i="22"/>
  <c r="T355" i="22"/>
  <c r="S356" i="22"/>
  <c r="T356" i="22"/>
  <c r="S357" i="22"/>
  <c r="T357" i="22"/>
  <c r="S358" i="22"/>
  <c r="T358" i="22"/>
  <c r="S359" i="22"/>
  <c r="T359" i="22"/>
  <c r="S360" i="22"/>
  <c r="T360" i="22"/>
  <c r="S361" i="22"/>
  <c r="T361" i="22"/>
  <c r="S362" i="22"/>
  <c r="T362" i="22"/>
  <c r="S363" i="22"/>
  <c r="T363" i="22"/>
  <c r="S364" i="22"/>
  <c r="T364" i="22"/>
  <c r="S365" i="22"/>
  <c r="T365" i="22"/>
  <c r="S366" i="22"/>
  <c r="T366" i="22"/>
  <c r="S367" i="22"/>
  <c r="T367" i="22"/>
  <c r="S368" i="22"/>
  <c r="T368" i="22"/>
  <c r="S369" i="22"/>
  <c r="T369" i="22"/>
  <c r="S370" i="22"/>
  <c r="T370" i="22"/>
  <c r="S371" i="22"/>
  <c r="T371" i="22"/>
  <c r="S372" i="22"/>
  <c r="T372" i="22"/>
  <c r="S373" i="22"/>
  <c r="T373" i="22"/>
  <c r="S374" i="22"/>
  <c r="T374" i="22"/>
  <c r="S375" i="22"/>
  <c r="T375" i="22"/>
  <c r="S376" i="22"/>
  <c r="T376" i="22"/>
  <c r="S377" i="22"/>
  <c r="T377" i="22"/>
  <c r="S378" i="22"/>
  <c r="T378" i="22"/>
  <c r="S379" i="22"/>
  <c r="T379" i="22"/>
  <c r="S380" i="22"/>
  <c r="T380" i="22"/>
  <c r="S381" i="22"/>
  <c r="T381" i="22"/>
  <c r="S382" i="22"/>
  <c r="T382" i="22"/>
  <c r="S383" i="22"/>
  <c r="T383" i="22"/>
  <c r="S384" i="22"/>
  <c r="T384" i="22"/>
  <c r="S385" i="22"/>
  <c r="T385" i="22"/>
  <c r="S386" i="22"/>
  <c r="T386" i="22"/>
  <c r="S387" i="22"/>
  <c r="T387" i="22"/>
  <c r="S388" i="22"/>
  <c r="T388" i="22"/>
  <c r="S389" i="22"/>
  <c r="T389" i="22"/>
  <c r="S390" i="22"/>
  <c r="T390" i="22"/>
  <c r="S391" i="22"/>
  <c r="T391" i="22"/>
  <c r="S392" i="22"/>
  <c r="T392" i="22"/>
  <c r="S393" i="22"/>
  <c r="T393" i="22"/>
  <c r="S394" i="22"/>
  <c r="T394" i="22"/>
  <c r="S395" i="22"/>
  <c r="T395" i="22"/>
  <c r="S396" i="22"/>
  <c r="T396" i="22"/>
  <c r="S397" i="22"/>
  <c r="T397" i="22"/>
  <c r="S398" i="22"/>
  <c r="T398" i="22"/>
  <c r="S399" i="22"/>
  <c r="T399" i="22"/>
  <c r="S400" i="22"/>
  <c r="T400" i="22"/>
  <c r="S401" i="22"/>
  <c r="T401" i="22"/>
  <c r="S402" i="22"/>
  <c r="T402" i="22"/>
  <c r="S403" i="22"/>
  <c r="T403" i="22"/>
  <c r="S404" i="22"/>
  <c r="T404" i="22"/>
  <c r="S405" i="22"/>
  <c r="T405" i="22"/>
  <c r="S406" i="22"/>
  <c r="T406" i="22"/>
  <c r="S407" i="22"/>
  <c r="T407" i="22"/>
  <c r="S408" i="22"/>
  <c r="T408" i="22"/>
  <c r="S409" i="22"/>
  <c r="T409" i="22"/>
  <c r="S410" i="22"/>
  <c r="T410" i="22"/>
  <c r="S411" i="22"/>
  <c r="T411" i="22"/>
  <c r="S412" i="22"/>
  <c r="T412" i="22"/>
  <c r="S413" i="22"/>
  <c r="T413" i="22"/>
  <c r="S414" i="22"/>
  <c r="T414" i="22"/>
  <c r="S415" i="22"/>
  <c r="T415" i="22"/>
  <c r="S416" i="22"/>
  <c r="T416" i="22"/>
  <c r="S417" i="22"/>
  <c r="T417" i="22"/>
  <c r="S418" i="22"/>
  <c r="T418" i="22"/>
  <c r="S419" i="22"/>
  <c r="T419" i="22"/>
  <c r="S420" i="22"/>
  <c r="T420" i="22"/>
  <c r="S421" i="22"/>
  <c r="T421" i="22"/>
  <c r="S422" i="22"/>
  <c r="T422" i="22"/>
  <c r="S423" i="22"/>
  <c r="T423" i="22"/>
  <c r="S424" i="22"/>
  <c r="T424" i="22"/>
  <c r="S425" i="22"/>
  <c r="T425" i="22"/>
  <c r="S426" i="22"/>
  <c r="T426" i="22"/>
  <c r="S427" i="22"/>
  <c r="T427" i="22"/>
  <c r="S428" i="22"/>
  <c r="T428" i="22"/>
  <c r="S429" i="22"/>
  <c r="T429" i="22"/>
  <c r="S430" i="22"/>
  <c r="T430" i="22"/>
  <c r="S431" i="22"/>
  <c r="T431" i="22"/>
  <c r="S432" i="22"/>
  <c r="T432" i="22"/>
  <c r="S433" i="22"/>
  <c r="T433" i="22"/>
  <c r="S434" i="22"/>
  <c r="T434" i="22"/>
  <c r="S435" i="22"/>
  <c r="T435" i="22"/>
  <c r="S436" i="22"/>
  <c r="T436" i="22"/>
  <c r="S437" i="22"/>
  <c r="T437" i="22"/>
  <c r="S438" i="22"/>
  <c r="T438" i="22"/>
  <c r="S439" i="22"/>
  <c r="T439" i="22"/>
  <c r="S440" i="22"/>
  <c r="T440" i="22"/>
  <c r="S441" i="22"/>
  <c r="T441" i="22"/>
  <c r="S442" i="22"/>
  <c r="T442" i="22"/>
  <c r="S443" i="22"/>
  <c r="T443" i="22"/>
  <c r="S444" i="22"/>
  <c r="T444" i="22"/>
  <c r="S445" i="22"/>
  <c r="T445" i="22"/>
  <c r="S446" i="22"/>
  <c r="T446" i="22"/>
  <c r="S447" i="22"/>
  <c r="T447" i="22"/>
  <c r="S448" i="22"/>
  <c r="T448" i="22"/>
  <c r="S449" i="22"/>
  <c r="T449" i="22"/>
  <c r="S450" i="22"/>
  <c r="T450" i="22"/>
  <c r="S451" i="22"/>
  <c r="T451" i="22"/>
  <c r="S452" i="22"/>
  <c r="T452" i="22"/>
  <c r="S453" i="22"/>
  <c r="T453" i="22"/>
  <c r="S454" i="22"/>
  <c r="T454" i="22"/>
  <c r="S455" i="22"/>
  <c r="T455" i="22"/>
  <c r="S456" i="22"/>
  <c r="T456" i="22"/>
  <c r="S457" i="22"/>
  <c r="T457" i="22"/>
  <c r="S458" i="22"/>
  <c r="T458" i="22"/>
  <c r="S459" i="22"/>
  <c r="T459" i="22"/>
  <c r="S460" i="22"/>
  <c r="T460" i="22"/>
  <c r="S461" i="22"/>
  <c r="T461" i="22"/>
  <c r="S462" i="22"/>
  <c r="T462" i="22"/>
  <c r="S463" i="22"/>
  <c r="T463" i="22"/>
  <c r="S464" i="22"/>
  <c r="T464" i="22"/>
  <c r="S465" i="22"/>
  <c r="T465" i="22"/>
  <c r="S466" i="22"/>
  <c r="T466" i="22"/>
  <c r="S467" i="22"/>
  <c r="T467" i="22"/>
  <c r="S468" i="22"/>
  <c r="T468" i="22"/>
  <c r="S469" i="22"/>
  <c r="T469" i="22"/>
  <c r="S470" i="22"/>
  <c r="T470" i="22"/>
  <c r="S471" i="22"/>
  <c r="T471" i="22"/>
  <c r="S472" i="22"/>
  <c r="T472" i="22"/>
  <c r="S473" i="22"/>
  <c r="T473" i="22"/>
  <c r="S474" i="22"/>
  <c r="T474" i="22"/>
  <c r="S475" i="22"/>
  <c r="T475" i="22"/>
  <c r="S476" i="22"/>
  <c r="T476" i="22"/>
  <c r="S477" i="22"/>
  <c r="T477" i="22"/>
  <c r="S478" i="22"/>
  <c r="T478" i="22"/>
  <c r="S479" i="22"/>
  <c r="T479" i="22"/>
  <c r="S480" i="22"/>
  <c r="T480" i="22"/>
  <c r="S481" i="22"/>
  <c r="T481" i="22"/>
  <c r="S482" i="22"/>
  <c r="T482" i="22"/>
  <c r="S483" i="22"/>
  <c r="T483" i="22"/>
  <c r="S484" i="22"/>
  <c r="T484" i="22"/>
  <c r="S485" i="22"/>
  <c r="T485" i="22"/>
  <c r="S486" i="22"/>
  <c r="T486" i="22"/>
  <c r="S487" i="22"/>
  <c r="T487" i="22"/>
  <c r="S488" i="22"/>
  <c r="T488" i="22"/>
  <c r="S489" i="22"/>
  <c r="T489" i="22"/>
  <c r="S490" i="22"/>
  <c r="T490" i="22"/>
  <c r="S491" i="22"/>
  <c r="T491" i="22"/>
  <c r="S492" i="22"/>
  <c r="T492" i="22"/>
  <c r="S493" i="22"/>
  <c r="T493" i="22"/>
  <c r="S494" i="22"/>
  <c r="T494" i="22"/>
  <c r="S495" i="22"/>
  <c r="T495" i="22"/>
  <c r="S496" i="22"/>
  <c r="T496" i="22"/>
  <c r="S497" i="22"/>
  <c r="T497" i="22"/>
  <c r="S498" i="22"/>
  <c r="T498" i="22"/>
  <c r="S499" i="22"/>
  <c r="T499" i="22"/>
  <c r="S500" i="22"/>
  <c r="T500" i="22"/>
  <c r="S501" i="22"/>
  <c r="T501" i="22"/>
  <c r="S502" i="22"/>
  <c r="T502" i="22"/>
  <c r="S503" i="22"/>
  <c r="T503" i="22"/>
  <c r="S504" i="22"/>
  <c r="T504" i="22"/>
  <c r="S505" i="22"/>
  <c r="T505" i="22"/>
  <c r="S506" i="22"/>
  <c r="T506" i="22"/>
  <c r="S507" i="22"/>
  <c r="T507" i="22"/>
  <c r="S508" i="22"/>
  <c r="T508" i="22"/>
  <c r="S509" i="22"/>
  <c r="T509" i="22"/>
  <c r="S510" i="22"/>
  <c r="T510" i="22"/>
  <c r="S511" i="22"/>
  <c r="T511" i="22"/>
  <c r="S512" i="22"/>
  <c r="T512" i="22"/>
  <c r="S513" i="22"/>
  <c r="T513" i="22"/>
  <c r="S514" i="22"/>
  <c r="T514" i="22"/>
  <c r="S515" i="22"/>
  <c r="T515" i="22"/>
  <c r="S516" i="22"/>
  <c r="T516" i="22"/>
  <c r="S517" i="22"/>
  <c r="T517" i="22"/>
  <c r="S518" i="22"/>
  <c r="T518" i="22"/>
  <c r="S519" i="22"/>
  <c r="T519" i="22"/>
  <c r="S520" i="22"/>
  <c r="T520" i="22"/>
  <c r="S521" i="22"/>
  <c r="T521" i="22"/>
  <c r="S522" i="22"/>
  <c r="T522" i="22"/>
  <c r="S523" i="22"/>
  <c r="T523" i="22"/>
  <c r="S524" i="22"/>
  <c r="T524" i="22"/>
  <c r="S525" i="22"/>
  <c r="T525" i="22"/>
  <c r="S526" i="22"/>
  <c r="T526" i="22"/>
  <c r="S527" i="22"/>
  <c r="T527" i="22"/>
  <c r="S528" i="22"/>
  <c r="T528" i="22"/>
  <c r="S529" i="22"/>
  <c r="T529" i="22"/>
  <c r="S530" i="22"/>
  <c r="T530" i="22"/>
  <c r="S531" i="22"/>
  <c r="T531" i="22"/>
  <c r="S532" i="22"/>
  <c r="T532" i="22"/>
  <c r="S533" i="22"/>
  <c r="T533" i="22"/>
  <c r="S534" i="22"/>
  <c r="T534" i="22"/>
  <c r="S535" i="22"/>
  <c r="T535" i="22"/>
  <c r="S536" i="22"/>
  <c r="T536" i="22"/>
  <c r="S537" i="22"/>
  <c r="T537" i="22"/>
  <c r="S538" i="22"/>
  <c r="T538" i="22"/>
  <c r="S539" i="22"/>
  <c r="T539" i="22"/>
  <c r="S540" i="22"/>
  <c r="T540" i="22"/>
  <c r="S541" i="22"/>
  <c r="T541" i="22"/>
  <c r="S542" i="22"/>
  <c r="T542" i="22"/>
  <c r="S543" i="22"/>
  <c r="T543" i="22"/>
  <c r="S544" i="22"/>
  <c r="T544" i="22"/>
  <c r="S545" i="22"/>
  <c r="T545" i="22"/>
  <c r="S546" i="22"/>
  <c r="T546" i="22"/>
  <c r="S547" i="22"/>
  <c r="T547" i="22"/>
  <c r="S548" i="22"/>
  <c r="T548" i="22"/>
  <c r="S549" i="22"/>
  <c r="T549" i="22"/>
  <c r="S550" i="22"/>
  <c r="T550" i="22"/>
  <c r="S551" i="22"/>
  <c r="T551" i="22"/>
  <c r="S552" i="22"/>
  <c r="T552" i="22"/>
  <c r="S553" i="22"/>
  <c r="T553" i="22"/>
  <c r="S554" i="22"/>
  <c r="T554" i="22"/>
  <c r="S555" i="22"/>
  <c r="T555" i="22"/>
  <c r="S556" i="22"/>
  <c r="T556" i="22"/>
  <c r="S557" i="22"/>
  <c r="T557" i="22"/>
  <c r="S558" i="22"/>
  <c r="T558" i="22"/>
  <c r="S559" i="22"/>
  <c r="T559" i="22"/>
  <c r="S560" i="22"/>
  <c r="T560" i="22"/>
  <c r="S561" i="22"/>
  <c r="T561" i="22"/>
  <c r="S562" i="22"/>
  <c r="T562" i="22"/>
  <c r="S563" i="22"/>
  <c r="T563" i="22"/>
  <c r="S564" i="22"/>
  <c r="T564" i="22"/>
  <c r="S565" i="22"/>
  <c r="T565" i="22"/>
  <c r="S566" i="22"/>
  <c r="T566" i="22"/>
  <c r="S567" i="22"/>
  <c r="T567" i="22"/>
  <c r="S568" i="22"/>
  <c r="T568" i="22"/>
  <c r="S569" i="22"/>
  <c r="T569" i="22"/>
  <c r="S570" i="22"/>
  <c r="T570" i="22"/>
  <c r="S571" i="22"/>
  <c r="T571" i="22"/>
  <c r="S572" i="22"/>
  <c r="T572" i="22"/>
  <c r="S573" i="22"/>
  <c r="T573" i="22"/>
  <c r="S574" i="22"/>
  <c r="T574" i="22"/>
  <c r="S575" i="22"/>
  <c r="T575" i="22"/>
  <c r="S576" i="22"/>
  <c r="T576" i="22"/>
  <c r="S577" i="22"/>
  <c r="T577" i="22"/>
  <c r="S578" i="22"/>
  <c r="T578" i="22"/>
  <c r="S579" i="22"/>
  <c r="T579" i="22"/>
  <c r="S580" i="22"/>
  <c r="T580" i="22"/>
  <c r="S581" i="22"/>
  <c r="T581" i="22"/>
  <c r="S582" i="22"/>
  <c r="T582" i="22"/>
  <c r="S583" i="22"/>
  <c r="T583" i="22"/>
  <c r="S584" i="22"/>
  <c r="T584" i="22"/>
  <c r="S585" i="22"/>
  <c r="T585" i="22"/>
  <c r="S586" i="22"/>
  <c r="T586" i="22"/>
  <c r="S587" i="22"/>
  <c r="T587" i="22"/>
  <c r="S588" i="22"/>
  <c r="T588" i="22"/>
  <c r="S589" i="22"/>
  <c r="T589" i="22"/>
  <c r="S590" i="22"/>
  <c r="T590" i="22"/>
  <c r="S591" i="22"/>
  <c r="T591" i="22"/>
  <c r="S592" i="22"/>
  <c r="T592" i="22"/>
  <c r="S593" i="22"/>
  <c r="T593" i="22"/>
  <c r="S594" i="22"/>
  <c r="T594" i="22"/>
  <c r="S595" i="22"/>
  <c r="T595" i="22"/>
  <c r="S596" i="22"/>
  <c r="T596" i="22"/>
  <c r="S597" i="22"/>
  <c r="T597" i="22"/>
  <c r="S598" i="22"/>
  <c r="T598" i="22"/>
  <c r="S599" i="22"/>
  <c r="T599" i="22"/>
  <c r="S600" i="22"/>
  <c r="T600" i="22"/>
  <c r="S601" i="22"/>
  <c r="T601" i="22"/>
  <c r="S602" i="22"/>
  <c r="T602" i="22"/>
  <c r="S603" i="22"/>
  <c r="T603" i="22"/>
  <c r="S604" i="22"/>
  <c r="T604" i="22"/>
  <c r="S605" i="22"/>
  <c r="T605" i="22"/>
  <c r="S606" i="22"/>
  <c r="T606" i="22"/>
  <c r="S607" i="22"/>
  <c r="T607" i="22"/>
  <c r="S608" i="22"/>
  <c r="T608" i="22"/>
  <c r="S609" i="22"/>
  <c r="T609" i="22"/>
  <c r="S610" i="22"/>
  <c r="T610" i="22"/>
  <c r="S611" i="22"/>
  <c r="T611" i="22"/>
  <c r="S612" i="22"/>
  <c r="T612" i="22"/>
  <c r="S613" i="22"/>
  <c r="T613" i="22"/>
  <c r="S614" i="22"/>
  <c r="T614" i="22"/>
  <c r="S615" i="22"/>
  <c r="T615" i="22"/>
  <c r="S616" i="22"/>
  <c r="T616" i="22"/>
  <c r="S617" i="22"/>
  <c r="T617" i="22"/>
  <c r="S618" i="22"/>
  <c r="T618" i="22"/>
  <c r="S619" i="22"/>
  <c r="T619" i="22"/>
  <c r="S620" i="22"/>
  <c r="T620" i="22"/>
  <c r="S621" i="22"/>
  <c r="T621" i="22"/>
  <c r="S622" i="22"/>
  <c r="T622" i="22"/>
  <c r="S623" i="22"/>
  <c r="T623" i="22"/>
  <c r="S624" i="22"/>
  <c r="T624" i="22"/>
  <c r="S625" i="22"/>
  <c r="T625" i="22"/>
  <c r="S626" i="22"/>
  <c r="T626" i="22"/>
  <c r="S627" i="22"/>
  <c r="T627" i="22"/>
  <c r="S628" i="22"/>
  <c r="T628" i="22"/>
  <c r="S629" i="22"/>
  <c r="T629" i="22"/>
  <c r="S630" i="22"/>
  <c r="T630" i="22"/>
  <c r="S631" i="22"/>
  <c r="T631" i="22"/>
  <c r="S632" i="22"/>
  <c r="T632" i="22"/>
  <c r="S633" i="22"/>
  <c r="T633" i="22"/>
  <c r="S634" i="22"/>
  <c r="T634" i="22"/>
  <c r="S635" i="22"/>
  <c r="T635" i="22"/>
  <c r="S636" i="22"/>
  <c r="T636" i="22"/>
  <c r="S637" i="22"/>
  <c r="T637" i="22"/>
  <c r="S638" i="22"/>
  <c r="T638" i="22"/>
  <c r="S639" i="22"/>
  <c r="T639" i="22"/>
  <c r="S640" i="22"/>
  <c r="T640" i="22"/>
  <c r="S15" i="23"/>
  <c r="T15" i="23"/>
  <c r="S16" i="23"/>
  <c r="T16" i="23"/>
  <c r="S17" i="23"/>
  <c r="T17" i="23"/>
  <c r="S18" i="23"/>
  <c r="T18" i="23"/>
  <c r="S19" i="23"/>
  <c r="T19" i="23"/>
  <c r="S20" i="23"/>
  <c r="T20" i="23"/>
  <c r="S21" i="23"/>
  <c r="T21" i="23"/>
  <c r="S22" i="23"/>
  <c r="T22" i="23"/>
  <c r="S23" i="23"/>
  <c r="T23" i="23"/>
  <c r="S24" i="23"/>
  <c r="T24" i="23"/>
  <c r="S25" i="23"/>
  <c r="T25" i="23"/>
  <c r="S26" i="23"/>
  <c r="T26" i="23"/>
  <c r="S27" i="23"/>
  <c r="T27" i="23"/>
  <c r="S28" i="23"/>
  <c r="T28" i="23"/>
  <c r="S29" i="23"/>
  <c r="T29" i="23"/>
  <c r="S30" i="23"/>
  <c r="T30" i="23"/>
  <c r="S31" i="23"/>
  <c r="T31" i="23"/>
  <c r="S32" i="23"/>
  <c r="T32" i="23"/>
  <c r="S33" i="23"/>
  <c r="T33" i="23"/>
  <c r="S34" i="23"/>
  <c r="T34" i="23"/>
  <c r="S35" i="23"/>
  <c r="T35" i="23"/>
  <c r="S36" i="23"/>
  <c r="T36" i="23"/>
  <c r="S37" i="23"/>
  <c r="T37" i="23"/>
  <c r="S38" i="23"/>
  <c r="T38" i="23"/>
  <c r="S39" i="23"/>
  <c r="T39" i="23"/>
  <c r="S40" i="23"/>
  <c r="T40" i="23"/>
  <c r="S41" i="23"/>
  <c r="T41" i="23"/>
  <c r="S42" i="23"/>
  <c r="T42" i="23"/>
  <c r="S43" i="23"/>
  <c r="T43" i="23"/>
  <c r="S44" i="23"/>
  <c r="T44" i="23"/>
  <c r="S45" i="23"/>
  <c r="T45" i="23"/>
  <c r="S46" i="23"/>
  <c r="T46" i="23"/>
  <c r="S47" i="23"/>
  <c r="T47" i="23"/>
  <c r="S48" i="23"/>
  <c r="T48" i="23"/>
  <c r="S49" i="23"/>
  <c r="T49" i="23"/>
  <c r="S50" i="23"/>
  <c r="T50" i="23"/>
  <c r="S51" i="23"/>
  <c r="T51" i="23"/>
  <c r="S52" i="23"/>
  <c r="T52" i="23"/>
  <c r="S53" i="23"/>
  <c r="T53" i="23"/>
  <c r="S54" i="23"/>
  <c r="T54" i="23"/>
  <c r="S55" i="23"/>
  <c r="T55" i="23"/>
  <c r="S56" i="23"/>
  <c r="T56" i="23"/>
  <c r="S57" i="23"/>
  <c r="T57" i="23"/>
  <c r="S58" i="23"/>
  <c r="T58" i="23"/>
  <c r="S59" i="23"/>
  <c r="T59" i="23"/>
  <c r="S60" i="23"/>
  <c r="T60" i="23"/>
  <c r="S61" i="23"/>
  <c r="T61" i="23"/>
  <c r="S62" i="23"/>
  <c r="T62" i="23"/>
  <c r="S63" i="23"/>
  <c r="T63" i="23"/>
  <c r="S64" i="23"/>
  <c r="T64" i="23"/>
  <c r="S65" i="23"/>
  <c r="T65" i="23"/>
  <c r="S66" i="23"/>
  <c r="T66" i="23"/>
  <c r="S67" i="23"/>
  <c r="T67" i="23"/>
  <c r="S68" i="23"/>
  <c r="T68" i="23"/>
  <c r="S69" i="23"/>
  <c r="T69" i="23"/>
  <c r="S70" i="23"/>
  <c r="T70" i="23"/>
  <c r="S71" i="23"/>
  <c r="T71" i="23"/>
  <c r="S72" i="23"/>
  <c r="T72" i="23"/>
  <c r="S73" i="23"/>
  <c r="T73" i="23"/>
  <c r="S74" i="23"/>
  <c r="T74" i="23"/>
  <c r="S75" i="23"/>
  <c r="T75" i="23"/>
  <c r="S76" i="23"/>
  <c r="T76" i="23"/>
  <c r="S77" i="23"/>
  <c r="T77" i="23"/>
  <c r="S78" i="23"/>
  <c r="T78" i="23"/>
  <c r="S79" i="23"/>
  <c r="T79" i="23"/>
  <c r="S80" i="23"/>
  <c r="T80" i="23"/>
  <c r="S81" i="23"/>
  <c r="T81" i="23"/>
  <c r="S82" i="23"/>
  <c r="T82" i="23"/>
  <c r="S83" i="23"/>
  <c r="T83" i="23"/>
  <c r="S84" i="23"/>
  <c r="T84" i="23"/>
  <c r="S85" i="23"/>
  <c r="T85" i="23"/>
  <c r="S86" i="23"/>
  <c r="T86" i="23"/>
  <c r="S87" i="23"/>
  <c r="T87" i="23"/>
  <c r="S88" i="23"/>
  <c r="T88" i="23"/>
  <c r="S89" i="23"/>
  <c r="T89" i="23"/>
  <c r="S90" i="23"/>
  <c r="T90" i="23"/>
  <c r="S91" i="23"/>
  <c r="T91" i="23"/>
  <c r="S92" i="23"/>
  <c r="T92" i="23"/>
  <c r="S93" i="23"/>
  <c r="T93" i="23"/>
  <c r="S94" i="23"/>
  <c r="T94" i="23"/>
  <c r="S95" i="23"/>
  <c r="T95" i="23"/>
  <c r="S96" i="23"/>
  <c r="T96" i="23"/>
  <c r="S97" i="23"/>
  <c r="T97" i="23"/>
  <c r="S98" i="23"/>
  <c r="T98" i="23"/>
  <c r="S99" i="23"/>
  <c r="T99" i="23"/>
  <c r="S100" i="23"/>
  <c r="T100" i="23"/>
  <c r="S101" i="23"/>
  <c r="T101" i="23"/>
  <c r="S102" i="23"/>
  <c r="T102" i="23"/>
  <c r="S103" i="23"/>
  <c r="T103" i="23"/>
  <c r="S104" i="23"/>
  <c r="T104" i="23"/>
  <c r="S105" i="23"/>
  <c r="T105" i="23"/>
  <c r="S106" i="23"/>
  <c r="T106" i="23"/>
  <c r="S107" i="23"/>
  <c r="T107" i="23"/>
  <c r="S108" i="23"/>
  <c r="T108" i="23"/>
  <c r="S109" i="23"/>
  <c r="T109" i="23"/>
  <c r="S110" i="23"/>
  <c r="T110" i="23"/>
  <c r="S111" i="23"/>
  <c r="T111" i="23"/>
  <c r="S112" i="23"/>
  <c r="T112" i="23"/>
  <c r="S113" i="23"/>
  <c r="T113" i="23"/>
  <c r="S114" i="23"/>
  <c r="T114" i="23"/>
  <c r="S115" i="23"/>
  <c r="T115" i="23"/>
  <c r="S116" i="23"/>
  <c r="T116" i="23"/>
  <c r="S117" i="23"/>
  <c r="T117" i="23"/>
  <c r="S118" i="23"/>
  <c r="T118" i="23"/>
  <c r="S119" i="23"/>
  <c r="T119" i="23"/>
  <c r="S120" i="23"/>
  <c r="T120" i="23"/>
  <c r="S121" i="23"/>
  <c r="T121" i="23"/>
  <c r="S122" i="23"/>
  <c r="T122" i="23"/>
  <c r="S123" i="23"/>
  <c r="T123" i="23"/>
  <c r="S124" i="23"/>
  <c r="T124" i="23"/>
  <c r="S125" i="23"/>
  <c r="T125" i="23"/>
  <c r="S126" i="23"/>
  <c r="T126" i="23"/>
  <c r="S127" i="23"/>
  <c r="T127" i="23"/>
  <c r="S128" i="23"/>
  <c r="T128" i="23"/>
  <c r="S129" i="23"/>
  <c r="T129" i="23"/>
  <c r="S130" i="23"/>
  <c r="T130" i="23"/>
  <c r="S131" i="23"/>
  <c r="T131" i="23"/>
  <c r="S132" i="23"/>
  <c r="T132" i="23"/>
  <c r="S133" i="23"/>
  <c r="T133" i="23"/>
  <c r="S134" i="23"/>
  <c r="T134" i="23"/>
  <c r="S135" i="23"/>
  <c r="T135" i="23"/>
  <c r="S136" i="23"/>
  <c r="T136" i="23"/>
  <c r="S137" i="23"/>
  <c r="T137" i="23"/>
  <c r="S138" i="23"/>
  <c r="T138" i="23"/>
  <c r="S139" i="23"/>
  <c r="T139" i="23"/>
  <c r="S140" i="23"/>
  <c r="T140" i="23"/>
  <c r="S141" i="23"/>
  <c r="T141" i="23"/>
  <c r="S142" i="23"/>
  <c r="T142" i="23"/>
  <c r="S143" i="23"/>
  <c r="T143" i="23"/>
  <c r="S144" i="23"/>
  <c r="T144" i="23"/>
  <c r="S145" i="23"/>
  <c r="T145" i="23"/>
  <c r="S146" i="23"/>
  <c r="T146" i="23"/>
  <c r="S147" i="23"/>
  <c r="T147" i="23"/>
  <c r="S148" i="23"/>
  <c r="T148" i="23"/>
  <c r="S149" i="23"/>
  <c r="T149" i="23"/>
  <c r="S150" i="23"/>
  <c r="T150" i="23"/>
  <c r="S151" i="23"/>
  <c r="T151" i="23"/>
  <c r="S152" i="23"/>
  <c r="T152" i="23"/>
  <c r="S153" i="23"/>
  <c r="T153" i="23"/>
  <c r="S154" i="23"/>
  <c r="T154" i="23"/>
  <c r="S155" i="23"/>
  <c r="T155" i="23"/>
  <c r="S156" i="23"/>
  <c r="T156" i="23"/>
  <c r="S157" i="23"/>
  <c r="T157" i="23"/>
  <c r="S158" i="23"/>
  <c r="T158" i="23"/>
  <c r="S159" i="23"/>
  <c r="T159" i="23"/>
  <c r="S160" i="23"/>
  <c r="T160" i="23"/>
  <c r="S161" i="23"/>
  <c r="T161" i="23"/>
  <c r="S162" i="23"/>
  <c r="T162" i="23"/>
  <c r="S163" i="23"/>
  <c r="T163" i="23"/>
  <c r="S164" i="23"/>
  <c r="T164" i="23"/>
  <c r="S165" i="23"/>
  <c r="T165" i="23"/>
  <c r="S166" i="23"/>
  <c r="T166" i="23"/>
  <c r="S167" i="23"/>
  <c r="T167" i="23"/>
  <c r="S168" i="23"/>
  <c r="T168" i="23"/>
  <c r="S169" i="23"/>
  <c r="T169" i="23"/>
  <c r="S170" i="23"/>
  <c r="T170" i="23"/>
  <c r="S171" i="23"/>
  <c r="T171" i="23"/>
  <c r="S172" i="23"/>
  <c r="T172" i="23"/>
  <c r="S173" i="23"/>
  <c r="T173" i="23"/>
  <c r="S174" i="23"/>
  <c r="T174" i="23"/>
  <c r="S175" i="23"/>
  <c r="T175" i="23"/>
  <c r="S176" i="23"/>
  <c r="T176" i="23"/>
  <c r="S177" i="23"/>
  <c r="T177" i="23"/>
  <c r="S178" i="23"/>
  <c r="T178" i="23"/>
  <c r="S179" i="23"/>
  <c r="T179" i="23"/>
  <c r="S180" i="23"/>
  <c r="T180" i="23"/>
  <c r="S181" i="23"/>
  <c r="T181" i="23"/>
  <c r="S182" i="23"/>
  <c r="T182" i="23"/>
  <c r="S183" i="23"/>
  <c r="T183" i="23"/>
  <c r="S184" i="23"/>
  <c r="T184" i="23"/>
  <c r="S185" i="23"/>
  <c r="T185" i="23"/>
  <c r="S186" i="23"/>
  <c r="T186" i="23"/>
  <c r="S187" i="23"/>
  <c r="T187" i="23"/>
  <c r="S188" i="23"/>
  <c r="T188" i="23"/>
  <c r="S189" i="23"/>
  <c r="T189" i="23"/>
  <c r="S190" i="23"/>
  <c r="T190" i="23"/>
  <c r="S191" i="23"/>
  <c r="T191" i="23"/>
  <c r="S192" i="23"/>
  <c r="T192" i="23"/>
  <c r="S193" i="23"/>
  <c r="T193" i="23"/>
  <c r="S194" i="23"/>
  <c r="T194" i="23"/>
  <c r="S195" i="23"/>
  <c r="T195" i="23"/>
  <c r="S196" i="23"/>
  <c r="T196" i="23"/>
  <c r="S197" i="23"/>
  <c r="T197" i="23"/>
  <c r="S198" i="23"/>
  <c r="T198" i="23"/>
  <c r="S199" i="23"/>
  <c r="T199" i="23"/>
  <c r="S200" i="23"/>
  <c r="T200" i="23"/>
  <c r="S201" i="23"/>
  <c r="T201" i="23"/>
  <c r="S202" i="23"/>
  <c r="T202" i="23"/>
  <c r="S203" i="23"/>
  <c r="T203" i="23"/>
  <c r="S204" i="23"/>
  <c r="T204" i="23"/>
  <c r="S205" i="23"/>
  <c r="T205" i="23"/>
  <c r="S206" i="23"/>
  <c r="T206" i="23"/>
  <c r="S207" i="23"/>
  <c r="T207" i="23"/>
  <c r="S208" i="23"/>
  <c r="T208" i="23"/>
  <c r="S209" i="23"/>
  <c r="T209" i="23"/>
  <c r="S210" i="23"/>
  <c r="T210" i="23"/>
  <c r="S211" i="23"/>
  <c r="T211" i="23"/>
  <c r="S212" i="23"/>
  <c r="T212" i="23"/>
  <c r="S213" i="23"/>
  <c r="T213" i="23"/>
  <c r="S214" i="23"/>
  <c r="T214" i="23"/>
  <c r="S215" i="23"/>
  <c r="T215" i="23"/>
  <c r="S216" i="23"/>
  <c r="T216" i="23"/>
  <c r="S217" i="23"/>
  <c r="T217" i="23"/>
  <c r="S218" i="23"/>
  <c r="T218" i="23"/>
  <c r="S219" i="23"/>
  <c r="T219" i="23"/>
  <c r="S220" i="23"/>
  <c r="T220" i="23"/>
  <c r="S221" i="23"/>
  <c r="T221" i="23"/>
  <c r="S222" i="23"/>
  <c r="T222" i="23"/>
  <c r="S223" i="23"/>
  <c r="T223" i="23"/>
  <c r="S224" i="23"/>
  <c r="T224" i="23"/>
  <c r="S225" i="23"/>
  <c r="T225" i="23"/>
  <c r="S226" i="23"/>
  <c r="T226" i="23"/>
  <c r="S227" i="23"/>
  <c r="T227" i="23"/>
  <c r="S228" i="23"/>
  <c r="T228" i="23"/>
  <c r="S229" i="23"/>
  <c r="T229" i="23"/>
  <c r="S230" i="23"/>
  <c r="T230" i="23"/>
  <c r="S231" i="23"/>
  <c r="T231" i="23"/>
  <c r="S232" i="23"/>
  <c r="T232" i="23"/>
  <c r="S233" i="23"/>
  <c r="T233" i="23"/>
  <c r="S234" i="23"/>
  <c r="T234" i="23"/>
  <c r="S235" i="23"/>
  <c r="T235" i="23"/>
  <c r="S236" i="23"/>
  <c r="T236" i="23"/>
  <c r="S237" i="23"/>
  <c r="T237" i="23"/>
  <c r="S238" i="23"/>
  <c r="T238" i="23"/>
  <c r="S239" i="23"/>
  <c r="T239" i="23"/>
  <c r="S240" i="23"/>
  <c r="T240" i="23"/>
  <c r="S241" i="23"/>
  <c r="T241" i="23"/>
  <c r="S242" i="23"/>
  <c r="T242" i="23"/>
  <c r="S243" i="23"/>
  <c r="T243" i="23"/>
  <c r="S244" i="23"/>
  <c r="T244" i="23"/>
  <c r="S245" i="23"/>
  <c r="T245" i="23"/>
  <c r="S246" i="23"/>
  <c r="T246" i="23"/>
  <c r="S247" i="23"/>
  <c r="T247" i="23"/>
  <c r="S248" i="23"/>
  <c r="T248" i="23"/>
  <c r="S249" i="23"/>
  <c r="T249" i="23"/>
  <c r="S250" i="23"/>
  <c r="T250" i="23"/>
  <c r="S251" i="23"/>
  <c r="T251" i="23"/>
  <c r="S252" i="23"/>
  <c r="T252" i="23"/>
  <c r="S253" i="23"/>
  <c r="T253" i="23"/>
  <c r="S254" i="23"/>
  <c r="T254" i="23"/>
  <c r="S255" i="23"/>
  <c r="T255" i="23"/>
  <c r="S256" i="23"/>
  <c r="T256" i="23"/>
  <c r="S257" i="23"/>
  <c r="T257" i="23"/>
  <c r="S258" i="23"/>
  <c r="T258" i="23"/>
  <c r="S259" i="23"/>
  <c r="T259" i="23"/>
  <c r="S260" i="23"/>
  <c r="T260" i="23"/>
  <c r="S261" i="23"/>
  <c r="T261" i="23"/>
  <c r="S262" i="23"/>
  <c r="T262" i="23"/>
  <c r="S263" i="23"/>
  <c r="T263" i="23"/>
  <c r="S264" i="23"/>
  <c r="T264" i="23"/>
  <c r="S265" i="23"/>
  <c r="T265" i="23"/>
  <c r="S266" i="23"/>
  <c r="T266" i="23"/>
  <c r="S267" i="23"/>
  <c r="T267" i="23"/>
  <c r="S268" i="23"/>
  <c r="T268" i="23"/>
  <c r="S269" i="23"/>
  <c r="T269" i="23"/>
  <c r="S270" i="23"/>
  <c r="T270" i="23"/>
  <c r="S271" i="23"/>
  <c r="T271" i="23"/>
  <c r="S272" i="23"/>
  <c r="T272" i="23"/>
  <c r="S273" i="23"/>
  <c r="T273" i="23"/>
  <c r="S274" i="23"/>
  <c r="T274" i="23"/>
  <c r="S275" i="23"/>
  <c r="T275" i="23"/>
  <c r="S276" i="23"/>
  <c r="T276" i="23"/>
  <c r="S277" i="23"/>
  <c r="T277" i="23"/>
  <c r="S278" i="23"/>
  <c r="T278" i="23"/>
  <c r="S279" i="23"/>
  <c r="T279" i="23"/>
  <c r="S280" i="23"/>
  <c r="T280" i="23"/>
  <c r="S281" i="23"/>
  <c r="T281" i="23"/>
  <c r="S282" i="23"/>
  <c r="T282" i="23"/>
  <c r="S283" i="23"/>
  <c r="T283" i="23"/>
  <c r="S284" i="23"/>
  <c r="T284" i="23"/>
  <c r="S285" i="23"/>
  <c r="T285" i="23"/>
  <c r="S286" i="23"/>
  <c r="T286" i="23"/>
  <c r="S287" i="23"/>
  <c r="T287" i="23"/>
  <c r="S288" i="23"/>
  <c r="T288" i="23"/>
  <c r="S289" i="23"/>
  <c r="T289" i="23"/>
  <c r="S290" i="23"/>
  <c r="T290" i="23"/>
  <c r="S291" i="23"/>
  <c r="T291" i="23"/>
  <c r="S292" i="23"/>
  <c r="T292" i="23"/>
  <c r="S293" i="23"/>
  <c r="T293" i="23"/>
  <c r="S294" i="23"/>
  <c r="T294" i="23"/>
  <c r="S295" i="23"/>
  <c r="T295" i="23"/>
  <c r="S296" i="23"/>
  <c r="T296" i="23"/>
  <c r="S297" i="23"/>
  <c r="T297" i="23"/>
  <c r="S298" i="23"/>
  <c r="T298" i="23"/>
  <c r="S299" i="23"/>
  <c r="T299" i="23"/>
  <c r="S300" i="23"/>
  <c r="T300" i="23"/>
  <c r="S301" i="23"/>
  <c r="T301" i="23"/>
  <c r="S302" i="23"/>
  <c r="T302" i="23"/>
  <c r="S303" i="23"/>
  <c r="T303" i="23"/>
  <c r="S304" i="23"/>
  <c r="T304" i="23"/>
  <c r="S305" i="23"/>
  <c r="T305" i="23"/>
  <c r="S306" i="23"/>
  <c r="T306" i="23"/>
  <c r="S307" i="23"/>
  <c r="T307" i="23"/>
  <c r="S308" i="23"/>
  <c r="T308" i="23"/>
  <c r="S309" i="23"/>
  <c r="T309" i="23"/>
  <c r="S310" i="23"/>
  <c r="T310" i="23"/>
  <c r="S311" i="23"/>
  <c r="T311" i="23"/>
  <c r="S312" i="23"/>
  <c r="T312" i="23"/>
  <c r="S313" i="23"/>
  <c r="T313" i="23"/>
  <c r="S314" i="23"/>
  <c r="T314" i="23"/>
  <c r="S315" i="23"/>
  <c r="T315" i="23"/>
  <c r="S316" i="23"/>
  <c r="T316" i="23"/>
  <c r="S317" i="23"/>
  <c r="T317" i="23"/>
  <c r="S318" i="23"/>
  <c r="T318" i="23"/>
  <c r="S319" i="23"/>
  <c r="T319" i="23"/>
  <c r="S320" i="23"/>
  <c r="T320" i="23"/>
  <c r="S321" i="23"/>
  <c r="T321" i="23"/>
  <c r="S322" i="23"/>
  <c r="T322" i="23"/>
  <c r="S323" i="23"/>
  <c r="T323" i="23"/>
  <c r="S324" i="23"/>
  <c r="T324" i="23"/>
  <c r="S325" i="23"/>
  <c r="T325" i="23"/>
  <c r="S326" i="23"/>
  <c r="T326" i="23"/>
  <c r="S327" i="23"/>
  <c r="T327" i="23"/>
  <c r="S328" i="23"/>
  <c r="T328" i="23"/>
  <c r="S329" i="23"/>
  <c r="T329" i="23"/>
  <c r="S330" i="23"/>
  <c r="T330" i="23"/>
  <c r="S331" i="23"/>
  <c r="T331" i="23"/>
  <c r="S332" i="23"/>
  <c r="T332" i="23"/>
  <c r="S333" i="23"/>
  <c r="T333" i="23"/>
  <c r="S334" i="23"/>
  <c r="T334" i="23"/>
  <c r="S335" i="23"/>
  <c r="T335" i="23"/>
  <c r="S336" i="23"/>
  <c r="T336" i="23"/>
  <c r="S337" i="23"/>
  <c r="T337" i="23"/>
  <c r="S338" i="23"/>
  <c r="T338" i="23"/>
  <c r="S339" i="23"/>
  <c r="T339" i="23"/>
  <c r="S340" i="23"/>
  <c r="T340" i="23"/>
  <c r="S341" i="23"/>
  <c r="T341" i="23"/>
  <c r="S342" i="23"/>
  <c r="T342" i="23"/>
  <c r="S343" i="23"/>
  <c r="T343" i="23"/>
  <c r="S344" i="23"/>
  <c r="T344" i="23"/>
  <c r="S345" i="23"/>
  <c r="T345" i="23"/>
  <c r="S346" i="23"/>
  <c r="T346" i="23"/>
  <c r="S347" i="23"/>
  <c r="T347" i="23"/>
  <c r="S348" i="23"/>
  <c r="T348" i="23"/>
  <c r="S349" i="23"/>
  <c r="T349" i="23"/>
  <c r="S350" i="23"/>
  <c r="T350" i="23"/>
  <c r="S351" i="23"/>
  <c r="T351" i="23"/>
  <c r="S352" i="23"/>
  <c r="T352" i="23"/>
  <c r="S353" i="23"/>
  <c r="T353" i="23"/>
  <c r="S354" i="23"/>
  <c r="T354" i="23"/>
  <c r="S355" i="23"/>
  <c r="T355" i="23"/>
  <c r="S356" i="23"/>
  <c r="T356" i="23"/>
  <c r="S357" i="23"/>
  <c r="T357" i="23"/>
  <c r="S358" i="23"/>
  <c r="T358" i="23"/>
  <c r="S359" i="23"/>
  <c r="T359" i="23"/>
  <c r="S360" i="23"/>
  <c r="T360" i="23"/>
  <c r="S361" i="23"/>
  <c r="T361" i="23"/>
  <c r="S362" i="23"/>
  <c r="T362" i="23"/>
  <c r="S363" i="23"/>
  <c r="T363" i="23"/>
  <c r="S364" i="23"/>
  <c r="T364" i="23"/>
  <c r="S365" i="23"/>
  <c r="T365" i="23"/>
  <c r="S366" i="23"/>
  <c r="T366" i="23"/>
  <c r="S367" i="23"/>
  <c r="T367" i="23"/>
  <c r="S368" i="23"/>
  <c r="T368" i="23"/>
  <c r="S369" i="23"/>
  <c r="T369" i="23"/>
  <c r="S370" i="23"/>
  <c r="T370" i="23"/>
  <c r="S371" i="23"/>
  <c r="T371" i="23"/>
  <c r="S372" i="23"/>
  <c r="T372" i="23"/>
  <c r="S373" i="23"/>
  <c r="T373" i="23"/>
  <c r="S374" i="23"/>
  <c r="T374" i="23"/>
  <c r="S375" i="23"/>
  <c r="T375" i="23"/>
  <c r="S376" i="23"/>
  <c r="T376" i="23"/>
  <c r="S377" i="23"/>
  <c r="T377" i="23"/>
  <c r="S378" i="23"/>
  <c r="T378" i="23"/>
  <c r="S379" i="23"/>
  <c r="T379" i="23"/>
  <c r="S380" i="23"/>
  <c r="T380" i="23"/>
  <c r="S381" i="23"/>
  <c r="T381" i="23"/>
  <c r="S382" i="23"/>
  <c r="T382" i="23"/>
  <c r="S383" i="23"/>
  <c r="T383" i="23"/>
  <c r="S384" i="23"/>
  <c r="T384" i="23"/>
  <c r="S385" i="23"/>
  <c r="T385" i="23"/>
  <c r="S386" i="23"/>
  <c r="T386" i="23"/>
  <c r="S387" i="23"/>
  <c r="T387" i="23"/>
  <c r="S388" i="23"/>
  <c r="T388" i="23"/>
  <c r="S389" i="23"/>
  <c r="T389" i="23"/>
  <c r="S390" i="23"/>
  <c r="T390" i="23"/>
  <c r="S391" i="23"/>
  <c r="T391" i="23"/>
  <c r="S392" i="23"/>
  <c r="T392" i="23"/>
  <c r="S393" i="23"/>
  <c r="T393" i="23"/>
  <c r="S394" i="23"/>
  <c r="T394" i="23"/>
  <c r="S395" i="23"/>
  <c r="T395" i="23"/>
  <c r="S396" i="23"/>
  <c r="T396" i="23"/>
  <c r="S397" i="23"/>
  <c r="T397" i="23"/>
  <c r="S398" i="23"/>
  <c r="T398" i="23"/>
  <c r="S399" i="23"/>
  <c r="T399" i="23"/>
  <c r="S400" i="23"/>
  <c r="T400" i="23"/>
  <c r="S401" i="23"/>
  <c r="T401" i="23"/>
  <c r="S402" i="23"/>
  <c r="T402" i="23"/>
  <c r="S403" i="23"/>
  <c r="T403" i="23"/>
  <c r="S404" i="23"/>
  <c r="T404" i="23"/>
  <c r="S405" i="23"/>
  <c r="T405" i="23"/>
  <c r="S406" i="23"/>
  <c r="T406" i="23"/>
  <c r="S407" i="23"/>
  <c r="T407" i="23"/>
  <c r="S408" i="23"/>
  <c r="T408" i="23"/>
  <c r="S409" i="23"/>
  <c r="T409" i="23"/>
  <c r="S410" i="23"/>
  <c r="T410" i="23"/>
  <c r="S411" i="23"/>
  <c r="T411" i="23"/>
  <c r="S412" i="23"/>
  <c r="T412" i="23"/>
  <c r="S413" i="23"/>
  <c r="T413" i="23"/>
  <c r="S414" i="23"/>
  <c r="T414" i="23"/>
  <c r="S415" i="23"/>
  <c r="T415" i="23"/>
  <c r="S416" i="23"/>
  <c r="T416" i="23"/>
  <c r="S417" i="23"/>
  <c r="T417" i="23"/>
  <c r="S418" i="23"/>
  <c r="T418" i="23"/>
  <c r="S419" i="23"/>
  <c r="T419" i="23"/>
  <c r="S420" i="23"/>
  <c r="T420" i="23"/>
  <c r="S421" i="23"/>
  <c r="T421" i="23"/>
  <c r="S422" i="23"/>
  <c r="T422" i="23"/>
  <c r="S423" i="23"/>
  <c r="T423" i="23"/>
  <c r="S424" i="23"/>
  <c r="T424" i="23"/>
  <c r="S425" i="23"/>
  <c r="T425" i="23"/>
  <c r="S426" i="23"/>
  <c r="T426" i="23"/>
  <c r="S427" i="23"/>
  <c r="T427" i="23"/>
  <c r="S428" i="23"/>
  <c r="T428" i="23"/>
  <c r="S429" i="23"/>
  <c r="T429" i="23"/>
  <c r="S430" i="23"/>
  <c r="T430" i="23"/>
  <c r="S431" i="23"/>
  <c r="T431" i="23"/>
  <c r="S432" i="23"/>
  <c r="T432" i="23"/>
  <c r="S433" i="23"/>
  <c r="T433" i="23"/>
  <c r="S434" i="23"/>
  <c r="T434" i="23"/>
  <c r="S435" i="23"/>
  <c r="T435" i="23"/>
  <c r="S436" i="23"/>
  <c r="T436" i="23"/>
  <c r="S437" i="23"/>
  <c r="T437" i="23"/>
  <c r="S438" i="23"/>
  <c r="T438" i="23"/>
  <c r="S439" i="23"/>
  <c r="T439" i="23"/>
  <c r="S440" i="23"/>
  <c r="T440" i="23"/>
  <c r="S441" i="23"/>
  <c r="T441" i="23"/>
  <c r="S442" i="23"/>
  <c r="T442" i="23"/>
  <c r="S443" i="23"/>
  <c r="T443" i="23"/>
  <c r="S444" i="23"/>
  <c r="T444" i="23"/>
  <c r="S445" i="23"/>
  <c r="T445" i="23"/>
  <c r="S446" i="23"/>
  <c r="T446" i="23"/>
  <c r="S447" i="23"/>
  <c r="T447" i="23"/>
  <c r="S448" i="23"/>
  <c r="T448" i="23"/>
  <c r="S449" i="23"/>
  <c r="T449" i="23"/>
  <c r="S450" i="23"/>
  <c r="T450" i="23"/>
  <c r="S451" i="23"/>
  <c r="T451" i="23"/>
  <c r="S452" i="23"/>
  <c r="T452" i="23"/>
  <c r="S453" i="23"/>
  <c r="T453" i="23"/>
  <c r="S454" i="23"/>
  <c r="T454" i="23"/>
  <c r="S455" i="23"/>
  <c r="T455" i="23"/>
  <c r="S456" i="23"/>
  <c r="T456" i="23"/>
  <c r="S457" i="23"/>
  <c r="T457" i="23"/>
  <c r="S458" i="23"/>
  <c r="T458" i="23"/>
  <c r="S459" i="23"/>
  <c r="T459" i="23"/>
  <c r="S460" i="23"/>
  <c r="T460" i="23"/>
  <c r="S461" i="23"/>
  <c r="T461" i="23"/>
  <c r="S462" i="23"/>
  <c r="T462" i="23"/>
  <c r="S463" i="23"/>
  <c r="T463" i="23"/>
  <c r="S464" i="23"/>
  <c r="T464" i="23"/>
  <c r="S465" i="23"/>
  <c r="T465" i="23"/>
  <c r="S466" i="23"/>
  <c r="T466" i="23"/>
  <c r="S467" i="23"/>
  <c r="T467" i="23"/>
  <c r="S468" i="23"/>
  <c r="T468" i="23"/>
  <c r="S469" i="23"/>
  <c r="T469" i="23"/>
  <c r="S470" i="23"/>
  <c r="T470" i="23"/>
  <c r="S471" i="23"/>
  <c r="T471" i="23"/>
  <c r="S472" i="23"/>
  <c r="T472" i="23"/>
  <c r="S473" i="23"/>
  <c r="T473" i="23"/>
  <c r="S474" i="23"/>
  <c r="T474" i="23"/>
  <c r="S475" i="23"/>
  <c r="T475" i="23"/>
  <c r="S476" i="23"/>
  <c r="T476" i="23"/>
  <c r="S477" i="23"/>
  <c r="T477" i="23"/>
  <c r="S478" i="23"/>
  <c r="T478" i="23"/>
  <c r="S479" i="23"/>
  <c r="T479" i="23"/>
  <c r="S480" i="23"/>
  <c r="T480" i="23"/>
  <c r="S481" i="23"/>
  <c r="T481" i="23"/>
  <c r="S482" i="23"/>
  <c r="T482" i="23"/>
  <c r="S483" i="23"/>
  <c r="T483" i="23"/>
  <c r="S484" i="23"/>
  <c r="T484" i="23"/>
  <c r="S485" i="23"/>
  <c r="T485" i="23"/>
  <c r="S486" i="23"/>
  <c r="T486" i="23"/>
  <c r="S487" i="23"/>
  <c r="T487" i="23"/>
  <c r="S488" i="23"/>
  <c r="T488" i="23"/>
  <c r="S489" i="23"/>
  <c r="T489" i="23"/>
  <c r="S490" i="23"/>
  <c r="T490" i="23"/>
  <c r="S491" i="23"/>
  <c r="T491" i="23"/>
  <c r="S492" i="23"/>
  <c r="T492" i="23"/>
  <c r="S493" i="23"/>
  <c r="T493" i="23"/>
  <c r="S494" i="23"/>
  <c r="T494" i="23"/>
  <c r="S495" i="23"/>
  <c r="T495" i="23"/>
  <c r="S496" i="23"/>
  <c r="T496" i="23"/>
  <c r="S497" i="23"/>
  <c r="T497" i="23"/>
  <c r="S498" i="23"/>
  <c r="T498" i="23"/>
  <c r="S499" i="23"/>
  <c r="T499" i="23"/>
  <c r="S500" i="23"/>
  <c r="T500" i="23"/>
  <c r="S501" i="23"/>
  <c r="T501" i="23"/>
  <c r="S502" i="23"/>
  <c r="T502" i="23"/>
  <c r="S503" i="23"/>
  <c r="T503" i="23"/>
  <c r="S504" i="23"/>
  <c r="T504" i="23"/>
  <c r="S505" i="23"/>
  <c r="T505" i="23"/>
  <c r="S506" i="23"/>
  <c r="T506" i="23"/>
  <c r="S507" i="23"/>
  <c r="T507" i="23"/>
  <c r="S508" i="23"/>
  <c r="T508" i="23"/>
  <c r="S509" i="23"/>
  <c r="T509" i="23"/>
  <c r="S510" i="23"/>
  <c r="T510" i="23"/>
  <c r="S511" i="23"/>
  <c r="T511" i="23"/>
  <c r="S512" i="23"/>
  <c r="T512" i="23"/>
  <c r="S513" i="23"/>
  <c r="T513" i="23"/>
  <c r="S514" i="23"/>
  <c r="T514" i="23"/>
  <c r="S515" i="23"/>
  <c r="T515" i="23"/>
  <c r="S516" i="23"/>
  <c r="T516" i="23"/>
  <c r="S517" i="23"/>
  <c r="T517" i="23"/>
  <c r="S518" i="23"/>
  <c r="T518" i="23"/>
  <c r="S519" i="23"/>
  <c r="T519" i="23"/>
  <c r="S520" i="23"/>
  <c r="T520" i="23"/>
  <c r="S521" i="23"/>
  <c r="T521" i="23"/>
  <c r="S522" i="23"/>
  <c r="T522" i="23"/>
  <c r="S523" i="23"/>
  <c r="T523" i="23"/>
  <c r="S15" i="24"/>
  <c r="T15" i="24"/>
  <c r="S16" i="24"/>
  <c r="T16" i="24"/>
  <c r="S17" i="24"/>
  <c r="T17" i="24"/>
  <c r="S18" i="24"/>
  <c r="T18" i="24"/>
  <c r="S19" i="24"/>
  <c r="T19" i="24"/>
  <c r="S20" i="24"/>
  <c r="T20" i="24"/>
  <c r="S21" i="24"/>
  <c r="T21" i="24"/>
  <c r="S22" i="24"/>
  <c r="T22" i="24"/>
  <c r="S23" i="24"/>
  <c r="T23" i="24"/>
  <c r="S24" i="24"/>
  <c r="T24" i="24"/>
  <c r="S25" i="24"/>
  <c r="T25" i="24"/>
  <c r="S26" i="24"/>
  <c r="T26" i="24"/>
  <c r="S27" i="24"/>
  <c r="T27" i="24"/>
  <c r="S28" i="24"/>
  <c r="T28" i="24"/>
  <c r="S29" i="24"/>
  <c r="T29" i="24"/>
  <c r="S30" i="24"/>
  <c r="T30" i="24"/>
  <c r="S31" i="24"/>
  <c r="T31" i="24"/>
  <c r="S32" i="24"/>
  <c r="T32" i="24"/>
  <c r="S33" i="24"/>
  <c r="T33" i="24"/>
  <c r="S34" i="24"/>
  <c r="T34" i="24"/>
  <c r="S35" i="24"/>
  <c r="T35" i="24"/>
  <c r="S36" i="24"/>
  <c r="T36" i="24"/>
  <c r="S37" i="24"/>
  <c r="T37" i="24"/>
  <c r="S38" i="24"/>
  <c r="T38" i="24"/>
  <c r="S39" i="24"/>
  <c r="T39" i="24"/>
  <c r="S40" i="24"/>
  <c r="T40" i="24"/>
  <c r="S41" i="24"/>
  <c r="T41" i="24"/>
  <c r="S42" i="24"/>
  <c r="T42" i="24"/>
  <c r="S43" i="24"/>
  <c r="T43" i="24"/>
  <c r="S44" i="24"/>
  <c r="T44" i="24"/>
  <c r="S45" i="24"/>
  <c r="T45" i="24"/>
  <c r="S46" i="24"/>
  <c r="T46" i="24"/>
  <c r="S47" i="24"/>
  <c r="T47" i="24"/>
  <c r="S48" i="24"/>
  <c r="T48" i="24"/>
  <c r="S49" i="24"/>
  <c r="T49" i="24"/>
  <c r="S50" i="24"/>
  <c r="T50" i="24"/>
  <c r="S51" i="24"/>
  <c r="T51" i="24"/>
  <c r="S52" i="24"/>
  <c r="T52" i="24"/>
  <c r="S53" i="24"/>
  <c r="T53" i="24"/>
  <c r="S54" i="24"/>
  <c r="T54" i="24"/>
  <c r="S55" i="24"/>
  <c r="T55" i="24"/>
  <c r="S56" i="24"/>
  <c r="T56" i="24"/>
  <c r="S57" i="24"/>
  <c r="T57" i="24"/>
  <c r="S58" i="24"/>
  <c r="T58" i="24"/>
  <c r="S59" i="24"/>
  <c r="T59" i="24"/>
  <c r="S60" i="24"/>
  <c r="T60" i="24"/>
  <c r="S61" i="24"/>
  <c r="T61" i="24"/>
  <c r="S62" i="24"/>
  <c r="T62" i="24"/>
  <c r="S63" i="24"/>
  <c r="T63" i="24"/>
  <c r="S64" i="24"/>
  <c r="T64" i="24"/>
  <c r="S65" i="24"/>
  <c r="T65" i="24"/>
  <c r="S66" i="24"/>
  <c r="T66" i="24"/>
  <c r="S67" i="24"/>
  <c r="T67" i="24"/>
  <c r="S68" i="24"/>
  <c r="T68" i="24"/>
  <c r="S69" i="24"/>
  <c r="T69" i="24"/>
  <c r="S70" i="24"/>
  <c r="T70" i="24"/>
  <c r="S71" i="24"/>
  <c r="T71" i="24"/>
  <c r="S72" i="24"/>
  <c r="T72" i="24"/>
  <c r="S73" i="24"/>
  <c r="T73" i="24"/>
  <c r="S74" i="24"/>
  <c r="T74" i="24"/>
  <c r="S75" i="24"/>
  <c r="T75" i="24"/>
  <c r="S76" i="24"/>
  <c r="T76" i="24"/>
  <c r="S77" i="24"/>
  <c r="T77" i="24"/>
  <c r="S78" i="24"/>
  <c r="T78" i="24"/>
  <c r="S79" i="24"/>
  <c r="T79" i="24"/>
  <c r="S80" i="24"/>
  <c r="T80" i="24"/>
  <c r="S81" i="24"/>
  <c r="T81" i="24"/>
  <c r="S82" i="24"/>
  <c r="T82" i="24"/>
  <c r="S83" i="24"/>
  <c r="T83" i="24"/>
  <c r="S84" i="24"/>
  <c r="T84" i="24"/>
  <c r="S85" i="24"/>
  <c r="T85" i="24"/>
  <c r="S86" i="24"/>
  <c r="T86" i="24"/>
  <c r="S87" i="24"/>
  <c r="T87" i="24"/>
  <c r="S88" i="24"/>
  <c r="T88" i="24"/>
  <c r="S89" i="24"/>
  <c r="T89" i="24"/>
  <c r="S90" i="24"/>
  <c r="T90" i="24"/>
  <c r="S91" i="24"/>
  <c r="T91" i="24"/>
  <c r="S92" i="24"/>
  <c r="T92" i="24"/>
  <c r="S93" i="24"/>
  <c r="T93" i="24"/>
  <c r="S94" i="24"/>
  <c r="T94" i="24"/>
  <c r="S95" i="24"/>
  <c r="T95" i="24"/>
  <c r="S96" i="24"/>
  <c r="T96" i="24"/>
  <c r="S97" i="24"/>
  <c r="T97" i="24"/>
  <c r="S98" i="24"/>
  <c r="T98" i="24"/>
  <c r="S99" i="24"/>
  <c r="T99" i="24"/>
  <c r="S100" i="24"/>
  <c r="T100" i="24"/>
  <c r="S101" i="24"/>
  <c r="T101" i="24"/>
  <c r="S102" i="24"/>
  <c r="T102" i="24"/>
  <c r="S103" i="24"/>
  <c r="T103" i="24"/>
  <c r="S104" i="24"/>
  <c r="T104" i="24"/>
  <c r="S105" i="24"/>
  <c r="T105" i="24"/>
  <c r="S106" i="24"/>
  <c r="T106" i="24"/>
  <c r="S107" i="24"/>
  <c r="T107" i="24"/>
  <c r="S108" i="24"/>
  <c r="T108" i="24"/>
  <c r="S109" i="24"/>
  <c r="T109" i="24"/>
  <c r="S110" i="24"/>
  <c r="T110" i="24"/>
  <c r="S111" i="24"/>
  <c r="T111" i="24"/>
  <c r="S112" i="24"/>
  <c r="T112" i="24"/>
  <c r="S113" i="24"/>
  <c r="T113" i="24"/>
  <c r="S114" i="24"/>
  <c r="T114" i="24"/>
  <c r="S115" i="24"/>
  <c r="T115" i="24"/>
  <c r="S116" i="24"/>
  <c r="T116" i="24"/>
  <c r="S117" i="24"/>
  <c r="T117" i="24"/>
  <c r="S118" i="24"/>
  <c r="T118" i="24"/>
  <c r="S119" i="24"/>
  <c r="T119" i="24"/>
  <c r="S120" i="24"/>
  <c r="T120" i="24"/>
  <c r="S121" i="24"/>
  <c r="T121" i="24"/>
  <c r="S122" i="24"/>
  <c r="T122" i="24"/>
  <c r="S123" i="24"/>
  <c r="T123" i="24"/>
  <c r="S124" i="24"/>
  <c r="T124" i="24"/>
  <c r="S125" i="24"/>
  <c r="T125" i="24"/>
  <c r="S126" i="24"/>
  <c r="T126" i="24"/>
  <c r="S127" i="24"/>
  <c r="T127" i="24"/>
  <c r="S128" i="24"/>
  <c r="T128" i="24"/>
  <c r="S129" i="24"/>
  <c r="T129" i="24"/>
  <c r="S130" i="24"/>
  <c r="T130" i="24"/>
  <c r="S131" i="24"/>
  <c r="T131" i="24"/>
  <c r="S132" i="24"/>
  <c r="T132" i="24"/>
  <c r="S133" i="24"/>
  <c r="T133" i="24"/>
  <c r="S134" i="24"/>
  <c r="T134" i="24"/>
  <c r="S135" i="24"/>
  <c r="T135" i="24"/>
  <c r="S136" i="24"/>
  <c r="T136" i="24"/>
  <c r="S137" i="24"/>
  <c r="T137" i="24"/>
  <c r="S138" i="24"/>
  <c r="T138" i="24"/>
  <c r="S139" i="24"/>
  <c r="T139" i="24"/>
  <c r="S140" i="24"/>
  <c r="T140" i="24"/>
  <c r="S141" i="24"/>
  <c r="T141" i="24"/>
  <c r="S142" i="24"/>
  <c r="T142" i="24"/>
  <c r="S143" i="24"/>
  <c r="T143" i="24"/>
  <c r="S144" i="24"/>
  <c r="T144" i="24"/>
  <c r="S145" i="24"/>
  <c r="T145" i="24"/>
  <c r="S146" i="24"/>
  <c r="T146" i="24"/>
  <c r="S147" i="24"/>
  <c r="T147" i="24"/>
  <c r="S148" i="24"/>
  <c r="T148" i="24"/>
  <c r="S149" i="24"/>
  <c r="T149" i="24"/>
  <c r="S150" i="24"/>
  <c r="T150" i="24"/>
  <c r="S151" i="24"/>
  <c r="T151" i="24"/>
  <c r="S152" i="24"/>
  <c r="T152" i="24"/>
  <c r="S153" i="24"/>
  <c r="T153" i="24"/>
  <c r="S154" i="24"/>
  <c r="T154" i="24"/>
  <c r="S155" i="24"/>
  <c r="T155" i="24"/>
  <c r="S156" i="24"/>
  <c r="T156" i="24"/>
  <c r="S157" i="24"/>
  <c r="T157" i="24"/>
  <c r="S158" i="24"/>
  <c r="T158" i="24"/>
  <c r="S159" i="24"/>
  <c r="T159" i="24"/>
  <c r="S160" i="24"/>
  <c r="T160" i="24"/>
  <c r="S161" i="24"/>
  <c r="T161" i="24"/>
  <c r="S162" i="24"/>
  <c r="T162" i="24"/>
  <c r="S163" i="24"/>
  <c r="T163" i="24"/>
  <c r="S164" i="24"/>
  <c r="T164" i="24"/>
  <c r="S165" i="24"/>
  <c r="T165" i="24"/>
  <c r="S166" i="24"/>
  <c r="T166" i="24"/>
  <c r="S167" i="24"/>
  <c r="T167" i="24"/>
  <c r="S168" i="24"/>
  <c r="T168" i="24"/>
  <c r="S169" i="24"/>
  <c r="T169" i="24"/>
  <c r="S170" i="24"/>
  <c r="T170" i="24"/>
  <c r="S171" i="24"/>
  <c r="T171" i="24"/>
  <c r="S172" i="24"/>
  <c r="T172" i="24"/>
  <c r="S173" i="24"/>
  <c r="T173" i="24"/>
  <c r="S174" i="24"/>
  <c r="T174" i="24"/>
  <c r="S175" i="24"/>
  <c r="T175" i="24"/>
  <c r="S176" i="24"/>
  <c r="T176" i="24"/>
  <c r="S177" i="24"/>
  <c r="T177" i="24"/>
  <c r="S178" i="24"/>
  <c r="T178" i="24"/>
  <c r="S179" i="24"/>
  <c r="T179" i="24"/>
  <c r="S180" i="24"/>
  <c r="T180" i="24"/>
  <c r="S181" i="24"/>
  <c r="T181" i="24"/>
  <c r="S182" i="24"/>
  <c r="T182" i="24"/>
  <c r="S183" i="24"/>
  <c r="T183" i="24"/>
  <c r="S184" i="24"/>
  <c r="T184" i="24"/>
  <c r="S185" i="24"/>
  <c r="T185" i="24"/>
  <c r="S186" i="24"/>
  <c r="T186" i="24"/>
  <c r="S187" i="24"/>
  <c r="T187" i="24"/>
  <c r="S188" i="24"/>
  <c r="T188" i="24"/>
  <c r="S189" i="24"/>
  <c r="T189" i="24"/>
  <c r="S190" i="24"/>
  <c r="T190" i="24"/>
  <c r="S191" i="24"/>
  <c r="T191" i="24"/>
  <c r="S192" i="24"/>
  <c r="T192" i="24"/>
  <c r="S193" i="24"/>
  <c r="T193" i="24"/>
  <c r="S194" i="24"/>
  <c r="T194" i="24"/>
  <c r="S195" i="24"/>
  <c r="T195" i="24"/>
  <c r="S196" i="24"/>
  <c r="T196" i="24"/>
  <c r="S197" i="24"/>
  <c r="T197" i="24"/>
  <c r="S198" i="24"/>
  <c r="T198" i="24"/>
  <c r="S199" i="24"/>
  <c r="T199" i="24"/>
  <c r="S200" i="24"/>
  <c r="T200" i="24"/>
  <c r="S201" i="24"/>
  <c r="T201" i="24"/>
  <c r="S202" i="24"/>
  <c r="T202" i="24"/>
  <c r="S203" i="24"/>
  <c r="T203" i="24"/>
  <c r="S204" i="24"/>
  <c r="T204" i="24"/>
  <c r="S205" i="24"/>
  <c r="T205" i="24"/>
  <c r="S206" i="24"/>
  <c r="T206" i="24"/>
  <c r="S207" i="24"/>
  <c r="T207" i="24"/>
  <c r="S208" i="24"/>
  <c r="T208" i="24"/>
  <c r="S209" i="24"/>
  <c r="T209" i="24"/>
  <c r="S210" i="24"/>
  <c r="T210" i="24"/>
  <c r="S211" i="24"/>
  <c r="T211" i="24"/>
  <c r="S212" i="24"/>
  <c r="T212" i="24"/>
  <c r="S213" i="24"/>
  <c r="T213" i="24"/>
  <c r="S214" i="24"/>
  <c r="T214" i="24"/>
  <c r="S215" i="24"/>
  <c r="T215" i="24"/>
  <c r="S216" i="24"/>
  <c r="T216" i="24"/>
  <c r="S217" i="24"/>
  <c r="T217" i="24"/>
  <c r="S218" i="24"/>
  <c r="T218" i="24"/>
  <c r="S219" i="24"/>
  <c r="T219" i="24"/>
  <c r="S220" i="24"/>
  <c r="T220" i="24"/>
  <c r="S221" i="24"/>
  <c r="T221" i="24"/>
  <c r="S222" i="24"/>
  <c r="T222" i="24"/>
  <c r="S223" i="24"/>
  <c r="T223" i="24"/>
  <c r="S224" i="24"/>
  <c r="T224" i="24"/>
  <c r="S225" i="24"/>
  <c r="T225" i="24"/>
  <c r="S226" i="24"/>
  <c r="T226" i="24"/>
  <c r="S227" i="24"/>
  <c r="T227" i="24"/>
  <c r="S228" i="24"/>
  <c r="T228" i="24"/>
  <c r="S229" i="24"/>
  <c r="T229" i="24"/>
  <c r="S230" i="24"/>
  <c r="T230" i="24"/>
  <c r="S231" i="24"/>
  <c r="T231" i="24"/>
  <c r="S232" i="24"/>
  <c r="T232" i="24"/>
  <c r="S233" i="24"/>
  <c r="T233" i="24"/>
  <c r="S234" i="24"/>
  <c r="T234" i="24"/>
  <c r="S235" i="24"/>
  <c r="T235" i="24"/>
  <c r="S236" i="24"/>
  <c r="T236" i="24"/>
  <c r="S237" i="24"/>
  <c r="T237" i="24"/>
  <c r="S238" i="24"/>
  <c r="T238" i="24"/>
  <c r="S239" i="24"/>
  <c r="T239" i="24"/>
  <c r="S240" i="24"/>
  <c r="T240" i="24"/>
  <c r="S241" i="24"/>
  <c r="T241" i="24"/>
  <c r="S242" i="24"/>
  <c r="T242" i="24"/>
  <c r="S243" i="24"/>
  <c r="T243" i="24"/>
  <c r="S244" i="24"/>
  <c r="T244" i="24"/>
  <c r="S245" i="24"/>
  <c r="T245" i="24"/>
  <c r="S246" i="24"/>
  <c r="T246" i="24"/>
  <c r="S247" i="24"/>
  <c r="T247" i="24"/>
  <c r="S248" i="24"/>
  <c r="T248" i="24"/>
  <c r="S249" i="24"/>
  <c r="T249" i="24"/>
  <c r="S250" i="24"/>
  <c r="T250" i="24"/>
  <c r="S251" i="24"/>
  <c r="T251" i="24"/>
  <c r="S252" i="24"/>
  <c r="T252" i="24"/>
  <c r="S253" i="24"/>
  <c r="T253" i="24"/>
  <c r="S254" i="24"/>
  <c r="T254" i="24"/>
  <c r="S255" i="24"/>
  <c r="T255" i="24"/>
  <c r="S256" i="24"/>
  <c r="T256" i="24"/>
  <c r="S257" i="24"/>
  <c r="T257" i="24"/>
  <c r="S258" i="24"/>
  <c r="T258" i="24"/>
  <c r="S259" i="24"/>
  <c r="T259" i="24"/>
  <c r="S260" i="24"/>
  <c r="T260" i="24"/>
  <c r="S261" i="24"/>
  <c r="T261" i="24"/>
  <c r="S262" i="24"/>
  <c r="T262" i="24"/>
  <c r="S263" i="24"/>
  <c r="T263" i="24"/>
  <c r="S264" i="24"/>
  <c r="T264" i="24"/>
  <c r="S265" i="24"/>
  <c r="T265" i="24"/>
  <c r="S266" i="24"/>
  <c r="T266" i="24"/>
  <c r="S267" i="24"/>
  <c r="T267" i="24"/>
  <c r="S268" i="24"/>
  <c r="T268" i="24"/>
  <c r="S269" i="24"/>
  <c r="T269" i="24"/>
  <c r="S270" i="24"/>
  <c r="T270" i="24"/>
  <c r="S271" i="24"/>
  <c r="T271" i="24"/>
  <c r="S272" i="24"/>
  <c r="T272" i="24"/>
  <c r="S273" i="24"/>
  <c r="T273" i="24"/>
  <c r="S274" i="24"/>
  <c r="T274" i="24"/>
  <c r="S275" i="24"/>
  <c r="T275" i="24"/>
  <c r="S276" i="24"/>
  <c r="T276" i="24"/>
  <c r="S277" i="24"/>
  <c r="T277" i="24"/>
  <c r="S278" i="24"/>
  <c r="T278" i="24"/>
  <c r="S279" i="24"/>
  <c r="T279" i="24"/>
  <c r="S280" i="24"/>
  <c r="T280" i="24"/>
  <c r="S281" i="24"/>
  <c r="T281" i="24"/>
  <c r="S282" i="24"/>
  <c r="T282" i="24"/>
  <c r="S283" i="24"/>
  <c r="T283" i="24"/>
  <c r="S284" i="24"/>
  <c r="T284" i="24"/>
  <c r="S285" i="24"/>
  <c r="T285" i="24"/>
  <c r="S286" i="24"/>
  <c r="T286" i="24"/>
  <c r="S287" i="24"/>
  <c r="T287" i="24"/>
  <c r="S288" i="24"/>
  <c r="T288" i="24"/>
  <c r="S289" i="24"/>
  <c r="T289" i="24"/>
  <c r="S290" i="24"/>
  <c r="T290" i="24"/>
  <c r="S291" i="24"/>
  <c r="T291" i="24"/>
  <c r="S292" i="24"/>
  <c r="T292" i="24"/>
  <c r="S293" i="24"/>
  <c r="T293" i="24"/>
  <c r="S294" i="24"/>
  <c r="T294" i="24"/>
  <c r="S295" i="24"/>
  <c r="T295" i="24"/>
  <c r="S296" i="24"/>
  <c r="T296" i="24"/>
  <c r="S297" i="24"/>
  <c r="T297" i="24"/>
  <c r="S298" i="24"/>
  <c r="T298" i="24"/>
  <c r="S299" i="24"/>
  <c r="T299" i="24"/>
  <c r="S300" i="24"/>
  <c r="T300" i="24"/>
  <c r="S301" i="24"/>
  <c r="T301" i="24"/>
  <c r="S302" i="24"/>
  <c r="T302" i="24"/>
  <c r="S303" i="24"/>
  <c r="T303" i="24"/>
  <c r="S304" i="24"/>
  <c r="T304" i="24"/>
  <c r="S305" i="24"/>
  <c r="T305" i="24"/>
  <c r="S306" i="24"/>
  <c r="T306" i="24"/>
  <c r="S307" i="24"/>
  <c r="T307" i="24"/>
  <c r="S308" i="24"/>
  <c r="T308" i="24"/>
  <c r="S309" i="24"/>
  <c r="T309" i="24"/>
  <c r="S310" i="24"/>
  <c r="T310" i="24"/>
  <c r="S311" i="24"/>
  <c r="T311" i="24"/>
  <c r="S312" i="24"/>
  <c r="T312" i="24"/>
  <c r="S313" i="24"/>
  <c r="T313" i="24"/>
  <c r="S314" i="24"/>
  <c r="T314" i="24"/>
  <c r="S315" i="24"/>
  <c r="T315" i="24"/>
  <c r="S316" i="24"/>
  <c r="T316" i="24"/>
  <c r="S317" i="24"/>
  <c r="T317" i="24"/>
  <c r="S318" i="24"/>
  <c r="T318" i="24"/>
  <c r="S319" i="24"/>
  <c r="T319" i="24"/>
  <c r="S320" i="24"/>
  <c r="T320" i="24"/>
  <c r="S321" i="24"/>
  <c r="T321" i="24"/>
  <c r="S322" i="24"/>
  <c r="T322" i="24"/>
  <c r="S323" i="24"/>
  <c r="T323" i="24"/>
  <c r="S324" i="24"/>
  <c r="T324" i="24"/>
  <c r="S325" i="24"/>
  <c r="T325" i="24"/>
  <c r="S326" i="24"/>
  <c r="T326" i="24"/>
  <c r="S327" i="24"/>
  <c r="T327" i="24"/>
  <c r="S328" i="24"/>
  <c r="T328" i="24"/>
  <c r="S329" i="24"/>
  <c r="T329" i="24"/>
  <c r="S330" i="24"/>
  <c r="T330" i="24"/>
  <c r="S331" i="24"/>
  <c r="T331" i="24"/>
  <c r="S332" i="24"/>
  <c r="T332" i="24"/>
  <c r="S333" i="24"/>
  <c r="T333" i="24"/>
  <c r="S334" i="24"/>
  <c r="T334" i="24"/>
  <c r="S335" i="24"/>
  <c r="T335" i="24"/>
  <c r="S336" i="24"/>
  <c r="T336" i="24"/>
  <c r="S337" i="24"/>
  <c r="T337" i="24"/>
  <c r="S338" i="24"/>
  <c r="T338" i="24"/>
  <c r="S339" i="24"/>
  <c r="T339" i="24"/>
  <c r="S340" i="24"/>
  <c r="T340" i="24"/>
  <c r="S341" i="24"/>
  <c r="T341" i="24"/>
  <c r="S342" i="24"/>
  <c r="T342" i="24"/>
  <c r="S343" i="24"/>
  <c r="T343" i="24"/>
  <c r="S344" i="24"/>
  <c r="T344" i="24"/>
  <c r="S345" i="24"/>
  <c r="T345" i="24"/>
  <c r="S346" i="24"/>
  <c r="T346" i="24"/>
  <c r="S347" i="24"/>
  <c r="T347" i="24"/>
  <c r="S348" i="24"/>
  <c r="T348" i="24"/>
  <c r="S349" i="24"/>
  <c r="T349" i="24"/>
  <c r="S350" i="24"/>
  <c r="T350" i="24"/>
  <c r="S351" i="24"/>
  <c r="T351" i="24"/>
  <c r="S352" i="24"/>
  <c r="T352" i="24"/>
  <c r="S353" i="24"/>
  <c r="T353" i="24"/>
  <c r="S354" i="24"/>
  <c r="T354" i="24"/>
  <c r="S355" i="24"/>
  <c r="T355" i="24"/>
  <c r="S356" i="24"/>
  <c r="T356" i="24"/>
  <c r="S357" i="24"/>
  <c r="T357" i="24"/>
  <c r="S358" i="24"/>
  <c r="T358" i="24"/>
  <c r="S359" i="24"/>
  <c r="T359" i="24"/>
  <c r="S360" i="24"/>
  <c r="T360" i="24"/>
  <c r="S361" i="24"/>
  <c r="T361" i="24"/>
  <c r="S362" i="24"/>
  <c r="T362" i="24"/>
  <c r="S363" i="24"/>
  <c r="T363" i="24"/>
  <c r="S364" i="24"/>
  <c r="T364" i="24"/>
  <c r="S365" i="24"/>
  <c r="T365" i="24"/>
  <c r="S366" i="24"/>
  <c r="T366" i="24"/>
  <c r="S367" i="24"/>
  <c r="T367" i="24"/>
  <c r="S368" i="24"/>
  <c r="T368" i="24"/>
  <c r="S369" i="24"/>
  <c r="T369" i="24"/>
  <c r="S370" i="24"/>
  <c r="T370" i="24"/>
  <c r="S371" i="24"/>
  <c r="T371" i="24"/>
  <c r="S372" i="24"/>
  <c r="T372" i="24"/>
  <c r="S373" i="24"/>
  <c r="T373" i="24"/>
  <c r="S374" i="24"/>
  <c r="T374" i="24"/>
  <c r="S375" i="24"/>
  <c r="T375" i="24"/>
  <c r="S376" i="24"/>
  <c r="T376" i="24"/>
  <c r="S377" i="24"/>
  <c r="T377" i="24"/>
  <c r="S378" i="24"/>
  <c r="T378" i="24"/>
  <c r="S379" i="24"/>
  <c r="T379" i="24"/>
  <c r="S380" i="24"/>
  <c r="T380" i="24"/>
  <c r="S381" i="24"/>
  <c r="T381" i="24"/>
  <c r="S382" i="24"/>
  <c r="T382" i="24"/>
  <c r="S383" i="24"/>
  <c r="T383" i="24"/>
  <c r="S384" i="24"/>
  <c r="T384" i="24"/>
  <c r="S385" i="24"/>
  <c r="T385" i="24"/>
  <c r="S386" i="24"/>
  <c r="T386" i="24"/>
  <c r="S387" i="24"/>
  <c r="T387" i="24"/>
  <c r="S388" i="24"/>
  <c r="T388" i="24"/>
  <c r="S389" i="24"/>
  <c r="T389" i="24"/>
  <c r="S390" i="24"/>
  <c r="T390" i="24"/>
  <c r="S391" i="24"/>
  <c r="T391" i="24"/>
  <c r="S392" i="24"/>
  <c r="T392" i="24"/>
  <c r="S393" i="24"/>
  <c r="T393" i="24"/>
  <c r="S394" i="24"/>
  <c r="T394" i="24"/>
  <c r="S395" i="24"/>
  <c r="T395" i="24"/>
  <c r="S396" i="24"/>
  <c r="T396" i="24"/>
  <c r="S397" i="24"/>
  <c r="T397" i="24"/>
  <c r="S398" i="24"/>
  <c r="T398" i="24"/>
  <c r="S399" i="24"/>
  <c r="T399" i="24"/>
  <c r="S400" i="24"/>
  <c r="T400" i="24"/>
  <c r="S401" i="24"/>
  <c r="T401" i="24"/>
  <c r="S402" i="24"/>
  <c r="T402" i="24"/>
  <c r="S403" i="24"/>
  <c r="T403" i="24"/>
  <c r="S404" i="24"/>
  <c r="T404" i="24"/>
  <c r="S405" i="24"/>
  <c r="T405" i="24"/>
  <c r="S406" i="24"/>
  <c r="T406" i="24"/>
  <c r="S407" i="24"/>
  <c r="T407" i="24"/>
  <c r="S408" i="24"/>
  <c r="T408" i="24"/>
  <c r="S409" i="24"/>
  <c r="T409" i="24"/>
  <c r="S410" i="24"/>
  <c r="T410" i="24"/>
  <c r="S411" i="24"/>
  <c r="T411" i="24"/>
  <c r="S412" i="24"/>
  <c r="T412" i="24"/>
  <c r="S413" i="24"/>
  <c r="T413" i="24"/>
  <c r="S414" i="24"/>
  <c r="T414" i="24"/>
  <c r="S415" i="24"/>
  <c r="T415" i="24"/>
  <c r="S416" i="24"/>
  <c r="T416" i="24"/>
  <c r="S417" i="24"/>
  <c r="T417" i="24"/>
  <c r="S418" i="24"/>
  <c r="T418" i="24"/>
  <c r="S419" i="24"/>
  <c r="T419" i="24"/>
  <c r="S420" i="24"/>
  <c r="T420" i="24"/>
  <c r="S421" i="24"/>
  <c r="T421" i="24"/>
  <c r="S422" i="24"/>
  <c r="T422" i="24"/>
  <c r="S423" i="24"/>
  <c r="T423" i="24"/>
  <c r="S424" i="24"/>
  <c r="T424" i="24"/>
  <c r="S425" i="24"/>
  <c r="T425" i="24"/>
  <c r="S426" i="24"/>
  <c r="T426" i="24"/>
  <c r="S427" i="24"/>
  <c r="T427" i="24"/>
  <c r="S428" i="24"/>
  <c r="T428" i="24"/>
  <c r="S429" i="24"/>
  <c r="T429" i="24"/>
  <c r="S430" i="24"/>
  <c r="T430" i="24"/>
  <c r="S431" i="24"/>
  <c r="T431" i="24"/>
  <c r="S432" i="24"/>
  <c r="T432" i="24"/>
  <c r="S433" i="24"/>
  <c r="T433" i="24"/>
  <c r="S434" i="24"/>
  <c r="T434" i="24"/>
  <c r="S435" i="24"/>
  <c r="T435" i="24"/>
  <c r="S436" i="24"/>
  <c r="T436" i="24"/>
  <c r="S437" i="24"/>
  <c r="T437" i="24"/>
  <c r="S438" i="24"/>
  <c r="T438" i="24"/>
  <c r="S439" i="24"/>
  <c r="T439" i="24"/>
  <c r="S440" i="24"/>
  <c r="T440" i="24"/>
  <c r="S441" i="24"/>
  <c r="T441" i="24"/>
  <c r="S442" i="24"/>
  <c r="T442" i="24"/>
  <c r="S443" i="24"/>
  <c r="T443" i="24"/>
  <c r="S444" i="24"/>
  <c r="T444" i="24"/>
  <c r="S445" i="24"/>
  <c r="T445" i="24"/>
  <c r="S446" i="24"/>
  <c r="T446" i="24"/>
  <c r="S447" i="24"/>
  <c r="T447" i="24"/>
  <c r="S448" i="24"/>
  <c r="T448" i="24"/>
  <c r="S449" i="24"/>
  <c r="T449" i="24"/>
  <c r="S450" i="24"/>
  <c r="T450" i="24"/>
  <c r="S451" i="24"/>
  <c r="T451" i="24"/>
  <c r="S452" i="24"/>
  <c r="T452" i="24"/>
  <c r="S453" i="24"/>
  <c r="T453" i="24"/>
  <c r="S454" i="24"/>
  <c r="T454" i="24"/>
  <c r="S455" i="24"/>
  <c r="T455" i="24"/>
  <c r="S456" i="24"/>
  <c r="T456" i="24"/>
  <c r="S457" i="24"/>
  <c r="T457" i="24"/>
  <c r="S458" i="24"/>
  <c r="T458" i="24"/>
  <c r="S459" i="24"/>
  <c r="T459" i="24"/>
  <c r="S460" i="24"/>
  <c r="T460" i="24"/>
  <c r="S461" i="24"/>
  <c r="T461" i="24"/>
  <c r="S462" i="24"/>
  <c r="T462" i="24"/>
  <c r="S463" i="24"/>
  <c r="T463" i="24"/>
  <c r="S464" i="24"/>
  <c r="T464" i="24"/>
  <c r="S465" i="24"/>
  <c r="T465" i="24"/>
  <c r="S466" i="24"/>
  <c r="T466" i="24"/>
  <c r="S467" i="24"/>
  <c r="T467" i="24"/>
  <c r="S468" i="24"/>
  <c r="T468" i="24"/>
  <c r="S469" i="24"/>
  <c r="T469" i="24"/>
  <c r="S470" i="24"/>
  <c r="T470" i="24"/>
  <c r="S471" i="24"/>
  <c r="T471" i="24"/>
  <c r="S472" i="24"/>
  <c r="T472" i="24"/>
  <c r="S473" i="24"/>
  <c r="T473" i="24"/>
  <c r="S474" i="24"/>
  <c r="T474" i="24"/>
  <c r="S475" i="24"/>
  <c r="T475" i="24"/>
  <c r="S476" i="24"/>
  <c r="T476" i="24"/>
  <c r="S477" i="24"/>
  <c r="T477" i="24"/>
  <c r="S478" i="24"/>
  <c r="T478" i="24"/>
  <c r="S479" i="24"/>
  <c r="T479" i="24"/>
  <c r="S480" i="24"/>
  <c r="T480" i="24"/>
  <c r="S481" i="24"/>
  <c r="T481" i="24"/>
  <c r="S482" i="24"/>
  <c r="T482" i="24"/>
  <c r="S483" i="24"/>
  <c r="T483" i="24"/>
  <c r="S484" i="24"/>
  <c r="T484" i="24"/>
  <c r="S485" i="24"/>
  <c r="T485" i="24"/>
  <c r="S486" i="24"/>
  <c r="T486" i="24"/>
  <c r="S487" i="24"/>
  <c r="T487" i="24"/>
  <c r="S488" i="24"/>
  <c r="T488" i="24"/>
  <c r="S489" i="24"/>
  <c r="T489" i="24"/>
  <c r="S490" i="24"/>
  <c r="T490" i="24"/>
  <c r="S491" i="24"/>
  <c r="T491" i="24"/>
  <c r="S492" i="24"/>
  <c r="T492" i="24"/>
  <c r="S493" i="24"/>
  <c r="T493" i="24"/>
  <c r="S494" i="24"/>
  <c r="T494" i="24"/>
  <c r="S495" i="24"/>
  <c r="T495" i="24"/>
  <c r="S496" i="24"/>
  <c r="T496" i="24"/>
  <c r="S497" i="24"/>
  <c r="T497" i="24"/>
  <c r="S498" i="24"/>
  <c r="T498" i="24"/>
  <c r="S499" i="24"/>
  <c r="T499" i="24"/>
  <c r="S500" i="24"/>
  <c r="T500" i="24"/>
  <c r="S501" i="24"/>
  <c r="T501" i="24"/>
  <c r="S502" i="24"/>
  <c r="T502" i="24"/>
  <c r="S503" i="24"/>
  <c r="T503" i="24"/>
  <c r="S504" i="24"/>
  <c r="T504" i="24"/>
  <c r="S505" i="24"/>
  <c r="T505" i="24"/>
  <c r="S506" i="24"/>
  <c r="T506" i="24"/>
  <c r="S507" i="24"/>
  <c r="T507" i="24"/>
  <c r="S508" i="24"/>
  <c r="T508" i="24"/>
  <c r="S509" i="24"/>
  <c r="T509" i="24"/>
  <c r="S510" i="24"/>
  <c r="T510" i="24"/>
  <c r="S511" i="24"/>
  <c r="T511" i="24"/>
  <c r="S512" i="24"/>
  <c r="T512" i="24"/>
  <c r="S513" i="24"/>
  <c r="T513" i="24"/>
  <c r="S514" i="24"/>
  <c r="T514" i="24"/>
  <c r="S515" i="24"/>
  <c r="T515" i="24"/>
  <c r="S516" i="24"/>
  <c r="T516" i="24"/>
  <c r="S517" i="24"/>
  <c r="T517" i="24"/>
  <c r="S518" i="24"/>
  <c r="T518" i="24"/>
  <c r="S519" i="24"/>
  <c r="T519" i="24"/>
  <c r="S520" i="24"/>
  <c r="T520" i="24"/>
  <c r="S521" i="24"/>
  <c r="T521" i="24"/>
  <c r="S522" i="24"/>
  <c r="T522" i="24"/>
  <c r="S523" i="24"/>
  <c r="T523" i="24"/>
  <c r="S524" i="24"/>
  <c r="T524" i="24"/>
  <c r="S525" i="24"/>
  <c r="T525" i="24"/>
  <c r="S526" i="24"/>
  <c r="T526" i="24"/>
  <c r="S527" i="24"/>
  <c r="T527" i="24"/>
  <c r="S528" i="24"/>
  <c r="T528" i="24"/>
  <c r="S529" i="24"/>
  <c r="T529" i="24"/>
  <c r="S530" i="24"/>
  <c r="T530" i="24"/>
  <c r="S531" i="24"/>
  <c r="T531" i="24"/>
  <c r="S532" i="24"/>
  <c r="T532" i="24"/>
  <c r="S533" i="24"/>
  <c r="T533" i="24"/>
  <c r="S534" i="24"/>
  <c r="T534" i="24"/>
  <c r="S535" i="24"/>
  <c r="T535" i="24"/>
  <c r="S16" i="25"/>
  <c r="T16" i="25"/>
  <c r="S17" i="25"/>
  <c r="T17" i="25"/>
  <c r="S18" i="25"/>
  <c r="T18" i="25"/>
  <c r="S19" i="25"/>
  <c r="T19" i="25"/>
  <c r="S20" i="25"/>
  <c r="T20" i="25"/>
  <c r="S21" i="25"/>
  <c r="T21" i="25"/>
  <c r="S22" i="25"/>
  <c r="T22" i="25"/>
  <c r="S23" i="25"/>
  <c r="T23" i="25"/>
  <c r="S24" i="25"/>
  <c r="T24" i="25"/>
  <c r="S25" i="25"/>
  <c r="T25" i="25"/>
  <c r="S26" i="25"/>
  <c r="T26" i="25"/>
  <c r="S27" i="25"/>
  <c r="T27" i="25"/>
  <c r="S28" i="25"/>
  <c r="T28" i="25"/>
  <c r="S29" i="25"/>
  <c r="T29" i="25"/>
  <c r="S30" i="25"/>
  <c r="T30" i="25"/>
  <c r="S31" i="25"/>
  <c r="T31" i="25"/>
  <c r="S32" i="25"/>
  <c r="T32" i="25"/>
  <c r="S33" i="25"/>
  <c r="T33" i="25"/>
  <c r="S34" i="25"/>
  <c r="T34" i="25"/>
  <c r="S35" i="25"/>
  <c r="T35" i="25"/>
  <c r="S36" i="25"/>
  <c r="T36" i="25"/>
  <c r="S37" i="25"/>
  <c r="T37" i="25"/>
  <c r="S38" i="25"/>
  <c r="T38" i="25"/>
  <c r="S39" i="25"/>
  <c r="T39" i="25"/>
  <c r="S40" i="25"/>
  <c r="T40" i="25"/>
  <c r="S41" i="25"/>
  <c r="T41" i="25"/>
  <c r="S42" i="25"/>
  <c r="T42" i="25"/>
  <c r="S43" i="25"/>
  <c r="T43" i="25"/>
  <c r="S44" i="25"/>
  <c r="T44" i="25"/>
  <c r="S45" i="25"/>
  <c r="T45" i="25"/>
  <c r="S46" i="25"/>
  <c r="T46" i="25"/>
  <c r="S47" i="25"/>
  <c r="T47" i="25"/>
  <c r="S48" i="25"/>
  <c r="T48" i="25"/>
  <c r="S49" i="25"/>
  <c r="T49" i="25"/>
  <c r="S50" i="25"/>
  <c r="T50" i="25"/>
  <c r="S51" i="25"/>
  <c r="T51" i="25"/>
  <c r="S52" i="25"/>
  <c r="T52" i="25"/>
  <c r="S53" i="25"/>
  <c r="T53" i="25"/>
  <c r="S54" i="25"/>
  <c r="T54" i="25"/>
  <c r="S55" i="25"/>
  <c r="T55" i="25"/>
  <c r="S56" i="25"/>
  <c r="T56" i="25"/>
  <c r="S57" i="25"/>
  <c r="T57" i="25"/>
  <c r="S58" i="25"/>
  <c r="T58" i="25"/>
  <c r="S59" i="25"/>
  <c r="T59" i="25"/>
  <c r="S60" i="25"/>
  <c r="T60" i="25"/>
  <c r="S61" i="25"/>
  <c r="T61" i="25"/>
  <c r="S62" i="25"/>
  <c r="T62" i="25"/>
  <c r="S63" i="25"/>
  <c r="T63" i="25"/>
  <c r="S64" i="25"/>
  <c r="T64" i="25"/>
  <c r="S65" i="25"/>
  <c r="T65" i="25"/>
  <c r="S66" i="25"/>
  <c r="T66" i="25"/>
  <c r="S67" i="25"/>
  <c r="T67" i="25"/>
  <c r="S68" i="25"/>
  <c r="T68" i="25"/>
  <c r="S69" i="25"/>
  <c r="T69" i="25"/>
  <c r="S70" i="25"/>
  <c r="T70" i="25"/>
  <c r="S71" i="25"/>
  <c r="T71" i="25"/>
  <c r="S72" i="25"/>
  <c r="T72" i="25"/>
  <c r="S73" i="25"/>
  <c r="T73" i="25"/>
  <c r="S74" i="25"/>
  <c r="T74" i="25"/>
  <c r="S75" i="25"/>
  <c r="T75" i="25"/>
  <c r="S76" i="25"/>
  <c r="T76" i="25"/>
  <c r="S77" i="25"/>
  <c r="T77" i="25"/>
  <c r="S78" i="25"/>
  <c r="T78" i="25"/>
  <c r="S79" i="25"/>
  <c r="T79" i="25"/>
  <c r="S80" i="25"/>
  <c r="T80" i="25"/>
  <c r="S81" i="25"/>
  <c r="T81" i="25"/>
  <c r="S82" i="25"/>
  <c r="T82" i="25"/>
  <c r="S83" i="25"/>
  <c r="T83" i="25"/>
  <c r="S84" i="25"/>
  <c r="T84" i="25"/>
  <c r="S85" i="25"/>
  <c r="T85" i="25"/>
  <c r="S86" i="25"/>
  <c r="T86" i="25"/>
  <c r="S87" i="25"/>
  <c r="T87" i="25"/>
  <c r="S88" i="25"/>
  <c r="T88" i="25"/>
  <c r="S89" i="25"/>
  <c r="T89" i="25"/>
  <c r="S90" i="25"/>
  <c r="T90" i="25"/>
  <c r="S91" i="25"/>
  <c r="T91" i="25"/>
  <c r="S92" i="25"/>
  <c r="T92" i="25"/>
  <c r="S93" i="25"/>
  <c r="T93" i="25"/>
  <c r="S94" i="25"/>
  <c r="T94" i="25"/>
  <c r="S95" i="25"/>
  <c r="T95" i="25"/>
  <c r="S96" i="25"/>
  <c r="T96" i="25"/>
  <c r="S97" i="25"/>
  <c r="T97" i="25"/>
  <c r="S98" i="25"/>
  <c r="T98" i="25"/>
  <c r="S99" i="25"/>
  <c r="T99" i="25"/>
  <c r="S100" i="25"/>
  <c r="T100" i="25"/>
  <c r="S101" i="25"/>
  <c r="T101" i="25"/>
  <c r="S102" i="25"/>
  <c r="T102" i="25"/>
  <c r="S103" i="25"/>
  <c r="T103" i="25"/>
  <c r="S104" i="25"/>
  <c r="T104" i="25"/>
  <c r="S105" i="25"/>
  <c r="T105" i="25"/>
  <c r="S106" i="25"/>
  <c r="T106" i="25"/>
  <c r="S107" i="25"/>
  <c r="T107" i="25"/>
  <c r="S108" i="25"/>
  <c r="T108" i="25"/>
  <c r="S109" i="25"/>
  <c r="T109" i="25"/>
  <c r="S110" i="25"/>
  <c r="T110" i="25"/>
  <c r="S111" i="25"/>
  <c r="T111" i="25"/>
  <c r="S112" i="25"/>
  <c r="T112" i="25"/>
  <c r="S113" i="25"/>
  <c r="T113" i="25"/>
  <c r="S114" i="25"/>
  <c r="T114" i="25"/>
  <c r="S115" i="25"/>
  <c r="T115" i="25"/>
  <c r="S116" i="25"/>
  <c r="T116" i="25"/>
  <c r="S117" i="25"/>
  <c r="T117" i="25"/>
  <c r="S118" i="25"/>
  <c r="T118" i="25"/>
  <c r="S119" i="25"/>
  <c r="T119" i="25"/>
  <c r="S120" i="25"/>
  <c r="T120" i="25"/>
  <c r="S121" i="25"/>
  <c r="T121" i="25"/>
  <c r="S122" i="25"/>
  <c r="T122" i="25"/>
  <c r="S123" i="25"/>
  <c r="T123" i="25"/>
  <c r="S124" i="25"/>
  <c r="T124" i="25"/>
  <c r="S125" i="25"/>
  <c r="T125" i="25"/>
  <c r="S126" i="25"/>
  <c r="T126" i="25"/>
  <c r="S127" i="25"/>
  <c r="T127" i="25"/>
  <c r="S128" i="25"/>
  <c r="T128" i="25"/>
  <c r="S129" i="25"/>
  <c r="T129" i="25"/>
  <c r="S130" i="25"/>
  <c r="T130" i="25"/>
  <c r="S131" i="25"/>
  <c r="T131" i="25"/>
  <c r="S132" i="25"/>
  <c r="T132" i="25"/>
  <c r="S133" i="25"/>
  <c r="T133" i="25"/>
  <c r="S137" i="25"/>
  <c r="T137" i="25"/>
  <c r="S138" i="25"/>
  <c r="T138" i="25"/>
  <c r="S139" i="25"/>
  <c r="T139" i="25"/>
  <c r="S140" i="25"/>
  <c r="T140" i="25"/>
  <c r="S141" i="25"/>
  <c r="T141" i="25"/>
  <c r="S142" i="25"/>
  <c r="T142" i="25"/>
  <c r="S143" i="25"/>
  <c r="T143" i="25"/>
  <c r="S144" i="25"/>
  <c r="T144" i="25"/>
  <c r="S145" i="25"/>
  <c r="T145" i="25"/>
  <c r="S146" i="25"/>
  <c r="T146" i="25"/>
  <c r="S147" i="25"/>
  <c r="T147" i="25"/>
  <c r="S148" i="25"/>
  <c r="T148" i="25"/>
  <c r="S149" i="25"/>
  <c r="T149" i="25"/>
  <c r="S150" i="25"/>
  <c r="T150" i="25"/>
  <c r="S151" i="25"/>
  <c r="T151" i="25"/>
  <c r="S152" i="25"/>
  <c r="T152" i="25"/>
  <c r="S153" i="25"/>
  <c r="T153" i="25"/>
  <c r="S154" i="25"/>
  <c r="T154" i="25"/>
  <c r="S155" i="25"/>
  <c r="T155" i="25"/>
  <c r="S156" i="25"/>
  <c r="T156" i="25"/>
  <c r="S157" i="25"/>
  <c r="T157" i="25"/>
  <c r="S158" i="25"/>
  <c r="T158" i="25"/>
  <c r="S159" i="25"/>
  <c r="T159" i="25"/>
  <c r="S160" i="25"/>
  <c r="T160" i="25"/>
  <c r="S161" i="25"/>
  <c r="T161" i="25"/>
  <c r="S162" i="25"/>
  <c r="T162" i="25"/>
  <c r="S163" i="25"/>
  <c r="T163" i="25"/>
  <c r="S164" i="25"/>
  <c r="T164" i="25"/>
  <c r="S165" i="25"/>
  <c r="T165" i="25"/>
  <c r="S166" i="25"/>
  <c r="T166" i="25"/>
  <c r="S167" i="25"/>
  <c r="T167" i="25"/>
  <c r="S168" i="25"/>
  <c r="T168" i="25"/>
  <c r="S169" i="25"/>
  <c r="T169" i="25"/>
  <c r="S170" i="25"/>
  <c r="T170" i="25"/>
  <c r="S171" i="25"/>
  <c r="T171" i="25"/>
  <c r="S172" i="25"/>
  <c r="T172" i="25"/>
  <c r="S173" i="25"/>
  <c r="T173" i="25"/>
  <c r="S174" i="25"/>
  <c r="T174" i="25"/>
  <c r="S175" i="25"/>
  <c r="T175" i="25"/>
  <c r="S176" i="25"/>
  <c r="T176" i="25"/>
  <c r="S177" i="25"/>
  <c r="T177" i="25"/>
  <c r="S178" i="25"/>
  <c r="T178" i="25"/>
  <c r="S179" i="25"/>
  <c r="T179" i="25"/>
  <c r="S180" i="25"/>
  <c r="T180" i="25"/>
  <c r="S181" i="25"/>
  <c r="T181" i="25"/>
  <c r="S182" i="25"/>
  <c r="T182" i="25"/>
  <c r="S183" i="25"/>
  <c r="T183" i="25"/>
  <c r="S184" i="25"/>
  <c r="T184" i="25"/>
  <c r="S185" i="25"/>
  <c r="T185" i="25"/>
  <c r="S186" i="25"/>
  <c r="T186" i="25"/>
  <c r="S187" i="25"/>
  <c r="T187" i="25"/>
  <c r="S188" i="25"/>
  <c r="T188" i="25"/>
  <c r="S189" i="25"/>
  <c r="T189" i="25"/>
  <c r="S190" i="25"/>
  <c r="T190" i="25"/>
  <c r="S191" i="25"/>
  <c r="T191" i="25"/>
  <c r="S192" i="25"/>
  <c r="T192" i="25"/>
  <c r="S193" i="25"/>
  <c r="T193" i="25"/>
  <c r="S194" i="25"/>
  <c r="T194" i="25"/>
  <c r="S195" i="25"/>
  <c r="T195" i="25"/>
  <c r="S196" i="25"/>
  <c r="T196" i="25"/>
  <c r="S197" i="25"/>
  <c r="T197" i="25"/>
  <c r="S198" i="25"/>
  <c r="T198" i="25"/>
  <c r="S199" i="25"/>
  <c r="T199" i="25"/>
  <c r="S200" i="25"/>
  <c r="T200" i="25"/>
  <c r="S201" i="25"/>
  <c r="T201" i="25"/>
  <c r="S202" i="25"/>
  <c r="T202" i="25"/>
  <c r="S203" i="25"/>
  <c r="T203" i="25"/>
  <c r="S204" i="25"/>
  <c r="T204" i="25"/>
  <c r="S205" i="25"/>
  <c r="T205" i="25"/>
  <c r="S206" i="25"/>
  <c r="T206" i="25"/>
  <c r="S207" i="25"/>
  <c r="T207" i="25"/>
  <c r="S208" i="25"/>
  <c r="T208" i="25"/>
  <c r="S209" i="25"/>
  <c r="T209" i="25"/>
  <c r="S210" i="25"/>
  <c r="T210" i="25"/>
  <c r="S211" i="25"/>
  <c r="T211" i="25"/>
  <c r="S212" i="25"/>
  <c r="T212" i="25"/>
  <c r="S213" i="25"/>
  <c r="T213" i="25"/>
  <c r="S214" i="25"/>
  <c r="T214" i="25"/>
  <c r="S215" i="25"/>
  <c r="T215" i="25"/>
  <c r="S216" i="25"/>
  <c r="T216" i="25"/>
  <c r="S217" i="25"/>
  <c r="T217" i="25"/>
  <c r="S218" i="25"/>
  <c r="T218" i="25"/>
  <c r="S219" i="25"/>
  <c r="T219" i="25"/>
  <c r="S220" i="25"/>
  <c r="T220" i="25"/>
  <c r="S221" i="25"/>
  <c r="T221" i="25"/>
  <c r="S222" i="25"/>
  <c r="T222" i="25"/>
  <c r="S223" i="25"/>
  <c r="T223" i="25"/>
  <c r="S224" i="25"/>
  <c r="T224" i="25"/>
  <c r="S225" i="25"/>
  <c r="T225" i="25"/>
  <c r="S226" i="25"/>
  <c r="T226" i="25"/>
  <c r="S227" i="25"/>
  <c r="T227" i="25"/>
  <c r="S228" i="25"/>
  <c r="T228" i="25"/>
  <c r="S229" i="25"/>
  <c r="T229" i="25"/>
  <c r="S230" i="25"/>
  <c r="T230" i="25"/>
  <c r="S231" i="25"/>
  <c r="T231" i="25"/>
  <c r="S232" i="25"/>
  <c r="T232" i="25"/>
  <c r="S233" i="25"/>
  <c r="T233" i="25"/>
  <c r="S234" i="25"/>
  <c r="T234" i="25"/>
  <c r="S235" i="25"/>
  <c r="T235" i="25"/>
  <c r="S236" i="25"/>
  <c r="T236" i="25"/>
  <c r="S237" i="25"/>
  <c r="T237" i="25"/>
  <c r="S238" i="25"/>
  <c r="T238" i="25"/>
  <c r="S239" i="25"/>
  <c r="T239" i="25"/>
  <c r="S240" i="25"/>
  <c r="T240" i="25"/>
  <c r="S241" i="25"/>
  <c r="T241" i="25"/>
  <c r="S242" i="25"/>
  <c r="T242" i="25"/>
  <c r="S243" i="25"/>
  <c r="T243" i="25"/>
  <c r="S244" i="25"/>
  <c r="T244" i="25"/>
  <c r="S245" i="25"/>
  <c r="T245" i="25"/>
  <c r="S246" i="25"/>
  <c r="T246" i="25"/>
  <c r="S247" i="25"/>
  <c r="T247" i="25"/>
  <c r="S248" i="25"/>
  <c r="T248" i="25"/>
  <c r="S249" i="25"/>
  <c r="T249" i="25"/>
  <c r="S250" i="25"/>
  <c r="T250" i="25"/>
  <c r="S251" i="25"/>
  <c r="T251" i="25"/>
  <c r="S252" i="25"/>
  <c r="T252" i="25"/>
  <c r="S253" i="25"/>
  <c r="T253" i="25"/>
  <c r="S254" i="25"/>
  <c r="T254" i="25"/>
  <c r="S255" i="25"/>
  <c r="T255" i="25"/>
  <c r="S256" i="25"/>
  <c r="T256" i="25"/>
  <c r="S257" i="25"/>
  <c r="T257" i="25"/>
  <c r="S258" i="25"/>
  <c r="T258" i="25"/>
  <c r="S259" i="25"/>
  <c r="T259" i="25"/>
  <c r="S260" i="25"/>
  <c r="T260" i="25"/>
  <c r="S261" i="25"/>
  <c r="T261" i="25"/>
  <c r="S262" i="25"/>
  <c r="T262" i="25"/>
  <c r="S263" i="25"/>
  <c r="T263" i="25"/>
  <c r="S264" i="25"/>
  <c r="T264" i="25"/>
  <c r="S265" i="25"/>
  <c r="T265" i="25"/>
  <c r="S266" i="25"/>
  <c r="T266" i="25"/>
  <c r="S267" i="25"/>
  <c r="T267" i="25"/>
  <c r="S268" i="25"/>
  <c r="T268" i="25"/>
  <c r="S269" i="25"/>
  <c r="T269" i="25"/>
  <c r="S270" i="25"/>
  <c r="T270" i="25"/>
  <c r="S271" i="25"/>
  <c r="T271" i="25"/>
  <c r="S272" i="25"/>
  <c r="T272" i="25"/>
  <c r="S273" i="25"/>
  <c r="T273" i="25"/>
  <c r="S274" i="25"/>
  <c r="T274" i="25"/>
  <c r="S275" i="25"/>
  <c r="T275" i="25"/>
  <c r="S276" i="25"/>
  <c r="T276" i="25"/>
  <c r="S277" i="25"/>
  <c r="T277" i="25"/>
  <c r="S278" i="25"/>
  <c r="T278" i="25"/>
  <c r="S279" i="25"/>
  <c r="T279" i="25"/>
  <c r="S280" i="25"/>
  <c r="T280" i="25"/>
  <c r="S281" i="25"/>
  <c r="T281" i="25"/>
  <c r="S282" i="25"/>
  <c r="T282" i="25"/>
  <c r="S283" i="25"/>
  <c r="T283" i="25"/>
  <c r="S284" i="25"/>
  <c r="T284" i="25"/>
  <c r="S285" i="25"/>
  <c r="T285" i="25"/>
  <c r="S286" i="25"/>
  <c r="T286" i="25"/>
  <c r="S287" i="25"/>
  <c r="T287" i="25"/>
  <c r="S288" i="25"/>
  <c r="T288" i="25"/>
  <c r="S289" i="25"/>
  <c r="T289" i="25"/>
  <c r="S290" i="25"/>
  <c r="T290" i="25"/>
  <c r="S291" i="25"/>
  <c r="T291" i="25"/>
  <c r="S292" i="25"/>
  <c r="T292" i="25"/>
  <c r="S293" i="25"/>
  <c r="T293" i="25"/>
  <c r="S294" i="25"/>
  <c r="T294" i="25"/>
  <c r="S295" i="25"/>
  <c r="T295" i="25"/>
  <c r="S296" i="25"/>
  <c r="T296" i="25"/>
  <c r="S297" i="25"/>
  <c r="T297" i="25"/>
  <c r="S298" i="25"/>
  <c r="T298" i="25"/>
  <c r="S299" i="25"/>
  <c r="T299" i="25"/>
  <c r="S300" i="25"/>
  <c r="T300" i="25"/>
  <c r="S301" i="25"/>
  <c r="T301" i="25"/>
  <c r="S302" i="25"/>
  <c r="T302" i="25"/>
  <c r="S303" i="25"/>
  <c r="T303" i="25"/>
  <c r="S304" i="25"/>
  <c r="T304" i="25"/>
  <c r="S305" i="25"/>
  <c r="T305" i="25"/>
  <c r="S306" i="25"/>
  <c r="T306" i="25"/>
  <c r="S307" i="25"/>
  <c r="T307" i="25"/>
  <c r="S308" i="25"/>
  <c r="T308" i="25"/>
  <c r="S309" i="25"/>
  <c r="T309" i="25"/>
  <c r="S310" i="25"/>
  <c r="T310" i="25"/>
  <c r="S311" i="25"/>
  <c r="T311" i="25"/>
  <c r="S312" i="25"/>
  <c r="T312" i="25"/>
  <c r="S313" i="25"/>
  <c r="T313" i="25"/>
  <c r="S314" i="25"/>
  <c r="T314" i="25"/>
  <c r="S315" i="25"/>
  <c r="T315" i="25"/>
  <c r="S316" i="25"/>
  <c r="T316" i="25"/>
  <c r="S317" i="25"/>
  <c r="T317" i="25"/>
  <c r="S318" i="25"/>
  <c r="T318" i="25"/>
  <c r="S319" i="25"/>
  <c r="T319" i="25"/>
  <c r="S320" i="25"/>
  <c r="T320" i="25"/>
  <c r="S321" i="25"/>
  <c r="T321" i="25"/>
  <c r="S322" i="25"/>
  <c r="T322" i="25"/>
  <c r="S323" i="25"/>
  <c r="T323" i="25"/>
  <c r="S324" i="25"/>
  <c r="T324" i="25"/>
  <c r="S325" i="25"/>
  <c r="T325" i="25"/>
  <c r="S326" i="25"/>
  <c r="T326" i="25"/>
  <c r="S327" i="25"/>
  <c r="T327" i="25"/>
  <c r="S328" i="25"/>
  <c r="T328" i="25"/>
  <c r="S329" i="25"/>
  <c r="T329" i="25"/>
  <c r="S330" i="25"/>
  <c r="T330" i="25"/>
  <c r="S331" i="25"/>
  <c r="T331" i="25"/>
  <c r="S332" i="25"/>
  <c r="T332" i="25"/>
  <c r="S333" i="25"/>
  <c r="T333" i="25"/>
  <c r="S334" i="25"/>
  <c r="T334" i="25"/>
  <c r="S335" i="25"/>
  <c r="T335" i="25"/>
  <c r="S336" i="25"/>
  <c r="T336" i="25"/>
  <c r="S337" i="25"/>
  <c r="T337" i="25"/>
  <c r="S338" i="25"/>
  <c r="T338" i="25"/>
  <c r="S339" i="25"/>
  <c r="T339" i="25"/>
  <c r="S340" i="25"/>
  <c r="T340" i="25"/>
  <c r="S341" i="25"/>
  <c r="T341" i="25"/>
  <c r="S342" i="25"/>
  <c r="T342" i="25"/>
  <c r="S343" i="25"/>
  <c r="T343" i="25"/>
  <c r="S344" i="25"/>
  <c r="T344" i="25"/>
  <c r="S345" i="25"/>
  <c r="T345" i="25"/>
  <c r="S346" i="25"/>
  <c r="T346" i="25"/>
  <c r="S347" i="25"/>
  <c r="T347" i="25"/>
  <c r="S348" i="25"/>
  <c r="T348" i="25"/>
  <c r="S349" i="25"/>
  <c r="T349" i="25"/>
  <c r="S350" i="25"/>
  <c r="T350" i="25"/>
  <c r="S351" i="25"/>
  <c r="T351" i="25"/>
  <c r="S352" i="25"/>
  <c r="T352" i="25"/>
  <c r="S353" i="25"/>
  <c r="T353" i="25"/>
  <c r="S354" i="25"/>
  <c r="T354" i="25"/>
  <c r="S355" i="25"/>
  <c r="T355" i="25"/>
  <c r="S356" i="25"/>
  <c r="T356" i="25"/>
  <c r="S357" i="25"/>
  <c r="T357" i="25"/>
  <c r="S358" i="25"/>
  <c r="T358" i="25"/>
  <c r="S359" i="25"/>
  <c r="T359" i="25"/>
  <c r="S360" i="25"/>
  <c r="T360" i="25"/>
  <c r="S361" i="25"/>
  <c r="T361" i="25"/>
  <c r="S362" i="25"/>
  <c r="T362" i="25"/>
  <c r="S363" i="25"/>
  <c r="T363" i="25"/>
  <c r="S364" i="25"/>
  <c r="T364" i="25"/>
  <c r="S365" i="25"/>
  <c r="T365" i="25"/>
  <c r="S366" i="25"/>
  <c r="T366" i="25"/>
  <c r="S367" i="25"/>
  <c r="T367" i="25"/>
  <c r="S368" i="25"/>
  <c r="T368" i="25"/>
  <c r="S369" i="25"/>
  <c r="T369" i="25"/>
  <c r="S370" i="25"/>
  <c r="T370" i="25"/>
  <c r="S371" i="25"/>
  <c r="T371" i="25"/>
  <c r="S372" i="25"/>
  <c r="T372" i="25"/>
  <c r="S373" i="25"/>
  <c r="T373" i="25"/>
  <c r="S374" i="25"/>
  <c r="T374" i="25"/>
  <c r="S375" i="25"/>
  <c r="T375" i="25"/>
  <c r="S376" i="25"/>
  <c r="T376" i="25"/>
  <c r="S377" i="25"/>
  <c r="T377" i="25"/>
  <c r="S378" i="25"/>
  <c r="T378" i="25"/>
  <c r="S379" i="25"/>
  <c r="T379" i="25"/>
  <c r="S380" i="25"/>
  <c r="T380" i="25"/>
  <c r="S381" i="25"/>
  <c r="T381" i="25"/>
  <c r="S382" i="25"/>
  <c r="T382" i="25"/>
  <c r="S383" i="25"/>
  <c r="T383" i="25"/>
  <c r="S384" i="25"/>
  <c r="T384" i="25"/>
  <c r="S385" i="25"/>
  <c r="T385" i="25"/>
  <c r="S386" i="25"/>
  <c r="T386" i="25"/>
  <c r="S387" i="25"/>
  <c r="T387" i="25"/>
  <c r="S388" i="25"/>
  <c r="T388" i="25"/>
  <c r="S389" i="25"/>
  <c r="T389" i="25"/>
  <c r="S390" i="25"/>
  <c r="T390" i="25"/>
  <c r="S391" i="25"/>
  <c r="T391" i="25"/>
  <c r="S392" i="25"/>
  <c r="T392" i="25"/>
  <c r="S393" i="25"/>
  <c r="T393" i="25"/>
  <c r="S394" i="25"/>
  <c r="T394" i="25"/>
  <c r="S395" i="25"/>
  <c r="T395" i="25"/>
  <c r="S396" i="25"/>
  <c r="T396" i="25"/>
  <c r="S397" i="25"/>
  <c r="T397" i="25"/>
  <c r="S398" i="25"/>
  <c r="T398" i="25"/>
  <c r="S399" i="25"/>
  <c r="T399" i="25"/>
  <c r="S400" i="25"/>
  <c r="T400" i="25"/>
  <c r="S401" i="25"/>
  <c r="T401" i="25"/>
  <c r="S402" i="25"/>
  <c r="T402" i="25"/>
  <c r="S403" i="25"/>
  <c r="T403" i="25"/>
  <c r="S404" i="25"/>
  <c r="T404" i="25"/>
  <c r="S405" i="25"/>
  <c r="T405" i="25"/>
  <c r="S406" i="25"/>
  <c r="T406" i="25"/>
  <c r="S407" i="25"/>
  <c r="T407" i="25"/>
  <c r="S408" i="25"/>
  <c r="T408" i="25"/>
  <c r="S409" i="25"/>
  <c r="T409" i="25"/>
  <c r="S410" i="25"/>
  <c r="T410" i="25"/>
  <c r="S411" i="25"/>
  <c r="T411" i="25"/>
  <c r="S412" i="25"/>
  <c r="T412" i="25"/>
  <c r="S413" i="25"/>
  <c r="T413" i="25"/>
  <c r="S414" i="25"/>
  <c r="T414" i="25"/>
  <c r="S415" i="25"/>
  <c r="T415" i="25"/>
  <c r="S416" i="25"/>
  <c r="T416" i="25"/>
  <c r="S417" i="25"/>
  <c r="T417" i="25"/>
  <c r="S418" i="25"/>
  <c r="T418" i="25"/>
  <c r="S419" i="25"/>
  <c r="T419" i="25"/>
  <c r="S420" i="25"/>
  <c r="T420" i="25"/>
  <c r="S421" i="25"/>
  <c r="T421" i="25"/>
  <c r="S422" i="25"/>
  <c r="T422" i="25"/>
  <c r="S423" i="25"/>
  <c r="T423" i="25"/>
  <c r="S424" i="25"/>
  <c r="T424" i="25"/>
  <c r="S425" i="25"/>
  <c r="T425" i="25"/>
  <c r="S426" i="25"/>
  <c r="T426" i="25"/>
  <c r="S427" i="25"/>
  <c r="T427" i="25"/>
  <c r="S428" i="25"/>
  <c r="T428" i="25"/>
  <c r="S429" i="25"/>
  <c r="T429" i="25"/>
  <c r="S430" i="25"/>
  <c r="T430" i="25"/>
  <c r="S431" i="25"/>
  <c r="T431" i="25"/>
  <c r="S432" i="25"/>
  <c r="T432" i="25"/>
  <c r="S433" i="25"/>
  <c r="T433" i="25"/>
  <c r="S434" i="25"/>
  <c r="T434" i="25"/>
  <c r="S435" i="25"/>
  <c r="T435" i="25"/>
  <c r="S436" i="25"/>
  <c r="T436" i="25"/>
  <c r="S437" i="25"/>
  <c r="T437" i="25"/>
  <c r="S438" i="25"/>
  <c r="T438" i="25"/>
  <c r="S439" i="25"/>
  <c r="T439" i="25"/>
  <c r="S440" i="25"/>
  <c r="T440" i="25"/>
  <c r="S441" i="25"/>
  <c r="T441" i="25"/>
  <c r="S442" i="25"/>
  <c r="T442" i="25"/>
  <c r="S443" i="25"/>
  <c r="T443" i="25"/>
  <c r="S444" i="25"/>
  <c r="T444" i="25"/>
  <c r="S445" i="25"/>
  <c r="T445" i="25"/>
  <c r="S446" i="25"/>
  <c r="T446" i="25"/>
  <c r="S447" i="25"/>
  <c r="T447" i="25"/>
  <c r="S448" i="25"/>
  <c r="T448" i="25"/>
  <c r="S449" i="25"/>
  <c r="T449" i="25"/>
  <c r="S450" i="25"/>
  <c r="T450" i="25"/>
  <c r="S451" i="25"/>
  <c r="T451" i="25"/>
  <c r="S452" i="25"/>
  <c r="T452" i="25"/>
  <c r="S453" i="25"/>
  <c r="T453" i="25"/>
  <c r="S454" i="25"/>
  <c r="T454" i="25"/>
  <c r="S455" i="25"/>
  <c r="T455" i="25"/>
  <c r="S456" i="25"/>
  <c r="T456" i="25"/>
  <c r="S457" i="25"/>
  <c r="T457" i="25"/>
  <c r="S458" i="25"/>
  <c r="T458" i="25"/>
  <c r="S459" i="25"/>
  <c r="T459" i="25"/>
  <c r="S460" i="25"/>
  <c r="T460" i="25"/>
  <c r="S461" i="25"/>
  <c r="T461" i="25"/>
  <c r="S462" i="25"/>
  <c r="T462" i="25"/>
  <c r="S463" i="25"/>
  <c r="T463" i="25"/>
  <c r="S464" i="25"/>
  <c r="T464" i="25"/>
  <c r="S465" i="25"/>
  <c r="T465" i="25"/>
  <c r="S466" i="25"/>
  <c r="T466" i="25"/>
  <c r="S467" i="25"/>
  <c r="T467" i="25"/>
  <c r="S468" i="25"/>
  <c r="T468" i="25"/>
  <c r="S469" i="25"/>
  <c r="T469" i="25"/>
  <c r="S470" i="25"/>
  <c r="T470" i="25"/>
  <c r="S471" i="25"/>
  <c r="T471" i="25"/>
  <c r="S472" i="25"/>
  <c r="T472" i="25"/>
  <c r="S473" i="25"/>
  <c r="T473" i="25"/>
  <c r="S474" i="25"/>
  <c r="T474" i="25"/>
  <c r="S475" i="25"/>
  <c r="T475" i="25"/>
  <c r="S476" i="25"/>
  <c r="T476" i="25"/>
  <c r="S477" i="25"/>
  <c r="T477" i="25"/>
  <c r="S478" i="25"/>
  <c r="T478" i="25"/>
  <c r="S479" i="25"/>
  <c r="T479" i="25"/>
  <c r="S480" i="25"/>
  <c r="T480" i="25"/>
  <c r="S481" i="25"/>
  <c r="T481" i="25"/>
  <c r="S482" i="25"/>
  <c r="T482" i="25"/>
  <c r="S483" i="25"/>
  <c r="T483" i="25"/>
  <c r="S484" i="25"/>
  <c r="T484" i="25"/>
  <c r="S485" i="25"/>
  <c r="T485" i="25"/>
  <c r="S486" i="25"/>
  <c r="T486" i="25"/>
  <c r="S487" i="25"/>
  <c r="T487" i="25"/>
  <c r="S488" i="25"/>
  <c r="T488" i="25"/>
  <c r="S489" i="25"/>
  <c r="T489" i="25"/>
  <c r="S490" i="25"/>
  <c r="T490" i="25"/>
  <c r="S491" i="25"/>
  <c r="T491" i="25"/>
  <c r="S492" i="25"/>
  <c r="T492" i="25"/>
  <c r="S493" i="25"/>
  <c r="T493" i="25"/>
  <c r="S494" i="25"/>
  <c r="T494" i="25"/>
  <c r="S495" i="25"/>
  <c r="T495" i="25"/>
  <c r="S496" i="25"/>
  <c r="T496" i="25"/>
  <c r="S497" i="25"/>
  <c r="T497" i="25"/>
  <c r="S498" i="25"/>
  <c r="T498" i="25"/>
  <c r="S499" i="25"/>
  <c r="T499" i="25"/>
  <c r="S500" i="25"/>
  <c r="T500" i="25"/>
  <c r="S501" i="25"/>
  <c r="T501" i="25"/>
  <c r="S502" i="25"/>
  <c r="T502" i="25"/>
  <c r="S503" i="25"/>
  <c r="T503" i="25"/>
  <c r="S504" i="25"/>
  <c r="T504" i="25"/>
  <c r="S505" i="25"/>
  <c r="T505" i="25"/>
  <c r="S506" i="25"/>
  <c r="T506" i="25"/>
  <c r="S507" i="25"/>
  <c r="T507" i="25"/>
  <c r="S508" i="25"/>
  <c r="T508" i="25"/>
  <c r="S509" i="25"/>
  <c r="T509" i="25"/>
  <c r="S510" i="25"/>
  <c r="T510" i="25"/>
  <c r="S511" i="25"/>
  <c r="T511" i="25"/>
  <c r="S512" i="25"/>
  <c r="T512" i="25"/>
  <c r="S513" i="25"/>
  <c r="T513" i="25"/>
  <c r="S514" i="25"/>
  <c r="T514" i="25"/>
  <c r="S515" i="25"/>
  <c r="T515" i="25"/>
  <c r="S516" i="25"/>
  <c r="T516" i="25"/>
  <c r="S517" i="25"/>
  <c r="T517" i="25"/>
  <c r="S518" i="25"/>
  <c r="T518" i="25"/>
  <c r="S519" i="25"/>
  <c r="T519" i="25"/>
  <c r="S520" i="25"/>
  <c r="T520" i="25"/>
  <c r="S521" i="25"/>
  <c r="T521" i="25"/>
  <c r="S522" i="25"/>
  <c r="T522" i="25"/>
  <c r="S523" i="25"/>
  <c r="T523" i="25"/>
  <c r="S524" i="25"/>
  <c r="T524" i="25"/>
  <c r="S525" i="25"/>
  <c r="T525" i="25"/>
  <c r="S526" i="25"/>
  <c r="T526" i="25"/>
  <c r="S527" i="25"/>
  <c r="T527" i="25"/>
  <c r="S528" i="25"/>
  <c r="T528" i="25"/>
  <c r="S529" i="25"/>
  <c r="T529" i="25"/>
  <c r="S530" i="25"/>
  <c r="T530" i="25"/>
  <c r="S531" i="25"/>
  <c r="T531" i="25"/>
  <c r="S532" i="25"/>
  <c r="T532" i="25"/>
  <c r="S533" i="25"/>
  <c r="T533" i="25"/>
  <c r="S534" i="25"/>
  <c r="T534" i="25"/>
  <c r="S535" i="25"/>
  <c r="T535" i="25"/>
  <c r="S536" i="25"/>
  <c r="T536" i="25"/>
  <c r="S537" i="25"/>
  <c r="T537" i="25"/>
  <c r="S538" i="25"/>
  <c r="T538" i="25"/>
  <c r="S539" i="25"/>
  <c r="T539" i="25"/>
  <c r="S540" i="25"/>
  <c r="T540" i="25"/>
  <c r="S541" i="25"/>
  <c r="T541" i="25"/>
  <c r="S542" i="25"/>
  <c r="T542" i="25"/>
  <c r="S543" i="25"/>
  <c r="T543" i="25"/>
  <c r="S544" i="25"/>
  <c r="T544" i="25"/>
  <c r="S545" i="25"/>
  <c r="T545" i="25"/>
  <c r="S546" i="25"/>
  <c r="T546" i="25"/>
  <c r="S547" i="25"/>
  <c r="T547" i="25"/>
  <c r="S548" i="25"/>
  <c r="T548" i="25"/>
  <c r="S549" i="25"/>
  <c r="T549" i="25"/>
  <c r="S550" i="25"/>
  <c r="T550" i="25"/>
  <c r="S551" i="25"/>
  <c r="T551" i="25"/>
  <c r="S552" i="25"/>
  <c r="T552" i="25"/>
  <c r="S553" i="25"/>
  <c r="T553" i="25"/>
  <c r="S554" i="25"/>
  <c r="T554" i="25"/>
  <c r="S555" i="25"/>
  <c r="T555" i="25"/>
  <c r="S556" i="25"/>
  <c r="T556" i="25"/>
  <c r="S557" i="25"/>
  <c r="T557" i="25"/>
  <c r="S558" i="25"/>
  <c r="T558" i="25"/>
  <c r="S559" i="25"/>
  <c r="T559" i="25"/>
  <c r="S560" i="25"/>
  <c r="T560" i="25"/>
  <c r="S561" i="25"/>
  <c r="T561" i="25"/>
  <c r="S562" i="25"/>
  <c r="T562" i="25"/>
  <c r="S563" i="25"/>
  <c r="T563" i="25"/>
  <c r="S564" i="25"/>
  <c r="T564" i="25"/>
  <c r="S565" i="25"/>
  <c r="T565" i="25"/>
  <c r="S566" i="25"/>
  <c r="T566" i="25"/>
  <c r="S567" i="25"/>
  <c r="T567" i="25"/>
  <c r="S568" i="25"/>
  <c r="T568" i="25"/>
  <c r="S569" i="25"/>
  <c r="T569" i="25"/>
  <c r="S570" i="25"/>
  <c r="T570" i="25"/>
  <c r="S571" i="25"/>
  <c r="T571" i="25"/>
  <c r="S572" i="25"/>
  <c r="T572" i="25"/>
  <c r="S573" i="25"/>
  <c r="T573" i="25"/>
  <c r="S574" i="25"/>
  <c r="T574" i="25"/>
  <c r="S575" i="25"/>
  <c r="T575" i="25"/>
  <c r="S576" i="25"/>
  <c r="T576" i="25"/>
  <c r="S577" i="25"/>
  <c r="T577" i="25"/>
  <c r="S578" i="25"/>
  <c r="T578" i="25"/>
  <c r="S579" i="25"/>
  <c r="T579" i="25"/>
  <c r="S580" i="25"/>
  <c r="T580" i="25"/>
  <c r="S581" i="25"/>
  <c r="T581" i="25"/>
  <c r="S582" i="25"/>
  <c r="T582" i="25"/>
  <c r="S583" i="25"/>
  <c r="T583" i="25"/>
  <c r="S584" i="25"/>
  <c r="T584" i="25"/>
  <c r="S585" i="25"/>
  <c r="T585" i="25"/>
  <c r="S586" i="25"/>
  <c r="T586" i="25"/>
  <c r="S587" i="25"/>
  <c r="T587" i="25"/>
  <c r="S588" i="25"/>
  <c r="T588" i="25"/>
  <c r="S589" i="25"/>
  <c r="T589" i="25"/>
  <c r="S590" i="25"/>
  <c r="T590" i="25"/>
  <c r="S591" i="25"/>
  <c r="T591" i="25"/>
  <c r="S592" i="25"/>
  <c r="T592" i="25"/>
  <c r="S593" i="25"/>
  <c r="T593" i="25"/>
  <c r="S594" i="25"/>
  <c r="T594" i="25"/>
  <c r="S595" i="25"/>
  <c r="T595" i="25"/>
  <c r="S596" i="25"/>
  <c r="T596" i="25"/>
  <c r="S597" i="25"/>
  <c r="T597" i="25"/>
  <c r="S598" i="25"/>
  <c r="T598" i="25"/>
  <c r="S599" i="25"/>
  <c r="T599" i="25"/>
  <c r="S600" i="25"/>
  <c r="T600" i="25"/>
  <c r="S601" i="25"/>
  <c r="T601" i="25"/>
  <c r="S602" i="25"/>
  <c r="T602" i="25"/>
  <c r="S603" i="25"/>
  <c r="T603" i="25"/>
  <c r="S604" i="25"/>
  <c r="T604" i="25"/>
  <c r="S605" i="25"/>
  <c r="T605" i="25"/>
  <c r="S606" i="25"/>
  <c r="T606" i="25"/>
  <c r="S607" i="25"/>
  <c r="T607" i="25"/>
  <c r="S608" i="25"/>
  <c r="T608" i="25"/>
  <c r="S609" i="25"/>
  <c r="T609" i="25"/>
  <c r="S610" i="25"/>
  <c r="T610" i="25"/>
  <c r="S611" i="25"/>
  <c r="T611" i="25"/>
  <c r="S612" i="25"/>
  <c r="T612" i="25"/>
  <c r="S613" i="25"/>
  <c r="T613" i="25"/>
  <c r="S614" i="25"/>
  <c r="T614" i="25"/>
  <c r="S615" i="25"/>
  <c r="T615" i="25"/>
  <c r="S616" i="25"/>
  <c r="T616" i="25"/>
  <c r="S617" i="25"/>
  <c r="T617" i="25"/>
  <c r="S618" i="25"/>
  <c r="T618" i="25"/>
  <c r="S619" i="25"/>
  <c r="T619" i="25"/>
  <c r="S620" i="25"/>
  <c r="T620" i="25"/>
  <c r="S621" i="25"/>
  <c r="T621" i="25"/>
  <c r="S622" i="25"/>
  <c r="T622" i="25"/>
  <c r="S623" i="25"/>
  <c r="T623" i="25"/>
  <c r="S624" i="25"/>
  <c r="T624" i="25"/>
  <c r="S625" i="25"/>
  <c r="T625" i="25"/>
  <c r="S626" i="25"/>
  <c r="T626" i="25"/>
  <c r="S627" i="25"/>
  <c r="T627" i="25"/>
  <c r="S628" i="25"/>
  <c r="T628" i="25"/>
  <c r="S629" i="25"/>
  <c r="T629" i="25"/>
  <c r="S630" i="25"/>
  <c r="T630" i="25"/>
  <c r="S631" i="25"/>
  <c r="T631" i="25"/>
  <c r="S632" i="25"/>
  <c r="T632" i="25"/>
  <c r="S633" i="25"/>
  <c r="T633" i="25"/>
  <c r="S634" i="25"/>
  <c r="T634" i="25"/>
  <c r="S635" i="25"/>
  <c r="T635" i="25"/>
  <c r="S636" i="25"/>
  <c r="T636" i="25"/>
  <c r="S637" i="25"/>
  <c r="T637" i="25"/>
  <c r="S638" i="25"/>
  <c r="T638" i="25"/>
  <c r="S639" i="25"/>
  <c r="T639" i="25"/>
  <c r="S640" i="25"/>
  <c r="T640" i="25"/>
  <c r="S641" i="25"/>
  <c r="T641" i="25"/>
  <c r="S642" i="25"/>
  <c r="T642" i="25"/>
  <c r="S643" i="25"/>
  <c r="T643" i="25"/>
  <c r="S644" i="25"/>
  <c r="T644" i="25"/>
  <c r="S645" i="25"/>
  <c r="T645" i="25"/>
  <c r="S646" i="25"/>
  <c r="T646" i="25"/>
  <c r="S647" i="25"/>
  <c r="T647" i="25"/>
  <c r="S648" i="25"/>
  <c r="T648" i="25"/>
  <c r="S15" i="26"/>
  <c r="T15" i="26"/>
  <c r="S16" i="26"/>
  <c r="T16" i="26"/>
  <c r="S17" i="26"/>
  <c r="T17" i="26"/>
  <c r="S18" i="26"/>
  <c r="T18" i="26"/>
  <c r="S19" i="26"/>
  <c r="T19" i="26"/>
  <c r="S20" i="26"/>
  <c r="T20" i="26"/>
  <c r="S21" i="26"/>
  <c r="T21" i="26"/>
  <c r="S22" i="26"/>
  <c r="T22" i="26"/>
  <c r="S23" i="26"/>
  <c r="T23" i="26"/>
  <c r="S24" i="26"/>
  <c r="T24" i="26"/>
  <c r="S25" i="26"/>
  <c r="T25" i="26"/>
  <c r="S26" i="26"/>
  <c r="T26" i="26"/>
  <c r="S27" i="26"/>
  <c r="T27" i="26"/>
  <c r="S28" i="26"/>
  <c r="T28" i="26"/>
  <c r="S29" i="26"/>
  <c r="T29" i="26"/>
  <c r="S30" i="26"/>
  <c r="T30" i="26"/>
  <c r="S31" i="26"/>
  <c r="T31" i="26"/>
  <c r="S32" i="26"/>
  <c r="T32" i="26"/>
  <c r="S33" i="26"/>
  <c r="T33" i="26"/>
  <c r="S34" i="26"/>
  <c r="T34" i="26"/>
  <c r="S35" i="26"/>
  <c r="T35" i="26"/>
  <c r="S36" i="26"/>
  <c r="T36" i="26"/>
  <c r="S37" i="26"/>
  <c r="T37" i="26"/>
  <c r="S38" i="26"/>
  <c r="T38" i="26"/>
  <c r="S39" i="26"/>
  <c r="T39" i="26"/>
  <c r="S40" i="26"/>
  <c r="T40" i="26"/>
  <c r="S41" i="26"/>
  <c r="T41" i="26"/>
  <c r="S42" i="26"/>
  <c r="T42" i="26"/>
  <c r="S43" i="26"/>
  <c r="T43" i="26"/>
  <c r="S44" i="26"/>
  <c r="T44" i="26"/>
  <c r="S45" i="26"/>
  <c r="T45" i="26"/>
  <c r="S46" i="26"/>
  <c r="T46" i="26"/>
  <c r="S47" i="26"/>
  <c r="T47" i="26"/>
  <c r="S48" i="26"/>
  <c r="T48" i="26"/>
  <c r="S49" i="26"/>
  <c r="T49" i="26"/>
  <c r="S50" i="26"/>
  <c r="T50" i="26"/>
  <c r="S51" i="26"/>
  <c r="T51" i="26"/>
  <c r="S52" i="26"/>
  <c r="T52" i="26"/>
  <c r="S53" i="26"/>
  <c r="T53" i="26"/>
  <c r="S54" i="26"/>
  <c r="T54" i="26"/>
  <c r="S55" i="26"/>
  <c r="T55" i="26"/>
  <c r="S56" i="26"/>
  <c r="T56" i="26"/>
  <c r="S57" i="26"/>
  <c r="T57" i="26"/>
  <c r="S58" i="26"/>
  <c r="T58" i="26"/>
  <c r="S59" i="26"/>
  <c r="T59" i="26"/>
  <c r="S60" i="26"/>
  <c r="T60" i="26"/>
  <c r="S61" i="26"/>
  <c r="T61" i="26"/>
  <c r="S62" i="26"/>
  <c r="T62" i="26"/>
  <c r="S63" i="26"/>
  <c r="T63" i="26"/>
  <c r="S64" i="26"/>
  <c r="T64" i="26"/>
  <c r="S65" i="26"/>
  <c r="T65" i="26"/>
  <c r="S66" i="26"/>
  <c r="T66" i="26"/>
  <c r="S67" i="26"/>
  <c r="T67" i="26"/>
  <c r="S68" i="26"/>
  <c r="T68" i="26"/>
  <c r="S69" i="26"/>
  <c r="T69" i="26"/>
  <c r="S70" i="26"/>
  <c r="T70" i="26"/>
  <c r="S71" i="26"/>
  <c r="T71" i="26"/>
  <c r="S72" i="26"/>
  <c r="T72" i="26"/>
  <c r="S73" i="26"/>
  <c r="T73" i="26"/>
  <c r="S74" i="26"/>
  <c r="T74" i="26"/>
  <c r="S75" i="26"/>
  <c r="T75" i="26"/>
  <c r="S76" i="26"/>
  <c r="T76" i="26"/>
  <c r="S77" i="26"/>
  <c r="T77" i="26"/>
  <c r="S78" i="26"/>
  <c r="T78" i="26"/>
  <c r="S79" i="26"/>
  <c r="T79" i="26"/>
  <c r="S80" i="26"/>
  <c r="T80" i="26"/>
  <c r="S81" i="26"/>
  <c r="T81" i="26"/>
  <c r="S82" i="26"/>
  <c r="T82" i="26"/>
  <c r="S83" i="26"/>
  <c r="T83" i="26"/>
  <c r="S84" i="26"/>
  <c r="T84" i="26"/>
  <c r="S85" i="26"/>
  <c r="T85" i="26"/>
  <c r="S86" i="26"/>
  <c r="T86" i="26"/>
  <c r="S87" i="26"/>
  <c r="T87" i="26"/>
  <c r="S88" i="26"/>
  <c r="T88" i="26"/>
  <c r="S89" i="26"/>
  <c r="T89" i="26"/>
  <c r="S90" i="26"/>
  <c r="T90" i="26"/>
  <c r="S91" i="26"/>
  <c r="T91" i="26"/>
  <c r="S92" i="26"/>
  <c r="T92" i="26"/>
  <c r="S93" i="26"/>
  <c r="T93" i="26"/>
  <c r="S94" i="26"/>
  <c r="T94" i="26"/>
  <c r="S95" i="26"/>
  <c r="T95" i="26"/>
  <c r="S96" i="26"/>
  <c r="T96" i="26"/>
  <c r="S97" i="26"/>
  <c r="T97" i="26"/>
  <c r="S98" i="26"/>
  <c r="T98" i="26"/>
  <c r="S99" i="26"/>
  <c r="T99" i="26"/>
  <c r="S100" i="26"/>
  <c r="T100" i="26"/>
  <c r="S101" i="26"/>
  <c r="T101" i="26"/>
  <c r="S102" i="26"/>
  <c r="T102" i="26"/>
  <c r="S103" i="26"/>
  <c r="T103" i="26"/>
  <c r="S104" i="26"/>
  <c r="T104" i="26"/>
  <c r="S105" i="26"/>
  <c r="T105" i="26"/>
  <c r="S106" i="26"/>
  <c r="T106" i="26"/>
  <c r="S107" i="26"/>
  <c r="T107" i="26"/>
  <c r="S108" i="26"/>
  <c r="T108" i="26"/>
  <c r="S109" i="26"/>
  <c r="T109" i="26"/>
  <c r="S110" i="26"/>
  <c r="T110" i="26"/>
  <c r="S111" i="26"/>
  <c r="T111" i="26"/>
  <c r="S112" i="26"/>
  <c r="T112" i="26"/>
  <c r="S113" i="26"/>
  <c r="T113" i="26"/>
  <c r="S114" i="26"/>
  <c r="T114" i="26"/>
  <c r="S115" i="26"/>
  <c r="T115" i="26"/>
  <c r="S116" i="26"/>
  <c r="T116" i="26"/>
  <c r="S117" i="26"/>
  <c r="T117" i="26"/>
  <c r="S118" i="26"/>
  <c r="T118" i="26"/>
  <c r="S119" i="26"/>
  <c r="T119" i="26"/>
  <c r="S120" i="26"/>
  <c r="T120" i="26"/>
  <c r="S121" i="26"/>
  <c r="T121" i="26"/>
  <c r="S122" i="26"/>
  <c r="T122" i="26"/>
  <c r="S123" i="26"/>
  <c r="T123" i="26"/>
  <c r="S124" i="26"/>
  <c r="T124" i="26"/>
  <c r="S125" i="26"/>
  <c r="T125" i="26"/>
  <c r="S126" i="26"/>
  <c r="T126" i="26"/>
  <c r="S127" i="26"/>
  <c r="T127" i="26"/>
  <c r="S128" i="26"/>
  <c r="T128" i="26"/>
  <c r="S129" i="26"/>
  <c r="T129" i="26"/>
  <c r="S130" i="26"/>
  <c r="T130" i="26"/>
  <c r="S131" i="26"/>
  <c r="T131" i="26"/>
  <c r="S132" i="26"/>
  <c r="T132" i="26"/>
  <c r="S133" i="26"/>
  <c r="T133" i="26"/>
  <c r="S134" i="26"/>
  <c r="T134" i="26"/>
  <c r="S135" i="26"/>
  <c r="T135" i="26"/>
  <c r="S136" i="26"/>
  <c r="T136" i="26"/>
  <c r="S137" i="26"/>
  <c r="T137" i="26"/>
  <c r="S138" i="26"/>
  <c r="T138" i="26"/>
  <c r="S139" i="26"/>
  <c r="T139" i="26"/>
  <c r="S140" i="26"/>
  <c r="T140" i="26"/>
  <c r="S141" i="26"/>
  <c r="T141" i="26"/>
  <c r="S142" i="26"/>
  <c r="T142" i="26"/>
  <c r="S143" i="26"/>
  <c r="T143" i="26"/>
  <c r="S144" i="26"/>
  <c r="T144" i="26"/>
  <c r="S145" i="26"/>
  <c r="T145" i="26"/>
  <c r="S146" i="26"/>
  <c r="T146" i="26"/>
  <c r="S147" i="26"/>
  <c r="T147" i="26"/>
  <c r="S148" i="26"/>
  <c r="T148" i="26"/>
  <c r="S149" i="26"/>
  <c r="T149" i="26"/>
  <c r="S150" i="26"/>
  <c r="T150" i="26"/>
  <c r="S151" i="26"/>
  <c r="T151" i="26"/>
  <c r="S152" i="26"/>
  <c r="T152" i="26"/>
  <c r="S153" i="26"/>
  <c r="T153" i="26"/>
  <c r="S154" i="26"/>
  <c r="T154" i="26"/>
  <c r="S155" i="26"/>
  <c r="T155" i="26"/>
  <c r="S156" i="26"/>
  <c r="T156" i="26"/>
  <c r="S157" i="26"/>
  <c r="T157" i="26"/>
  <c r="S158" i="26"/>
  <c r="T158" i="26"/>
  <c r="S159" i="26"/>
  <c r="T159" i="26"/>
  <c r="S160" i="26"/>
  <c r="T160" i="26"/>
  <c r="S161" i="26"/>
  <c r="T161" i="26"/>
  <c r="S162" i="26"/>
  <c r="T162" i="26"/>
  <c r="S163" i="26"/>
  <c r="T163" i="26"/>
  <c r="S164" i="26"/>
  <c r="T164" i="26"/>
  <c r="S165" i="26"/>
  <c r="T165" i="26"/>
  <c r="S166" i="26"/>
  <c r="T166" i="26"/>
  <c r="S167" i="26"/>
  <c r="T167" i="26"/>
  <c r="S168" i="26"/>
  <c r="T168" i="26"/>
  <c r="S169" i="26"/>
  <c r="T169" i="26"/>
  <c r="S170" i="26"/>
  <c r="T170" i="26"/>
  <c r="S171" i="26"/>
  <c r="T171" i="26"/>
  <c r="S172" i="26"/>
  <c r="T172" i="26"/>
  <c r="S173" i="26"/>
  <c r="T173" i="26"/>
  <c r="S174" i="26"/>
  <c r="T174" i="26"/>
  <c r="S175" i="26"/>
  <c r="T175" i="26"/>
  <c r="S176" i="26"/>
  <c r="T176" i="26"/>
  <c r="S177" i="26"/>
  <c r="T177" i="26"/>
  <c r="S178" i="26"/>
  <c r="T178" i="26"/>
  <c r="S179" i="26"/>
  <c r="T179" i="26"/>
  <c r="S180" i="26"/>
  <c r="T180" i="26"/>
  <c r="S181" i="26"/>
  <c r="T181" i="26"/>
  <c r="S182" i="26"/>
  <c r="T182" i="26"/>
  <c r="S183" i="26"/>
  <c r="T183" i="26"/>
  <c r="S184" i="26"/>
  <c r="T184" i="26"/>
  <c r="S185" i="26"/>
  <c r="T185" i="26"/>
  <c r="S186" i="26"/>
  <c r="T186" i="26"/>
  <c r="S187" i="26"/>
  <c r="T187" i="26"/>
  <c r="S188" i="26"/>
  <c r="T188" i="26"/>
  <c r="S189" i="26"/>
  <c r="T189" i="26"/>
  <c r="S190" i="26"/>
  <c r="T190" i="26"/>
  <c r="S191" i="26"/>
  <c r="T191" i="26"/>
  <c r="S192" i="26"/>
  <c r="T192" i="26"/>
  <c r="S193" i="26"/>
  <c r="T193" i="26"/>
  <c r="S194" i="26"/>
  <c r="T194" i="26"/>
  <c r="S195" i="26"/>
  <c r="T195" i="26"/>
  <c r="S196" i="26"/>
  <c r="T196" i="26"/>
  <c r="S197" i="26"/>
  <c r="T197" i="26"/>
  <c r="S198" i="26"/>
  <c r="T198" i="26"/>
  <c r="S199" i="26"/>
  <c r="T199" i="26"/>
  <c r="S200" i="26"/>
  <c r="T200" i="26"/>
  <c r="S201" i="26"/>
  <c r="T201" i="26"/>
  <c r="S202" i="26"/>
  <c r="T202" i="26"/>
  <c r="S203" i="26"/>
  <c r="T203" i="26"/>
  <c r="S204" i="26"/>
  <c r="T204" i="26"/>
  <c r="S205" i="26"/>
  <c r="T205" i="26"/>
  <c r="S206" i="26"/>
  <c r="T206" i="26"/>
  <c r="S207" i="26"/>
  <c r="T207" i="26"/>
  <c r="S208" i="26"/>
  <c r="T208" i="26"/>
  <c r="S209" i="26"/>
  <c r="T209" i="26"/>
  <c r="S210" i="26"/>
  <c r="T210" i="26"/>
  <c r="S211" i="26"/>
  <c r="T211" i="26"/>
  <c r="S212" i="26"/>
  <c r="T212" i="26"/>
  <c r="S213" i="26"/>
  <c r="T213" i="26"/>
  <c r="S214" i="26"/>
  <c r="T214" i="26"/>
  <c r="S215" i="26"/>
  <c r="T215" i="26"/>
  <c r="S216" i="26"/>
  <c r="T216" i="26"/>
  <c r="S217" i="26"/>
  <c r="T217" i="26"/>
  <c r="S218" i="26"/>
  <c r="T218" i="26"/>
  <c r="S219" i="26"/>
  <c r="T219" i="26"/>
  <c r="S220" i="26"/>
  <c r="T220" i="26"/>
  <c r="S221" i="26"/>
  <c r="T221" i="26"/>
  <c r="S222" i="26"/>
  <c r="T222" i="26"/>
  <c r="S223" i="26"/>
  <c r="T223" i="26"/>
  <c r="S224" i="26"/>
  <c r="T224" i="26"/>
  <c r="S225" i="26"/>
  <c r="T225" i="26"/>
  <c r="S226" i="26"/>
  <c r="T226" i="26"/>
  <c r="S227" i="26"/>
  <c r="T227" i="26"/>
  <c r="S228" i="26"/>
  <c r="T228" i="26"/>
  <c r="S229" i="26"/>
  <c r="T229" i="26"/>
  <c r="S230" i="26"/>
  <c r="T230" i="26"/>
  <c r="S231" i="26"/>
  <c r="T231" i="26"/>
  <c r="S232" i="26"/>
  <c r="T232" i="26"/>
  <c r="S233" i="26"/>
  <c r="T233" i="26"/>
  <c r="S234" i="26"/>
  <c r="T234" i="26"/>
  <c r="S235" i="26"/>
  <c r="T235" i="26"/>
  <c r="S236" i="26"/>
  <c r="T236" i="26"/>
  <c r="S237" i="26"/>
  <c r="T237" i="26"/>
  <c r="S238" i="26"/>
  <c r="T238" i="26"/>
  <c r="S239" i="26"/>
  <c r="T239" i="26"/>
  <c r="S240" i="26"/>
  <c r="T240" i="26"/>
  <c r="S241" i="26"/>
  <c r="T241" i="26"/>
  <c r="S242" i="26"/>
  <c r="T242" i="26"/>
  <c r="S243" i="26"/>
  <c r="T243" i="26"/>
  <c r="S244" i="26"/>
  <c r="T244" i="26"/>
  <c r="S245" i="26"/>
  <c r="T245" i="26"/>
  <c r="S246" i="26"/>
  <c r="T246" i="26"/>
  <c r="S247" i="26"/>
  <c r="T247" i="26"/>
  <c r="S248" i="26"/>
  <c r="T248" i="26"/>
  <c r="S249" i="26"/>
  <c r="T249" i="26"/>
  <c r="S250" i="26"/>
  <c r="T250" i="26"/>
  <c r="S251" i="26"/>
  <c r="T251" i="26"/>
  <c r="S252" i="26"/>
  <c r="T252" i="26"/>
  <c r="S253" i="26"/>
  <c r="T253" i="26"/>
  <c r="S254" i="26"/>
  <c r="T254" i="26"/>
  <c r="S255" i="26"/>
  <c r="T255" i="26"/>
  <c r="S256" i="26"/>
  <c r="T256" i="26"/>
  <c r="S257" i="26"/>
  <c r="T257" i="26"/>
  <c r="S261" i="26"/>
  <c r="T261" i="26"/>
  <c r="S262" i="26"/>
  <c r="T262" i="26"/>
  <c r="S263" i="26"/>
  <c r="T263" i="26"/>
  <c r="S264" i="26"/>
  <c r="T264" i="26"/>
  <c r="S265" i="26"/>
  <c r="T265" i="26"/>
  <c r="S266" i="26"/>
  <c r="T266" i="26"/>
  <c r="S267" i="26"/>
  <c r="T267" i="26"/>
  <c r="S268" i="26"/>
  <c r="T268" i="26"/>
  <c r="S269" i="26"/>
  <c r="T269" i="26"/>
  <c r="S270" i="26"/>
  <c r="T270" i="26"/>
  <c r="S271" i="26"/>
  <c r="T271" i="26"/>
  <c r="S272" i="26"/>
  <c r="T272" i="26"/>
  <c r="S273" i="26"/>
  <c r="T273" i="26"/>
  <c r="S274" i="26"/>
  <c r="T274" i="26"/>
  <c r="S275" i="26"/>
  <c r="T275" i="26"/>
  <c r="S276" i="26"/>
  <c r="T276" i="26"/>
  <c r="S277" i="26"/>
  <c r="T277" i="26"/>
  <c r="S278" i="26"/>
  <c r="T278" i="26"/>
  <c r="S279" i="26"/>
  <c r="T279" i="26"/>
  <c r="S280" i="26"/>
  <c r="T280" i="26"/>
  <c r="S281" i="26"/>
  <c r="T281" i="26"/>
  <c r="S282" i="26"/>
  <c r="T282" i="26"/>
  <c r="S283" i="26"/>
  <c r="T283" i="26"/>
  <c r="S284" i="26"/>
  <c r="T284" i="26"/>
  <c r="S285" i="26"/>
  <c r="T285" i="26"/>
  <c r="S286" i="26"/>
  <c r="T286" i="26"/>
  <c r="S287" i="26"/>
  <c r="T287" i="26"/>
  <c r="S288" i="26"/>
  <c r="T288" i="26"/>
  <c r="S289" i="26"/>
  <c r="T289" i="26"/>
  <c r="S290" i="26"/>
  <c r="T290" i="26"/>
  <c r="S291" i="26"/>
  <c r="T291" i="26"/>
  <c r="S292" i="26"/>
  <c r="T292" i="26"/>
  <c r="S293" i="26"/>
  <c r="T293" i="26"/>
  <c r="S294" i="26"/>
  <c r="T294" i="26"/>
  <c r="S295" i="26"/>
  <c r="T295" i="26"/>
  <c r="S296" i="26"/>
  <c r="T296" i="26"/>
  <c r="S297" i="26"/>
  <c r="T297" i="26"/>
  <c r="S298" i="26"/>
  <c r="T298" i="26"/>
  <c r="S299" i="26"/>
  <c r="T299" i="26"/>
  <c r="S300" i="26"/>
  <c r="T300" i="26"/>
  <c r="S301" i="26"/>
  <c r="T301" i="26"/>
  <c r="S302" i="26"/>
  <c r="T302" i="26"/>
  <c r="S303" i="26"/>
  <c r="T303" i="26"/>
  <c r="S304" i="26"/>
  <c r="T304" i="26"/>
  <c r="S305" i="26"/>
  <c r="T305" i="26"/>
  <c r="S306" i="26"/>
  <c r="T306" i="26"/>
  <c r="S307" i="26"/>
  <c r="T307" i="26"/>
  <c r="S308" i="26"/>
  <c r="T308" i="26"/>
  <c r="S309" i="26"/>
  <c r="T309" i="26"/>
  <c r="S310" i="26"/>
  <c r="T310" i="26"/>
  <c r="S311" i="26"/>
  <c r="T311" i="26"/>
  <c r="S312" i="26"/>
  <c r="T312" i="26"/>
  <c r="S313" i="26"/>
  <c r="T313" i="26"/>
  <c r="S314" i="26"/>
  <c r="T314" i="26"/>
  <c r="S315" i="26"/>
  <c r="T315" i="26"/>
  <c r="S316" i="26"/>
  <c r="T316" i="26"/>
  <c r="S317" i="26"/>
  <c r="T317" i="26"/>
  <c r="S318" i="26"/>
  <c r="T318" i="26"/>
  <c r="S319" i="26"/>
  <c r="T319" i="26"/>
  <c r="S320" i="26"/>
  <c r="T320" i="26"/>
  <c r="S321" i="26"/>
  <c r="T321" i="26"/>
  <c r="S322" i="26"/>
  <c r="T322" i="26"/>
  <c r="S323" i="26"/>
  <c r="T323" i="26"/>
  <c r="S324" i="26"/>
  <c r="T324" i="26"/>
  <c r="S325" i="26"/>
  <c r="T325" i="26"/>
  <c r="S326" i="26"/>
  <c r="T326" i="26"/>
  <c r="S327" i="26"/>
  <c r="T327" i="26"/>
  <c r="S328" i="26"/>
  <c r="T328" i="26"/>
  <c r="S329" i="26"/>
  <c r="T329" i="26"/>
  <c r="S330" i="26"/>
  <c r="T330" i="26"/>
  <c r="S331" i="26"/>
  <c r="T331" i="26"/>
  <c r="S332" i="26"/>
  <c r="T332" i="26"/>
  <c r="S333" i="26"/>
  <c r="T333" i="26"/>
  <c r="S334" i="26"/>
  <c r="T334" i="26"/>
  <c r="S335" i="26"/>
  <c r="T335" i="26"/>
  <c r="S336" i="26"/>
  <c r="T336" i="26"/>
  <c r="S337" i="26"/>
  <c r="T337" i="26"/>
  <c r="S338" i="26"/>
  <c r="T338" i="26"/>
  <c r="S339" i="26"/>
  <c r="T339" i="26"/>
  <c r="S340" i="26"/>
  <c r="T340" i="26"/>
  <c r="S341" i="26"/>
  <c r="T341" i="26"/>
  <c r="S342" i="26"/>
  <c r="T342" i="26"/>
  <c r="S343" i="26"/>
  <c r="T343" i="26"/>
  <c r="S344" i="26"/>
  <c r="T344" i="26"/>
  <c r="S345" i="26"/>
  <c r="T345" i="26"/>
  <c r="S346" i="26"/>
  <c r="T346" i="26"/>
  <c r="S347" i="26"/>
  <c r="T347" i="26"/>
  <c r="S348" i="26"/>
  <c r="T348" i="26"/>
  <c r="S349" i="26"/>
  <c r="T349" i="26"/>
  <c r="S350" i="26"/>
  <c r="T350" i="26"/>
  <c r="S351" i="26"/>
  <c r="T351" i="26"/>
  <c r="S352" i="26"/>
  <c r="T352" i="26"/>
  <c r="S353" i="26"/>
  <c r="T353" i="26"/>
  <c r="S354" i="26"/>
  <c r="T354" i="26"/>
  <c r="S355" i="26"/>
  <c r="T355" i="26"/>
  <c r="S356" i="26"/>
  <c r="T356" i="26"/>
  <c r="S357" i="26"/>
  <c r="T357" i="26"/>
  <c r="S358" i="26"/>
  <c r="T358" i="26"/>
  <c r="S359" i="26"/>
  <c r="T359" i="26"/>
  <c r="S360" i="26"/>
  <c r="T360" i="26"/>
  <c r="S361" i="26"/>
  <c r="T361" i="26"/>
  <c r="S362" i="26"/>
  <c r="T362" i="26"/>
  <c r="S363" i="26"/>
  <c r="T363" i="26"/>
  <c r="S364" i="26"/>
  <c r="T364" i="26"/>
  <c r="S365" i="26"/>
  <c r="T365" i="26"/>
  <c r="S366" i="26"/>
  <c r="T366" i="26"/>
  <c r="S367" i="26"/>
  <c r="T367" i="26"/>
  <c r="S368" i="26"/>
  <c r="T368" i="26"/>
  <c r="S369" i="26"/>
  <c r="T369" i="26"/>
  <c r="S370" i="26"/>
  <c r="T370" i="26"/>
  <c r="S371" i="26"/>
  <c r="T371" i="26"/>
  <c r="S372" i="26"/>
  <c r="T372" i="26"/>
  <c r="S373" i="26"/>
  <c r="T373" i="26"/>
  <c r="S374" i="26"/>
  <c r="T374" i="26"/>
  <c r="S375" i="26"/>
  <c r="T375" i="26"/>
  <c r="S376" i="26"/>
  <c r="T376" i="26"/>
  <c r="S377" i="26"/>
  <c r="T377" i="26"/>
  <c r="S378" i="26"/>
  <c r="T378" i="26"/>
  <c r="S379" i="26"/>
  <c r="T379" i="26"/>
  <c r="S380" i="26"/>
  <c r="T380" i="26"/>
  <c r="S381" i="26"/>
  <c r="T381" i="26"/>
  <c r="S382" i="26"/>
  <c r="T382" i="26"/>
  <c r="S383" i="26"/>
  <c r="T383" i="26"/>
  <c r="S384" i="26"/>
  <c r="T384" i="26"/>
  <c r="S385" i="26"/>
  <c r="T385" i="26"/>
  <c r="S386" i="26"/>
  <c r="T386" i="26"/>
  <c r="S387" i="26"/>
  <c r="T387" i="26"/>
  <c r="S388" i="26"/>
  <c r="T388" i="26"/>
  <c r="S389" i="26"/>
  <c r="T389" i="26"/>
  <c r="S390" i="26"/>
  <c r="T390" i="26"/>
  <c r="S391" i="26"/>
  <c r="T391" i="26"/>
  <c r="S392" i="26"/>
  <c r="T392" i="26"/>
  <c r="S393" i="26"/>
  <c r="T393" i="26"/>
  <c r="S394" i="26"/>
  <c r="T394" i="26"/>
  <c r="S395" i="26"/>
  <c r="T395" i="26"/>
  <c r="S396" i="26"/>
  <c r="T396" i="26"/>
  <c r="S397" i="26"/>
  <c r="T397" i="26"/>
  <c r="S398" i="26"/>
  <c r="T398" i="26"/>
  <c r="S399" i="26"/>
  <c r="T399" i="26"/>
  <c r="S400" i="26"/>
  <c r="T400" i="26"/>
  <c r="S401" i="26"/>
  <c r="T401" i="26"/>
  <c r="S402" i="26"/>
  <c r="T402" i="26"/>
  <c r="S403" i="26"/>
  <c r="T403" i="26"/>
  <c r="S404" i="26"/>
  <c r="T404" i="26"/>
  <c r="S405" i="26"/>
  <c r="T405" i="26"/>
  <c r="S406" i="26"/>
  <c r="T406" i="26"/>
  <c r="S407" i="26"/>
  <c r="T407" i="26"/>
  <c r="S408" i="26"/>
  <c r="T408" i="26"/>
  <c r="S409" i="26"/>
  <c r="T409" i="26"/>
  <c r="S410" i="26"/>
  <c r="T410" i="26"/>
  <c r="S411" i="26"/>
  <c r="T411" i="26"/>
  <c r="S412" i="26"/>
  <c r="T412" i="26"/>
  <c r="S413" i="26"/>
  <c r="T413" i="26"/>
  <c r="S414" i="26"/>
  <c r="T414" i="26"/>
  <c r="S415" i="26"/>
  <c r="T415" i="26"/>
  <c r="S416" i="26"/>
  <c r="T416" i="26"/>
  <c r="S417" i="26"/>
  <c r="T417" i="26"/>
  <c r="S418" i="26"/>
  <c r="T418" i="26"/>
  <c r="S419" i="26"/>
  <c r="T419" i="26"/>
  <c r="S420" i="26"/>
  <c r="T420" i="26"/>
  <c r="S421" i="26"/>
  <c r="T421" i="26"/>
  <c r="S422" i="26"/>
  <c r="T422" i="26"/>
  <c r="S423" i="26"/>
  <c r="T423" i="26"/>
  <c r="S424" i="26"/>
  <c r="T424" i="26"/>
  <c r="S425" i="26"/>
  <c r="T425" i="26"/>
  <c r="S426" i="26"/>
  <c r="T426" i="26"/>
  <c r="S427" i="26"/>
  <c r="T427" i="26"/>
  <c r="S428" i="26"/>
  <c r="T428" i="26"/>
  <c r="S429" i="26"/>
  <c r="T429" i="26"/>
  <c r="S430" i="26"/>
  <c r="T430" i="26"/>
  <c r="S431" i="26"/>
  <c r="T431" i="26"/>
  <c r="S432" i="26"/>
  <c r="T432" i="26"/>
  <c r="S433" i="26"/>
  <c r="T433" i="26"/>
  <c r="S434" i="26"/>
  <c r="T434" i="26"/>
  <c r="S435" i="26"/>
  <c r="T435" i="26"/>
  <c r="S436" i="26"/>
  <c r="T436" i="26"/>
  <c r="S437" i="26"/>
  <c r="T437" i="26"/>
  <c r="S438" i="26"/>
  <c r="T438" i="26"/>
  <c r="S439" i="26"/>
  <c r="T439" i="26"/>
  <c r="S440" i="26"/>
  <c r="T440" i="26"/>
  <c r="S441" i="26"/>
  <c r="T441" i="26"/>
  <c r="S442" i="26"/>
  <c r="T442" i="26"/>
  <c r="S443" i="26"/>
  <c r="T443" i="26"/>
  <c r="S444" i="26"/>
  <c r="T444" i="26"/>
  <c r="S445" i="26"/>
  <c r="T445" i="26"/>
  <c r="S446" i="26"/>
  <c r="T446" i="26"/>
  <c r="S447" i="26"/>
  <c r="T447" i="26"/>
  <c r="S448" i="26"/>
  <c r="T448" i="26"/>
  <c r="S449" i="26"/>
  <c r="T449" i="26"/>
  <c r="S450" i="26"/>
  <c r="T450" i="26"/>
  <c r="S451" i="26"/>
  <c r="T451" i="26"/>
  <c r="S452" i="26"/>
  <c r="T452" i="26"/>
  <c r="S453" i="26"/>
  <c r="T453" i="26"/>
  <c r="S454" i="26"/>
  <c r="T454" i="26"/>
  <c r="S455" i="26"/>
  <c r="T455" i="26"/>
  <c r="S456" i="26"/>
  <c r="T456" i="26"/>
  <c r="S457" i="26"/>
  <c r="T457" i="26"/>
  <c r="S458" i="26"/>
  <c r="T458" i="26"/>
  <c r="S459" i="26"/>
  <c r="T459" i="26"/>
  <c r="S460" i="26"/>
  <c r="T460" i="26"/>
  <c r="S461" i="26"/>
  <c r="T461" i="26"/>
  <c r="S462" i="26"/>
  <c r="T462" i="26"/>
  <c r="S463" i="26"/>
  <c r="T463" i="26"/>
  <c r="S464" i="26"/>
  <c r="T464" i="26"/>
  <c r="S465" i="26"/>
  <c r="T465" i="26"/>
  <c r="S466" i="26"/>
  <c r="T466" i="26"/>
  <c r="S467" i="26"/>
  <c r="T467" i="26"/>
  <c r="S468" i="26"/>
  <c r="T468" i="26"/>
  <c r="S469" i="26"/>
  <c r="T469" i="26"/>
  <c r="S470" i="26"/>
  <c r="T470" i="26"/>
  <c r="S471" i="26"/>
  <c r="T471" i="26"/>
  <c r="S472" i="26"/>
  <c r="T472" i="26"/>
  <c r="S473" i="26"/>
  <c r="T473" i="26"/>
  <c r="S474" i="26"/>
  <c r="T474" i="26"/>
  <c r="S475" i="26"/>
  <c r="T475" i="26"/>
  <c r="S476" i="26"/>
  <c r="T476" i="26"/>
  <c r="S477" i="26"/>
  <c r="T477" i="26"/>
  <c r="S478" i="26"/>
  <c r="T478" i="26"/>
  <c r="S479" i="26"/>
  <c r="T479" i="26"/>
  <c r="S480" i="26"/>
  <c r="T480" i="26"/>
  <c r="S481" i="26"/>
  <c r="T481" i="26"/>
  <c r="S482" i="26"/>
  <c r="T482" i="26"/>
  <c r="S483" i="26"/>
  <c r="T483" i="26"/>
  <c r="S484" i="26"/>
  <c r="T484" i="26"/>
  <c r="S485" i="26"/>
  <c r="T485" i="26"/>
  <c r="S486" i="26"/>
  <c r="T486" i="26"/>
  <c r="S487" i="26"/>
  <c r="T487" i="26"/>
  <c r="S488" i="26"/>
  <c r="T488" i="26"/>
  <c r="S489" i="26"/>
  <c r="T489" i="26"/>
  <c r="S490" i="26"/>
  <c r="T490" i="26"/>
  <c r="S491" i="26"/>
  <c r="T491" i="26"/>
  <c r="S492" i="26"/>
  <c r="T492" i="26"/>
  <c r="S493" i="26"/>
  <c r="T493" i="26"/>
  <c r="S494" i="26"/>
  <c r="T494" i="26"/>
  <c r="S495" i="26"/>
  <c r="T495" i="26"/>
  <c r="S496" i="26"/>
  <c r="T496" i="26"/>
  <c r="S497" i="26"/>
  <c r="T497" i="26"/>
  <c r="S498" i="26"/>
  <c r="T498" i="26"/>
  <c r="S499" i="26"/>
  <c r="T499" i="26"/>
  <c r="S500" i="26"/>
  <c r="T500" i="26"/>
  <c r="S501" i="26"/>
  <c r="T501" i="26"/>
  <c r="S502" i="26"/>
  <c r="T502" i="26"/>
  <c r="S503" i="26"/>
  <c r="T503" i="26"/>
  <c r="S504" i="26"/>
  <c r="T504" i="26"/>
  <c r="S505" i="26"/>
  <c r="T505" i="26"/>
  <c r="S506" i="26"/>
  <c r="T506" i="26"/>
  <c r="S507" i="26"/>
  <c r="T507" i="26"/>
  <c r="S508" i="26"/>
  <c r="T508" i="26"/>
  <c r="S509" i="26"/>
  <c r="T509" i="26"/>
  <c r="S510" i="26"/>
  <c r="T510" i="26"/>
  <c r="S511" i="26"/>
  <c r="T511" i="26"/>
  <c r="S512" i="26"/>
  <c r="T512" i="26"/>
  <c r="S513" i="26"/>
  <c r="T513" i="26"/>
  <c r="S514" i="26"/>
  <c r="T514" i="26"/>
  <c r="S515" i="26"/>
  <c r="T515" i="26"/>
  <c r="S516" i="26"/>
  <c r="T516" i="26"/>
  <c r="S517" i="26"/>
  <c r="T517" i="26"/>
  <c r="S518" i="26"/>
  <c r="T518" i="26"/>
  <c r="S519" i="26"/>
  <c r="T519" i="26"/>
  <c r="S520" i="26"/>
  <c r="T520" i="26"/>
  <c r="S521" i="26"/>
  <c r="T521" i="26"/>
  <c r="S522" i="26"/>
  <c r="T522" i="26"/>
  <c r="S523" i="26"/>
  <c r="T523" i="26"/>
  <c r="S524" i="26"/>
  <c r="T524" i="26"/>
  <c r="S525" i="26"/>
  <c r="T525" i="26"/>
  <c r="S526" i="26"/>
  <c r="T526" i="26"/>
  <c r="S527" i="26"/>
  <c r="T527" i="26"/>
  <c r="S528" i="26"/>
  <c r="T528" i="26"/>
  <c r="S529" i="26"/>
  <c r="T529" i="26"/>
  <c r="S530" i="26"/>
  <c r="T530" i="26"/>
  <c r="S531" i="26"/>
  <c r="T531" i="26"/>
  <c r="S532" i="26"/>
  <c r="T532" i="26"/>
  <c r="S533" i="26"/>
  <c r="T533" i="26"/>
  <c r="S534" i="26"/>
  <c r="T534" i="26"/>
  <c r="S535" i="26"/>
  <c r="T535" i="26"/>
  <c r="S536" i="26"/>
  <c r="T536" i="26"/>
  <c r="S537" i="26"/>
  <c r="T537" i="26"/>
  <c r="S538" i="26"/>
  <c r="T538" i="26"/>
  <c r="S539" i="26"/>
  <c r="T539" i="26"/>
  <c r="S540" i="26"/>
  <c r="T540" i="26"/>
  <c r="S541" i="26"/>
  <c r="T541" i="26"/>
  <c r="S542" i="26"/>
  <c r="T542" i="26"/>
  <c r="S543" i="26"/>
  <c r="T543" i="26"/>
  <c r="S544" i="26"/>
  <c r="T544" i="26"/>
  <c r="S545" i="26"/>
  <c r="T545" i="26"/>
  <c r="S546" i="26"/>
  <c r="T546" i="26"/>
  <c r="S547" i="26"/>
  <c r="T547" i="26"/>
  <c r="S548" i="26"/>
  <c r="T548" i="26"/>
  <c r="S549" i="26"/>
  <c r="T549" i="26"/>
  <c r="S550" i="26"/>
  <c r="T550" i="26"/>
  <c r="S551" i="26"/>
  <c r="T551" i="26"/>
  <c r="S552" i="26"/>
  <c r="T552" i="26"/>
  <c r="S553" i="26"/>
  <c r="T553" i="26"/>
  <c r="S554" i="26"/>
  <c r="T554" i="26"/>
  <c r="S555" i="26"/>
  <c r="T555" i="26"/>
  <c r="S556" i="26"/>
  <c r="T556" i="26"/>
  <c r="S557" i="26"/>
  <c r="T557" i="26"/>
  <c r="S558" i="26"/>
  <c r="T558" i="26"/>
  <c r="S559" i="26"/>
  <c r="T559" i="26"/>
  <c r="S560" i="26"/>
  <c r="T560" i="26"/>
  <c r="S561" i="26"/>
  <c r="T561" i="26"/>
  <c r="S562" i="26"/>
  <c r="T562" i="26"/>
  <c r="S563" i="26"/>
  <c r="T563" i="26"/>
  <c r="S564" i="26"/>
  <c r="T564" i="26"/>
  <c r="S565" i="26"/>
  <c r="T565" i="26"/>
  <c r="S566" i="26"/>
  <c r="T566" i="26"/>
  <c r="S567" i="26"/>
  <c r="T567" i="26"/>
  <c r="S568" i="26"/>
  <c r="T568" i="26"/>
  <c r="S569" i="26"/>
  <c r="T569" i="26"/>
  <c r="S570" i="26"/>
  <c r="T570" i="26"/>
  <c r="S571" i="26"/>
  <c r="T571" i="26"/>
  <c r="S572" i="26"/>
  <c r="T572" i="26"/>
  <c r="S573" i="26"/>
  <c r="T573" i="26"/>
  <c r="S574" i="26"/>
  <c r="T574" i="26"/>
  <c r="S575" i="26"/>
  <c r="T575" i="26"/>
  <c r="S576" i="26"/>
  <c r="T576" i="26"/>
  <c r="S577" i="26"/>
  <c r="T577" i="26"/>
  <c r="S578" i="26"/>
  <c r="T578" i="26"/>
  <c r="S579" i="26"/>
  <c r="T579" i="26"/>
  <c r="S580" i="26"/>
  <c r="T580" i="26"/>
  <c r="S581" i="26"/>
  <c r="T581" i="26"/>
  <c r="S582" i="26"/>
  <c r="T582" i="26"/>
  <c r="S583" i="26"/>
  <c r="T583" i="26"/>
  <c r="S584" i="26"/>
  <c r="T584" i="26"/>
  <c r="S585" i="26"/>
  <c r="T585" i="26"/>
  <c r="S586" i="26"/>
  <c r="T586" i="26"/>
  <c r="S587" i="26"/>
  <c r="T587" i="26"/>
  <c r="S588" i="26"/>
  <c r="T588" i="26"/>
  <c r="S589" i="26"/>
  <c r="T589" i="26"/>
  <c r="S590" i="26"/>
  <c r="T590" i="26"/>
  <c r="S591" i="26"/>
  <c r="T591" i="26"/>
  <c r="S592" i="26"/>
  <c r="T592" i="26"/>
  <c r="S593" i="26"/>
  <c r="T593" i="26"/>
  <c r="S594" i="26"/>
  <c r="T594" i="26"/>
  <c r="S595" i="26"/>
  <c r="T595" i="26"/>
  <c r="S596" i="26"/>
  <c r="T596" i="26"/>
  <c r="S597" i="26"/>
  <c r="T597" i="26"/>
  <c r="S598" i="26"/>
  <c r="T598" i="26"/>
  <c r="S599" i="26"/>
  <c r="T599" i="26"/>
  <c r="S600" i="26"/>
  <c r="T600" i="26"/>
  <c r="S16" i="27"/>
  <c r="T16" i="27"/>
  <c r="S17" i="27"/>
  <c r="T17" i="27"/>
  <c r="S18" i="27"/>
  <c r="T18" i="27"/>
  <c r="S19" i="27"/>
  <c r="T19" i="27"/>
  <c r="S20" i="27"/>
  <c r="T20" i="27"/>
  <c r="S21" i="27"/>
  <c r="T21" i="27"/>
  <c r="S22" i="27"/>
  <c r="T22" i="27"/>
  <c r="S23" i="27"/>
  <c r="T23" i="27"/>
  <c r="S24" i="27"/>
  <c r="T24" i="27"/>
  <c r="S25" i="27"/>
  <c r="T25" i="27"/>
  <c r="S26" i="27"/>
  <c r="T26" i="27"/>
  <c r="S27" i="27"/>
  <c r="T27" i="27"/>
  <c r="S28" i="27"/>
  <c r="T28" i="27"/>
  <c r="S29" i="27"/>
  <c r="T29" i="27"/>
  <c r="S30" i="27"/>
  <c r="T30" i="27"/>
  <c r="S31" i="27"/>
  <c r="T31" i="27"/>
  <c r="S32" i="27"/>
  <c r="T32" i="27"/>
  <c r="S33" i="27"/>
  <c r="T33" i="27"/>
  <c r="S34" i="27"/>
  <c r="T34" i="27"/>
  <c r="S35" i="27"/>
  <c r="T35" i="27"/>
  <c r="S36" i="27"/>
  <c r="T36" i="27"/>
  <c r="S37" i="27"/>
  <c r="T37" i="27"/>
  <c r="S38" i="27"/>
  <c r="T38" i="27"/>
  <c r="S39" i="27"/>
  <c r="T39" i="27"/>
  <c r="S40" i="27"/>
  <c r="T40" i="27"/>
  <c r="S41" i="27"/>
  <c r="T41" i="27"/>
  <c r="S42" i="27"/>
  <c r="T42" i="27"/>
  <c r="S43" i="27"/>
  <c r="T43" i="27"/>
  <c r="S44" i="27"/>
  <c r="T44" i="27"/>
  <c r="S45" i="27"/>
  <c r="T45" i="27"/>
  <c r="S46" i="27"/>
  <c r="T46" i="27"/>
  <c r="S47" i="27"/>
  <c r="T47" i="27"/>
  <c r="S48" i="27"/>
  <c r="T48" i="27"/>
  <c r="S49" i="27"/>
  <c r="T49" i="27"/>
  <c r="S50" i="27"/>
  <c r="T50" i="27"/>
  <c r="S51" i="27"/>
  <c r="T51" i="27"/>
  <c r="S52" i="27"/>
  <c r="T52" i="27"/>
  <c r="S53" i="27"/>
  <c r="T53" i="27"/>
  <c r="S54" i="27"/>
  <c r="T54" i="27"/>
  <c r="S55" i="27"/>
  <c r="T55" i="27"/>
  <c r="S56" i="27"/>
  <c r="T56" i="27"/>
  <c r="S57" i="27"/>
  <c r="T57" i="27"/>
  <c r="S58" i="27"/>
  <c r="T58" i="27"/>
  <c r="S59" i="27"/>
  <c r="T59" i="27"/>
  <c r="S60" i="27"/>
  <c r="T60" i="27"/>
  <c r="S61" i="27"/>
  <c r="T61" i="27"/>
  <c r="S62" i="27"/>
  <c r="T62" i="27"/>
  <c r="S63" i="27"/>
  <c r="T63" i="27"/>
  <c r="S64" i="27"/>
  <c r="T64" i="27"/>
  <c r="S65" i="27"/>
  <c r="T65" i="27"/>
  <c r="S66" i="27"/>
  <c r="T66" i="27"/>
  <c r="S67" i="27"/>
  <c r="T67" i="27"/>
  <c r="S68" i="27"/>
  <c r="T68" i="27"/>
  <c r="S69" i="27"/>
  <c r="T69" i="27"/>
  <c r="S70" i="27"/>
  <c r="T70" i="27"/>
  <c r="S71" i="27"/>
  <c r="T71" i="27"/>
  <c r="S72" i="27"/>
  <c r="T72" i="27"/>
  <c r="S73" i="27"/>
  <c r="T73" i="27"/>
  <c r="S74" i="27"/>
  <c r="T74" i="27"/>
  <c r="S75" i="27"/>
  <c r="T75" i="27"/>
  <c r="S76" i="27"/>
  <c r="T76" i="27"/>
  <c r="S77" i="27"/>
  <c r="T77" i="27"/>
  <c r="S78" i="27"/>
  <c r="T78" i="27"/>
  <c r="S79" i="27"/>
  <c r="T79" i="27"/>
  <c r="S80" i="27"/>
  <c r="T80" i="27"/>
  <c r="S81" i="27"/>
  <c r="T81" i="27"/>
  <c r="S82" i="27"/>
  <c r="T82" i="27"/>
  <c r="S83" i="27"/>
  <c r="T83" i="27"/>
  <c r="S84" i="27"/>
  <c r="T84" i="27"/>
  <c r="S85" i="27"/>
  <c r="T85" i="27"/>
  <c r="S86" i="27"/>
  <c r="T86" i="27"/>
  <c r="S87" i="27"/>
  <c r="T87" i="27"/>
  <c r="S88" i="27"/>
  <c r="T88" i="27"/>
  <c r="S89" i="27"/>
  <c r="T89" i="27"/>
  <c r="S90" i="27"/>
  <c r="T90" i="27"/>
  <c r="S91" i="27"/>
  <c r="T91" i="27"/>
  <c r="S92" i="27"/>
  <c r="T92" i="27"/>
  <c r="S93" i="27"/>
  <c r="T93" i="27"/>
  <c r="S94" i="27"/>
  <c r="T94" i="27"/>
  <c r="S95" i="27"/>
  <c r="T95" i="27"/>
  <c r="S96" i="27"/>
  <c r="T96" i="27"/>
  <c r="S97" i="27"/>
  <c r="T97" i="27"/>
  <c r="S98" i="27"/>
  <c r="T98" i="27"/>
  <c r="S99" i="27"/>
  <c r="T99" i="27"/>
  <c r="S100" i="27"/>
  <c r="T100" i="27"/>
  <c r="S101" i="27"/>
  <c r="T101" i="27"/>
  <c r="S102" i="27"/>
  <c r="T102" i="27"/>
  <c r="S103" i="27"/>
  <c r="T103" i="27"/>
  <c r="S104" i="27"/>
  <c r="T104" i="27"/>
  <c r="S105" i="27"/>
  <c r="T105" i="27"/>
  <c r="S106" i="27"/>
  <c r="T106" i="27"/>
  <c r="S107" i="27"/>
  <c r="T107" i="27"/>
  <c r="S108" i="27"/>
  <c r="T108" i="27"/>
  <c r="S109" i="27"/>
  <c r="T109" i="27"/>
  <c r="S110" i="27"/>
  <c r="T110" i="27"/>
  <c r="S111" i="27"/>
  <c r="T111" i="27"/>
  <c r="S112" i="27"/>
  <c r="T112" i="27"/>
  <c r="S113" i="27"/>
  <c r="T113" i="27"/>
  <c r="S114" i="27"/>
  <c r="T114" i="27"/>
  <c r="S115" i="27"/>
  <c r="T115" i="27"/>
  <c r="S116" i="27"/>
  <c r="T116" i="27"/>
  <c r="S120" i="27"/>
  <c r="T120" i="27"/>
  <c r="S121" i="27"/>
  <c r="T121" i="27"/>
  <c r="S122" i="27"/>
  <c r="T122" i="27"/>
  <c r="S123" i="27"/>
  <c r="T123" i="27"/>
  <c r="S124" i="27"/>
  <c r="T124" i="27"/>
  <c r="S125" i="27"/>
  <c r="T125" i="27"/>
  <c r="S126" i="27"/>
  <c r="T126" i="27"/>
  <c r="S127" i="27"/>
  <c r="T127" i="27"/>
  <c r="S128" i="27"/>
  <c r="T128" i="27"/>
  <c r="S129" i="27"/>
  <c r="T129" i="27"/>
  <c r="S130" i="27"/>
  <c r="T130" i="27"/>
  <c r="S131" i="27"/>
  <c r="T131" i="27"/>
  <c r="S132" i="27"/>
  <c r="T132" i="27"/>
  <c r="S133" i="27"/>
  <c r="T133" i="27"/>
  <c r="S134" i="27"/>
  <c r="T134" i="27"/>
  <c r="S135" i="27"/>
  <c r="T135" i="27"/>
  <c r="S136" i="27"/>
  <c r="T136" i="27"/>
  <c r="S137" i="27"/>
  <c r="T137" i="27"/>
  <c r="S138" i="27"/>
  <c r="T138" i="27"/>
  <c r="S139" i="27"/>
  <c r="T139" i="27"/>
  <c r="S140" i="27"/>
  <c r="T140" i="27"/>
  <c r="S141" i="27"/>
  <c r="T141" i="27"/>
  <c r="S142" i="27"/>
  <c r="T142" i="27"/>
  <c r="S143" i="27"/>
  <c r="T143" i="27"/>
  <c r="S144" i="27"/>
  <c r="T144" i="27"/>
  <c r="S145" i="27"/>
  <c r="T145" i="27"/>
  <c r="S146" i="27"/>
  <c r="T146" i="27"/>
  <c r="S147" i="27"/>
  <c r="T147" i="27"/>
  <c r="S148" i="27"/>
  <c r="T148" i="27"/>
  <c r="S149" i="27"/>
  <c r="T149" i="27"/>
  <c r="S150" i="27"/>
  <c r="T150" i="27"/>
  <c r="S151" i="27"/>
  <c r="T151" i="27"/>
  <c r="S152" i="27"/>
  <c r="T152" i="27"/>
  <c r="S153" i="27"/>
  <c r="T153" i="27"/>
  <c r="S154" i="27"/>
  <c r="T154" i="27"/>
  <c r="S155" i="27"/>
  <c r="T155" i="27"/>
  <c r="S156" i="27"/>
  <c r="T156" i="27"/>
  <c r="S157" i="27"/>
  <c r="T157" i="27"/>
  <c r="S158" i="27"/>
  <c r="T158" i="27"/>
  <c r="S159" i="27"/>
  <c r="T159" i="27"/>
  <c r="S160" i="27"/>
  <c r="T160" i="27"/>
  <c r="S161" i="27"/>
  <c r="T161" i="27"/>
  <c r="S162" i="27"/>
  <c r="T162" i="27"/>
  <c r="S163" i="27"/>
  <c r="T163" i="27"/>
  <c r="S164" i="27"/>
  <c r="T164" i="27"/>
  <c r="S165" i="27"/>
  <c r="T165" i="27"/>
  <c r="S166" i="27"/>
  <c r="T166" i="27"/>
  <c r="S167" i="27"/>
  <c r="T167" i="27"/>
  <c r="S168" i="27"/>
  <c r="T168" i="27"/>
  <c r="S169" i="27"/>
  <c r="T169" i="27"/>
  <c r="S170" i="27"/>
  <c r="T170" i="27"/>
  <c r="S171" i="27"/>
  <c r="T171" i="27"/>
  <c r="S172" i="27"/>
  <c r="T172" i="27"/>
  <c r="S173" i="27"/>
  <c r="T173" i="27"/>
  <c r="S174" i="27"/>
  <c r="T174" i="27"/>
  <c r="S175" i="27"/>
  <c r="T175" i="27"/>
  <c r="S176" i="27"/>
  <c r="T176" i="27"/>
  <c r="S177" i="27"/>
  <c r="T177" i="27"/>
  <c r="S178" i="27"/>
  <c r="T178" i="27"/>
  <c r="S179" i="27"/>
  <c r="T179" i="27"/>
  <c r="S180" i="27"/>
  <c r="T180" i="27"/>
  <c r="S181" i="27"/>
  <c r="T181" i="27"/>
  <c r="S182" i="27"/>
  <c r="T182" i="27"/>
  <c r="S183" i="27"/>
  <c r="T183" i="27"/>
  <c r="S184" i="27"/>
  <c r="T184" i="27"/>
  <c r="S185" i="27"/>
  <c r="T185" i="27"/>
  <c r="S186" i="27"/>
  <c r="T186" i="27"/>
  <c r="S187" i="27"/>
  <c r="T187" i="27"/>
  <c r="S188" i="27"/>
  <c r="T188" i="27"/>
  <c r="S189" i="27"/>
  <c r="T189" i="27"/>
  <c r="S190" i="27"/>
  <c r="T190" i="27"/>
  <c r="S191" i="27"/>
  <c r="T191" i="27"/>
  <c r="S192" i="27"/>
  <c r="T192" i="27"/>
  <c r="S193" i="27"/>
  <c r="T193" i="27"/>
  <c r="S194" i="27"/>
  <c r="T194" i="27"/>
  <c r="S195" i="27"/>
  <c r="T195" i="27"/>
  <c r="S196" i="27"/>
  <c r="T196" i="27"/>
  <c r="S197" i="27"/>
  <c r="T197" i="27"/>
  <c r="S198" i="27"/>
  <c r="T198" i="27"/>
  <c r="S199" i="27"/>
  <c r="T199" i="27"/>
  <c r="S200" i="27"/>
  <c r="T200" i="27"/>
  <c r="S201" i="27"/>
  <c r="T201" i="27"/>
  <c r="S202" i="27"/>
  <c r="T202" i="27"/>
  <c r="S203" i="27"/>
  <c r="T203" i="27"/>
  <c r="S204" i="27"/>
  <c r="T204" i="27"/>
  <c r="S205" i="27"/>
  <c r="T205" i="27"/>
  <c r="S206" i="27"/>
  <c r="T206" i="27"/>
  <c r="S207" i="27"/>
  <c r="T207" i="27"/>
  <c r="S208" i="27"/>
  <c r="T208" i="27"/>
  <c r="S209" i="27"/>
  <c r="T209" i="27"/>
  <c r="S210" i="27"/>
  <c r="T210" i="27"/>
  <c r="S211" i="27"/>
  <c r="T211" i="27"/>
  <c r="S212" i="27"/>
  <c r="T212" i="27"/>
  <c r="S213" i="27"/>
  <c r="T213" i="27"/>
  <c r="S214" i="27"/>
  <c r="T214" i="27"/>
  <c r="S215" i="27"/>
  <c r="T215" i="27"/>
  <c r="S216" i="27"/>
  <c r="T216" i="27"/>
  <c r="S217" i="27"/>
  <c r="T217" i="27"/>
  <c r="S218" i="27"/>
  <c r="T218" i="27"/>
  <c r="S219" i="27"/>
  <c r="T219" i="27"/>
  <c r="S220" i="27"/>
  <c r="T220" i="27"/>
  <c r="S221" i="27"/>
  <c r="T221" i="27"/>
  <c r="S222" i="27"/>
  <c r="T222" i="27"/>
  <c r="S223" i="27"/>
  <c r="T223" i="27"/>
  <c r="S224" i="27"/>
  <c r="T224" i="27"/>
  <c r="S225" i="27"/>
  <c r="T225" i="27"/>
  <c r="S226" i="27"/>
  <c r="T226" i="27"/>
  <c r="S227" i="27"/>
  <c r="T227" i="27"/>
  <c r="S228" i="27"/>
  <c r="T228" i="27"/>
  <c r="S229" i="27"/>
  <c r="T229" i="27"/>
  <c r="S230" i="27"/>
  <c r="T230" i="27"/>
  <c r="S231" i="27"/>
  <c r="T231" i="27"/>
  <c r="S232" i="27"/>
  <c r="T232" i="27"/>
  <c r="S233" i="27"/>
  <c r="T233" i="27"/>
  <c r="S234" i="27"/>
  <c r="T234" i="27"/>
  <c r="S235" i="27"/>
  <c r="T235" i="27"/>
  <c r="S236" i="27"/>
  <c r="T236" i="27"/>
  <c r="S237" i="27"/>
  <c r="T237" i="27"/>
  <c r="S238" i="27"/>
  <c r="T238" i="27"/>
  <c r="S239" i="27"/>
  <c r="T239" i="27"/>
  <c r="S240" i="27"/>
  <c r="T240" i="27"/>
  <c r="S241" i="27"/>
  <c r="T241" i="27"/>
  <c r="S242" i="27"/>
  <c r="T242" i="27"/>
  <c r="S243" i="27"/>
  <c r="T243" i="27"/>
  <c r="S244" i="27"/>
  <c r="T244" i="27"/>
  <c r="S245" i="27"/>
  <c r="T245" i="27"/>
  <c r="S246" i="27"/>
  <c r="T246" i="27"/>
  <c r="S247" i="27"/>
  <c r="T247" i="27"/>
  <c r="S248" i="27"/>
  <c r="T248" i="27"/>
  <c r="S249" i="27"/>
  <c r="T249" i="27"/>
  <c r="S250" i="27"/>
  <c r="T250" i="27"/>
  <c r="S251" i="27"/>
  <c r="T251" i="27"/>
  <c r="S252" i="27"/>
  <c r="T252" i="27"/>
  <c r="S253" i="27"/>
  <c r="T253" i="27"/>
  <c r="S254" i="27"/>
  <c r="T254" i="27"/>
  <c r="S255" i="27"/>
  <c r="T255" i="27"/>
  <c r="S256" i="27"/>
  <c r="T256" i="27"/>
  <c r="S257" i="27"/>
  <c r="T257" i="27"/>
  <c r="S258" i="27"/>
  <c r="T258" i="27"/>
  <c r="S259" i="27"/>
  <c r="T259" i="27"/>
  <c r="S260" i="27"/>
  <c r="T260" i="27"/>
  <c r="S261" i="27"/>
  <c r="T261" i="27"/>
  <c r="S262" i="27"/>
  <c r="T262" i="27"/>
  <c r="S263" i="27"/>
  <c r="T263" i="27"/>
  <c r="S264" i="27"/>
  <c r="T264" i="27"/>
  <c r="S265" i="27"/>
  <c r="T265" i="27"/>
  <c r="S266" i="27"/>
  <c r="T266" i="27"/>
  <c r="S267" i="27"/>
  <c r="T267" i="27"/>
  <c r="S268" i="27"/>
  <c r="T268" i="27"/>
  <c r="S269" i="27"/>
  <c r="T269" i="27"/>
  <c r="S270" i="27"/>
  <c r="T270" i="27"/>
  <c r="S271" i="27"/>
  <c r="T271" i="27"/>
  <c r="S272" i="27"/>
  <c r="T272" i="27"/>
  <c r="S273" i="27"/>
  <c r="T273" i="27"/>
  <c r="S274" i="27"/>
  <c r="T274" i="27"/>
  <c r="S275" i="27"/>
  <c r="T275" i="27"/>
  <c r="S276" i="27"/>
  <c r="T276" i="27"/>
  <c r="S277" i="27"/>
  <c r="T277" i="27"/>
  <c r="S278" i="27"/>
  <c r="T278" i="27"/>
  <c r="S279" i="27"/>
  <c r="T279" i="27"/>
  <c r="S280" i="27"/>
  <c r="T280" i="27"/>
  <c r="S281" i="27"/>
  <c r="T281" i="27"/>
  <c r="S282" i="27"/>
  <c r="T282" i="27"/>
  <c r="S283" i="27"/>
  <c r="T283" i="27"/>
  <c r="S284" i="27"/>
  <c r="T284" i="27"/>
  <c r="S285" i="27"/>
  <c r="T285" i="27"/>
  <c r="S286" i="27"/>
  <c r="T286" i="27"/>
  <c r="S287" i="27"/>
  <c r="T287" i="27"/>
  <c r="S288" i="27"/>
  <c r="T288" i="27"/>
  <c r="S289" i="27"/>
  <c r="T289" i="27"/>
  <c r="S290" i="27"/>
  <c r="T290" i="27"/>
  <c r="S291" i="27"/>
  <c r="T291" i="27"/>
  <c r="S292" i="27"/>
  <c r="T292" i="27"/>
  <c r="S293" i="27"/>
  <c r="T293" i="27"/>
  <c r="S294" i="27"/>
  <c r="T294" i="27"/>
  <c r="S295" i="27"/>
  <c r="T295" i="27"/>
  <c r="S296" i="27"/>
  <c r="T296" i="27"/>
  <c r="S297" i="27"/>
  <c r="T297" i="27"/>
  <c r="S298" i="27"/>
  <c r="T298" i="27"/>
  <c r="S299" i="27"/>
  <c r="T299" i="27"/>
  <c r="S300" i="27"/>
  <c r="T300" i="27"/>
  <c r="S301" i="27"/>
  <c r="T301" i="27"/>
  <c r="S302" i="27"/>
  <c r="T302" i="27"/>
  <c r="S303" i="27"/>
  <c r="T303" i="27"/>
  <c r="S304" i="27"/>
  <c r="T304" i="27"/>
  <c r="S305" i="27"/>
  <c r="T305" i="27"/>
  <c r="S306" i="27"/>
  <c r="T306" i="27"/>
  <c r="S307" i="27"/>
  <c r="T307" i="27"/>
  <c r="S308" i="27"/>
  <c r="T308" i="27"/>
  <c r="S309" i="27"/>
  <c r="T309" i="27"/>
  <c r="S310" i="27"/>
  <c r="T310" i="27"/>
  <c r="S311" i="27"/>
  <c r="T311" i="27"/>
  <c r="S312" i="27"/>
  <c r="T312" i="27"/>
  <c r="S313" i="27"/>
  <c r="T313" i="27"/>
  <c r="S314" i="27"/>
  <c r="T314" i="27"/>
  <c r="S315" i="27"/>
  <c r="T315" i="27"/>
  <c r="S316" i="27"/>
  <c r="T316" i="27"/>
  <c r="S317" i="27"/>
  <c r="T317" i="27"/>
  <c r="S318" i="27"/>
  <c r="T318" i="27"/>
  <c r="S319" i="27"/>
  <c r="T319" i="27"/>
  <c r="S320" i="27"/>
  <c r="T320" i="27"/>
  <c r="S321" i="27"/>
  <c r="T321" i="27"/>
  <c r="S322" i="27"/>
  <c r="T322" i="27"/>
  <c r="S323" i="27"/>
  <c r="T323" i="27"/>
  <c r="S324" i="27"/>
  <c r="T324" i="27"/>
  <c r="S325" i="27"/>
  <c r="T325" i="27"/>
  <c r="S326" i="27"/>
  <c r="T326" i="27"/>
  <c r="S327" i="27"/>
  <c r="T327" i="27"/>
  <c r="S328" i="27"/>
  <c r="T328" i="27"/>
  <c r="S329" i="27"/>
  <c r="T329" i="27"/>
  <c r="S330" i="27"/>
  <c r="T330" i="27"/>
  <c r="S331" i="27"/>
  <c r="T331" i="27"/>
  <c r="S332" i="27"/>
  <c r="T332" i="27"/>
  <c r="S333" i="27"/>
  <c r="T333" i="27"/>
  <c r="S334" i="27"/>
  <c r="T334" i="27"/>
  <c r="S335" i="27"/>
  <c r="T335" i="27"/>
  <c r="S336" i="27"/>
  <c r="T336" i="27"/>
  <c r="S337" i="27"/>
  <c r="T337" i="27"/>
  <c r="S338" i="27"/>
  <c r="T338" i="27"/>
  <c r="S339" i="27"/>
  <c r="T339" i="27"/>
  <c r="S340" i="27"/>
  <c r="T340" i="27"/>
  <c r="S341" i="27"/>
  <c r="T341" i="27"/>
  <c r="S342" i="27"/>
  <c r="T342" i="27"/>
  <c r="S343" i="27"/>
  <c r="T343" i="27"/>
  <c r="S344" i="27"/>
  <c r="T344" i="27"/>
  <c r="S345" i="27"/>
  <c r="T345" i="27"/>
  <c r="S346" i="27"/>
  <c r="T346" i="27"/>
  <c r="S347" i="27"/>
  <c r="T347" i="27"/>
  <c r="S348" i="27"/>
  <c r="T348" i="27"/>
  <c r="S349" i="27"/>
  <c r="T349" i="27"/>
  <c r="S350" i="27"/>
  <c r="T350" i="27"/>
  <c r="S351" i="27"/>
  <c r="T351" i="27"/>
  <c r="S352" i="27"/>
  <c r="T352" i="27"/>
  <c r="S353" i="27"/>
  <c r="T353" i="27"/>
  <c r="S354" i="27"/>
  <c r="T354" i="27"/>
  <c r="S355" i="27"/>
  <c r="T355" i="27"/>
  <c r="S356" i="27"/>
  <c r="T356" i="27"/>
  <c r="S357" i="27"/>
  <c r="T357" i="27"/>
  <c r="S358" i="27"/>
  <c r="T358" i="27"/>
  <c r="S359" i="27"/>
  <c r="T359" i="27"/>
  <c r="S360" i="27"/>
  <c r="T360" i="27"/>
  <c r="S361" i="27"/>
  <c r="T361" i="27"/>
  <c r="S362" i="27"/>
  <c r="T362" i="27"/>
  <c r="S363" i="27"/>
  <c r="T363" i="27"/>
  <c r="S364" i="27"/>
  <c r="T364" i="27"/>
  <c r="S365" i="27"/>
  <c r="T365" i="27"/>
  <c r="S366" i="27"/>
  <c r="T366" i="27"/>
  <c r="S367" i="27"/>
  <c r="T367" i="27"/>
  <c r="S368" i="27"/>
  <c r="T368" i="27"/>
  <c r="S369" i="27"/>
  <c r="T369" i="27"/>
  <c r="S370" i="27"/>
  <c r="T370" i="27"/>
  <c r="S371" i="27"/>
  <c r="T371" i="27"/>
  <c r="S372" i="27"/>
  <c r="T372" i="27"/>
  <c r="S373" i="27"/>
  <c r="T373" i="27"/>
  <c r="S374" i="27"/>
  <c r="T374" i="27"/>
  <c r="S375" i="27"/>
  <c r="T375" i="27"/>
  <c r="S376" i="27"/>
  <c r="T376" i="27"/>
  <c r="S377" i="27"/>
  <c r="T377" i="27"/>
  <c r="S378" i="27"/>
  <c r="T378" i="27"/>
  <c r="S379" i="27"/>
  <c r="T379" i="27"/>
  <c r="S380" i="27"/>
  <c r="T380" i="27"/>
  <c r="S381" i="27"/>
  <c r="T381" i="27"/>
  <c r="S382" i="27"/>
  <c r="T382" i="27"/>
  <c r="S383" i="27"/>
  <c r="T383" i="27"/>
  <c r="S384" i="27"/>
  <c r="T384" i="27"/>
  <c r="S385" i="27"/>
  <c r="T385" i="27"/>
  <c r="S386" i="27"/>
  <c r="T386" i="27"/>
  <c r="S387" i="27"/>
  <c r="T387" i="27"/>
  <c r="S388" i="27"/>
  <c r="T388" i="27"/>
  <c r="S389" i="27"/>
  <c r="T389" i="27"/>
  <c r="S390" i="27"/>
  <c r="T390" i="27"/>
  <c r="S391" i="27"/>
  <c r="T391" i="27"/>
  <c r="S392" i="27"/>
  <c r="T392" i="27"/>
  <c r="S393" i="27"/>
  <c r="T393" i="27"/>
  <c r="S394" i="27"/>
  <c r="T394" i="27"/>
  <c r="S395" i="27"/>
  <c r="T395" i="27"/>
  <c r="S396" i="27"/>
  <c r="T396" i="27"/>
  <c r="S397" i="27"/>
  <c r="T397" i="27"/>
  <c r="S398" i="27"/>
  <c r="T398" i="27"/>
  <c r="S399" i="27"/>
  <c r="T399" i="27"/>
  <c r="S400" i="27"/>
  <c r="T400" i="27"/>
  <c r="S401" i="27"/>
  <c r="T401" i="27"/>
  <c r="S402" i="27"/>
  <c r="T402" i="27"/>
  <c r="S403" i="27"/>
  <c r="T403" i="27"/>
  <c r="S404" i="27"/>
  <c r="T404" i="27"/>
  <c r="S405" i="27"/>
  <c r="T405" i="27"/>
  <c r="S406" i="27"/>
  <c r="T406" i="27"/>
  <c r="S407" i="27"/>
  <c r="T407" i="27"/>
  <c r="S408" i="27"/>
  <c r="T408" i="27"/>
  <c r="S409" i="27"/>
  <c r="T409" i="27"/>
  <c r="S410" i="27"/>
  <c r="T410" i="27"/>
  <c r="S411" i="27"/>
  <c r="T411" i="27"/>
  <c r="S412" i="27"/>
  <c r="T412" i="27"/>
  <c r="S413" i="27"/>
  <c r="T413" i="27"/>
  <c r="S414" i="27"/>
  <c r="T414" i="27"/>
  <c r="S415" i="27"/>
  <c r="T415" i="27"/>
  <c r="S416" i="27"/>
  <c r="T416" i="27"/>
  <c r="S417" i="27"/>
  <c r="T417" i="27"/>
  <c r="S418" i="27"/>
  <c r="T418" i="27"/>
  <c r="S419" i="27"/>
  <c r="T419" i="27"/>
  <c r="S420" i="27"/>
  <c r="T420" i="27"/>
  <c r="S421" i="27"/>
  <c r="T421" i="27"/>
  <c r="S422" i="27"/>
  <c r="T422" i="27"/>
  <c r="S423" i="27"/>
  <c r="T423" i="27"/>
  <c r="S424" i="27"/>
  <c r="T424" i="27"/>
  <c r="S425" i="27"/>
  <c r="T425" i="27"/>
  <c r="S426" i="27"/>
  <c r="T426" i="27"/>
  <c r="S427" i="27"/>
  <c r="T427" i="27"/>
  <c r="S428" i="27"/>
  <c r="T428" i="27"/>
  <c r="S429" i="27"/>
  <c r="T429" i="27"/>
  <c r="S430" i="27"/>
  <c r="T430" i="27"/>
  <c r="S431" i="27"/>
  <c r="T431" i="27"/>
  <c r="S432" i="27"/>
  <c r="T432" i="27"/>
  <c r="S433" i="27"/>
  <c r="T433" i="27"/>
  <c r="S434" i="27"/>
  <c r="T434" i="27"/>
  <c r="S435" i="27"/>
  <c r="T435" i="27"/>
  <c r="S436" i="27"/>
  <c r="T436" i="27"/>
  <c r="S437" i="27"/>
  <c r="T437" i="27"/>
  <c r="S438" i="27"/>
  <c r="T438" i="27"/>
  <c r="S439" i="27"/>
  <c r="T439" i="27"/>
  <c r="S440" i="27"/>
  <c r="T440" i="27"/>
  <c r="S441" i="27"/>
  <c r="T441" i="27"/>
  <c r="S442" i="27"/>
  <c r="T442" i="27"/>
  <c r="S443" i="27"/>
  <c r="T443" i="27"/>
  <c r="S444" i="27"/>
  <c r="T444" i="27"/>
  <c r="S445" i="27"/>
  <c r="T445" i="27"/>
  <c r="S446" i="27"/>
  <c r="T446" i="27"/>
  <c r="S447" i="27"/>
  <c r="T447" i="27"/>
  <c r="S448" i="27"/>
  <c r="T448" i="27"/>
  <c r="S449" i="27"/>
  <c r="T449" i="27"/>
  <c r="S450" i="27"/>
  <c r="T450" i="27"/>
  <c r="S451" i="27"/>
  <c r="T451" i="27"/>
  <c r="S452" i="27"/>
  <c r="T452" i="27"/>
  <c r="S453" i="27"/>
  <c r="T453" i="27"/>
  <c r="S454" i="27"/>
  <c r="T454" i="27"/>
  <c r="S455" i="27"/>
  <c r="T455" i="27"/>
  <c r="S456" i="27"/>
  <c r="T456" i="27"/>
  <c r="S457" i="27"/>
  <c r="T457" i="27"/>
  <c r="S458" i="27"/>
  <c r="T458" i="27"/>
  <c r="S459" i="27"/>
  <c r="T459" i="27"/>
  <c r="S460" i="27"/>
  <c r="T460" i="27"/>
  <c r="S461" i="27"/>
  <c r="T461" i="27"/>
  <c r="S462" i="27"/>
  <c r="T462" i="27"/>
  <c r="S463" i="27"/>
  <c r="T463" i="27"/>
  <c r="S464" i="27"/>
  <c r="T464" i="27"/>
  <c r="S465" i="27"/>
  <c r="T465" i="27"/>
  <c r="S466" i="27"/>
  <c r="T466" i="27"/>
  <c r="S467" i="27"/>
  <c r="T467" i="27"/>
  <c r="S468" i="27"/>
  <c r="T468" i="27"/>
  <c r="S469" i="27"/>
  <c r="T469" i="27"/>
  <c r="S470" i="27"/>
  <c r="T470" i="27"/>
  <c r="S471" i="27"/>
  <c r="T471" i="27"/>
  <c r="S472" i="27"/>
  <c r="T472" i="27"/>
  <c r="S473" i="27"/>
  <c r="T473" i="27"/>
  <c r="S474" i="27"/>
  <c r="T474" i="27"/>
  <c r="S475" i="27"/>
  <c r="T475" i="27"/>
  <c r="S476" i="27"/>
  <c r="T476" i="27"/>
  <c r="S477" i="27"/>
  <c r="T477" i="27"/>
  <c r="S478" i="27"/>
  <c r="T478" i="27"/>
  <c r="S479" i="27"/>
  <c r="T479" i="27"/>
  <c r="S480" i="27"/>
  <c r="T480" i="27"/>
  <c r="S481" i="27"/>
  <c r="T481" i="27"/>
  <c r="S482" i="27"/>
  <c r="T482" i="27"/>
  <c r="S483" i="27"/>
  <c r="T483" i="27"/>
  <c r="S484" i="27"/>
  <c r="T484" i="27"/>
  <c r="S485" i="27"/>
  <c r="T485" i="27"/>
  <c r="S486" i="27"/>
  <c r="T486" i="27"/>
  <c r="S487" i="27"/>
  <c r="T487" i="27"/>
  <c r="S488" i="27"/>
  <c r="T488" i="27"/>
  <c r="S489" i="27"/>
  <c r="T489" i="27"/>
  <c r="S490" i="27"/>
  <c r="T490" i="27"/>
  <c r="S491" i="27"/>
  <c r="T491" i="27"/>
  <c r="S492" i="27"/>
  <c r="T492" i="27"/>
  <c r="S493" i="27"/>
  <c r="T493" i="27"/>
  <c r="S494" i="27"/>
  <c r="T494" i="27"/>
  <c r="S495" i="27"/>
  <c r="T495" i="27"/>
  <c r="S496" i="27"/>
  <c r="T496" i="27"/>
  <c r="S497" i="27"/>
  <c r="T497" i="27"/>
  <c r="S498" i="27"/>
  <c r="T498" i="27"/>
  <c r="S499" i="27"/>
  <c r="T499" i="27"/>
  <c r="S500" i="27"/>
  <c r="T500" i="27"/>
  <c r="S501" i="27"/>
  <c r="T501" i="27"/>
  <c r="S502" i="27"/>
  <c r="T502" i="27"/>
  <c r="S503" i="27"/>
  <c r="T503" i="27"/>
  <c r="S504" i="27"/>
  <c r="T504" i="27"/>
  <c r="S505" i="27"/>
  <c r="T505" i="27"/>
  <c r="S506" i="27"/>
  <c r="T506" i="27"/>
  <c r="S507" i="27"/>
  <c r="T507" i="27"/>
  <c r="S508" i="27"/>
  <c r="T508" i="27"/>
  <c r="S509" i="27"/>
  <c r="T509" i="27"/>
  <c r="S510" i="27"/>
  <c r="T510" i="27"/>
  <c r="S511" i="27"/>
  <c r="T511" i="27"/>
  <c r="S512" i="27"/>
  <c r="T512" i="27"/>
  <c r="S513" i="27"/>
  <c r="T513" i="27"/>
  <c r="S514" i="27"/>
  <c r="T514" i="27"/>
  <c r="S515" i="27"/>
  <c r="T515" i="27"/>
  <c r="S516" i="27"/>
  <c r="T516" i="27"/>
  <c r="S517" i="27"/>
  <c r="T517" i="27"/>
  <c r="S518" i="27"/>
  <c r="T518" i="27"/>
  <c r="S519" i="27"/>
  <c r="T519" i="27"/>
  <c r="S520" i="27"/>
  <c r="T520" i="27"/>
  <c r="S521" i="27"/>
  <c r="T521" i="27"/>
  <c r="S522" i="27"/>
  <c r="T522" i="27"/>
  <c r="S523" i="27"/>
  <c r="T523" i="27"/>
  <c r="S524" i="27"/>
  <c r="T524" i="27"/>
  <c r="S525" i="27"/>
  <c r="T525" i="27"/>
  <c r="S526" i="27"/>
  <c r="T526" i="27"/>
  <c r="S527" i="27"/>
  <c r="T527" i="27"/>
  <c r="S528" i="27"/>
  <c r="T528" i="27"/>
  <c r="S529" i="27"/>
  <c r="T529" i="27"/>
  <c r="S530" i="27"/>
  <c r="T530" i="27"/>
  <c r="S531" i="27"/>
  <c r="T531" i="27"/>
  <c r="S532" i="27"/>
  <c r="T532" i="27"/>
  <c r="S533" i="27"/>
  <c r="T533" i="27"/>
  <c r="S534" i="27"/>
  <c r="T534" i="27"/>
  <c r="S535" i="27"/>
  <c r="T535" i="27"/>
  <c r="S536" i="27"/>
  <c r="T536" i="27"/>
  <c r="S537" i="27"/>
  <c r="T537" i="27"/>
  <c r="S538" i="27"/>
  <c r="T538" i="27"/>
  <c r="S539" i="27"/>
  <c r="T539" i="27"/>
  <c r="S540" i="27"/>
  <c r="T540" i="27"/>
  <c r="S541" i="27"/>
  <c r="T541" i="27"/>
  <c r="S542" i="27"/>
  <c r="T542" i="27"/>
  <c r="S543" i="27"/>
  <c r="T543" i="27"/>
  <c r="S544" i="27"/>
  <c r="T544" i="27"/>
  <c r="S545" i="27"/>
  <c r="T545" i="27"/>
  <c r="S546" i="27"/>
  <c r="T546" i="27"/>
  <c r="S547" i="27"/>
  <c r="T547" i="27"/>
  <c r="S548" i="27"/>
  <c r="T548" i="27"/>
  <c r="S549" i="27"/>
  <c r="T549" i="27"/>
  <c r="S550" i="27"/>
  <c r="T550" i="27"/>
  <c r="S551" i="27"/>
  <c r="T551" i="27"/>
  <c r="S552" i="27"/>
  <c r="T552" i="27"/>
  <c r="S553" i="27"/>
  <c r="T553" i="27"/>
  <c r="S554" i="27"/>
  <c r="T554" i="27"/>
  <c r="S555" i="27"/>
  <c r="T555" i="27"/>
  <c r="S556" i="27"/>
  <c r="T556" i="27"/>
  <c r="S557" i="27"/>
  <c r="T557" i="27"/>
  <c r="S558" i="27"/>
  <c r="T558" i="27"/>
  <c r="S559" i="27"/>
  <c r="T559" i="27"/>
  <c r="S560" i="27"/>
  <c r="T560" i="27"/>
  <c r="S561" i="27"/>
  <c r="T561" i="27"/>
  <c r="S562" i="27"/>
  <c r="T562" i="27"/>
  <c r="S563" i="27"/>
  <c r="T563" i="27"/>
  <c r="S564" i="27"/>
  <c r="T564" i="27"/>
  <c r="S565" i="27"/>
  <c r="T565" i="27"/>
  <c r="S566" i="27"/>
  <c r="T566" i="27"/>
  <c r="S567" i="27"/>
  <c r="T567" i="27"/>
  <c r="S568" i="27"/>
  <c r="T568" i="27"/>
  <c r="S569" i="27"/>
  <c r="T569" i="27"/>
  <c r="S570" i="27"/>
  <c r="T570" i="27"/>
  <c r="S571" i="27"/>
  <c r="T571" i="27"/>
  <c r="S572" i="27"/>
  <c r="T572" i="27"/>
  <c r="S573" i="27"/>
  <c r="T573" i="27"/>
  <c r="S574" i="27"/>
  <c r="T574" i="27"/>
  <c r="S575" i="27"/>
  <c r="T575" i="27"/>
  <c r="S576" i="27"/>
  <c r="T576" i="27"/>
  <c r="S577" i="27"/>
  <c r="T577" i="27"/>
  <c r="S578" i="27"/>
  <c r="T578" i="27"/>
  <c r="S579" i="27"/>
  <c r="T579" i="27"/>
  <c r="S580" i="27"/>
  <c r="T580" i="27"/>
  <c r="S581" i="27"/>
  <c r="T581" i="27"/>
  <c r="S582" i="27"/>
  <c r="T582" i="27"/>
  <c r="S583" i="27"/>
  <c r="T583" i="27"/>
  <c r="S584" i="27"/>
  <c r="T584" i="27"/>
  <c r="S585" i="27"/>
  <c r="T585" i="27"/>
  <c r="S586" i="27"/>
  <c r="T586" i="27"/>
  <c r="S587" i="27"/>
  <c r="T587" i="27"/>
  <c r="S588" i="27"/>
  <c r="T588" i="27"/>
  <c r="S589" i="27"/>
  <c r="T589" i="27"/>
  <c r="S590" i="27"/>
  <c r="T590" i="27"/>
  <c r="S591" i="27"/>
  <c r="T591" i="27"/>
  <c r="S592" i="27"/>
  <c r="T592" i="27"/>
  <c r="S593" i="27"/>
  <c r="T593" i="27"/>
  <c r="S594" i="27"/>
  <c r="T594" i="27"/>
  <c r="S595" i="27"/>
  <c r="T595" i="27"/>
  <c r="S596" i="27"/>
  <c r="T596" i="27"/>
  <c r="S597" i="27"/>
  <c r="T597" i="27"/>
  <c r="S598" i="27"/>
  <c r="T598" i="27"/>
  <c r="S599" i="27"/>
  <c r="T599" i="27"/>
  <c r="S600" i="27"/>
  <c r="T600" i="27"/>
  <c r="S601" i="27"/>
  <c r="T601" i="27"/>
  <c r="S602" i="27"/>
  <c r="T602" i="27"/>
  <c r="S603" i="27"/>
  <c r="T603" i="27"/>
  <c r="S604" i="27"/>
  <c r="T604" i="27"/>
  <c r="S605" i="27"/>
  <c r="T605" i="27"/>
  <c r="S606" i="27"/>
  <c r="T606" i="27"/>
  <c r="S607" i="27"/>
  <c r="T607" i="27"/>
  <c r="S608" i="27"/>
  <c r="T608" i="27"/>
  <c r="S609" i="27"/>
  <c r="T609" i="27"/>
  <c r="S610" i="27"/>
  <c r="T610" i="27"/>
  <c r="S611" i="27"/>
  <c r="T611" i="27"/>
  <c r="S612" i="27"/>
  <c r="T612" i="27"/>
  <c r="S613" i="27"/>
  <c r="T613" i="27"/>
  <c r="S614" i="27"/>
  <c r="T614" i="27"/>
  <c r="S615" i="27"/>
  <c r="T615" i="27"/>
  <c r="S616" i="27"/>
  <c r="T616" i="27"/>
  <c r="S617" i="27"/>
  <c r="T617" i="27"/>
  <c r="S618" i="27"/>
  <c r="T618" i="27"/>
  <c r="S619" i="27"/>
  <c r="T619" i="27"/>
  <c r="S620" i="27"/>
  <c r="T620" i="27"/>
  <c r="S621" i="27"/>
  <c r="T621" i="27"/>
  <c r="S622" i="27"/>
  <c r="T622" i="27"/>
  <c r="S623" i="27"/>
  <c r="T623" i="27"/>
  <c r="S624" i="27"/>
  <c r="T624" i="27"/>
  <c r="S15" i="28"/>
  <c r="T15" i="28"/>
  <c r="S16" i="28"/>
  <c r="T16" i="28"/>
  <c r="S17" i="28"/>
  <c r="T17" i="28"/>
  <c r="S18" i="28"/>
  <c r="T18" i="28"/>
  <c r="S19" i="28"/>
  <c r="T19" i="28"/>
  <c r="S20" i="28"/>
  <c r="T20" i="28"/>
  <c r="S21" i="28"/>
  <c r="T21" i="28"/>
  <c r="S22" i="28"/>
  <c r="T22" i="28"/>
  <c r="S23" i="28"/>
  <c r="T23" i="28"/>
  <c r="S24" i="28"/>
  <c r="T24" i="28"/>
  <c r="S25" i="28"/>
  <c r="T25" i="28"/>
  <c r="S26" i="28"/>
  <c r="T26" i="28"/>
  <c r="S27" i="28"/>
  <c r="T27" i="28"/>
  <c r="S28" i="28"/>
  <c r="T28" i="28"/>
  <c r="S29" i="28"/>
  <c r="T29" i="28"/>
  <c r="S30" i="28"/>
  <c r="T30" i="28"/>
  <c r="S31" i="28"/>
  <c r="T31" i="28"/>
  <c r="S32" i="28"/>
  <c r="T32" i="28"/>
  <c r="S33" i="28"/>
  <c r="T33" i="28"/>
  <c r="S34" i="28"/>
  <c r="T34" i="28"/>
  <c r="S35" i="28"/>
  <c r="T35" i="28"/>
  <c r="S36" i="28"/>
  <c r="T36" i="28"/>
  <c r="S37" i="28"/>
  <c r="T37" i="28"/>
  <c r="S38" i="28"/>
  <c r="T38" i="28"/>
  <c r="S39" i="28"/>
  <c r="T39" i="28"/>
  <c r="S40" i="28"/>
  <c r="T40" i="28"/>
  <c r="S41" i="28"/>
  <c r="T41" i="28"/>
  <c r="S42" i="28"/>
  <c r="T42" i="28"/>
  <c r="S43" i="28"/>
  <c r="T43" i="28"/>
  <c r="S44" i="28"/>
  <c r="T44" i="28"/>
  <c r="S45" i="28"/>
  <c r="T45" i="28"/>
  <c r="S46" i="28"/>
  <c r="T46" i="28"/>
  <c r="S47" i="28"/>
  <c r="T47" i="28"/>
  <c r="S48" i="28"/>
  <c r="T48" i="28"/>
  <c r="S49" i="28"/>
  <c r="T49" i="28"/>
  <c r="S50" i="28"/>
  <c r="T50" i="28"/>
  <c r="S51" i="28"/>
  <c r="T51" i="28"/>
  <c r="S52" i="28"/>
  <c r="T52" i="28"/>
  <c r="S53" i="28"/>
  <c r="T53" i="28"/>
  <c r="S54" i="28"/>
  <c r="T54" i="28"/>
  <c r="S55" i="28"/>
  <c r="T55" i="28"/>
  <c r="S56" i="28"/>
  <c r="T56" i="28"/>
  <c r="S57" i="28"/>
  <c r="T57" i="28"/>
  <c r="S58" i="28"/>
  <c r="T58" i="28"/>
  <c r="S59" i="28"/>
  <c r="T59" i="28"/>
  <c r="S60" i="28"/>
  <c r="T60" i="28"/>
  <c r="S61" i="28"/>
  <c r="T61" i="28"/>
  <c r="S62" i="28"/>
  <c r="T62" i="28"/>
  <c r="S63" i="28"/>
  <c r="T63" i="28"/>
  <c r="S64" i="28"/>
  <c r="T64" i="28"/>
  <c r="S65" i="28"/>
  <c r="T65" i="28"/>
  <c r="S66" i="28"/>
  <c r="T66" i="28"/>
  <c r="S67" i="28"/>
  <c r="T67" i="28"/>
  <c r="S68" i="28"/>
  <c r="T68" i="28"/>
  <c r="S69" i="28"/>
  <c r="T69" i="28"/>
  <c r="S70" i="28"/>
  <c r="T70" i="28"/>
  <c r="S71" i="28"/>
  <c r="T71" i="28"/>
  <c r="S72" i="28"/>
  <c r="T72" i="28"/>
  <c r="S73" i="28"/>
  <c r="T73" i="28"/>
  <c r="S74" i="28"/>
  <c r="T74" i="28"/>
  <c r="S75" i="28"/>
  <c r="T75" i="28"/>
  <c r="S76" i="28"/>
  <c r="T76" i="28"/>
  <c r="S77" i="28"/>
  <c r="T77" i="28"/>
  <c r="S78" i="28"/>
  <c r="T78" i="28"/>
  <c r="S79" i="28"/>
  <c r="T79" i="28"/>
  <c r="S80" i="28"/>
  <c r="T80" i="28"/>
  <c r="S81" i="28"/>
  <c r="T81" i="28"/>
  <c r="S82" i="28"/>
  <c r="T82" i="28"/>
  <c r="S83" i="28"/>
  <c r="T83" i="28"/>
  <c r="S84" i="28"/>
  <c r="T84" i="28"/>
  <c r="S85" i="28"/>
  <c r="T85" i="28"/>
  <c r="S86" i="28"/>
  <c r="T86" i="28"/>
  <c r="S87" i="28"/>
  <c r="T87" i="28"/>
  <c r="S88" i="28"/>
  <c r="T88" i="28"/>
  <c r="S89" i="28"/>
  <c r="T89" i="28"/>
  <c r="S90" i="28"/>
  <c r="T90" i="28"/>
  <c r="S91" i="28"/>
  <c r="T91" i="28"/>
  <c r="S92" i="28"/>
  <c r="T92" i="28"/>
  <c r="S93" i="28"/>
  <c r="T93" i="28"/>
  <c r="S94" i="28"/>
  <c r="T94" i="28"/>
  <c r="S95" i="28"/>
  <c r="T95" i="28"/>
  <c r="S96" i="28"/>
  <c r="T96" i="28"/>
  <c r="S97" i="28"/>
  <c r="T97" i="28"/>
  <c r="S98" i="28"/>
  <c r="T98" i="28"/>
  <c r="S99" i="28"/>
  <c r="T99" i="28"/>
  <c r="S100" i="28"/>
  <c r="T100" i="28"/>
  <c r="S101" i="28"/>
  <c r="T101" i="28"/>
  <c r="S102" i="28"/>
  <c r="T102" i="28"/>
  <c r="S103" i="28"/>
  <c r="T103" i="28"/>
  <c r="S104" i="28"/>
  <c r="T104" i="28"/>
  <c r="S105" i="28"/>
  <c r="T105" i="28"/>
  <c r="S106" i="28"/>
  <c r="T106" i="28"/>
  <c r="S107" i="28"/>
  <c r="T107" i="28"/>
  <c r="S108" i="28"/>
  <c r="T108" i="28"/>
  <c r="S109" i="28"/>
  <c r="T109" i="28"/>
  <c r="S110" i="28"/>
  <c r="T110" i="28"/>
  <c r="S111" i="28"/>
  <c r="T111" i="28"/>
  <c r="S112" i="28"/>
  <c r="T112" i="28"/>
  <c r="S113" i="28"/>
  <c r="T113" i="28"/>
  <c r="S114" i="28"/>
  <c r="T114" i="28"/>
  <c r="S115" i="28"/>
  <c r="T115" i="28"/>
  <c r="S116" i="28"/>
  <c r="T116" i="28"/>
  <c r="S117" i="28"/>
  <c r="T117" i="28"/>
  <c r="S118" i="28"/>
  <c r="T118" i="28"/>
  <c r="S119" i="28"/>
  <c r="T119" i="28"/>
  <c r="S120" i="28"/>
  <c r="T120" i="28"/>
  <c r="S121" i="28"/>
  <c r="T121" i="28"/>
  <c r="S122" i="28"/>
  <c r="T122" i="28"/>
  <c r="S123" i="28"/>
  <c r="T123" i="28"/>
  <c r="S124" i="28"/>
  <c r="T124" i="28"/>
  <c r="S125" i="28"/>
  <c r="T125" i="28"/>
  <c r="S126" i="28"/>
  <c r="T126" i="28"/>
  <c r="S127" i="28"/>
  <c r="T127" i="28"/>
  <c r="S128" i="28"/>
  <c r="T128" i="28"/>
  <c r="S129" i="28"/>
  <c r="T129" i="28"/>
  <c r="S130" i="28"/>
  <c r="T130" i="28"/>
  <c r="S131" i="28"/>
  <c r="T131" i="28"/>
  <c r="S132" i="28"/>
  <c r="T132" i="28"/>
  <c r="S133" i="28"/>
  <c r="T133" i="28"/>
  <c r="S134" i="28"/>
  <c r="T134" i="28"/>
  <c r="S135" i="28"/>
  <c r="T135" i="28"/>
  <c r="S136" i="28"/>
  <c r="T136" i="28"/>
  <c r="S137" i="28"/>
  <c r="T137" i="28"/>
  <c r="S138" i="28"/>
  <c r="T138" i="28"/>
  <c r="S139" i="28"/>
  <c r="T139" i="28"/>
  <c r="S140" i="28"/>
  <c r="T140" i="28"/>
  <c r="S141" i="28"/>
  <c r="T141" i="28"/>
  <c r="S142" i="28"/>
  <c r="T142" i="28"/>
  <c r="S143" i="28"/>
  <c r="T143" i="28"/>
  <c r="S144" i="28"/>
  <c r="T144" i="28"/>
  <c r="S145" i="28"/>
  <c r="T145" i="28"/>
  <c r="S146" i="28"/>
  <c r="T146" i="28"/>
  <c r="S147" i="28"/>
  <c r="T147" i="28"/>
  <c r="S148" i="28"/>
  <c r="T148" i="28"/>
  <c r="S149" i="28"/>
  <c r="T149" i="28"/>
  <c r="S150" i="28"/>
  <c r="T150" i="28"/>
  <c r="S151" i="28"/>
  <c r="T151" i="28"/>
  <c r="S152" i="28"/>
  <c r="T152" i="28"/>
  <c r="S153" i="28"/>
  <c r="T153" i="28"/>
  <c r="S154" i="28"/>
  <c r="T154" i="28"/>
  <c r="S155" i="28"/>
  <c r="T155" i="28"/>
  <c r="S156" i="28"/>
  <c r="T156" i="28"/>
  <c r="S157" i="28"/>
  <c r="T157" i="28"/>
  <c r="S158" i="28"/>
  <c r="T158" i="28"/>
  <c r="S159" i="28"/>
  <c r="T159" i="28"/>
  <c r="S160" i="28"/>
  <c r="T160" i="28"/>
  <c r="S161" i="28"/>
  <c r="T161" i="28"/>
  <c r="S162" i="28"/>
  <c r="T162" i="28"/>
  <c r="S163" i="28"/>
  <c r="T163" i="28"/>
  <c r="S164" i="28"/>
  <c r="T164" i="28"/>
  <c r="S165" i="28"/>
  <c r="T165" i="28"/>
  <c r="S166" i="28"/>
  <c r="T166" i="28"/>
  <c r="S167" i="28"/>
  <c r="T167" i="28"/>
  <c r="S168" i="28"/>
  <c r="T168" i="28"/>
  <c r="S169" i="28"/>
  <c r="T169" i="28"/>
  <c r="S170" i="28"/>
  <c r="T170" i="28"/>
  <c r="S171" i="28"/>
  <c r="T171" i="28"/>
  <c r="S172" i="28"/>
  <c r="T172" i="28"/>
  <c r="S173" i="28"/>
  <c r="T173" i="28"/>
  <c r="S174" i="28"/>
  <c r="T174" i="28"/>
  <c r="S175" i="28"/>
  <c r="T175" i="28"/>
  <c r="S176" i="28"/>
  <c r="T176" i="28"/>
  <c r="S177" i="28"/>
  <c r="T177" i="28"/>
  <c r="S178" i="28"/>
  <c r="T178" i="28"/>
  <c r="S179" i="28"/>
  <c r="T179" i="28"/>
  <c r="S180" i="28"/>
  <c r="T180" i="28"/>
  <c r="S181" i="28"/>
  <c r="T181" i="28"/>
  <c r="S182" i="28"/>
  <c r="T182" i="28"/>
  <c r="S183" i="28"/>
  <c r="T183" i="28"/>
  <c r="S184" i="28"/>
  <c r="T184" i="28"/>
  <c r="S188" i="28"/>
  <c r="T188" i="28"/>
  <c r="S189" i="28"/>
  <c r="T189" i="28"/>
  <c r="S190" i="28"/>
  <c r="T190" i="28"/>
  <c r="S191" i="28"/>
  <c r="T191" i="28"/>
  <c r="S192" i="28"/>
  <c r="T192" i="28"/>
  <c r="S193" i="28"/>
  <c r="T193" i="28"/>
  <c r="S194" i="28"/>
  <c r="T194" i="28"/>
  <c r="S195" i="28"/>
  <c r="T195" i="28"/>
  <c r="S196" i="28"/>
  <c r="T196" i="28"/>
  <c r="S197" i="28"/>
  <c r="T197" i="28"/>
  <c r="S198" i="28"/>
  <c r="T198" i="28"/>
  <c r="S199" i="28"/>
  <c r="T199" i="28"/>
  <c r="S200" i="28"/>
  <c r="T200" i="28"/>
  <c r="S201" i="28"/>
  <c r="T201" i="28"/>
  <c r="S202" i="28"/>
  <c r="T202" i="28"/>
  <c r="S203" i="28"/>
  <c r="T203" i="28"/>
  <c r="S204" i="28"/>
  <c r="T204" i="28"/>
  <c r="S205" i="28"/>
  <c r="T205" i="28"/>
  <c r="S206" i="28"/>
  <c r="T206" i="28"/>
  <c r="S207" i="28"/>
  <c r="T207" i="28"/>
  <c r="S208" i="28"/>
  <c r="T208" i="28"/>
  <c r="S209" i="28"/>
  <c r="T209" i="28"/>
  <c r="S210" i="28"/>
  <c r="T210" i="28"/>
  <c r="S211" i="28"/>
  <c r="T211" i="28"/>
  <c r="S212" i="28"/>
  <c r="T212" i="28"/>
  <c r="S213" i="28"/>
  <c r="T213" i="28"/>
  <c r="S214" i="28"/>
  <c r="T214" i="28"/>
  <c r="S215" i="28"/>
  <c r="T215" i="28"/>
  <c r="S216" i="28"/>
  <c r="T216" i="28"/>
  <c r="S217" i="28"/>
  <c r="T217" i="28"/>
  <c r="S218" i="28"/>
  <c r="T218" i="28"/>
  <c r="S219" i="28"/>
  <c r="T219" i="28"/>
  <c r="S220" i="28"/>
  <c r="T220" i="28"/>
  <c r="S221" i="28"/>
  <c r="T221" i="28"/>
  <c r="S222" i="28"/>
  <c r="T222" i="28"/>
  <c r="S223" i="28"/>
  <c r="T223" i="28"/>
  <c r="S224" i="28"/>
  <c r="T224" i="28"/>
  <c r="S225" i="28"/>
  <c r="T225" i="28"/>
  <c r="S226" i="28"/>
  <c r="T226" i="28"/>
  <c r="S227" i="28"/>
  <c r="T227" i="28"/>
  <c r="S228" i="28"/>
  <c r="T228" i="28"/>
  <c r="S229" i="28"/>
  <c r="T229" i="28"/>
  <c r="S230" i="28"/>
  <c r="T230" i="28"/>
  <c r="S231" i="28"/>
  <c r="T231" i="28"/>
  <c r="S232" i="28"/>
  <c r="T232" i="28"/>
  <c r="S233" i="28"/>
  <c r="T233" i="28"/>
  <c r="S234" i="28"/>
  <c r="T234" i="28"/>
  <c r="S235" i="28"/>
  <c r="T235" i="28"/>
  <c r="S236" i="28"/>
  <c r="T236" i="28"/>
  <c r="S237" i="28"/>
  <c r="T237" i="28"/>
  <c r="S238" i="28"/>
  <c r="T238" i="28"/>
  <c r="S239" i="28"/>
  <c r="T239" i="28"/>
  <c r="S240" i="28"/>
  <c r="T240" i="28"/>
  <c r="S241" i="28"/>
  <c r="T241" i="28"/>
  <c r="S242" i="28"/>
  <c r="T242" i="28"/>
  <c r="S243" i="28"/>
  <c r="T243" i="28"/>
  <c r="S244" i="28"/>
  <c r="T244" i="28"/>
  <c r="S245" i="28"/>
  <c r="T245" i="28"/>
  <c r="S246" i="28"/>
  <c r="T246" i="28"/>
  <c r="S247" i="28"/>
  <c r="T247" i="28"/>
  <c r="S248" i="28"/>
  <c r="T248" i="28"/>
  <c r="S249" i="28"/>
  <c r="T249" i="28"/>
  <c r="S250" i="28"/>
  <c r="T250" i="28"/>
  <c r="S251" i="28"/>
  <c r="T251" i="28"/>
  <c r="S252" i="28"/>
  <c r="T252" i="28"/>
  <c r="S253" i="28"/>
  <c r="T253" i="28"/>
  <c r="S254" i="28"/>
  <c r="T254" i="28"/>
  <c r="S255" i="28"/>
  <c r="T255" i="28"/>
  <c r="S256" i="28"/>
  <c r="T256" i="28"/>
  <c r="S257" i="28"/>
  <c r="T257" i="28"/>
  <c r="S258" i="28"/>
  <c r="T258" i="28"/>
  <c r="S259" i="28"/>
  <c r="T259" i="28"/>
  <c r="S260" i="28"/>
  <c r="T260" i="28"/>
  <c r="S261" i="28"/>
  <c r="T261" i="28"/>
  <c r="S262" i="28"/>
  <c r="T262" i="28"/>
  <c r="S263" i="28"/>
  <c r="T263" i="28"/>
  <c r="S264" i="28"/>
  <c r="T264" i="28"/>
  <c r="S265" i="28"/>
  <c r="T265" i="28"/>
  <c r="S266" i="28"/>
  <c r="T266" i="28"/>
  <c r="S267" i="28"/>
  <c r="T267" i="28"/>
  <c r="S268" i="28"/>
  <c r="T268" i="28"/>
  <c r="S269" i="28"/>
  <c r="T269" i="28"/>
  <c r="S270" i="28"/>
  <c r="T270" i="28"/>
  <c r="S271" i="28"/>
  <c r="T271" i="28"/>
  <c r="S272" i="28"/>
  <c r="T272" i="28"/>
  <c r="S273" i="28"/>
  <c r="T273" i="28"/>
  <c r="S274" i="28"/>
  <c r="T274" i="28"/>
  <c r="S275" i="28"/>
  <c r="T275" i="28"/>
  <c r="S276" i="28"/>
  <c r="T276" i="28"/>
  <c r="S277" i="28"/>
  <c r="T277" i="28"/>
  <c r="S278" i="28"/>
  <c r="T278" i="28"/>
  <c r="S279" i="28"/>
  <c r="T279" i="28"/>
  <c r="S280" i="28"/>
  <c r="T280" i="28"/>
  <c r="S281" i="28"/>
  <c r="T281" i="28"/>
  <c r="S282" i="28"/>
  <c r="T282" i="28"/>
  <c r="S283" i="28"/>
  <c r="T283" i="28"/>
  <c r="S284" i="28"/>
  <c r="T284" i="28"/>
  <c r="S285" i="28"/>
  <c r="T285" i="28"/>
  <c r="S286" i="28"/>
  <c r="T286" i="28"/>
  <c r="S287" i="28"/>
  <c r="T287" i="28"/>
  <c r="S288" i="28"/>
  <c r="T288" i="28"/>
  <c r="S289" i="28"/>
  <c r="T289" i="28"/>
  <c r="S290" i="28"/>
  <c r="T290" i="28"/>
  <c r="S291" i="28"/>
  <c r="T291" i="28"/>
  <c r="S292" i="28"/>
  <c r="T292" i="28"/>
  <c r="S293" i="28"/>
  <c r="T293" i="28"/>
  <c r="S294" i="28"/>
  <c r="T294" i="28"/>
  <c r="S295" i="28"/>
  <c r="T295" i="28"/>
  <c r="S296" i="28"/>
  <c r="T296" i="28"/>
  <c r="S297" i="28"/>
  <c r="T297" i="28"/>
  <c r="S298" i="28"/>
  <c r="T298" i="28"/>
  <c r="S299" i="28"/>
  <c r="T299" i="28"/>
  <c r="S300" i="28"/>
  <c r="T300" i="28"/>
  <c r="S301" i="28"/>
  <c r="T301" i="28"/>
  <c r="S302" i="28"/>
  <c r="T302" i="28"/>
  <c r="S303" i="28"/>
  <c r="T303" i="28"/>
  <c r="S304" i="28"/>
  <c r="T304" i="28"/>
  <c r="S305" i="28"/>
  <c r="T305" i="28"/>
  <c r="S306" i="28"/>
  <c r="T306" i="28"/>
  <c r="S307" i="28"/>
  <c r="T307" i="28"/>
  <c r="S308" i="28"/>
  <c r="T308" i="28"/>
  <c r="S309" i="28"/>
  <c r="T309" i="28"/>
  <c r="S310" i="28"/>
  <c r="T310" i="28"/>
  <c r="S311" i="28"/>
  <c r="T311" i="28"/>
  <c r="S312" i="28"/>
  <c r="T312" i="28"/>
  <c r="S313" i="28"/>
  <c r="T313" i="28"/>
  <c r="S314" i="28"/>
  <c r="T314" i="28"/>
  <c r="S315" i="28"/>
  <c r="T315" i="28"/>
  <c r="S316" i="28"/>
  <c r="T316" i="28"/>
  <c r="S317" i="28"/>
  <c r="T317" i="28"/>
  <c r="S318" i="28"/>
  <c r="T318" i="28"/>
  <c r="S319" i="28"/>
  <c r="T319" i="28"/>
  <c r="S320" i="28"/>
  <c r="T320" i="28"/>
  <c r="S321" i="28"/>
  <c r="T321" i="28"/>
  <c r="S322" i="28"/>
  <c r="T322" i="28"/>
  <c r="S323" i="28"/>
  <c r="T323" i="28"/>
  <c r="S324" i="28"/>
  <c r="T324" i="28"/>
  <c r="S325" i="28"/>
  <c r="T325" i="28"/>
  <c r="S326" i="28"/>
  <c r="T326" i="28"/>
  <c r="S327" i="28"/>
  <c r="T327" i="28"/>
  <c r="S328" i="28"/>
  <c r="T328" i="28"/>
  <c r="S329" i="28"/>
  <c r="T329" i="28"/>
  <c r="S330" i="28"/>
  <c r="T330" i="28"/>
  <c r="S331" i="28"/>
  <c r="T331" i="28"/>
  <c r="S332" i="28"/>
  <c r="T332" i="28"/>
  <c r="S333" i="28"/>
  <c r="T333" i="28"/>
  <c r="S334" i="28"/>
  <c r="T334" i="28"/>
  <c r="S335" i="28"/>
  <c r="T335" i="28"/>
  <c r="S336" i="28"/>
  <c r="T336" i="28"/>
  <c r="S337" i="28"/>
  <c r="T337" i="28"/>
  <c r="S338" i="28"/>
  <c r="T338" i="28"/>
  <c r="S339" i="28"/>
  <c r="T339" i="28"/>
  <c r="S340" i="28"/>
  <c r="T340" i="28"/>
  <c r="S341" i="28"/>
  <c r="T341" i="28"/>
  <c r="S342" i="28"/>
  <c r="T342" i="28"/>
  <c r="S343" i="28"/>
  <c r="T343" i="28"/>
  <c r="S344" i="28"/>
  <c r="T344" i="28"/>
  <c r="S345" i="28"/>
  <c r="T345" i="28"/>
  <c r="S346" i="28"/>
  <c r="T346" i="28"/>
  <c r="S347" i="28"/>
  <c r="T347" i="28"/>
  <c r="S348" i="28"/>
  <c r="T348" i="28"/>
  <c r="S349" i="28"/>
  <c r="T349" i="28"/>
  <c r="S350" i="28"/>
  <c r="T350" i="28"/>
  <c r="S351" i="28"/>
  <c r="T351" i="28"/>
  <c r="S352" i="28"/>
  <c r="T352" i="28"/>
  <c r="S353" i="28"/>
  <c r="T353" i="28"/>
  <c r="S354" i="28"/>
  <c r="T354" i="28"/>
  <c r="S355" i="28"/>
  <c r="T355" i="28"/>
  <c r="S356" i="28"/>
  <c r="T356" i="28"/>
  <c r="S357" i="28"/>
  <c r="T357" i="28"/>
  <c r="S358" i="28"/>
  <c r="T358" i="28"/>
  <c r="S359" i="28"/>
  <c r="T359" i="28"/>
  <c r="S360" i="28"/>
  <c r="T360" i="28"/>
  <c r="S361" i="28"/>
  <c r="T361" i="28"/>
  <c r="S362" i="28"/>
  <c r="T362" i="28"/>
  <c r="S363" i="28"/>
  <c r="T363" i="28"/>
  <c r="S364" i="28"/>
  <c r="T364" i="28"/>
  <c r="S365" i="28"/>
  <c r="T365" i="28"/>
  <c r="S366" i="28"/>
  <c r="T366" i="28"/>
  <c r="S367" i="28"/>
  <c r="T367" i="28"/>
  <c r="S368" i="28"/>
  <c r="T368" i="28"/>
  <c r="S369" i="28"/>
  <c r="T369" i="28"/>
  <c r="S370" i="28"/>
  <c r="T370" i="28"/>
  <c r="S371" i="28"/>
  <c r="T371" i="28"/>
  <c r="S372" i="28"/>
  <c r="T372" i="28"/>
  <c r="S373" i="28"/>
  <c r="T373" i="28"/>
  <c r="S374" i="28"/>
  <c r="T374" i="28"/>
  <c r="S375" i="28"/>
  <c r="T375" i="28"/>
  <c r="S376" i="28"/>
  <c r="T376" i="28"/>
  <c r="S377" i="28"/>
  <c r="T377" i="28"/>
  <c r="S378" i="28"/>
  <c r="T378" i="28"/>
  <c r="S379" i="28"/>
  <c r="T379" i="28"/>
  <c r="S380" i="28"/>
  <c r="T380" i="28"/>
  <c r="S381" i="28"/>
  <c r="T381" i="28"/>
  <c r="S382" i="28"/>
  <c r="T382" i="28"/>
  <c r="S383" i="28"/>
  <c r="T383" i="28"/>
  <c r="S384" i="28"/>
  <c r="T384" i="28"/>
  <c r="S385" i="28"/>
  <c r="T385" i="28"/>
  <c r="S386" i="28"/>
  <c r="T386" i="28"/>
  <c r="S387" i="28"/>
  <c r="T387" i="28"/>
  <c r="S388" i="28"/>
  <c r="T388" i="28"/>
  <c r="S389" i="28"/>
  <c r="T389" i="28"/>
  <c r="S390" i="28"/>
  <c r="T390" i="28"/>
  <c r="S391" i="28"/>
  <c r="T391" i="28"/>
  <c r="S392" i="28"/>
  <c r="T392" i="28"/>
  <c r="S393" i="28"/>
  <c r="T393" i="28"/>
  <c r="S394" i="28"/>
  <c r="T394" i="28"/>
  <c r="S395" i="28"/>
  <c r="T395" i="28"/>
  <c r="S396" i="28"/>
  <c r="T396" i="28"/>
  <c r="S397" i="28"/>
  <c r="T397" i="28"/>
  <c r="S398" i="28"/>
  <c r="T398" i="28"/>
  <c r="S399" i="28"/>
  <c r="T399" i="28"/>
  <c r="S400" i="28"/>
  <c r="T400" i="28"/>
  <c r="S401" i="28"/>
  <c r="T401" i="28"/>
  <c r="S402" i="28"/>
  <c r="T402" i="28"/>
  <c r="S403" i="28"/>
  <c r="T403" i="28"/>
  <c r="S404" i="28"/>
  <c r="T404" i="28"/>
  <c r="S405" i="28"/>
  <c r="T405" i="28"/>
  <c r="S406" i="28"/>
  <c r="T406" i="28"/>
  <c r="S407" i="28"/>
  <c r="T407" i="28"/>
  <c r="S408" i="28"/>
  <c r="T408" i="28"/>
  <c r="S409" i="28"/>
  <c r="T409" i="28"/>
  <c r="S410" i="28"/>
  <c r="T410" i="28"/>
  <c r="S411" i="28"/>
  <c r="T411" i="28"/>
  <c r="S412" i="28"/>
  <c r="T412" i="28"/>
  <c r="S413" i="28"/>
  <c r="T413" i="28"/>
  <c r="S414" i="28"/>
  <c r="T414" i="28"/>
  <c r="S415" i="28"/>
  <c r="T415" i="28"/>
  <c r="S416" i="28"/>
  <c r="T416" i="28"/>
  <c r="S417" i="28"/>
  <c r="T417" i="28"/>
  <c r="S418" i="28"/>
  <c r="T418" i="28"/>
  <c r="S419" i="28"/>
  <c r="T419" i="28"/>
  <c r="S420" i="28"/>
  <c r="T420" i="28"/>
  <c r="S421" i="28"/>
  <c r="T421" i="28"/>
  <c r="S422" i="28"/>
  <c r="T422" i="28"/>
  <c r="S423" i="28"/>
  <c r="T423" i="28"/>
  <c r="S424" i="28"/>
  <c r="T424" i="28"/>
  <c r="S425" i="28"/>
  <c r="T425" i="28"/>
  <c r="S426" i="28"/>
  <c r="T426" i="28"/>
  <c r="S427" i="28"/>
  <c r="T427" i="28"/>
  <c r="S428" i="28"/>
  <c r="T428" i="28"/>
  <c r="S429" i="28"/>
  <c r="T429" i="28"/>
  <c r="S430" i="28"/>
  <c r="T430" i="28"/>
  <c r="S431" i="28"/>
  <c r="T431" i="28"/>
  <c r="S432" i="28"/>
  <c r="T432" i="28"/>
  <c r="S433" i="28"/>
  <c r="T433" i="28"/>
  <c r="S434" i="28"/>
  <c r="T434" i="28"/>
  <c r="S435" i="28"/>
  <c r="T435" i="28"/>
  <c r="S436" i="28"/>
  <c r="T436" i="28"/>
  <c r="S437" i="28"/>
  <c r="T437" i="28"/>
  <c r="S438" i="28"/>
  <c r="T438" i="28"/>
  <c r="S439" i="28"/>
  <c r="T439" i="28"/>
  <c r="S440" i="28"/>
  <c r="T440" i="28"/>
  <c r="S441" i="28"/>
  <c r="T441" i="28"/>
  <c r="S442" i="28"/>
  <c r="T442" i="28"/>
  <c r="S443" i="28"/>
  <c r="T443" i="28"/>
  <c r="S444" i="28"/>
  <c r="T444" i="28"/>
  <c r="S445" i="28"/>
  <c r="T445" i="28"/>
  <c r="S446" i="28"/>
  <c r="T446" i="28"/>
  <c r="S447" i="28"/>
  <c r="T447" i="28"/>
  <c r="S448" i="28"/>
  <c r="T448" i="28"/>
  <c r="S449" i="28"/>
  <c r="T449" i="28"/>
  <c r="S450" i="28"/>
  <c r="T450" i="28"/>
  <c r="S451" i="28"/>
  <c r="T451" i="28"/>
  <c r="S452" i="28"/>
  <c r="T452" i="28"/>
  <c r="S453" i="28"/>
  <c r="T453" i="28"/>
  <c r="S454" i="28"/>
  <c r="T454" i="28"/>
  <c r="S455" i="28"/>
  <c r="T455" i="28"/>
  <c r="S456" i="28"/>
  <c r="T456" i="28"/>
  <c r="S457" i="28"/>
  <c r="T457" i="28"/>
  <c r="S458" i="28"/>
  <c r="T458" i="28"/>
  <c r="S459" i="28"/>
  <c r="T459" i="28"/>
  <c r="S460" i="28"/>
  <c r="T460" i="28"/>
  <c r="S461" i="28"/>
  <c r="T461" i="28"/>
  <c r="S462" i="28"/>
  <c r="T462" i="28"/>
  <c r="S463" i="28"/>
  <c r="T463" i="28"/>
  <c r="S464" i="28"/>
  <c r="T464" i="28"/>
  <c r="S465" i="28"/>
  <c r="T465" i="28"/>
  <c r="S466" i="28"/>
  <c r="T466" i="28"/>
  <c r="S467" i="28"/>
  <c r="T467" i="28"/>
  <c r="S468" i="28"/>
  <c r="T468" i="28"/>
  <c r="S469" i="28"/>
  <c r="T469" i="28"/>
  <c r="S470" i="28"/>
  <c r="T470" i="28"/>
  <c r="S471" i="28"/>
  <c r="T471" i="28"/>
  <c r="S472" i="28"/>
  <c r="T472" i="28"/>
  <c r="S473" i="28"/>
  <c r="T473" i="28"/>
  <c r="S474" i="28"/>
  <c r="T474" i="28"/>
  <c r="S475" i="28"/>
  <c r="T475" i="28"/>
  <c r="S476" i="28"/>
  <c r="T476" i="28"/>
  <c r="S477" i="28"/>
  <c r="T477" i="28"/>
  <c r="S478" i="28"/>
  <c r="T478" i="28"/>
  <c r="S479" i="28"/>
  <c r="T479" i="28"/>
  <c r="S480" i="28"/>
  <c r="T480" i="28"/>
  <c r="S481" i="28"/>
  <c r="T481" i="28"/>
  <c r="S482" i="28"/>
  <c r="T482" i="28"/>
  <c r="S483" i="28"/>
  <c r="T483" i="28"/>
  <c r="S484" i="28"/>
  <c r="T484" i="28"/>
  <c r="S485" i="28"/>
  <c r="T485" i="28"/>
  <c r="S486" i="28"/>
  <c r="T486" i="28"/>
  <c r="S487" i="28"/>
  <c r="T487" i="28"/>
  <c r="S488" i="28"/>
  <c r="T488" i="28"/>
  <c r="S489" i="28"/>
  <c r="T489" i="28"/>
  <c r="S490" i="28"/>
  <c r="T490" i="28"/>
  <c r="S491" i="28"/>
  <c r="T491" i="28"/>
  <c r="S492" i="28"/>
  <c r="T492" i="28"/>
  <c r="S493" i="28"/>
  <c r="T493" i="28"/>
  <c r="S494" i="28"/>
  <c r="T494" i="28"/>
  <c r="S495" i="28"/>
  <c r="T495" i="28"/>
  <c r="S496" i="28"/>
  <c r="T496" i="28"/>
  <c r="S497" i="28"/>
  <c r="T497" i="28"/>
  <c r="S498" i="28"/>
  <c r="T498" i="28"/>
  <c r="S499" i="28"/>
  <c r="T499" i="28"/>
  <c r="S500" i="28"/>
  <c r="T500" i="28"/>
  <c r="S501" i="28"/>
  <c r="T501" i="28"/>
  <c r="S502" i="28"/>
  <c r="T502" i="28"/>
  <c r="S503" i="28"/>
  <c r="T503" i="28"/>
  <c r="S504" i="28"/>
  <c r="T504" i="28"/>
  <c r="S505" i="28"/>
  <c r="T505" i="28"/>
  <c r="S506" i="28"/>
  <c r="T506" i="28"/>
  <c r="S507" i="28"/>
  <c r="T507" i="28"/>
  <c r="S508" i="28"/>
  <c r="T508" i="28"/>
  <c r="S509" i="28"/>
  <c r="T509" i="28"/>
  <c r="S510" i="28"/>
  <c r="T510" i="28"/>
  <c r="S511" i="28"/>
  <c r="T511" i="28"/>
  <c r="S512" i="28"/>
  <c r="T512" i="28"/>
  <c r="S513" i="28"/>
  <c r="T513" i="28"/>
  <c r="S514" i="28"/>
  <c r="T514" i="28"/>
  <c r="S515" i="28"/>
  <c r="T515" i="28"/>
  <c r="S516" i="28"/>
  <c r="T516" i="28"/>
  <c r="S517" i="28"/>
  <c r="T517" i="28"/>
  <c r="S518" i="28"/>
  <c r="T518" i="28"/>
  <c r="S519" i="28"/>
  <c r="T519" i="28"/>
  <c r="S520" i="28"/>
  <c r="T520" i="28"/>
  <c r="S521" i="28"/>
  <c r="T521" i="28"/>
  <c r="S522" i="28"/>
  <c r="T522" i="28"/>
  <c r="S523" i="28"/>
  <c r="T523" i="28"/>
  <c r="S524" i="28"/>
  <c r="T524" i="28"/>
  <c r="S525" i="28"/>
  <c r="T525" i="28"/>
  <c r="S526" i="28"/>
  <c r="T526" i="28"/>
  <c r="S527" i="28"/>
  <c r="T527" i="28"/>
  <c r="S528" i="28"/>
  <c r="T528" i="28"/>
  <c r="S529" i="28"/>
  <c r="T529" i="28"/>
  <c r="S530" i="28"/>
  <c r="T530" i="28"/>
  <c r="S531" i="28"/>
  <c r="T531" i="28"/>
  <c r="S532" i="28"/>
  <c r="T532" i="28"/>
  <c r="S533" i="28"/>
  <c r="T533" i="28"/>
  <c r="S534" i="28"/>
  <c r="T534" i="28"/>
  <c r="S535" i="28"/>
  <c r="T535" i="28"/>
  <c r="S536" i="28"/>
  <c r="T536" i="28"/>
  <c r="S537" i="28"/>
  <c r="T537" i="28"/>
  <c r="S538" i="28"/>
  <c r="T538" i="28"/>
  <c r="S539" i="28"/>
  <c r="T539" i="28"/>
  <c r="S540" i="28"/>
  <c r="T540" i="28"/>
  <c r="S541" i="28"/>
  <c r="T541" i="28"/>
  <c r="S542" i="28"/>
  <c r="T542" i="28"/>
  <c r="S543" i="28"/>
  <c r="T543" i="28"/>
  <c r="S544" i="28"/>
  <c r="T544" i="28"/>
  <c r="S545" i="28"/>
  <c r="T545" i="28"/>
  <c r="S546" i="28"/>
  <c r="T546" i="28"/>
  <c r="S547" i="28"/>
  <c r="T547" i="28"/>
  <c r="S548" i="28"/>
  <c r="T548" i="28"/>
  <c r="S549" i="28"/>
  <c r="T549" i="28"/>
  <c r="S550" i="28"/>
  <c r="T550" i="28"/>
  <c r="S551" i="28"/>
  <c r="T551" i="28"/>
  <c r="S552" i="28"/>
  <c r="T552" i="28"/>
  <c r="S553" i="28"/>
  <c r="T553" i="28"/>
  <c r="S554" i="28"/>
  <c r="T554" i="28"/>
  <c r="S555" i="28"/>
  <c r="T555" i="28"/>
  <c r="S556" i="28"/>
  <c r="T556" i="28"/>
  <c r="S557" i="28"/>
  <c r="T557" i="28"/>
  <c r="S558" i="28"/>
  <c r="T558" i="28"/>
  <c r="S559" i="28"/>
  <c r="T559" i="28"/>
  <c r="S560" i="28"/>
  <c r="T560" i="28"/>
  <c r="S561" i="28"/>
  <c r="T561" i="28"/>
  <c r="S562" i="28"/>
  <c r="T562" i="28"/>
  <c r="S563" i="28"/>
  <c r="T563" i="28"/>
  <c r="S564" i="28"/>
  <c r="T564" i="28"/>
  <c r="S565" i="28"/>
  <c r="T565" i="28"/>
  <c r="S566" i="28"/>
  <c r="T566" i="28"/>
  <c r="S567" i="28"/>
  <c r="T567" i="28"/>
  <c r="S568" i="28"/>
  <c r="T568" i="28"/>
  <c r="S569" i="28"/>
  <c r="T569" i="28"/>
  <c r="S570" i="28"/>
  <c r="T570" i="28"/>
  <c r="S571" i="28"/>
  <c r="T571" i="28"/>
  <c r="S572" i="28"/>
  <c r="T572" i="28"/>
  <c r="S573" i="28"/>
  <c r="T573" i="28"/>
  <c r="S574" i="28"/>
  <c r="T574" i="28"/>
  <c r="S575" i="28"/>
  <c r="T575" i="28"/>
  <c r="S576" i="28"/>
  <c r="T576" i="28"/>
  <c r="S577" i="28"/>
  <c r="T577" i="28"/>
  <c r="S578" i="28"/>
  <c r="T578" i="28"/>
  <c r="S579" i="28"/>
  <c r="T579" i="28"/>
  <c r="S580" i="28"/>
  <c r="T580" i="28"/>
  <c r="S581" i="28"/>
  <c r="T581" i="28"/>
  <c r="S582" i="28"/>
  <c r="T582" i="28"/>
  <c r="S583" i="28"/>
  <c r="T583" i="28"/>
  <c r="S584" i="28"/>
  <c r="T584" i="28"/>
  <c r="S585" i="28"/>
  <c r="T585" i="28"/>
  <c r="S586" i="28"/>
  <c r="T586" i="28"/>
  <c r="S587" i="28"/>
  <c r="T587" i="28"/>
  <c r="S588" i="28"/>
  <c r="T588" i="28"/>
  <c r="S589" i="28"/>
  <c r="T589" i="28"/>
  <c r="S590" i="28"/>
  <c r="T590" i="28"/>
  <c r="S591" i="28"/>
  <c r="T591" i="28"/>
  <c r="S592" i="28"/>
  <c r="T592" i="28"/>
  <c r="S593" i="28"/>
  <c r="T593" i="28"/>
  <c r="S594" i="28"/>
  <c r="T594" i="28"/>
  <c r="S595" i="28"/>
  <c r="T595" i="28"/>
  <c r="S596" i="28"/>
  <c r="T596" i="28"/>
  <c r="S597" i="28"/>
  <c r="T597" i="28"/>
  <c r="S598" i="28"/>
  <c r="T598" i="28"/>
  <c r="S599" i="28"/>
  <c r="T599" i="28"/>
  <c r="S600" i="28"/>
  <c r="T600" i="28"/>
  <c r="S601" i="28"/>
  <c r="T601" i="28"/>
  <c r="S602" i="28"/>
  <c r="T602" i="28"/>
  <c r="S603" i="28"/>
  <c r="T603" i="28"/>
  <c r="S604" i="28"/>
  <c r="T604" i="28"/>
  <c r="S605" i="28"/>
  <c r="T605" i="28"/>
  <c r="S606" i="28"/>
  <c r="T606" i="28"/>
  <c r="S607" i="28"/>
  <c r="T607" i="28"/>
  <c r="S608" i="28"/>
  <c r="T608" i="28"/>
  <c r="S609" i="28"/>
  <c r="T609" i="28"/>
  <c r="S610" i="28"/>
  <c r="T610" i="28"/>
  <c r="S611" i="28"/>
  <c r="T611" i="28"/>
  <c r="S612" i="28"/>
  <c r="T612" i="28"/>
  <c r="S613" i="28"/>
  <c r="T613" i="28"/>
  <c r="S614" i="28"/>
  <c r="T614" i="28"/>
  <c r="S615" i="28"/>
  <c r="T615" i="28"/>
  <c r="S616" i="28"/>
  <c r="T616" i="28"/>
  <c r="S617" i="28"/>
  <c r="T617" i="28"/>
  <c r="S618" i="28"/>
  <c r="T618" i="28"/>
  <c r="S619" i="28"/>
  <c r="T619" i="28"/>
  <c r="S620" i="28"/>
  <c r="T620" i="28"/>
  <c r="S15" i="29"/>
  <c r="T15" i="29"/>
  <c r="S16" i="29"/>
  <c r="T16" i="29"/>
  <c r="S17" i="29"/>
  <c r="T17" i="29"/>
  <c r="S18" i="29"/>
  <c r="T18" i="29"/>
  <c r="S19" i="29"/>
  <c r="T19" i="29"/>
  <c r="S20" i="29"/>
  <c r="T20" i="29"/>
  <c r="S21" i="29"/>
  <c r="T21" i="29"/>
  <c r="S22" i="29"/>
  <c r="T22" i="29"/>
  <c r="S23" i="29"/>
  <c r="T23" i="29"/>
  <c r="S24" i="29"/>
  <c r="T24" i="29"/>
  <c r="S25" i="29"/>
  <c r="T25" i="29"/>
  <c r="S26" i="29"/>
  <c r="T26" i="29"/>
  <c r="S27" i="29"/>
  <c r="T27" i="29"/>
  <c r="S28" i="29"/>
  <c r="T28" i="29"/>
  <c r="S29" i="29"/>
  <c r="T29" i="29"/>
  <c r="S30" i="29"/>
  <c r="T30" i="29"/>
  <c r="S31" i="29"/>
  <c r="T31" i="29"/>
  <c r="S32" i="29"/>
  <c r="T32" i="29"/>
  <c r="S33" i="29"/>
  <c r="T33" i="29"/>
  <c r="S34" i="29"/>
  <c r="T34" i="29"/>
  <c r="S35" i="29"/>
  <c r="T35" i="29"/>
  <c r="S36" i="29"/>
  <c r="T36" i="29"/>
  <c r="S37" i="29"/>
  <c r="T37" i="29"/>
  <c r="S38" i="29"/>
  <c r="T38" i="29"/>
  <c r="S39" i="29"/>
  <c r="T39" i="29"/>
  <c r="S40" i="29"/>
  <c r="T40" i="29"/>
  <c r="S41" i="29"/>
  <c r="T41" i="29"/>
  <c r="S42" i="29"/>
  <c r="T42" i="29"/>
  <c r="S43" i="29"/>
  <c r="T43" i="29"/>
  <c r="S44" i="29"/>
  <c r="T44" i="29"/>
  <c r="S45" i="29"/>
  <c r="T45" i="29"/>
  <c r="S46" i="29"/>
  <c r="T46" i="29"/>
  <c r="S47" i="29"/>
  <c r="T47" i="29"/>
  <c r="S48" i="29"/>
  <c r="T48" i="29"/>
  <c r="S49" i="29"/>
  <c r="T49" i="29"/>
  <c r="S50" i="29"/>
  <c r="T50" i="29"/>
  <c r="S51" i="29"/>
  <c r="T51" i="29"/>
  <c r="S52" i="29"/>
  <c r="T52" i="29"/>
  <c r="S53" i="29"/>
  <c r="T53" i="29"/>
  <c r="S54" i="29"/>
  <c r="T54" i="29"/>
  <c r="S55" i="29"/>
  <c r="T55" i="29"/>
  <c r="S56" i="29"/>
  <c r="T56" i="29"/>
  <c r="S57" i="29"/>
  <c r="T57" i="29"/>
  <c r="S58" i="29"/>
  <c r="T58" i="29"/>
  <c r="S59" i="29"/>
  <c r="T59" i="29"/>
  <c r="S60" i="29"/>
  <c r="T60" i="29"/>
  <c r="S61" i="29"/>
  <c r="T61" i="29"/>
  <c r="S62" i="29"/>
  <c r="T62" i="29"/>
  <c r="S63" i="29"/>
  <c r="T63" i="29"/>
  <c r="S64" i="29"/>
  <c r="T64" i="29"/>
  <c r="S65" i="29"/>
  <c r="T65" i="29"/>
  <c r="S66" i="29"/>
  <c r="T66" i="29"/>
  <c r="S67" i="29"/>
  <c r="T67" i="29"/>
  <c r="S68" i="29"/>
  <c r="T68" i="29"/>
  <c r="S69" i="29"/>
  <c r="T69" i="29"/>
  <c r="S70" i="29"/>
  <c r="T70" i="29"/>
  <c r="S71" i="29"/>
  <c r="T71" i="29"/>
  <c r="S113" i="29"/>
  <c r="T113" i="29"/>
  <c r="S114" i="29"/>
  <c r="T114" i="29"/>
  <c r="S115" i="29"/>
  <c r="T115" i="29"/>
  <c r="S116" i="29"/>
  <c r="T116" i="29"/>
  <c r="S117" i="29"/>
  <c r="T117" i="29"/>
  <c r="S118" i="29"/>
  <c r="T118" i="29"/>
  <c r="S119" i="29"/>
  <c r="T119" i="29"/>
  <c r="S120" i="29"/>
  <c r="T120" i="29"/>
  <c r="S121" i="29"/>
  <c r="T121" i="29"/>
  <c r="S122" i="29"/>
  <c r="T122" i="29"/>
  <c r="S123" i="29"/>
  <c r="T123" i="29"/>
  <c r="S124" i="29"/>
  <c r="T124" i="29"/>
  <c r="S125" i="29"/>
  <c r="T125" i="29"/>
  <c r="S126" i="29"/>
  <c r="T126" i="29"/>
  <c r="S127" i="29"/>
  <c r="T127" i="29"/>
  <c r="S128" i="29"/>
  <c r="T128" i="29"/>
  <c r="S129" i="29"/>
  <c r="T129" i="29"/>
  <c r="S130" i="29"/>
  <c r="T130" i="29"/>
  <c r="S131" i="29"/>
  <c r="T131" i="29"/>
  <c r="S132" i="29"/>
  <c r="T132" i="29"/>
  <c r="S133" i="29"/>
  <c r="T133" i="29"/>
  <c r="S134" i="29"/>
  <c r="T134" i="29"/>
  <c r="S135" i="29"/>
  <c r="T135" i="29"/>
  <c r="S136" i="29"/>
  <c r="T136" i="29"/>
  <c r="S137" i="29"/>
  <c r="T137" i="29"/>
  <c r="S138" i="29"/>
  <c r="T138" i="29"/>
  <c r="S139" i="29"/>
  <c r="T139" i="29"/>
  <c r="S140" i="29"/>
  <c r="T140" i="29"/>
  <c r="S141" i="29"/>
  <c r="T141" i="29"/>
  <c r="S142" i="29"/>
  <c r="T142" i="29"/>
  <c r="S143" i="29"/>
  <c r="T143" i="29"/>
  <c r="S144" i="29"/>
  <c r="T144" i="29"/>
  <c r="S145" i="29"/>
  <c r="T145" i="29"/>
  <c r="S146" i="29"/>
  <c r="T146" i="29"/>
  <c r="S147" i="29"/>
  <c r="T147" i="29"/>
  <c r="S148" i="29"/>
  <c r="T148" i="29"/>
  <c r="S149" i="29"/>
  <c r="T149" i="29"/>
  <c r="S150" i="29"/>
  <c r="T150" i="29"/>
  <c r="S151" i="29"/>
  <c r="T151" i="29"/>
  <c r="S152" i="29"/>
  <c r="T152" i="29"/>
  <c r="S153" i="29"/>
  <c r="T153" i="29"/>
  <c r="S154" i="29"/>
  <c r="T154" i="29"/>
  <c r="S155" i="29"/>
  <c r="T155" i="29"/>
  <c r="S156" i="29"/>
  <c r="T156" i="29"/>
  <c r="S157" i="29"/>
  <c r="T157" i="29"/>
  <c r="S158" i="29"/>
  <c r="T158" i="29"/>
  <c r="S159" i="29"/>
  <c r="T159" i="29"/>
  <c r="S160" i="29"/>
  <c r="T160" i="29"/>
  <c r="S161" i="29"/>
  <c r="T161" i="29"/>
  <c r="S162" i="29"/>
  <c r="T162" i="29"/>
  <c r="S163" i="29"/>
  <c r="T163" i="29"/>
  <c r="S164" i="29"/>
  <c r="T164" i="29"/>
  <c r="S165" i="29"/>
  <c r="T165" i="29"/>
  <c r="S166" i="29"/>
  <c r="T166" i="29"/>
  <c r="S167" i="29"/>
  <c r="T167" i="29"/>
  <c r="S168" i="29"/>
  <c r="T168" i="29"/>
  <c r="S169" i="29"/>
  <c r="T169" i="29"/>
  <c r="S170" i="29"/>
  <c r="T170" i="29"/>
  <c r="S171" i="29"/>
  <c r="T171" i="29"/>
  <c r="S172" i="29"/>
  <c r="T172" i="29"/>
  <c r="S173" i="29"/>
  <c r="T173" i="29"/>
  <c r="S174" i="29"/>
  <c r="T174" i="29"/>
  <c r="S175" i="29"/>
  <c r="T175" i="29"/>
  <c r="S176" i="29"/>
  <c r="T176" i="29"/>
  <c r="S177" i="29"/>
  <c r="T177" i="29"/>
  <c r="S178" i="29"/>
  <c r="T178" i="29"/>
  <c r="S179" i="29"/>
  <c r="T179" i="29"/>
  <c r="S180" i="29"/>
  <c r="T180" i="29"/>
  <c r="S181" i="29"/>
  <c r="T181" i="29"/>
  <c r="S182" i="29"/>
  <c r="T182" i="29"/>
  <c r="S183" i="29"/>
  <c r="T183" i="29"/>
  <c r="S184" i="29"/>
  <c r="T184" i="29"/>
  <c r="S185" i="29"/>
  <c r="T185" i="29"/>
  <c r="S186" i="29"/>
  <c r="T186" i="29"/>
  <c r="S187" i="29"/>
  <c r="T187" i="29"/>
  <c r="S188" i="29"/>
  <c r="T188" i="29"/>
  <c r="S189" i="29"/>
  <c r="T189" i="29"/>
  <c r="S190" i="29"/>
  <c r="T190" i="29"/>
  <c r="S191" i="29"/>
  <c r="T191" i="29"/>
  <c r="S192" i="29"/>
  <c r="T192" i="29"/>
  <c r="S193" i="29"/>
  <c r="T193" i="29"/>
  <c r="S194" i="29"/>
  <c r="T194" i="29"/>
  <c r="S195" i="29"/>
  <c r="T195" i="29"/>
  <c r="S196" i="29"/>
  <c r="T196" i="29"/>
  <c r="S197" i="29"/>
  <c r="T197" i="29"/>
  <c r="S198" i="29"/>
  <c r="T198" i="29"/>
  <c r="S199" i="29"/>
  <c r="T199" i="29"/>
  <c r="S200" i="29"/>
  <c r="T200" i="29"/>
  <c r="S201" i="29"/>
  <c r="T201" i="29"/>
  <c r="S202" i="29"/>
  <c r="T202" i="29"/>
  <c r="S203" i="29"/>
  <c r="T203" i="29"/>
  <c r="S204" i="29"/>
  <c r="T204" i="29"/>
  <c r="S205" i="29"/>
  <c r="T205" i="29"/>
  <c r="S206" i="29"/>
  <c r="T206" i="29"/>
  <c r="S207" i="29"/>
  <c r="T207" i="29"/>
  <c r="S208" i="29"/>
  <c r="T208" i="29"/>
  <c r="S209" i="29"/>
  <c r="T209" i="29"/>
  <c r="S210" i="29"/>
  <c r="T210" i="29"/>
  <c r="S211" i="29"/>
  <c r="T211" i="29"/>
  <c r="S212" i="29"/>
  <c r="T212" i="29"/>
  <c r="S213" i="29"/>
  <c r="T213" i="29"/>
  <c r="S214" i="29"/>
  <c r="T214" i="29"/>
  <c r="S215" i="29"/>
  <c r="T215" i="29"/>
  <c r="S216" i="29"/>
  <c r="T216" i="29"/>
  <c r="S217" i="29"/>
  <c r="T217" i="29"/>
  <c r="S218" i="29"/>
  <c r="T218" i="29"/>
  <c r="S219" i="29"/>
  <c r="T219" i="29"/>
  <c r="S220" i="29"/>
  <c r="T220" i="29"/>
  <c r="S221" i="29"/>
  <c r="T221" i="29"/>
  <c r="S222" i="29"/>
  <c r="T222" i="29"/>
  <c r="S223" i="29"/>
  <c r="T223" i="29"/>
  <c r="S224" i="29"/>
  <c r="T224" i="29"/>
  <c r="S225" i="29"/>
  <c r="T225" i="29"/>
  <c r="S226" i="29"/>
  <c r="T226" i="29"/>
  <c r="S227" i="29"/>
  <c r="T227" i="29"/>
  <c r="S228" i="29"/>
  <c r="T228" i="29"/>
  <c r="S229" i="29"/>
  <c r="T229" i="29"/>
  <c r="S230" i="29"/>
  <c r="T230" i="29"/>
  <c r="S231" i="29"/>
  <c r="T231" i="29"/>
  <c r="S232" i="29"/>
  <c r="T232" i="29"/>
  <c r="S233" i="29"/>
  <c r="T233" i="29"/>
  <c r="S234" i="29"/>
  <c r="T234" i="29"/>
  <c r="S235" i="29"/>
  <c r="T235" i="29"/>
  <c r="S236" i="29"/>
  <c r="T236" i="29"/>
  <c r="S237" i="29"/>
  <c r="T237" i="29"/>
  <c r="S238" i="29"/>
  <c r="T238" i="29"/>
  <c r="S239" i="29"/>
  <c r="T239" i="29"/>
  <c r="S240" i="29"/>
  <c r="T240" i="29"/>
  <c r="S241" i="29"/>
  <c r="T241" i="29"/>
  <c r="S242" i="29"/>
  <c r="T242" i="29"/>
  <c r="S243" i="29"/>
  <c r="T243" i="29"/>
  <c r="S244" i="29"/>
  <c r="T244" i="29"/>
  <c r="S245" i="29"/>
  <c r="T245" i="29"/>
  <c r="S246" i="29"/>
  <c r="T246" i="29"/>
  <c r="S247" i="29"/>
  <c r="T247" i="29"/>
  <c r="S248" i="29"/>
  <c r="T248" i="29"/>
  <c r="S249" i="29"/>
  <c r="T249" i="29"/>
  <c r="S250" i="29"/>
  <c r="T250" i="29"/>
  <c r="S251" i="29"/>
  <c r="T251" i="29"/>
  <c r="S252" i="29"/>
  <c r="T252" i="29"/>
  <c r="S253" i="29"/>
  <c r="T253" i="29"/>
  <c r="S254" i="29"/>
  <c r="T254" i="29"/>
  <c r="S255" i="29"/>
  <c r="T255" i="29"/>
  <c r="S256" i="29"/>
  <c r="T256" i="29"/>
  <c r="S257" i="29"/>
  <c r="T257" i="29"/>
  <c r="S258" i="29"/>
  <c r="T258" i="29"/>
  <c r="S259" i="29"/>
  <c r="T259" i="29"/>
  <c r="S260" i="29"/>
  <c r="T260" i="29"/>
  <c r="S261" i="29"/>
  <c r="T261" i="29"/>
  <c r="S262" i="29"/>
  <c r="T262" i="29"/>
  <c r="S263" i="29"/>
  <c r="T263" i="29"/>
  <c r="S264" i="29"/>
  <c r="T264" i="29"/>
  <c r="S265" i="29"/>
  <c r="T265" i="29"/>
  <c r="S266" i="29"/>
  <c r="T266" i="29"/>
  <c r="S267" i="29"/>
  <c r="T267" i="29"/>
  <c r="S268" i="29"/>
  <c r="T268" i="29"/>
  <c r="S269" i="29"/>
  <c r="T269" i="29"/>
  <c r="S270" i="29"/>
  <c r="T270" i="29"/>
  <c r="S271" i="29"/>
  <c r="T271" i="29"/>
  <c r="S272" i="29"/>
  <c r="T272" i="29"/>
  <c r="S273" i="29"/>
  <c r="T273" i="29"/>
  <c r="S274" i="29"/>
  <c r="T274" i="29"/>
  <c r="S275" i="29"/>
  <c r="T275" i="29"/>
  <c r="S276" i="29"/>
  <c r="T276" i="29"/>
  <c r="S277" i="29"/>
  <c r="T277" i="29"/>
  <c r="S278" i="29"/>
  <c r="T278" i="29"/>
  <c r="S279" i="29"/>
  <c r="T279" i="29"/>
  <c r="S280" i="29"/>
  <c r="T280" i="29"/>
  <c r="S281" i="29"/>
  <c r="T281" i="29"/>
  <c r="S282" i="29"/>
  <c r="T282" i="29"/>
  <c r="S283" i="29"/>
  <c r="T283" i="29"/>
  <c r="S284" i="29"/>
  <c r="T284" i="29"/>
  <c r="S285" i="29"/>
  <c r="T285" i="29"/>
  <c r="S286" i="29"/>
  <c r="T286" i="29"/>
  <c r="S287" i="29"/>
  <c r="T287" i="29"/>
  <c r="S288" i="29"/>
  <c r="T288" i="29"/>
  <c r="S289" i="29"/>
  <c r="T289" i="29"/>
  <c r="S290" i="29"/>
  <c r="T290" i="29"/>
  <c r="S291" i="29"/>
  <c r="T291" i="29"/>
  <c r="S292" i="29"/>
  <c r="T292" i="29"/>
  <c r="S293" i="29"/>
  <c r="T293" i="29"/>
  <c r="S294" i="29"/>
  <c r="T294" i="29"/>
  <c r="S295" i="29"/>
  <c r="T295" i="29"/>
  <c r="S296" i="29"/>
  <c r="T296" i="29"/>
  <c r="S297" i="29"/>
  <c r="T297" i="29"/>
  <c r="S298" i="29"/>
  <c r="T298" i="29"/>
  <c r="S299" i="29"/>
  <c r="T299" i="29"/>
  <c r="S300" i="29"/>
  <c r="T300" i="29"/>
  <c r="S301" i="29"/>
  <c r="T301" i="29"/>
  <c r="S302" i="29"/>
  <c r="T302" i="29"/>
  <c r="S303" i="29"/>
  <c r="T303" i="29"/>
  <c r="S304" i="29"/>
  <c r="T304" i="29"/>
  <c r="S305" i="29"/>
  <c r="T305" i="29"/>
  <c r="S306" i="29"/>
  <c r="T306" i="29"/>
  <c r="S307" i="29"/>
  <c r="T307" i="29"/>
  <c r="S308" i="29"/>
  <c r="T308" i="29"/>
  <c r="S309" i="29"/>
  <c r="T309" i="29"/>
  <c r="S310" i="29"/>
  <c r="T310" i="29"/>
  <c r="S311" i="29"/>
  <c r="T311" i="29"/>
  <c r="S312" i="29"/>
  <c r="T312" i="29"/>
  <c r="S313" i="29"/>
  <c r="T313" i="29"/>
  <c r="S314" i="29"/>
  <c r="T314" i="29"/>
  <c r="S315" i="29"/>
  <c r="T315" i="29"/>
  <c r="S316" i="29"/>
  <c r="T316" i="29"/>
  <c r="S317" i="29"/>
  <c r="T317" i="29"/>
  <c r="S318" i="29"/>
  <c r="T318" i="29"/>
  <c r="S319" i="29"/>
  <c r="T319" i="29"/>
  <c r="S320" i="29"/>
  <c r="T320" i="29"/>
  <c r="S321" i="29"/>
  <c r="T321" i="29"/>
  <c r="S322" i="29"/>
  <c r="T322" i="29"/>
  <c r="S323" i="29"/>
  <c r="T323" i="29"/>
  <c r="S324" i="29"/>
  <c r="T324" i="29"/>
  <c r="S325" i="29"/>
  <c r="T325" i="29"/>
  <c r="S326" i="29"/>
  <c r="T326" i="29"/>
  <c r="S327" i="29"/>
  <c r="T327" i="29"/>
  <c r="S328" i="29"/>
  <c r="T328" i="29"/>
  <c r="S329" i="29"/>
  <c r="T329" i="29"/>
  <c r="S330" i="29"/>
  <c r="T330" i="29"/>
  <c r="S331" i="29"/>
  <c r="T331" i="29"/>
  <c r="S332" i="29"/>
  <c r="T332" i="29"/>
  <c r="S333" i="29"/>
  <c r="T333" i="29"/>
  <c r="S334" i="29"/>
  <c r="T334" i="29"/>
  <c r="S335" i="29"/>
  <c r="T335" i="29"/>
  <c r="S336" i="29"/>
  <c r="T336" i="29"/>
  <c r="S337" i="29"/>
  <c r="T337" i="29"/>
  <c r="S338" i="29"/>
  <c r="T338" i="29"/>
  <c r="S339" i="29"/>
  <c r="T339" i="29"/>
  <c r="S340" i="29"/>
  <c r="T340" i="29"/>
  <c r="S341" i="29"/>
  <c r="T341" i="29"/>
  <c r="S342" i="29"/>
  <c r="T342" i="29"/>
  <c r="S343" i="29"/>
  <c r="T343" i="29"/>
  <c r="S344" i="29"/>
  <c r="T344" i="29"/>
  <c r="S345" i="29"/>
  <c r="T345" i="29"/>
  <c r="S346" i="29"/>
  <c r="T346" i="29"/>
  <c r="S347" i="29"/>
  <c r="T347" i="29"/>
  <c r="S348" i="29"/>
  <c r="T348" i="29"/>
  <c r="S349" i="29"/>
  <c r="T349" i="29"/>
  <c r="S350" i="29"/>
  <c r="T350" i="29"/>
  <c r="S351" i="29"/>
  <c r="T351" i="29"/>
  <c r="S352" i="29"/>
  <c r="T352" i="29"/>
  <c r="S353" i="29"/>
  <c r="T353" i="29"/>
  <c r="S354" i="29"/>
  <c r="T354" i="29"/>
  <c r="S355" i="29"/>
  <c r="T355" i="29"/>
  <c r="S356" i="29"/>
  <c r="T356" i="29"/>
  <c r="S357" i="29"/>
  <c r="T357" i="29"/>
  <c r="S358" i="29"/>
  <c r="T358" i="29"/>
  <c r="S359" i="29"/>
  <c r="T359" i="29"/>
  <c r="S360" i="29"/>
  <c r="T360" i="29"/>
  <c r="S361" i="29"/>
  <c r="T361" i="29"/>
  <c r="S362" i="29"/>
  <c r="T362" i="29"/>
  <c r="S363" i="29"/>
  <c r="T363" i="29"/>
  <c r="S364" i="29"/>
  <c r="T364" i="29"/>
  <c r="S365" i="29"/>
  <c r="T365" i="29"/>
  <c r="S366" i="29"/>
  <c r="T366" i="29"/>
  <c r="S367" i="29"/>
  <c r="T367" i="29"/>
  <c r="S368" i="29"/>
  <c r="T368" i="29"/>
  <c r="S369" i="29"/>
  <c r="T369" i="29"/>
  <c r="S370" i="29"/>
  <c r="T370" i="29"/>
  <c r="S371" i="29"/>
  <c r="T371" i="29"/>
  <c r="S372" i="29"/>
  <c r="T372" i="29"/>
  <c r="S373" i="29"/>
  <c r="T373" i="29"/>
  <c r="S374" i="29"/>
  <c r="T374" i="29"/>
  <c r="S375" i="29"/>
  <c r="T375" i="29"/>
  <c r="S376" i="29"/>
  <c r="T376" i="29"/>
  <c r="S377" i="29"/>
  <c r="T377" i="29"/>
  <c r="S378" i="29"/>
  <c r="T378" i="29"/>
  <c r="S379" i="29"/>
  <c r="T379" i="29"/>
  <c r="S380" i="29"/>
  <c r="T380" i="29"/>
  <c r="S381" i="29"/>
  <c r="T381" i="29"/>
  <c r="S382" i="29"/>
  <c r="T382" i="29"/>
  <c r="S383" i="29"/>
  <c r="T383" i="29"/>
  <c r="S384" i="29"/>
  <c r="T384" i="29"/>
  <c r="S385" i="29"/>
  <c r="T385" i="29"/>
  <c r="S386" i="29"/>
  <c r="T386" i="29"/>
  <c r="S387" i="29"/>
  <c r="T387" i="29"/>
  <c r="S388" i="29"/>
  <c r="T388" i="29"/>
  <c r="S389" i="29"/>
  <c r="T389" i="29"/>
  <c r="S390" i="29"/>
  <c r="T390" i="29"/>
  <c r="S391" i="29"/>
  <c r="T391" i="29"/>
  <c r="S392" i="29"/>
  <c r="T392" i="29"/>
  <c r="S393" i="29"/>
  <c r="T393" i="29"/>
  <c r="S394" i="29"/>
  <c r="T394" i="29"/>
  <c r="S395" i="29"/>
  <c r="T395" i="29"/>
  <c r="S396" i="29"/>
  <c r="T396" i="29"/>
  <c r="S397" i="29"/>
  <c r="T397" i="29"/>
  <c r="S398" i="29"/>
  <c r="T398" i="29"/>
  <c r="S399" i="29"/>
  <c r="T399" i="29"/>
  <c r="S400" i="29"/>
  <c r="T400" i="29"/>
  <c r="S401" i="29"/>
  <c r="T401" i="29"/>
  <c r="S402" i="29"/>
  <c r="T402" i="29"/>
  <c r="S403" i="29"/>
  <c r="T403" i="29"/>
  <c r="S404" i="29"/>
  <c r="T404" i="29"/>
  <c r="S405" i="29"/>
  <c r="T405" i="29"/>
  <c r="S406" i="29"/>
  <c r="T406" i="29"/>
  <c r="S407" i="29"/>
  <c r="T407" i="29"/>
  <c r="S408" i="29"/>
  <c r="T408" i="29"/>
  <c r="S409" i="29"/>
  <c r="T409" i="29"/>
  <c r="S410" i="29"/>
  <c r="T410" i="29"/>
  <c r="S411" i="29"/>
  <c r="T411" i="29"/>
  <c r="S412" i="29"/>
  <c r="T412" i="29"/>
  <c r="S413" i="29"/>
  <c r="T413" i="29"/>
  <c r="S414" i="29"/>
  <c r="T414" i="29"/>
  <c r="S415" i="29"/>
  <c r="T415" i="29"/>
  <c r="S416" i="29"/>
  <c r="T416" i="29"/>
  <c r="S417" i="29"/>
  <c r="T417" i="29"/>
  <c r="S418" i="29"/>
  <c r="T418" i="29"/>
  <c r="S419" i="29"/>
  <c r="T419" i="29"/>
  <c r="S420" i="29"/>
  <c r="T420" i="29"/>
  <c r="S421" i="29"/>
  <c r="T421" i="29"/>
  <c r="S422" i="29"/>
  <c r="T422" i="29"/>
  <c r="S423" i="29"/>
  <c r="T423" i="29"/>
  <c r="S424" i="29"/>
  <c r="T424" i="29"/>
  <c r="S425" i="29"/>
  <c r="T425" i="29"/>
  <c r="S426" i="29"/>
  <c r="T426" i="29"/>
  <c r="S427" i="29"/>
  <c r="T427" i="29"/>
  <c r="S428" i="29"/>
  <c r="T428" i="29"/>
  <c r="S429" i="29"/>
  <c r="T429" i="29"/>
  <c r="S430" i="29"/>
  <c r="T430" i="29"/>
  <c r="S431" i="29"/>
  <c r="T431" i="29"/>
  <c r="S432" i="29"/>
  <c r="T432" i="29"/>
  <c r="S433" i="29"/>
  <c r="T433" i="29"/>
  <c r="S434" i="29"/>
  <c r="T434" i="29"/>
  <c r="S435" i="29"/>
  <c r="T435" i="29"/>
  <c r="S436" i="29"/>
  <c r="T436" i="29"/>
  <c r="S437" i="29"/>
  <c r="T437" i="29"/>
  <c r="S438" i="29"/>
  <c r="T438" i="29"/>
  <c r="S439" i="29"/>
  <c r="T439" i="29"/>
  <c r="S440" i="29"/>
  <c r="T440" i="29"/>
  <c r="S441" i="29"/>
  <c r="T441" i="29"/>
  <c r="S442" i="29"/>
  <c r="T442" i="29"/>
  <c r="S443" i="29"/>
  <c r="T443" i="29"/>
  <c r="S444" i="29"/>
  <c r="T444" i="29"/>
  <c r="S445" i="29"/>
  <c r="T445" i="29"/>
  <c r="S446" i="29"/>
  <c r="T446" i="29"/>
  <c r="S447" i="29"/>
  <c r="T447" i="29"/>
  <c r="S448" i="29"/>
  <c r="T448" i="29"/>
  <c r="S449" i="29"/>
  <c r="T449" i="29"/>
  <c r="S450" i="29"/>
  <c r="T450" i="29"/>
  <c r="S451" i="29"/>
  <c r="T451" i="29"/>
  <c r="S452" i="29"/>
  <c r="T452" i="29"/>
  <c r="S453" i="29"/>
  <c r="T453" i="29"/>
  <c r="S454" i="29"/>
  <c r="T454" i="29"/>
  <c r="S455" i="29"/>
  <c r="T455" i="29"/>
  <c r="S456" i="29"/>
  <c r="T456" i="29"/>
  <c r="S457" i="29"/>
  <c r="T457" i="29"/>
  <c r="S458" i="29"/>
  <c r="T458" i="29"/>
  <c r="S459" i="29"/>
  <c r="T459" i="29"/>
  <c r="S460" i="29"/>
  <c r="T460" i="29"/>
  <c r="S461" i="29"/>
  <c r="T461" i="29"/>
  <c r="S462" i="29"/>
  <c r="T462" i="29"/>
  <c r="S463" i="29"/>
  <c r="T463" i="29"/>
  <c r="S464" i="29"/>
  <c r="T464" i="29"/>
  <c r="S465" i="29"/>
  <c r="T465" i="29"/>
  <c r="S466" i="29"/>
  <c r="T466" i="29"/>
  <c r="S467" i="29"/>
  <c r="T467" i="29"/>
  <c r="S468" i="29"/>
  <c r="T468" i="29"/>
  <c r="S469" i="29"/>
  <c r="T469" i="29"/>
  <c r="S470" i="29"/>
  <c r="T470" i="29"/>
  <c r="S471" i="29"/>
  <c r="T471" i="29"/>
  <c r="S472" i="29"/>
  <c r="T472" i="29"/>
  <c r="S473" i="29"/>
  <c r="T473" i="29"/>
  <c r="S474" i="29"/>
  <c r="T474" i="29"/>
  <c r="S475" i="29"/>
  <c r="T475" i="29"/>
  <c r="S476" i="29"/>
  <c r="T476" i="29"/>
  <c r="S477" i="29"/>
  <c r="T477" i="29"/>
  <c r="S478" i="29"/>
  <c r="T478" i="29"/>
  <c r="S479" i="29"/>
  <c r="T479" i="29"/>
  <c r="S480" i="29"/>
  <c r="T480" i="29"/>
  <c r="S481" i="29"/>
  <c r="T481" i="29"/>
  <c r="S482" i="29"/>
  <c r="T482" i="29"/>
  <c r="S483" i="29"/>
  <c r="T483" i="29"/>
  <c r="S484" i="29"/>
  <c r="T484" i="29"/>
  <c r="S485" i="29"/>
  <c r="T485" i="29"/>
  <c r="S486" i="29"/>
  <c r="T486" i="29"/>
  <c r="S487" i="29"/>
  <c r="T487" i="29"/>
  <c r="S488" i="29"/>
  <c r="T488" i="29"/>
  <c r="S489" i="29"/>
  <c r="T489" i="29"/>
  <c r="S490" i="29"/>
  <c r="T490" i="29"/>
  <c r="S491" i="29"/>
  <c r="T491" i="29"/>
  <c r="S492" i="29"/>
  <c r="T492" i="29"/>
  <c r="S493" i="29"/>
  <c r="T493" i="29"/>
  <c r="S494" i="29"/>
  <c r="T494" i="29"/>
  <c r="S495" i="29"/>
  <c r="T495" i="29"/>
  <c r="S496" i="29"/>
  <c r="T496" i="29"/>
  <c r="S497" i="29"/>
  <c r="T497" i="29"/>
  <c r="S498" i="29"/>
  <c r="T498" i="29"/>
  <c r="S499" i="29"/>
  <c r="T499" i="29"/>
  <c r="S500" i="29"/>
  <c r="T500" i="29"/>
  <c r="S501" i="29"/>
  <c r="T501" i="29"/>
  <c r="S502" i="29"/>
  <c r="T502" i="29"/>
  <c r="S503" i="29"/>
  <c r="T503" i="29"/>
  <c r="S504" i="29"/>
  <c r="T504" i="29"/>
  <c r="S505" i="29"/>
  <c r="T505" i="29"/>
  <c r="S506" i="29"/>
  <c r="T506" i="29"/>
  <c r="S507" i="29"/>
  <c r="T507" i="29"/>
  <c r="S508" i="29"/>
  <c r="T508" i="29"/>
  <c r="S509" i="29"/>
  <c r="T509" i="29"/>
  <c r="S510" i="29"/>
  <c r="T510" i="29"/>
  <c r="S511" i="29"/>
  <c r="T511" i="29"/>
  <c r="S512" i="29"/>
  <c r="T512" i="29"/>
  <c r="S513" i="29"/>
  <c r="T513" i="29"/>
  <c r="S514" i="29"/>
  <c r="T514" i="29"/>
  <c r="S515" i="29"/>
  <c r="T515" i="29"/>
  <c r="S516" i="29"/>
  <c r="T516" i="29"/>
  <c r="S517" i="29"/>
  <c r="T517" i="29"/>
  <c r="S518" i="29"/>
  <c r="T518" i="29"/>
  <c r="S519" i="29"/>
  <c r="T519" i="29"/>
  <c r="S520" i="29"/>
  <c r="T520" i="29"/>
  <c r="S521" i="29"/>
  <c r="T521" i="29"/>
  <c r="S522" i="29"/>
  <c r="T522" i="29"/>
  <c r="S523" i="29"/>
  <c r="T523" i="29"/>
  <c r="S524" i="29"/>
  <c r="T524" i="29"/>
  <c r="S525" i="29"/>
  <c r="T525" i="29"/>
  <c r="S526" i="29"/>
  <c r="T526" i="29"/>
  <c r="S527" i="29"/>
  <c r="T527" i="29"/>
  <c r="S528" i="29"/>
  <c r="T528" i="29"/>
  <c r="S529" i="29"/>
  <c r="T529" i="29"/>
  <c r="S530" i="29"/>
  <c r="T530" i="29"/>
  <c r="S531" i="29"/>
  <c r="T531" i="29"/>
  <c r="S532" i="29"/>
  <c r="T532" i="29"/>
  <c r="S533" i="29"/>
  <c r="T533" i="29"/>
  <c r="S534" i="29"/>
  <c r="T534" i="29"/>
  <c r="S535" i="29"/>
  <c r="T535" i="29"/>
  <c r="S536" i="29"/>
  <c r="T536" i="29"/>
  <c r="S537" i="29"/>
  <c r="T537" i="29"/>
  <c r="S538" i="29"/>
  <c r="T538" i="29"/>
  <c r="S539" i="29"/>
  <c r="T539" i="29"/>
  <c r="S540" i="29"/>
  <c r="T540" i="29"/>
  <c r="S541" i="29"/>
  <c r="T541" i="29"/>
  <c r="S542" i="29"/>
  <c r="T542" i="29"/>
  <c r="S543" i="29"/>
  <c r="T543" i="29"/>
  <c r="S544" i="29"/>
  <c r="T544" i="29"/>
  <c r="S545" i="29"/>
  <c r="T545" i="29"/>
  <c r="S546" i="29"/>
  <c r="T546" i="29"/>
  <c r="S547" i="29"/>
  <c r="T547" i="29"/>
  <c r="S548" i="29"/>
  <c r="T548" i="29"/>
  <c r="S549" i="29"/>
  <c r="T549" i="29"/>
  <c r="S550" i="29"/>
  <c r="T550" i="29"/>
  <c r="S551" i="29"/>
  <c r="T551" i="29"/>
  <c r="S552" i="29"/>
  <c r="T552" i="29"/>
  <c r="S553" i="29"/>
  <c r="T553" i="29"/>
  <c r="S554" i="29"/>
  <c r="T554" i="29"/>
  <c r="S555" i="29"/>
  <c r="T555" i="29"/>
  <c r="S556" i="29"/>
  <c r="T556" i="29"/>
  <c r="S557" i="29"/>
  <c r="T557" i="29"/>
  <c r="S558" i="29"/>
  <c r="T558" i="29"/>
  <c r="S559" i="29"/>
  <c r="T559" i="29"/>
  <c r="S560" i="29"/>
  <c r="T560" i="29"/>
  <c r="S561" i="29"/>
  <c r="T561" i="29"/>
  <c r="S562" i="29"/>
  <c r="T562" i="29"/>
  <c r="S563" i="29"/>
  <c r="T563" i="29"/>
  <c r="S564" i="29"/>
  <c r="T564" i="29"/>
  <c r="S565" i="29"/>
  <c r="T565" i="29"/>
  <c r="S566" i="29"/>
  <c r="T566" i="29"/>
  <c r="S567" i="29"/>
  <c r="T567" i="29"/>
  <c r="S568" i="29"/>
  <c r="T568" i="29"/>
  <c r="S569" i="29"/>
  <c r="T569" i="29"/>
  <c r="S570" i="29"/>
  <c r="T570" i="29"/>
  <c r="S571" i="29"/>
  <c r="T571" i="29"/>
  <c r="S572" i="29"/>
  <c r="T572" i="29"/>
  <c r="S573" i="29"/>
  <c r="T573" i="29"/>
  <c r="S574" i="29"/>
  <c r="T574" i="29"/>
  <c r="S575" i="29"/>
  <c r="T575" i="29"/>
  <c r="S576" i="29"/>
  <c r="T576" i="29"/>
  <c r="S577" i="29"/>
  <c r="T577" i="29"/>
  <c r="S578" i="29"/>
  <c r="T578" i="29"/>
  <c r="S579" i="29"/>
  <c r="T579" i="29"/>
  <c r="S580" i="29"/>
  <c r="T580" i="29"/>
  <c r="S581" i="29"/>
  <c r="T581" i="29"/>
  <c r="S582" i="29"/>
  <c r="T582" i="29"/>
  <c r="S583" i="29"/>
  <c r="T583" i="29"/>
  <c r="S584" i="29"/>
  <c r="T584" i="29"/>
  <c r="S585" i="29"/>
  <c r="T585" i="29"/>
  <c r="S586" i="29"/>
  <c r="T586" i="29"/>
  <c r="S587" i="29"/>
  <c r="T587" i="29"/>
  <c r="S588" i="29"/>
  <c r="T588" i="29"/>
  <c r="S589" i="29"/>
  <c r="T589" i="29"/>
  <c r="S590" i="29"/>
  <c r="T590" i="29"/>
  <c r="S591" i="29"/>
  <c r="T591" i="29"/>
  <c r="S592" i="29"/>
  <c r="T592" i="29"/>
  <c r="S593" i="29"/>
  <c r="T593" i="29"/>
  <c r="S594" i="29"/>
  <c r="T594" i="29"/>
  <c r="S595" i="29"/>
  <c r="T595" i="29"/>
  <c r="S596" i="29"/>
  <c r="T596" i="29"/>
  <c r="S597" i="29"/>
  <c r="T597" i="29"/>
  <c r="S598" i="29"/>
  <c r="T598" i="29"/>
  <c r="S599" i="29"/>
  <c r="T599" i="29"/>
  <c r="S600" i="29"/>
  <c r="T600" i="29"/>
  <c r="S601" i="29"/>
  <c r="T601" i="29"/>
  <c r="S602" i="29"/>
  <c r="T602" i="29"/>
  <c r="S603" i="29"/>
  <c r="T603" i="29"/>
  <c r="S604" i="29"/>
  <c r="T604" i="29"/>
  <c r="S605" i="29"/>
  <c r="T605" i="29"/>
  <c r="S606" i="29"/>
  <c r="T606" i="29"/>
  <c r="S607" i="29"/>
  <c r="T607" i="29"/>
  <c r="S608" i="29"/>
  <c r="T608" i="29"/>
  <c r="S609" i="29"/>
  <c r="T609" i="29"/>
  <c r="S610" i="29"/>
  <c r="T610" i="29"/>
  <c r="S611" i="29"/>
  <c r="T611" i="29"/>
  <c r="S612" i="29"/>
  <c r="T612" i="29"/>
  <c r="S613" i="29"/>
  <c r="T613" i="29"/>
  <c r="S614" i="29"/>
  <c r="T614" i="29"/>
  <c r="S615" i="29"/>
  <c r="T615" i="29"/>
  <c r="S616" i="29"/>
  <c r="T616" i="29"/>
  <c r="S617" i="29"/>
  <c r="T617" i="29"/>
  <c r="S618" i="29"/>
  <c r="T618" i="29"/>
  <c r="S619" i="29"/>
  <c r="T619" i="29"/>
  <c r="S620" i="29"/>
  <c r="T620" i="29"/>
  <c r="S621" i="29"/>
  <c r="T621" i="29"/>
  <c r="S622" i="29"/>
  <c r="T622" i="29"/>
  <c r="S623" i="29"/>
  <c r="T623" i="29"/>
  <c r="S624" i="29"/>
  <c r="T624" i="29"/>
  <c r="S625" i="29"/>
  <c r="T625" i="29"/>
  <c r="S626" i="29"/>
  <c r="T626" i="29"/>
  <c r="S627" i="29"/>
  <c r="T627" i="29"/>
  <c r="S628" i="29"/>
  <c r="T628" i="29"/>
  <c r="S629" i="29"/>
  <c r="T629" i="29"/>
  <c r="S630" i="29"/>
  <c r="T630" i="29"/>
  <c r="S631" i="29"/>
  <c r="T631" i="29"/>
  <c r="S632" i="29"/>
  <c r="T632" i="29"/>
  <c r="S633" i="29"/>
  <c r="T633" i="29"/>
  <c r="S634" i="29"/>
  <c r="T634" i="29"/>
  <c r="S635" i="29"/>
  <c r="T635" i="29"/>
  <c r="S636" i="29"/>
  <c r="T636" i="29"/>
  <c r="S637" i="29"/>
  <c r="T637" i="29"/>
  <c r="S638" i="29"/>
  <c r="T638" i="29"/>
  <c r="S639" i="29"/>
  <c r="T639" i="29"/>
  <c r="S640" i="29"/>
  <c r="T640" i="29"/>
  <c r="S641" i="29"/>
  <c r="T641" i="29"/>
  <c r="S15" i="30"/>
  <c r="T15" i="30"/>
  <c r="S16" i="30"/>
  <c r="T16" i="30"/>
  <c r="S17" i="30"/>
  <c r="T17" i="30"/>
  <c r="S18" i="30"/>
  <c r="T18" i="30"/>
  <c r="S19" i="30"/>
  <c r="T19" i="30"/>
  <c r="S20" i="30"/>
  <c r="T20" i="30"/>
  <c r="S21" i="30"/>
  <c r="T21" i="30"/>
  <c r="S22" i="30"/>
  <c r="T22" i="30"/>
  <c r="S23" i="30"/>
  <c r="T23" i="30"/>
  <c r="S24" i="30"/>
  <c r="T24" i="30"/>
  <c r="S25" i="30"/>
  <c r="T25" i="30"/>
  <c r="S26" i="30"/>
  <c r="T26" i="30"/>
  <c r="S27" i="30"/>
  <c r="T27" i="30"/>
  <c r="S28" i="30"/>
  <c r="T28" i="30"/>
  <c r="S29" i="30"/>
  <c r="T29" i="30"/>
  <c r="S30" i="30"/>
  <c r="T30" i="30"/>
  <c r="S31" i="30"/>
  <c r="T31" i="30"/>
  <c r="S32" i="30"/>
  <c r="T32" i="30"/>
  <c r="S33" i="30"/>
  <c r="T33" i="30"/>
  <c r="S34" i="30"/>
  <c r="T34" i="30"/>
  <c r="S35" i="30"/>
  <c r="T35" i="30"/>
  <c r="S36" i="30"/>
  <c r="T36" i="30"/>
  <c r="S37" i="30"/>
  <c r="T37" i="30"/>
  <c r="S38" i="30"/>
  <c r="T38" i="30"/>
  <c r="S39" i="30"/>
  <c r="T39" i="30"/>
  <c r="S40" i="30"/>
  <c r="T40" i="30"/>
  <c r="S41" i="30"/>
  <c r="T41" i="30"/>
  <c r="S42" i="30"/>
  <c r="T42" i="30"/>
  <c r="S43" i="30"/>
  <c r="T43" i="30"/>
  <c r="S44" i="30"/>
  <c r="T44" i="30"/>
  <c r="S45" i="30"/>
  <c r="T45" i="30"/>
  <c r="S46" i="30"/>
  <c r="T46" i="30"/>
  <c r="S47" i="30"/>
  <c r="T47" i="30"/>
  <c r="S48" i="30"/>
  <c r="T48" i="30"/>
  <c r="S49" i="30"/>
  <c r="T49" i="30"/>
  <c r="S50" i="30"/>
  <c r="T50" i="30"/>
  <c r="S51" i="30"/>
  <c r="T51" i="30"/>
  <c r="S52" i="30"/>
  <c r="T52" i="30"/>
  <c r="S53" i="30"/>
  <c r="T53" i="30"/>
  <c r="S54" i="30"/>
  <c r="T54" i="30"/>
  <c r="S55" i="30"/>
  <c r="T55" i="30"/>
  <c r="S56" i="30"/>
  <c r="T56" i="30"/>
  <c r="S57" i="30"/>
  <c r="T57" i="30"/>
  <c r="S58" i="30"/>
  <c r="T58" i="30"/>
  <c r="S59" i="30"/>
  <c r="T59" i="30"/>
  <c r="S60" i="30"/>
  <c r="T60" i="30"/>
  <c r="S61" i="30"/>
  <c r="T61" i="30"/>
  <c r="S62" i="30"/>
  <c r="T62" i="30"/>
  <c r="S63" i="30"/>
  <c r="T63" i="30"/>
  <c r="S64" i="30"/>
  <c r="T64" i="30"/>
  <c r="S65" i="30"/>
  <c r="T65" i="30"/>
  <c r="S66" i="30"/>
  <c r="T66" i="30"/>
  <c r="S67" i="30"/>
  <c r="T67" i="30"/>
  <c r="S68" i="30"/>
  <c r="T68" i="30"/>
  <c r="S69" i="30"/>
  <c r="T69" i="30"/>
  <c r="S70" i="30"/>
  <c r="T70" i="30"/>
  <c r="S71" i="30"/>
  <c r="T71" i="30"/>
  <c r="S72" i="30"/>
  <c r="T72" i="30"/>
  <c r="S73" i="30"/>
  <c r="T73" i="30"/>
  <c r="S74" i="30"/>
  <c r="T74" i="30"/>
  <c r="S75" i="30"/>
  <c r="T75" i="30"/>
  <c r="S76" i="30"/>
  <c r="T76" i="30"/>
  <c r="S77" i="30"/>
  <c r="T77" i="30"/>
  <c r="S78" i="30"/>
  <c r="T78" i="30"/>
  <c r="S79" i="30"/>
  <c r="T79" i="30"/>
  <c r="S80" i="30"/>
  <c r="T80" i="30"/>
  <c r="S81" i="30"/>
  <c r="T81" i="30"/>
  <c r="S82" i="30"/>
  <c r="T82" i="30"/>
  <c r="S83" i="30"/>
  <c r="T83" i="30"/>
  <c r="S84" i="30"/>
  <c r="T84" i="30"/>
  <c r="S85" i="30"/>
  <c r="T85" i="30"/>
  <c r="S86" i="30"/>
  <c r="T86" i="30"/>
  <c r="S87" i="30"/>
  <c r="T87" i="30"/>
  <c r="S88" i="30"/>
  <c r="T88" i="30"/>
  <c r="S89" i="30"/>
  <c r="T89" i="30"/>
  <c r="S90" i="30"/>
  <c r="T90" i="30"/>
  <c r="S91" i="30"/>
  <c r="T91" i="30"/>
  <c r="S92" i="30"/>
  <c r="T92" i="30"/>
  <c r="S93" i="30"/>
  <c r="T93" i="30"/>
  <c r="S94" i="30"/>
  <c r="T94" i="30"/>
  <c r="S95" i="30"/>
  <c r="T95" i="30"/>
  <c r="S96" i="30"/>
  <c r="T96" i="30"/>
  <c r="S97" i="30"/>
  <c r="T97" i="30"/>
  <c r="S98" i="30"/>
  <c r="T98" i="30"/>
  <c r="S99" i="30"/>
  <c r="T99" i="30"/>
  <c r="S100" i="30"/>
  <c r="T100" i="30"/>
  <c r="S101" i="30"/>
  <c r="T101" i="30"/>
  <c r="S102" i="30"/>
  <c r="T102" i="30"/>
  <c r="S103" i="30"/>
  <c r="T103" i="30"/>
  <c r="S104" i="30"/>
  <c r="T104" i="30"/>
  <c r="S105" i="30"/>
  <c r="T105" i="30"/>
  <c r="S106" i="30"/>
  <c r="T106" i="30"/>
  <c r="S107" i="30"/>
  <c r="T107" i="30"/>
  <c r="S108" i="30"/>
  <c r="T108" i="30"/>
  <c r="S109" i="30"/>
  <c r="T109" i="30"/>
  <c r="S110" i="30"/>
  <c r="T110" i="30"/>
  <c r="S111" i="30"/>
  <c r="T111" i="30"/>
  <c r="S112" i="30"/>
  <c r="T112" i="30"/>
  <c r="S116" i="30"/>
  <c r="T116" i="30"/>
  <c r="S117" i="30"/>
  <c r="T117" i="30"/>
  <c r="S118" i="30"/>
  <c r="T118" i="30"/>
  <c r="S119" i="30"/>
  <c r="T119" i="30"/>
  <c r="S120" i="30"/>
  <c r="T120" i="30"/>
  <c r="S121" i="30"/>
  <c r="T121" i="30"/>
  <c r="S122" i="30"/>
  <c r="T122" i="30"/>
  <c r="S123" i="30"/>
  <c r="T123" i="30"/>
  <c r="S15" i="31"/>
  <c r="T15" i="31"/>
  <c r="S16" i="31"/>
  <c r="T16" i="31"/>
  <c r="S17" i="31"/>
  <c r="T17" i="31"/>
  <c r="S18" i="31"/>
  <c r="T18" i="31"/>
  <c r="S19" i="31"/>
  <c r="T19" i="31"/>
  <c r="S20" i="31"/>
  <c r="T20" i="31"/>
  <c r="S21" i="31"/>
  <c r="T21" i="31"/>
  <c r="S22" i="31"/>
  <c r="T22" i="31"/>
  <c r="S23" i="31"/>
  <c r="T23" i="31"/>
  <c r="S24" i="31"/>
  <c r="T24" i="31"/>
  <c r="S25" i="31"/>
  <c r="T25" i="31"/>
  <c r="S26" i="31"/>
  <c r="T26" i="31"/>
  <c r="S27" i="31"/>
  <c r="T27" i="31"/>
  <c r="S28" i="31"/>
  <c r="T28" i="31"/>
  <c r="S29" i="31"/>
  <c r="T29" i="31"/>
  <c r="S30" i="31"/>
  <c r="T30" i="31"/>
  <c r="S31" i="31"/>
  <c r="T31" i="31"/>
  <c r="S32" i="31"/>
  <c r="T32" i="31"/>
  <c r="S33" i="31"/>
  <c r="T33" i="31"/>
  <c r="S34" i="31"/>
  <c r="T34" i="31"/>
  <c r="S35" i="31"/>
  <c r="T35" i="31"/>
  <c r="S36" i="31"/>
  <c r="T36" i="31"/>
  <c r="S37" i="31"/>
  <c r="T37" i="31"/>
  <c r="S38" i="31"/>
  <c r="T38" i="31"/>
  <c r="S39" i="31"/>
  <c r="T39" i="31"/>
  <c r="S40" i="31"/>
  <c r="T40" i="31"/>
  <c r="S41" i="31"/>
  <c r="T41" i="31"/>
  <c r="S42" i="31"/>
  <c r="T42" i="31"/>
  <c r="S43" i="31"/>
  <c r="T43" i="31"/>
  <c r="S44" i="31"/>
  <c r="T44" i="31"/>
  <c r="S45" i="31"/>
  <c r="T45" i="31"/>
  <c r="S46" i="31"/>
  <c r="T46" i="31"/>
  <c r="S47" i="31"/>
  <c r="T47" i="31"/>
  <c r="S48" i="31"/>
  <c r="T48" i="31"/>
  <c r="S49" i="31"/>
  <c r="T49" i="31"/>
  <c r="S50" i="31"/>
  <c r="T50" i="31"/>
  <c r="S51" i="31"/>
  <c r="T51" i="31"/>
  <c r="S52" i="31"/>
  <c r="T52" i="31"/>
  <c r="S53" i="31"/>
  <c r="T53" i="31"/>
  <c r="S54" i="31"/>
  <c r="T54" i="31"/>
  <c r="S55" i="31"/>
  <c r="T55" i="31"/>
  <c r="S56" i="31"/>
  <c r="T56" i="31"/>
  <c r="S57" i="31"/>
  <c r="T57" i="31"/>
  <c r="S58" i="31"/>
  <c r="T58" i="31"/>
  <c r="S59" i="31"/>
  <c r="T59" i="31"/>
  <c r="S60" i="31"/>
  <c r="T60" i="31"/>
  <c r="S61" i="31"/>
  <c r="T61" i="31"/>
  <c r="S62" i="31"/>
  <c r="T62" i="31"/>
  <c r="S63" i="31"/>
  <c r="T63" i="31"/>
  <c r="S64" i="31"/>
  <c r="T64" i="31"/>
  <c r="S65" i="31"/>
  <c r="T65" i="31"/>
  <c r="S66" i="31"/>
  <c r="T66" i="31"/>
  <c r="S67" i="31"/>
  <c r="T67" i="31"/>
  <c r="S68" i="31"/>
  <c r="T68" i="31"/>
  <c r="S69" i="31"/>
  <c r="T69" i="31"/>
  <c r="S70" i="31"/>
  <c r="T70" i="31"/>
  <c r="S71" i="31"/>
  <c r="T71" i="31"/>
  <c r="S72" i="31"/>
  <c r="T72" i="31"/>
  <c r="S73" i="31"/>
  <c r="T73" i="31"/>
  <c r="S74" i="31"/>
  <c r="T74" i="31"/>
  <c r="S75" i="31"/>
  <c r="T75" i="31"/>
  <c r="S76" i="31"/>
  <c r="T76" i="31"/>
  <c r="S77" i="31"/>
  <c r="T77" i="31"/>
  <c r="S78" i="31"/>
  <c r="T78" i="31"/>
  <c r="S79" i="31"/>
  <c r="T79" i="31"/>
  <c r="S80" i="31"/>
  <c r="T80" i="31"/>
  <c r="S81" i="31"/>
  <c r="T81" i="31"/>
  <c r="S82" i="31"/>
  <c r="T82" i="31"/>
  <c r="S83" i="31"/>
  <c r="T83" i="31"/>
  <c r="S84" i="31"/>
  <c r="T84" i="31"/>
  <c r="S85" i="31"/>
  <c r="T85" i="31"/>
  <c r="S86" i="31"/>
  <c r="T86" i="31"/>
  <c r="S87" i="31"/>
  <c r="T87" i="31"/>
  <c r="S88" i="31"/>
  <c r="T88" i="31"/>
  <c r="S89" i="31"/>
  <c r="T89" i="31"/>
  <c r="S90" i="31"/>
  <c r="T90" i="31"/>
  <c r="S91" i="31"/>
  <c r="T91" i="31"/>
  <c r="S92" i="31"/>
  <c r="T92" i="31"/>
  <c r="S93" i="31"/>
  <c r="T93" i="31"/>
  <c r="S94" i="31"/>
  <c r="T94" i="31"/>
  <c r="S95" i="31"/>
  <c r="T95" i="31"/>
  <c r="S96" i="31"/>
  <c r="T96" i="31"/>
  <c r="S97" i="31"/>
  <c r="T97" i="31"/>
  <c r="S98" i="31"/>
  <c r="T98" i="31"/>
  <c r="S99" i="31"/>
  <c r="T99" i="31"/>
  <c r="S100" i="31"/>
  <c r="T100" i="31"/>
  <c r="S101" i="31"/>
  <c r="T101" i="31"/>
  <c r="S102" i="31"/>
  <c r="T102" i="31"/>
  <c r="S103" i="31"/>
  <c r="T103" i="31"/>
  <c r="S104" i="31"/>
  <c r="T104" i="31"/>
  <c r="S105" i="31"/>
  <c r="T105" i="31"/>
  <c r="S106" i="31"/>
  <c r="T106" i="31"/>
  <c r="S107" i="31"/>
  <c r="T107" i="31"/>
  <c r="S108" i="31"/>
  <c r="T108" i="31"/>
  <c r="S109" i="31"/>
  <c r="T109" i="31"/>
  <c r="S110" i="31"/>
  <c r="T110" i="31"/>
  <c r="S111" i="31"/>
  <c r="T111" i="31"/>
  <c r="S112" i="31"/>
  <c r="T112" i="31"/>
  <c r="S116" i="31"/>
  <c r="T116" i="31"/>
  <c r="S117" i="31"/>
  <c r="T117" i="31"/>
  <c r="S118" i="31"/>
  <c r="T118" i="31"/>
  <c r="S119" i="31"/>
  <c r="T119" i="31"/>
  <c r="S120" i="31"/>
  <c r="T120" i="31"/>
  <c r="S121" i="31"/>
  <c r="T121" i="31"/>
  <c r="S122" i="31"/>
  <c r="T122" i="31"/>
  <c r="S123" i="31"/>
  <c r="T123" i="31"/>
  <c r="S124" i="31"/>
  <c r="T124" i="31"/>
  <c r="S125" i="31"/>
  <c r="T125" i="31"/>
  <c r="S126" i="31"/>
  <c r="T126" i="31"/>
  <c r="S127" i="31"/>
  <c r="T127" i="31"/>
  <c r="S128" i="31"/>
  <c r="T128" i="31"/>
  <c r="S129" i="31"/>
  <c r="T129" i="31"/>
  <c r="S130" i="31"/>
  <c r="T130" i="31"/>
  <c r="S131" i="31"/>
  <c r="T131" i="31"/>
  <c r="S132" i="31"/>
  <c r="T132" i="31"/>
  <c r="S133" i="31"/>
  <c r="T133" i="31"/>
  <c r="S134" i="31"/>
  <c r="T134" i="31"/>
  <c r="S135" i="31"/>
  <c r="T135" i="31"/>
  <c r="S136" i="31"/>
  <c r="T136" i="31"/>
  <c r="S137" i="31"/>
  <c r="T137" i="31"/>
  <c r="S138" i="31"/>
  <c r="T138" i="31"/>
  <c r="S139" i="31"/>
  <c r="T139" i="31"/>
  <c r="S140" i="31"/>
  <c r="T140" i="31"/>
  <c r="S141" i="31"/>
  <c r="T141" i="31"/>
  <c r="S142" i="31"/>
  <c r="T142" i="31"/>
  <c r="S143" i="31"/>
  <c r="T143" i="31"/>
  <c r="S144" i="31"/>
  <c r="T144" i="31"/>
  <c r="S145" i="31"/>
  <c r="T145" i="31"/>
  <c r="S146" i="31"/>
  <c r="T146" i="31"/>
  <c r="S147" i="31"/>
  <c r="T147" i="31"/>
  <c r="S148" i="31"/>
  <c r="T148" i="31"/>
  <c r="S149" i="31"/>
  <c r="T149" i="31"/>
  <c r="S150" i="31"/>
  <c r="T150" i="31"/>
  <c r="S151" i="31"/>
  <c r="T151" i="31"/>
  <c r="S152" i="31"/>
  <c r="T152" i="31"/>
  <c r="S153" i="31"/>
  <c r="T153" i="31"/>
  <c r="S154" i="31"/>
  <c r="T154" i="31"/>
  <c r="S155" i="31"/>
  <c r="T155" i="31"/>
  <c r="S156" i="31"/>
  <c r="T156" i="31"/>
  <c r="S157" i="31"/>
  <c r="T157" i="31"/>
  <c r="S158" i="31"/>
  <c r="T158" i="31"/>
  <c r="S159" i="31"/>
  <c r="T159" i="31"/>
  <c r="S160" i="31"/>
  <c r="T160" i="31"/>
  <c r="S161" i="31"/>
  <c r="T161" i="31"/>
  <c r="S162" i="31"/>
  <c r="T162" i="31"/>
  <c r="S163" i="31"/>
  <c r="T163" i="31"/>
  <c r="S164" i="31"/>
  <c r="T164" i="31"/>
  <c r="S165" i="31"/>
  <c r="T165" i="31"/>
  <c r="S166" i="31"/>
  <c r="T166" i="31"/>
  <c r="S167" i="31"/>
  <c r="T167" i="31"/>
  <c r="S168" i="31"/>
  <c r="T168" i="31"/>
  <c r="S169" i="31"/>
  <c r="T169" i="31"/>
  <c r="S170" i="31"/>
  <c r="T170" i="31"/>
  <c r="S171" i="31"/>
  <c r="T171" i="31"/>
  <c r="S172" i="31"/>
  <c r="T172" i="31"/>
  <c r="S173" i="31"/>
  <c r="T173" i="31"/>
  <c r="S174" i="31"/>
  <c r="T174" i="31"/>
  <c r="S175" i="31"/>
  <c r="T175" i="31"/>
  <c r="S176" i="31"/>
  <c r="T176" i="31"/>
  <c r="S177" i="31"/>
  <c r="T177" i="31"/>
  <c r="S178" i="31"/>
  <c r="T178" i="31"/>
  <c r="S179" i="31"/>
  <c r="T179" i="31"/>
  <c r="S180" i="31"/>
  <c r="T180" i="31"/>
  <c r="S181" i="31"/>
  <c r="T181" i="31"/>
  <c r="S182" i="31"/>
  <c r="T182" i="31"/>
  <c r="S183" i="31"/>
  <c r="T183" i="31"/>
  <c r="S184" i="31"/>
  <c r="T184" i="31"/>
  <c r="S185" i="31"/>
  <c r="T185" i="31"/>
  <c r="S186" i="31"/>
  <c r="T186" i="31"/>
  <c r="S187" i="31"/>
  <c r="T187" i="31"/>
  <c r="S188" i="31"/>
  <c r="T188" i="31"/>
  <c r="S189" i="31"/>
  <c r="T189" i="31"/>
  <c r="S190" i="31"/>
  <c r="T190" i="31"/>
  <c r="S191" i="31"/>
  <c r="T191" i="31"/>
  <c r="S192" i="31"/>
  <c r="T192" i="31"/>
  <c r="S193" i="31"/>
  <c r="T193" i="31"/>
  <c r="S194" i="31"/>
  <c r="T194" i="31"/>
  <c r="S195" i="31"/>
  <c r="T195" i="31"/>
  <c r="S196" i="31"/>
  <c r="T196" i="31"/>
  <c r="S197" i="31"/>
  <c r="T197" i="31"/>
  <c r="S198" i="31"/>
  <c r="T198" i="31"/>
  <c r="S199" i="31"/>
  <c r="T199" i="31"/>
  <c r="S200" i="31"/>
  <c r="T200" i="31"/>
  <c r="S201" i="31"/>
  <c r="T201" i="31"/>
  <c r="S202" i="31"/>
  <c r="T202" i="31"/>
  <c r="S203" i="31"/>
  <c r="T203" i="31"/>
  <c r="S204" i="31"/>
  <c r="T204" i="31"/>
  <c r="S205" i="31"/>
  <c r="T205" i="31"/>
  <c r="S206" i="31"/>
  <c r="T206" i="31"/>
  <c r="S207" i="31"/>
  <c r="T207" i="31"/>
  <c r="S208" i="31"/>
  <c r="T208" i="31"/>
  <c r="S209" i="31"/>
  <c r="T209" i="31"/>
  <c r="S210" i="31"/>
  <c r="T210" i="31"/>
  <c r="S211" i="31"/>
  <c r="T211" i="31"/>
  <c r="S212" i="31"/>
  <c r="T212" i="31"/>
  <c r="S213" i="31"/>
  <c r="T213" i="31"/>
  <c r="S214" i="31"/>
  <c r="T214" i="31"/>
  <c r="S215" i="31"/>
  <c r="T215" i="31"/>
  <c r="S216" i="31"/>
  <c r="T216" i="31"/>
  <c r="S217" i="31"/>
  <c r="T217" i="31"/>
  <c r="S218" i="31"/>
  <c r="T218" i="31"/>
  <c r="S219" i="31"/>
  <c r="T219" i="31"/>
  <c r="S220" i="31"/>
  <c r="T220" i="31"/>
  <c r="S221" i="31"/>
  <c r="T221" i="31"/>
  <c r="S222" i="31"/>
  <c r="T222" i="31"/>
  <c r="S223" i="31"/>
  <c r="T223" i="31"/>
  <c r="S224" i="31"/>
  <c r="T224" i="31"/>
  <c r="S225" i="31"/>
  <c r="T225" i="31"/>
  <c r="S226" i="31"/>
  <c r="T226" i="31"/>
  <c r="S227" i="31"/>
  <c r="T227" i="31"/>
  <c r="S228" i="31"/>
  <c r="T228" i="31"/>
  <c r="S229" i="31"/>
  <c r="T229" i="31"/>
  <c r="S230" i="31"/>
  <c r="T230" i="31"/>
  <c r="S231" i="31"/>
  <c r="T231" i="31"/>
  <c r="S232" i="31"/>
  <c r="T232" i="31"/>
  <c r="S233" i="31"/>
  <c r="T233" i="31"/>
  <c r="S234" i="31"/>
  <c r="T234" i="31"/>
  <c r="S235" i="31"/>
  <c r="T235" i="31"/>
  <c r="S236" i="31"/>
  <c r="T236" i="31"/>
  <c r="S237" i="31"/>
  <c r="T237" i="31"/>
  <c r="S238" i="31"/>
  <c r="T238" i="31"/>
  <c r="S239" i="31"/>
  <c r="T239" i="31"/>
  <c r="S240" i="31"/>
  <c r="T240" i="31"/>
  <c r="S241" i="31"/>
  <c r="T241" i="31"/>
  <c r="S242" i="31"/>
  <c r="T242" i="31"/>
  <c r="S243" i="31"/>
  <c r="T243" i="31"/>
  <c r="S244" i="31"/>
  <c r="T244" i="31"/>
  <c r="S245" i="31"/>
  <c r="T245" i="31"/>
  <c r="S246" i="31"/>
  <c r="T246" i="31"/>
  <c r="S247" i="31"/>
  <c r="T247" i="31"/>
  <c r="S248" i="31"/>
  <c r="T248" i="31"/>
  <c r="S249" i="31"/>
  <c r="T249" i="31"/>
  <c r="S250" i="31"/>
  <c r="T250" i="31"/>
  <c r="S251" i="31"/>
  <c r="T251" i="31"/>
  <c r="S252" i="31"/>
  <c r="T252" i="31"/>
  <c r="S253" i="31"/>
  <c r="T253" i="31"/>
  <c r="S254" i="31"/>
  <c r="T254" i="31"/>
  <c r="S255" i="31"/>
  <c r="T255" i="31"/>
  <c r="S256" i="31"/>
  <c r="T256" i="31"/>
  <c r="S257" i="31"/>
  <c r="T257" i="31"/>
  <c r="S258" i="31"/>
  <c r="T258" i="31"/>
  <c r="S259" i="31"/>
  <c r="T259" i="31"/>
  <c r="S260" i="31"/>
  <c r="T260" i="31"/>
  <c r="S261" i="31"/>
  <c r="T261" i="31"/>
  <c r="S262" i="31"/>
  <c r="T262" i="31"/>
  <c r="S263" i="31"/>
  <c r="T263" i="31"/>
  <c r="S264" i="31"/>
  <c r="T264" i="31"/>
  <c r="S265" i="31"/>
  <c r="T265" i="31"/>
  <c r="S266" i="31"/>
  <c r="T266" i="31"/>
  <c r="S267" i="31"/>
  <c r="T267" i="31"/>
  <c r="S268" i="31"/>
  <c r="T268" i="31"/>
  <c r="S269" i="31"/>
  <c r="T269" i="31"/>
  <c r="S270" i="31"/>
  <c r="T270" i="31"/>
  <c r="S271" i="31"/>
  <c r="T271" i="31"/>
  <c r="S272" i="31"/>
  <c r="T272" i="31"/>
  <c r="S273" i="31"/>
  <c r="T273" i="31"/>
  <c r="S274" i="31"/>
  <c r="T274" i="31"/>
  <c r="S275" i="31"/>
  <c r="T275" i="31"/>
  <c r="S276" i="31"/>
  <c r="T276" i="31"/>
  <c r="S277" i="31"/>
  <c r="T277" i="31"/>
  <c r="S278" i="31"/>
  <c r="T278" i="31"/>
  <c r="S279" i="31"/>
  <c r="T279" i="31"/>
  <c r="S280" i="31"/>
  <c r="T280" i="31"/>
  <c r="S281" i="31"/>
  <c r="T281" i="31"/>
  <c r="S282" i="31"/>
  <c r="T282" i="31"/>
  <c r="S283" i="31"/>
  <c r="T283" i="31"/>
  <c r="S284" i="31"/>
  <c r="T284" i="31"/>
  <c r="S285" i="31"/>
  <c r="T285" i="31"/>
  <c r="S286" i="31"/>
  <c r="T286" i="31"/>
  <c r="S287" i="31"/>
  <c r="T287" i="31"/>
  <c r="S288" i="31"/>
  <c r="T288" i="31"/>
  <c r="S289" i="31"/>
  <c r="T289" i="31"/>
  <c r="S290" i="31"/>
  <c r="T290" i="31"/>
  <c r="S291" i="31"/>
  <c r="T291" i="31"/>
  <c r="S292" i="31"/>
  <c r="T292" i="31"/>
  <c r="S293" i="31"/>
  <c r="T293" i="31"/>
  <c r="S294" i="31"/>
  <c r="T294" i="31"/>
  <c r="S295" i="31"/>
  <c r="T295" i="31"/>
  <c r="S296" i="31"/>
  <c r="T296" i="31"/>
  <c r="S297" i="31"/>
  <c r="T297" i="31"/>
  <c r="S298" i="31"/>
  <c r="T298" i="31"/>
  <c r="S299" i="31"/>
  <c r="T299" i="31"/>
  <c r="S300" i="31"/>
  <c r="T300" i="31"/>
  <c r="S301" i="31"/>
  <c r="T301" i="31"/>
  <c r="S302" i="31"/>
  <c r="T302" i="31"/>
  <c r="S303" i="31"/>
  <c r="T303" i="31"/>
  <c r="S304" i="31"/>
  <c r="T304" i="31"/>
  <c r="S305" i="31"/>
  <c r="T305" i="31"/>
  <c r="S306" i="31"/>
  <c r="T306" i="31"/>
  <c r="S307" i="31"/>
  <c r="T307" i="31"/>
  <c r="S308" i="31"/>
  <c r="T308" i="31"/>
  <c r="S309" i="31"/>
  <c r="T309" i="31"/>
  <c r="S310" i="31"/>
  <c r="T310" i="31"/>
  <c r="S311" i="31"/>
  <c r="T311" i="31"/>
  <c r="S312" i="31"/>
  <c r="T312" i="31"/>
  <c r="S313" i="31"/>
  <c r="T313" i="31"/>
  <c r="S314" i="31"/>
  <c r="T314" i="31"/>
  <c r="S315" i="31"/>
  <c r="T315" i="31"/>
  <c r="S316" i="31"/>
  <c r="T316" i="31"/>
  <c r="S317" i="31"/>
  <c r="T317" i="31"/>
  <c r="S318" i="31"/>
  <c r="T318" i="31"/>
  <c r="S319" i="31"/>
  <c r="T319" i="31"/>
  <c r="S320" i="31"/>
  <c r="T320" i="31"/>
  <c r="S321" i="31"/>
  <c r="T321" i="31"/>
  <c r="S322" i="31"/>
  <c r="T322" i="31"/>
  <c r="S323" i="31"/>
  <c r="T323" i="31"/>
  <c r="S324" i="31"/>
  <c r="T324" i="31"/>
  <c r="S325" i="31"/>
  <c r="T325" i="31"/>
  <c r="S326" i="31"/>
  <c r="T326" i="31"/>
  <c r="S327" i="31"/>
  <c r="T327" i="31"/>
  <c r="S328" i="31"/>
  <c r="T328" i="31"/>
  <c r="S329" i="31"/>
  <c r="T329" i="31"/>
  <c r="S330" i="31"/>
  <c r="T330" i="31"/>
  <c r="S331" i="31"/>
  <c r="T331" i="31"/>
  <c r="S332" i="31"/>
  <c r="T332" i="31"/>
  <c r="S333" i="31"/>
  <c r="T333" i="31"/>
  <c r="S334" i="31"/>
  <c r="T334" i="31"/>
  <c r="S335" i="31"/>
  <c r="T335" i="31"/>
  <c r="S336" i="31"/>
  <c r="T336" i="31"/>
  <c r="S337" i="31"/>
  <c r="T337" i="31"/>
  <c r="S338" i="31"/>
  <c r="T338" i="31"/>
  <c r="S339" i="31"/>
  <c r="T339" i="31"/>
  <c r="S340" i="31"/>
  <c r="T340" i="31"/>
  <c r="S341" i="31"/>
  <c r="T341" i="31"/>
  <c r="S342" i="31"/>
  <c r="T342" i="31"/>
  <c r="S343" i="31"/>
  <c r="T343" i="31"/>
  <c r="S344" i="31"/>
  <c r="T344" i="31"/>
  <c r="S345" i="31"/>
  <c r="T345" i="31"/>
  <c r="S346" i="31"/>
  <c r="T346" i="31"/>
  <c r="S347" i="31"/>
  <c r="T347" i="31"/>
  <c r="S348" i="31"/>
  <c r="T348" i="31"/>
  <c r="S349" i="31"/>
  <c r="T349" i="31"/>
  <c r="S350" i="31"/>
  <c r="T350" i="31"/>
  <c r="S351" i="31"/>
  <c r="T351" i="31"/>
  <c r="S352" i="31"/>
  <c r="T352" i="31"/>
  <c r="S353" i="31"/>
  <c r="T353" i="31"/>
  <c r="S354" i="31"/>
  <c r="T354" i="31"/>
  <c r="S355" i="31"/>
  <c r="T355" i="31"/>
  <c r="S356" i="31"/>
  <c r="T356" i="31"/>
  <c r="S357" i="31"/>
  <c r="T357" i="31"/>
  <c r="S358" i="31"/>
  <c r="T358" i="31"/>
  <c r="S359" i="31"/>
  <c r="T359" i="31"/>
  <c r="S360" i="31"/>
  <c r="T360" i="31"/>
  <c r="S361" i="31"/>
  <c r="T361" i="31"/>
  <c r="S362" i="31"/>
  <c r="T362" i="31"/>
  <c r="S363" i="31"/>
  <c r="T363" i="31"/>
  <c r="S364" i="31"/>
  <c r="T364" i="31"/>
  <c r="S365" i="31"/>
  <c r="T365" i="31"/>
  <c r="S366" i="31"/>
  <c r="T366" i="31"/>
  <c r="S367" i="31"/>
  <c r="T367" i="31"/>
  <c r="S368" i="31"/>
  <c r="T368" i="31"/>
  <c r="S369" i="31"/>
  <c r="T369" i="31"/>
  <c r="S370" i="31"/>
  <c r="T370" i="31"/>
  <c r="S371" i="31"/>
  <c r="T371" i="31"/>
  <c r="S372" i="31"/>
  <c r="T372" i="31"/>
  <c r="S373" i="31"/>
  <c r="T373" i="31"/>
  <c r="S374" i="31"/>
  <c r="T374" i="31"/>
  <c r="S375" i="31"/>
  <c r="T375" i="31"/>
  <c r="S376" i="31"/>
  <c r="T376" i="31"/>
  <c r="S377" i="31"/>
  <c r="T377" i="31"/>
  <c r="S378" i="31"/>
  <c r="T378" i="31"/>
  <c r="S379" i="31"/>
  <c r="T379" i="31"/>
  <c r="S380" i="31"/>
  <c r="T380" i="31"/>
  <c r="S381" i="31"/>
  <c r="T381" i="31"/>
  <c r="S382" i="31"/>
  <c r="T382" i="31"/>
  <c r="S383" i="31"/>
  <c r="T383" i="31"/>
  <c r="S384" i="31"/>
  <c r="T384" i="31"/>
  <c r="S385" i="31"/>
  <c r="T385" i="31"/>
  <c r="S386" i="31"/>
  <c r="T386" i="31"/>
  <c r="S387" i="31"/>
  <c r="T387" i="31"/>
  <c r="S388" i="31"/>
  <c r="T388" i="31"/>
  <c r="S389" i="31"/>
  <c r="T389" i="31"/>
  <c r="S390" i="31"/>
  <c r="T390" i="31"/>
  <c r="S391" i="31"/>
  <c r="T391" i="31"/>
  <c r="S392" i="31"/>
  <c r="T392" i="31"/>
  <c r="S393" i="31"/>
  <c r="T393" i="31"/>
  <c r="S394" i="31"/>
  <c r="T394" i="31"/>
  <c r="S395" i="31"/>
  <c r="T395" i="31"/>
  <c r="S396" i="31"/>
  <c r="T396" i="31"/>
  <c r="S397" i="31"/>
  <c r="T397" i="31"/>
  <c r="S398" i="31"/>
  <c r="T398" i="31"/>
  <c r="S399" i="31"/>
  <c r="T399" i="31"/>
  <c r="S400" i="31"/>
  <c r="T400" i="31"/>
  <c r="S401" i="31"/>
  <c r="T401" i="31"/>
  <c r="S402" i="31"/>
  <c r="T402" i="31"/>
  <c r="S403" i="31"/>
  <c r="T403" i="31"/>
  <c r="S404" i="31"/>
  <c r="T404" i="31"/>
  <c r="S405" i="31"/>
  <c r="T405" i="31"/>
  <c r="S406" i="31"/>
  <c r="T406" i="31"/>
  <c r="S407" i="31"/>
  <c r="T407" i="31"/>
  <c r="S408" i="31"/>
  <c r="T408" i="31"/>
  <c r="S409" i="31"/>
  <c r="T409" i="31"/>
  <c r="S410" i="31"/>
  <c r="T410" i="31"/>
  <c r="S411" i="31"/>
  <c r="T411" i="31"/>
  <c r="S412" i="31"/>
  <c r="T412" i="31"/>
  <c r="S413" i="31"/>
  <c r="T413" i="31"/>
  <c r="S414" i="31"/>
  <c r="T414" i="31"/>
  <c r="S415" i="31"/>
  <c r="T415" i="31"/>
  <c r="S416" i="31"/>
  <c r="T416" i="31"/>
  <c r="S417" i="31"/>
  <c r="T417" i="31"/>
  <c r="S418" i="31"/>
  <c r="T418" i="31"/>
  <c r="S419" i="31"/>
  <c r="T419" i="31"/>
  <c r="S420" i="31"/>
  <c r="T420" i="31"/>
  <c r="S421" i="31"/>
  <c r="T421" i="31"/>
  <c r="S422" i="31"/>
  <c r="T422" i="31"/>
  <c r="S423" i="31"/>
  <c r="T423" i="31"/>
  <c r="S424" i="31"/>
  <c r="T424" i="31"/>
  <c r="S425" i="31"/>
  <c r="T425" i="31"/>
  <c r="S426" i="31"/>
  <c r="T426" i="31"/>
  <c r="S427" i="31"/>
  <c r="T427" i="31"/>
  <c r="S428" i="31"/>
  <c r="T428" i="31"/>
  <c r="S429" i="31"/>
  <c r="T429" i="31"/>
  <c r="S430" i="31"/>
  <c r="T430" i="31"/>
  <c r="S431" i="31"/>
  <c r="T431" i="31"/>
  <c r="S432" i="31"/>
  <c r="T432" i="31"/>
  <c r="S433" i="31"/>
  <c r="T433" i="31"/>
  <c r="S434" i="31"/>
  <c r="T434" i="31"/>
  <c r="S435" i="31"/>
  <c r="T435" i="31"/>
  <c r="S436" i="31"/>
  <c r="T436" i="31"/>
  <c r="S437" i="31"/>
  <c r="T437" i="31"/>
  <c r="S438" i="31"/>
  <c r="T438" i="31"/>
  <c r="S439" i="31"/>
  <c r="T439" i="31"/>
  <c r="S440" i="31"/>
  <c r="T440" i="31"/>
  <c r="S441" i="31"/>
  <c r="T441" i="31"/>
  <c r="S442" i="31"/>
  <c r="T442" i="31"/>
  <c r="S443" i="31"/>
  <c r="T443" i="31"/>
  <c r="S444" i="31"/>
  <c r="T444" i="31"/>
  <c r="S445" i="31"/>
  <c r="T445" i="31"/>
  <c r="S446" i="31"/>
  <c r="T446" i="31"/>
  <c r="S447" i="31"/>
  <c r="T447" i="31"/>
  <c r="S448" i="31"/>
  <c r="T448" i="31"/>
  <c r="S449" i="31"/>
  <c r="T449" i="31"/>
  <c r="S450" i="31"/>
  <c r="T450" i="31"/>
  <c r="S451" i="31"/>
  <c r="T451" i="31"/>
  <c r="S452" i="31"/>
  <c r="T452" i="31"/>
  <c r="S453" i="31"/>
  <c r="T453" i="31"/>
  <c r="S454" i="31"/>
  <c r="T454" i="31"/>
  <c r="S455" i="31"/>
  <c r="T455" i="31"/>
  <c r="S456" i="31"/>
  <c r="T456" i="31"/>
  <c r="S457" i="31"/>
  <c r="T457" i="31"/>
  <c r="S458" i="31"/>
  <c r="T458" i="31"/>
  <c r="S459" i="31"/>
  <c r="T459" i="31"/>
  <c r="S460" i="31"/>
  <c r="T460" i="31"/>
  <c r="S461" i="31"/>
  <c r="T461" i="31"/>
  <c r="S462" i="31"/>
  <c r="T462" i="31"/>
  <c r="S463" i="31"/>
  <c r="T463" i="31"/>
  <c r="S464" i="31"/>
  <c r="T464" i="31"/>
  <c r="S465" i="31"/>
  <c r="T465" i="31"/>
  <c r="S466" i="31"/>
  <c r="T466" i="31"/>
  <c r="S467" i="31"/>
  <c r="T467" i="31"/>
  <c r="S468" i="31"/>
  <c r="T468" i="31"/>
  <c r="S469" i="31"/>
  <c r="T469" i="31"/>
  <c r="S470" i="31"/>
  <c r="T470" i="31"/>
  <c r="S471" i="31"/>
  <c r="T471" i="31"/>
  <c r="S472" i="31"/>
  <c r="T472" i="31"/>
  <c r="S473" i="31"/>
  <c r="T473" i="31"/>
  <c r="S474" i="31"/>
  <c r="T474" i="31"/>
  <c r="S475" i="31"/>
  <c r="T475" i="31"/>
  <c r="S476" i="31"/>
  <c r="T476" i="31"/>
  <c r="S477" i="31"/>
  <c r="T477" i="31"/>
  <c r="S478" i="31"/>
  <c r="T478" i="31"/>
  <c r="S479" i="31"/>
  <c r="T479" i="31"/>
  <c r="S480" i="31"/>
  <c r="T480" i="31"/>
  <c r="S481" i="31"/>
  <c r="T481" i="31"/>
  <c r="S482" i="31"/>
  <c r="T482" i="31"/>
  <c r="S483" i="31"/>
  <c r="T483" i="31"/>
  <c r="S484" i="31"/>
  <c r="T484" i="31"/>
  <c r="S485" i="31"/>
  <c r="T485" i="31"/>
  <c r="S486" i="31"/>
  <c r="T486" i="31"/>
  <c r="S487" i="31"/>
  <c r="T487" i="31"/>
  <c r="S488" i="31"/>
  <c r="T488" i="31"/>
  <c r="S489" i="31"/>
  <c r="T489" i="31"/>
  <c r="S490" i="31"/>
  <c r="T490" i="31"/>
  <c r="S491" i="31"/>
  <c r="T491" i="31"/>
  <c r="S492" i="31"/>
  <c r="T492" i="31"/>
  <c r="S493" i="31"/>
  <c r="T493" i="31"/>
  <c r="S494" i="31"/>
  <c r="T494" i="31"/>
  <c r="S495" i="31"/>
  <c r="T495" i="31"/>
  <c r="S496" i="31"/>
  <c r="T496" i="31"/>
  <c r="S497" i="31"/>
  <c r="T497" i="31"/>
  <c r="S498" i="31"/>
  <c r="T498" i="31"/>
  <c r="S499" i="31"/>
  <c r="T499" i="31"/>
  <c r="S500" i="31"/>
  <c r="T500" i="31"/>
  <c r="S501" i="31"/>
  <c r="T501" i="31"/>
  <c r="S502" i="31"/>
  <c r="T502" i="31"/>
  <c r="T15" i="1"/>
  <c r="U15" i="1"/>
  <c r="T16" i="1"/>
  <c r="U16" i="1"/>
  <c r="T17" i="1"/>
  <c r="U17" i="1"/>
  <c r="T18" i="1"/>
  <c r="U18" i="1"/>
  <c r="T20" i="1"/>
  <c r="U21" i="1"/>
  <c r="T22" i="1"/>
  <c r="U22" i="1"/>
  <c r="T23" i="1"/>
  <c r="U23" i="1"/>
  <c r="T24" i="1"/>
  <c r="U24" i="1"/>
  <c r="U25" i="1"/>
  <c r="U26" i="1"/>
  <c r="T27" i="1"/>
  <c r="U27" i="1"/>
  <c r="T28" i="1"/>
  <c r="U28" i="1"/>
  <c r="T29" i="1"/>
  <c r="U29" i="1"/>
  <c r="U30" i="1"/>
  <c r="U31" i="1"/>
  <c r="T32" i="1"/>
  <c r="U32" i="1"/>
  <c r="T33" i="1"/>
  <c r="U33" i="1"/>
  <c r="T34" i="1"/>
  <c r="U35" i="1"/>
  <c r="T36" i="1"/>
  <c r="U36" i="1"/>
  <c r="T37" i="1"/>
  <c r="U37" i="1"/>
  <c r="T38" i="1"/>
  <c r="U38" i="1"/>
  <c r="T39" i="1"/>
  <c r="T40" i="1"/>
  <c r="U41" i="1"/>
  <c r="T42" i="1"/>
  <c r="U42" i="1"/>
  <c r="T43" i="1"/>
  <c r="U43" i="1"/>
  <c r="T44" i="1"/>
  <c r="U44" i="1"/>
  <c r="T45" i="1"/>
  <c r="T46" i="1"/>
  <c r="U47" i="1"/>
  <c r="T48" i="1"/>
  <c r="U48" i="1"/>
  <c r="T49" i="1"/>
  <c r="U49" i="1"/>
  <c r="U50" i="1"/>
  <c r="U51" i="1"/>
  <c r="U52" i="1"/>
  <c r="U53" i="1"/>
  <c r="U54" i="1"/>
  <c r="T55" i="1"/>
  <c r="U55" i="1"/>
  <c r="T56" i="1"/>
  <c r="U56" i="1"/>
  <c r="T57" i="1"/>
  <c r="U57" i="1"/>
  <c r="U58" i="1"/>
  <c r="U59" i="1"/>
  <c r="U60" i="1"/>
  <c r="T61" i="1"/>
  <c r="U61" i="1"/>
  <c r="T62" i="1"/>
  <c r="U62" i="1"/>
  <c r="T63" i="1"/>
  <c r="U63" i="1"/>
  <c r="U64" i="1"/>
  <c r="U65" i="1"/>
  <c r="T66" i="1"/>
  <c r="U66" i="1"/>
  <c r="T67" i="1"/>
  <c r="U67" i="1"/>
  <c r="T68" i="1"/>
  <c r="U68" i="1"/>
  <c r="T69" i="1"/>
  <c r="U69" i="1"/>
  <c r="T70" i="1"/>
  <c r="U70" i="1"/>
  <c r="U71" i="1"/>
  <c r="U72" i="1"/>
  <c r="T73" i="1"/>
  <c r="U73" i="1"/>
  <c r="T74" i="1"/>
  <c r="U74" i="1"/>
  <c r="T75" i="1"/>
  <c r="U75" i="1"/>
  <c r="T76" i="1"/>
  <c r="U76" i="1"/>
  <c r="T77" i="1"/>
  <c r="U77" i="1"/>
  <c r="U78" i="1"/>
  <c r="U79" i="1"/>
  <c r="T80" i="1"/>
  <c r="U80" i="1"/>
  <c r="T81" i="1"/>
  <c r="U81" i="1"/>
  <c r="T82" i="1"/>
  <c r="U82" i="1"/>
  <c r="T83" i="1"/>
  <c r="U83" i="1"/>
  <c r="T84" i="1"/>
  <c r="U84" i="1"/>
  <c r="T85" i="1"/>
  <c r="U85" i="1"/>
  <c r="U86" i="1"/>
  <c r="U88" i="1"/>
  <c r="T89" i="1"/>
  <c r="U89" i="1"/>
  <c r="T90" i="1"/>
  <c r="U90" i="1"/>
  <c r="T91" i="1"/>
  <c r="U91" i="1"/>
  <c r="U92" i="1"/>
  <c r="U93" i="1"/>
  <c r="T94" i="1"/>
  <c r="U94" i="1"/>
  <c r="T95" i="1"/>
  <c r="U95" i="1"/>
  <c r="T96" i="1"/>
  <c r="U96" i="1"/>
  <c r="T97" i="1"/>
  <c r="U98" i="1"/>
  <c r="U99" i="1"/>
  <c r="T100" i="1"/>
  <c r="U100" i="1"/>
  <c r="T101" i="1"/>
  <c r="U101" i="1"/>
  <c r="T102" i="1"/>
  <c r="U102" i="1"/>
  <c r="T103" i="1"/>
  <c r="U103" i="1"/>
  <c r="T104" i="1"/>
  <c r="U105" i="1"/>
  <c r="T106" i="1"/>
  <c r="U106" i="1"/>
  <c r="T107" i="1"/>
  <c r="U107" i="1"/>
  <c r="T108" i="1"/>
  <c r="U108" i="1"/>
  <c r="U109" i="1"/>
  <c r="U110" i="1"/>
  <c r="T111" i="1"/>
  <c r="U111" i="1"/>
  <c r="T112" i="1"/>
  <c r="U112" i="1"/>
  <c r="U113" i="1"/>
  <c r="U114" i="1"/>
  <c r="T115" i="1"/>
  <c r="U115" i="1"/>
  <c r="T116" i="1"/>
  <c r="U116" i="1"/>
  <c r="T117" i="1"/>
  <c r="U117" i="1"/>
  <c r="T118" i="1"/>
  <c r="U118" i="1"/>
  <c r="T119" i="1"/>
  <c r="U119" i="1"/>
  <c r="T120" i="1"/>
  <c r="U120" i="1"/>
  <c r="U121" i="1"/>
  <c r="U122" i="1"/>
  <c r="T123" i="1"/>
  <c r="U123" i="1"/>
  <c r="T124" i="1"/>
  <c r="U124" i="1"/>
  <c r="U125" i="1"/>
  <c r="U126" i="1"/>
  <c r="T127" i="1"/>
  <c r="U127" i="1"/>
  <c r="T128" i="1"/>
  <c r="U128" i="1"/>
  <c r="T129" i="1"/>
  <c r="U129" i="1"/>
  <c r="T130" i="1"/>
  <c r="U130" i="1"/>
  <c r="T131" i="1"/>
  <c r="U131" i="1"/>
  <c r="T132" i="1"/>
  <c r="U132" i="1"/>
  <c r="U133" i="1"/>
  <c r="U135" i="1"/>
  <c r="T136" i="1"/>
  <c r="U136" i="1"/>
  <c r="T137" i="1"/>
  <c r="U137" i="1"/>
  <c r="T138" i="1"/>
  <c r="U138" i="1"/>
  <c r="T139" i="1"/>
  <c r="U139" i="1"/>
  <c r="T140" i="1"/>
  <c r="U140" i="1"/>
  <c r="T141" i="1"/>
  <c r="U141" i="1"/>
  <c r="T142" i="1"/>
  <c r="U142" i="1"/>
  <c r="T143" i="1"/>
  <c r="T144" i="1"/>
  <c r="U145" i="1"/>
  <c r="U146" i="1"/>
  <c r="T147" i="1"/>
  <c r="U147" i="1"/>
  <c r="U148" i="1"/>
  <c r="U149" i="1"/>
  <c r="T150" i="1"/>
  <c r="U150" i="1"/>
  <c r="U151" i="1"/>
  <c r="U152" i="1"/>
  <c r="T153" i="1"/>
  <c r="U153" i="1"/>
  <c r="U154" i="1"/>
  <c r="U155" i="1"/>
  <c r="T156" i="1"/>
  <c r="U156" i="1"/>
  <c r="U157" i="1"/>
  <c r="U158" i="1"/>
  <c r="T159" i="1"/>
  <c r="U159" i="1"/>
  <c r="U160" i="1"/>
  <c r="U162" i="1"/>
  <c r="T163" i="1"/>
  <c r="U163" i="1"/>
  <c r="T164" i="1"/>
  <c r="U164" i="1"/>
  <c r="T165" i="1"/>
  <c r="U165" i="1"/>
  <c r="T166" i="1"/>
  <c r="U166" i="1"/>
  <c r="T167" i="1"/>
  <c r="U167" i="1"/>
  <c r="U168" i="1"/>
  <c r="T169" i="1"/>
  <c r="U169" i="1"/>
  <c r="T170" i="1"/>
  <c r="U170" i="1"/>
  <c r="T171" i="1"/>
  <c r="U171" i="1"/>
  <c r="T172" i="1"/>
  <c r="U172" i="1"/>
  <c r="T173" i="1"/>
  <c r="U173" i="1"/>
  <c r="T174" i="1"/>
  <c r="U174" i="1"/>
  <c r="T175" i="1"/>
  <c r="U175" i="1"/>
  <c r="T176" i="1"/>
  <c r="U176" i="1"/>
  <c r="T177" i="1"/>
  <c r="U177" i="1"/>
  <c r="T178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T192" i="1"/>
  <c r="U192" i="1"/>
  <c r="T193" i="1"/>
  <c r="U193" i="1"/>
  <c r="T194" i="1"/>
  <c r="U194" i="1"/>
  <c r="T195" i="1"/>
  <c r="U195" i="1"/>
  <c r="T196" i="1"/>
  <c r="U196" i="1"/>
  <c r="U197" i="1"/>
  <c r="T198" i="1"/>
  <c r="U198" i="1"/>
  <c r="T199" i="1"/>
  <c r="U199" i="1"/>
  <c r="T200" i="1"/>
  <c r="U200" i="1"/>
  <c r="T201" i="1"/>
  <c r="U201" i="1"/>
  <c r="T202" i="1"/>
  <c r="U202" i="1"/>
  <c r="T203" i="1"/>
  <c r="U203" i="1"/>
  <c r="T204" i="1"/>
  <c r="U204" i="1"/>
  <c r="T205" i="1"/>
  <c r="U205" i="1"/>
  <c r="T206" i="1"/>
  <c r="U206" i="1"/>
  <c r="T207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T219" i="1"/>
  <c r="U219" i="1"/>
  <c r="T220" i="1"/>
  <c r="U220" i="1"/>
  <c r="T221" i="1"/>
  <c r="U221" i="1"/>
  <c r="T222" i="1"/>
  <c r="U222" i="1"/>
  <c r="T223" i="1"/>
  <c r="U223" i="1"/>
  <c r="U224" i="1"/>
  <c r="T225" i="1"/>
  <c r="U225" i="1"/>
  <c r="T226" i="1"/>
  <c r="U226" i="1"/>
  <c r="T227" i="1"/>
  <c r="U227" i="1"/>
  <c r="T228" i="1"/>
  <c r="U228" i="1"/>
  <c r="T229" i="1"/>
  <c r="U229" i="1"/>
  <c r="T230" i="1"/>
  <c r="U230" i="1"/>
  <c r="T231" i="1"/>
  <c r="U231" i="1"/>
  <c r="T232" i="1"/>
  <c r="U232" i="1"/>
  <c r="T233" i="1"/>
  <c r="U233" i="1"/>
  <c r="T234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T247" i="1"/>
  <c r="U247" i="1"/>
  <c r="T248" i="1"/>
  <c r="U248" i="1"/>
  <c r="T249" i="1"/>
  <c r="U249" i="1"/>
  <c r="T250" i="1"/>
  <c r="U250" i="1"/>
  <c r="T251" i="1"/>
  <c r="U251" i="1"/>
  <c r="U252" i="1"/>
  <c r="T253" i="1"/>
  <c r="U253" i="1"/>
  <c r="T254" i="1"/>
  <c r="U254" i="1"/>
  <c r="T255" i="1"/>
  <c r="U255" i="1"/>
  <c r="T256" i="1"/>
  <c r="U256" i="1"/>
  <c r="T257" i="1"/>
  <c r="U257" i="1"/>
  <c r="T258" i="1"/>
  <c r="U258" i="1"/>
  <c r="T259" i="1"/>
  <c r="U259" i="1"/>
  <c r="T260" i="1"/>
  <c r="U260" i="1"/>
  <c r="T261" i="1"/>
  <c r="U261" i="1"/>
  <c r="T262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T279" i="1"/>
  <c r="U279" i="1"/>
  <c r="T280" i="1"/>
  <c r="U280" i="1"/>
  <c r="T281" i="1"/>
  <c r="U281" i="1"/>
  <c r="T282" i="1"/>
  <c r="U282" i="1"/>
  <c r="T283" i="1"/>
  <c r="U283" i="1"/>
  <c r="U284" i="1"/>
  <c r="T285" i="1"/>
  <c r="U285" i="1"/>
  <c r="T286" i="1"/>
  <c r="U286" i="1"/>
  <c r="T287" i="1"/>
  <c r="U287" i="1"/>
  <c r="T288" i="1"/>
  <c r="U288" i="1"/>
  <c r="T289" i="1"/>
  <c r="U289" i="1"/>
  <c r="T290" i="1"/>
  <c r="U290" i="1"/>
  <c r="T291" i="1"/>
  <c r="U291" i="1"/>
  <c r="U292" i="1"/>
  <c r="U293" i="1"/>
  <c r="U294" i="1"/>
  <c r="T295" i="1"/>
  <c r="U295" i="1"/>
  <c r="T296" i="1"/>
  <c r="U296" i="1"/>
  <c r="T297" i="1"/>
  <c r="U297" i="1"/>
  <c r="T298" i="1"/>
  <c r="U298" i="1"/>
  <c r="T299" i="1"/>
  <c r="U299" i="1"/>
  <c r="U300" i="1"/>
  <c r="T301" i="1"/>
  <c r="U301" i="1"/>
  <c r="T302" i="1"/>
  <c r="U302" i="1"/>
  <c r="T303" i="1"/>
  <c r="U303" i="1"/>
  <c r="T304" i="1"/>
  <c r="U304" i="1"/>
  <c r="T305" i="1"/>
  <c r="U305" i="1"/>
  <c r="T306" i="1"/>
  <c r="U306" i="1"/>
  <c r="T307" i="1"/>
  <c r="U307" i="1"/>
  <c r="U308" i="1"/>
  <c r="U309" i="1"/>
  <c r="U310" i="1"/>
  <c r="U311" i="1"/>
  <c r="U312" i="1"/>
  <c r="U313" i="1"/>
  <c r="T314" i="1"/>
  <c r="U314" i="1"/>
  <c r="T315" i="1"/>
  <c r="U315" i="1"/>
  <c r="T316" i="1"/>
  <c r="U316" i="1"/>
  <c r="T317" i="1"/>
  <c r="U317" i="1"/>
  <c r="T318" i="1"/>
  <c r="U318" i="1"/>
  <c r="U319" i="1"/>
  <c r="T320" i="1"/>
  <c r="U320" i="1"/>
  <c r="T321" i="1"/>
  <c r="U321" i="1"/>
  <c r="T322" i="1"/>
  <c r="U322" i="1"/>
  <c r="T323" i="1"/>
  <c r="U323" i="1"/>
  <c r="T324" i="1"/>
  <c r="U324" i="1"/>
  <c r="T325" i="1"/>
  <c r="U325" i="1"/>
  <c r="T326" i="1"/>
  <c r="U326" i="1"/>
  <c r="U327" i="1"/>
  <c r="U328" i="1"/>
  <c r="U329" i="1"/>
  <c r="U330" i="1"/>
  <c r="U331" i="1"/>
  <c r="T332" i="1"/>
  <c r="U332" i="1"/>
  <c r="T333" i="1"/>
  <c r="U333" i="1"/>
  <c r="T334" i="1"/>
  <c r="U334" i="1"/>
  <c r="T335" i="1"/>
  <c r="U335" i="1"/>
  <c r="T336" i="1"/>
  <c r="U336" i="1"/>
  <c r="U337" i="1"/>
  <c r="T338" i="1"/>
  <c r="U338" i="1"/>
  <c r="T339" i="1"/>
  <c r="U339" i="1"/>
  <c r="T340" i="1"/>
  <c r="U340" i="1"/>
  <c r="T341" i="1"/>
  <c r="U341" i="1"/>
  <c r="T342" i="1"/>
  <c r="U342" i="1"/>
  <c r="T343" i="1"/>
  <c r="U343" i="1"/>
  <c r="T344" i="1"/>
  <c r="U344" i="1"/>
  <c r="U345" i="1"/>
  <c r="U346" i="1"/>
  <c r="U347" i="1"/>
  <c r="U348" i="1"/>
  <c r="T349" i="1"/>
  <c r="U349" i="1"/>
  <c r="T350" i="1"/>
  <c r="U350" i="1"/>
  <c r="U351" i="1"/>
  <c r="U352" i="1"/>
  <c r="U353" i="1"/>
  <c r="U354" i="1"/>
  <c r="U355" i="1"/>
  <c r="U356" i="1"/>
  <c r="U357" i="1"/>
  <c r="U358" i="1"/>
  <c r="U359" i="1"/>
  <c r="T360" i="1"/>
  <c r="U360" i="1"/>
  <c r="T361" i="1"/>
  <c r="U361" i="1"/>
  <c r="U362" i="1"/>
  <c r="U363" i="1"/>
  <c r="U364" i="1"/>
  <c r="T365" i="1"/>
  <c r="U365" i="1"/>
  <c r="T366" i="1"/>
  <c r="U366" i="1"/>
  <c r="U367" i="1"/>
  <c r="U368" i="1"/>
  <c r="U369" i="1"/>
  <c r="T370" i="1"/>
  <c r="U370" i="1"/>
  <c r="T371" i="1"/>
  <c r="U371" i="1"/>
  <c r="U372" i="1"/>
  <c r="U373" i="1"/>
  <c r="U374" i="1"/>
  <c r="U375" i="1"/>
  <c r="U376" i="1"/>
  <c r="U377" i="1"/>
  <c r="U379" i="1"/>
  <c r="T380" i="1"/>
  <c r="U380" i="1"/>
  <c r="T381" i="1"/>
  <c r="U381" i="1"/>
  <c r="T382" i="1"/>
  <c r="U382" i="1"/>
  <c r="T383" i="1"/>
  <c r="U383" i="1"/>
  <c r="T384" i="1"/>
  <c r="U384" i="1"/>
  <c r="U385" i="1"/>
  <c r="U386" i="1"/>
  <c r="U387" i="1"/>
  <c r="U388" i="1"/>
  <c r="U389" i="1"/>
  <c r="U390" i="1"/>
  <c r="U391" i="1"/>
  <c r="U392" i="1"/>
  <c r="T393" i="1"/>
  <c r="U393" i="1"/>
  <c r="U394" i="1"/>
  <c r="T15" i="3" l="1"/>
  <c r="S16" i="3"/>
  <c r="S9" i="3"/>
  <c r="S15" i="2"/>
  <c r="S16" i="2" s="1"/>
  <c r="S17" i="2" s="1"/>
  <c r="S18" i="2" s="1"/>
  <c r="U398" i="1"/>
  <c r="U399" i="1" s="1"/>
  <c r="S15" i="1"/>
  <c r="S16" i="1" s="1"/>
  <c r="S17" i="1" s="1"/>
  <c r="S18" i="1" s="1"/>
  <c r="S19" i="1" s="1"/>
  <c r="S20" i="1" s="1"/>
  <c r="S21" i="1" s="1"/>
  <c r="T15" i="2" l="1"/>
  <c r="T16" i="2"/>
  <c r="T17" i="2"/>
  <c r="S17" i="3"/>
  <c r="T16" i="3"/>
  <c r="S19" i="2"/>
  <c r="T18" i="2"/>
  <c r="S22" i="1"/>
  <c r="S23" i="1" s="1"/>
  <c r="S24" i="1" s="1"/>
  <c r="S25" i="1" s="1"/>
  <c r="T21" i="1"/>
  <c r="S18" i="3" l="1"/>
  <c r="T17" i="3"/>
  <c r="S20" i="2"/>
  <c r="T19" i="2"/>
  <c r="S26" i="1"/>
  <c r="T25" i="1"/>
  <c r="S19" i="3" l="1"/>
  <c r="T18" i="3"/>
  <c r="S21" i="2"/>
  <c r="T20" i="2"/>
  <c r="S27" i="1"/>
  <c r="S28" i="1" s="1"/>
  <c r="S29" i="1" s="1"/>
  <c r="S30" i="1" s="1"/>
  <c r="T26" i="1"/>
  <c r="S20" i="3" l="1"/>
  <c r="T19" i="3"/>
  <c r="S22" i="2"/>
  <c r="T21" i="2"/>
  <c r="S31" i="1"/>
  <c r="T30" i="1"/>
  <c r="S21" i="3" l="1"/>
  <c r="T20" i="3"/>
  <c r="S23" i="2"/>
  <c r="T22" i="2"/>
  <c r="S32" i="1"/>
  <c r="S33" i="1" s="1"/>
  <c r="S34" i="1" s="1"/>
  <c r="S35" i="1" s="1"/>
  <c r="T31" i="1"/>
  <c r="S22" i="3" l="1"/>
  <c r="T21" i="3"/>
  <c r="S24" i="2"/>
  <c r="T23" i="2"/>
  <c r="S36" i="1"/>
  <c r="S37" i="1" s="1"/>
  <c r="S38" i="1" s="1"/>
  <c r="S39" i="1" s="1"/>
  <c r="S40" i="1" s="1"/>
  <c r="S41" i="1" s="1"/>
  <c r="T35" i="1"/>
  <c r="S23" i="3" l="1"/>
  <c r="T22" i="3"/>
  <c r="S25" i="2"/>
  <c r="T24" i="2"/>
  <c r="S42" i="1"/>
  <c r="S43" i="1" s="1"/>
  <c r="S44" i="1" s="1"/>
  <c r="S45" i="1" s="1"/>
  <c r="S46" i="1" s="1"/>
  <c r="S47" i="1" s="1"/>
  <c r="T41" i="1"/>
  <c r="S24" i="3" l="1"/>
  <c r="T23" i="3"/>
  <c r="S26" i="2"/>
  <c r="T25" i="2"/>
  <c r="S48" i="1"/>
  <c r="S49" i="1" s="1"/>
  <c r="S50" i="1" s="1"/>
  <c r="T47" i="1"/>
  <c r="S25" i="3" l="1"/>
  <c r="T24" i="3"/>
  <c r="S27" i="2"/>
  <c r="T26" i="2"/>
  <c r="S51" i="1"/>
  <c r="T50" i="1"/>
  <c r="S26" i="3" l="1"/>
  <c r="T25" i="3"/>
  <c r="S28" i="2"/>
  <c r="T27" i="2"/>
  <c r="S52" i="1"/>
  <c r="T51" i="1"/>
  <c r="S27" i="3" l="1"/>
  <c r="T26" i="3"/>
  <c r="S29" i="2"/>
  <c r="T28" i="2"/>
  <c r="S53" i="1"/>
  <c r="T52" i="1"/>
  <c r="S28" i="3" l="1"/>
  <c r="T27" i="3"/>
  <c r="S30" i="2"/>
  <c r="T29" i="2"/>
  <c r="S54" i="1"/>
  <c r="T53" i="1"/>
  <c r="S29" i="3" l="1"/>
  <c r="T28" i="3"/>
  <c r="S31" i="2"/>
  <c r="T30" i="2"/>
  <c r="S55" i="1"/>
  <c r="S56" i="1" s="1"/>
  <c r="S57" i="1" s="1"/>
  <c r="S58" i="1" s="1"/>
  <c r="T54" i="1"/>
  <c r="S30" i="3" l="1"/>
  <c r="T29" i="3"/>
  <c r="S32" i="2"/>
  <c r="T31" i="2"/>
  <c r="S59" i="1"/>
  <c r="T58" i="1"/>
  <c r="S31" i="3" l="1"/>
  <c r="T30" i="3"/>
  <c r="S33" i="2"/>
  <c r="T32" i="2"/>
  <c r="S60" i="1"/>
  <c r="T59" i="1"/>
  <c r="S32" i="3" l="1"/>
  <c r="T31" i="3"/>
  <c r="S34" i="2"/>
  <c r="T33" i="2"/>
  <c r="S61" i="1"/>
  <c r="S62" i="1" s="1"/>
  <c r="S63" i="1" s="1"/>
  <c r="S64" i="1" s="1"/>
  <c r="T60" i="1"/>
  <c r="S33" i="3" l="1"/>
  <c r="T32" i="3"/>
  <c r="S35" i="2"/>
  <c r="T34" i="2"/>
  <c r="S65" i="1"/>
  <c r="T64" i="1"/>
  <c r="S34" i="3" l="1"/>
  <c r="T33" i="3"/>
  <c r="S36" i="2"/>
  <c r="T35" i="2"/>
  <c r="S66" i="1"/>
  <c r="S67" i="1" s="1"/>
  <c r="S68" i="1" s="1"/>
  <c r="S69" i="1" s="1"/>
  <c r="S70" i="1" s="1"/>
  <c r="S71" i="1" s="1"/>
  <c r="T65" i="1"/>
  <c r="S35" i="3" l="1"/>
  <c r="T34" i="3"/>
  <c r="S37" i="2"/>
  <c r="T36" i="2"/>
  <c r="S72" i="1"/>
  <c r="T71" i="1"/>
  <c r="S36" i="3" l="1"/>
  <c r="T35" i="3"/>
  <c r="S38" i="2"/>
  <c r="T37" i="2"/>
  <c r="S73" i="1"/>
  <c r="S74" i="1" s="1"/>
  <c r="S75" i="1" s="1"/>
  <c r="S76" i="1" s="1"/>
  <c r="S77" i="1" s="1"/>
  <c r="S78" i="1" s="1"/>
  <c r="T72" i="1"/>
  <c r="S37" i="3" l="1"/>
  <c r="T36" i="3"/>
  <c r="S39" i="2"/>
  <c r="T38" i="2"/>
  <c r="S79" i="1"/>
  <c r="T78" i="1"/>
  <c r="S38" i="3" l="1"/>
  <c r="T37" i="3"/>
  <c r="S40" i="2"/>
  <c r="T39" i="2"/>
  <c r="S80" i="1"/>
  <c r="S81" i="1" s="1"/>
  <c r="S82" i="1" s="1"/>
  <c r="S83" i="1" s="1"/>
  <c r="S84" i="1" s="1"/>
  <c r="S85" i="1" s="1"/>
  <c r="S86" i="1" s="1"/>
  <c r="T79" i="1"/>
  <c r="S39" i="3" l="1"/>
  <c r="T38" i="3"/>
  <c r="S41" i="2"/>
  <c r="T40" i="2"/>
  <c r="S87" i="1"/>
  <c r="T86" i="1"/>
  <c r="S40" i="3" l="1"/>
  <c r="T39" i="3"/>
  <c r="S42" i="2"/>
  <c r="T41" i="2"/>
  <c r="S88" i="1"/>
  <c r="T87" i="1"/>
  <c r="S41" i="3" l="1"/>
  <c r="T40" i="3"/>
  <c r="S43" i="2"/>
  <c r="T42" i="2"/>
  <c r="S89" i="1"/>
  <c r="S90" i="1" s="1"/>
  <c r="S91" i="1" s="1"/>
  <c r="S92" i="1" s="1"/>
  <c r="T88" i="1"/>
  <c r="S42" i="3" l="1"/>
  <c r="T41" i="3"/>
  <c r="S44" i="2"/>
  <c r="T43" i="2"/>
  <c r="S93" i="1"/>
  <c r="T92" i="1"/>
  <c r="S43" i="3" l="1"/>
  <c r="T42" i="3"/>
  <c r="S45" i="2"/>
  <c r="T44" i="2"/>
  <c r="S94" i="1"/>
  <c r="S95" i="1" s="1"/>
  <c r="S96" i="1" s="1"/>
  <c r="S97" i="1" s="1"/>
  <c r="S98" i="1" s="1"/>
  <c r="T93" i="1"/>
  <c r="S44" i="3" l="1"/>
  <c r="T43" i="3"/>
  <c r="S46" i="2"/>
  <c r="T45" i="2"/>
  <c r="S99" i="1"/>
  <c r="T98" i="1"/>
  <c r="S45" i="3" l="1"/>
  <c r="T44" i="3"/>
  <c r="S47" i="2"/>
  <c r="T46" i="2"/>
  <c r="S100" i="1"/>
  <c r="S101" i="1" s="1"/>
  <c r="S102" i="1" s="1"/>
  <c r="S103" i="1" s="1"/>
  <c r="S104" i="1" s="1"/>
  <c r="S105" i="1" s="1"/>
  <c r="T99" i="1"/>
  <c r="S46" i="3" l="1"/>
  <c r="T45" i="3"/>
  <c r="S48" i="2"/>
  <c r="T47" i="2"/>
  <c r="S106" i="1"/>
  <c r="S107" i="1" s="1"/>
  <c r="S108" i="1" s="1"/>
  <c r="S109" i="1" s="1"/>
  <c r="T105" i="1"/>
  <c r="S47" i="3" l="1"/>
  <c r="T46" i="3"/>
  <c r="S49" i="2"/>
  <c r="T48" i="2"/>
  <c r="S110" i="1"/>
  <c r="T109" i="1"/>
  <c r="S48" i="3" l="1"/>
  <c r="T47" i="3"/>
  <c r="S50" i="2"/>
  <c r="T49" i="2"/>
  <c r="S111" i="1"/>
  <c r="S112" i="1" s="1"/>
  <c r="S113" i="1" s="1"/>
  <c r="T110" i="1"/>
  <c r="S49" i="3" l="1"/>
  <c r="T48" i="3"/>
  <c r="S51" i="2"/>
  <c r="T50" i="2"/>
  <c r="S114" i="1"/>
  <c r="T113" i="1"/>
  <c r="S50" i="3" l="1"/>
  <c r="T49" i="3"/>
  <c r="S52" i="2"/>
  <c r="T51" i="2"/>
  <c r="S115" i="1"/>
  <c r="S116" i="1" s="1"/>
  <c r="S117" i="1" s="1"/>
  <c r="S118" i="1" s="1"/>
  <c r="S119" i="1" s="1"/>
  <c r="S120" i="1" s="1"/>
  <c r="S121" i="1" s="1"/>
  <c r="T114" i="1"/>
  <c r="S51" i="3" l="1"/>
  <c r="T50" i="3"/>
  <c r="S53" i="2"/>
  <c r="T52" i="2"/>
  <c r="S122" i="1"/>
  <c r="T121" i="1"/>
  <c r="S52" i="3" l="1"/>
  <c r="T51" i="3"/>
  <c r="S54" i="2"/>
  <c r="T53" i="2"/>
  <c r="S123" i="1"/>
  <c r="S124" i="1" s="1"/>
  <c r="S125" i="1" s="1"/>
  <c r="T122" i="1"/>
  <c r="S53" i="3" l="1"/>
  <c r="T52" i="3"/>
  <c r="S55" i="2"/>
  <c r="T54" i="2"/>
  <c r="S126" i="1"/>
  <c r="T125" i="1"/>
  <c r="S54" i="3" l="1"/>
  <c r="T53" i="3"/>
  <c r="S56" i="2"/>
  <c r="T55" i="2"/>
  <c r="S127" i="1"/>
  <c r="S128" i="1" s="1"/>
  <c r="S129" i="1" s="1"/>
  <c r="S130" i="1" s="1"/>
  <c r="S131" i="1" s="1"/>
  <c r="S132" i="1" s="1"/>
  <c r="S133" i="1" s="1"/>
  <c r="T126" i="1"/>
  <c r="S55" i="3" l="1"/>
  <c r="T54" i="3"/>
  <c r="S57" i="2"/>
  <c r="T56" i="2"/>
  <c r="S134" i="1"/>
  <c r="T133" i="1"/>
  <c r="S56" i="3" l="1"/>
  <c r="T55" i="3"/>
  <c r="S58" i="2"/>
  <c r="T57" i="2"/>
  <c r="S135" i="1"/>
  <c r="T134" i="1"/>
  <c r="S57" i="3" l="1"/>
  <c r="T56" i="3"/>
  <c r="S59" i="2"/>
  <c r="T58" i="2"/>
  <c r="S136" i="1"/>
  <c r="S137" i="1" s="1"/>
  <c r="S138" i="1" s="1"/>
  <c r="S139" i="1" s="1"/>
  <c r="S140" i="1" s="1"/>
  <c r="S141" i="1" s="1"/>
  <c r="S142" i="1" s="1"/>
  <c r="S143" i="1" s="1"/>
  <c r="S144" i="1" s="1"/>
  <c r="S145" i="1" s="1"/>
  <c r="T135" i="1"/>
  <c r="S58" i="3" l="1"/>
  <c r="T57" i="3"/>
  <c r="S60" i="2"/>
  <c r="T59" i="2"/>
  <c r="S146" i="1"/>
  <c r="T145" i="1"/>
  <c r="S59" i="3" l="1"/>
  <c r="T58" i="3"/>
  <c r="S61" i="2"/>
  <c r="T61" i="2" s="1"/>
  <c r="T60" i="2"/>
  <c r="S147" i="1"/>
  <c r="S148" i="1" s="1"/>
  <c r="T146" i="1"/>
  <c r="S60" i="3" l="1"/>
  <c r="T59" i="3"/>
  <c r="S149" i="1"/>
  <c r="T148" i="1"/>
  <c r="S61" i="3" l="1"/>
  <c r="T60" i="3"/>
  <c r="S150" i="1"/>
  <c r="S151" i="1" s="1"/>
  <c r="T149" i="1"/>
  <c r="S62" i="3" l="1"/>
  <c r="T61" i="3"/>
  <c r="S152" i="1"/>
  <c r="T151" i="1"/>
  <c r="S63" i="3" l="1"/>
  <c r="T62" i="3"/>
  <c r="S153" i="1"/>
  <c r="S154" i="1" s="1"/>
  <c r="T152" i="1"/>
  <c r="S64" i="3" l="1"/>
  <c r="T63" i="3"/>
  <c r="S155" i="1"/>
  <c r="T154" i="1"/>
  <c r="S65" i="3" l="1"/>
  <c r="T64" i="3"/>
  <c r="S156" i="1"/>
  <c r="S157" i="1" s="1"/>
  <c r="T155" i="1"/>
  <c r="S66" i="3" l="1"/>
  <c r="T65" i="3"/>
  <c r="S158" i="1"/>
  <c r="T157" i="1"/>
  <c r="S67" i="3" l="1"/>
  <c r="T66" i="3"/>
  <c r="S159" i="1"/>
  <c r="S160" i="1" s="1"/>
  <c r="T158" i="1"/>
  <c r="S68" i="3" l="1"/>
  <c r="T67" i="3"/>
  <c r="S161" i="1"/>
  <c r="T160" i="1"/>
  <c r="S69" i="3" l="1"/>
  <c r="T68" i="3"/>
  <c r="S162" i="1"/>
  <c r="T161" i="1"/>
  <c r="S70" i="3" l="1"/>
  <c r="T69" i="3"/>
  <c r="S163" i="1"/>
  <c r="S164" i="1" s="1"/>
  <c r="S165" i="1" s="1"/>
  <c r="S166" i="1" s="1"/>
  <c r="S167" i="1" s="1"/>
  <c r="S168" i="1" s="1"/>
  <c r="T162" i="1"/>
  <c r="S71" i="3" l="1"/>
  <c r="T70" i="3"/>
  <c r="S169" i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T168" i="1"/>
  <c r="S72" i="3" l="1"/>
  <c r="T71" i="3"/>
  <c r="S180" i="1"/>
  <c r="T179" i="1"/>
  <c r="S73" i="3" l="1"/>
  <c r="T72" i="3"/>
  <c r="S181" i="1"/>
  <c r="T180" i="1"/>
  <c r="S74" i="3" l="1"/>
  <c r="T73" i="3"/>
  <c r="S182" i="1"/>
  <c r="T181" i="1"/>
  <c r="S75" i="3" l="1"/>
  <c r="T74" i="3"/>
  <c r="S183" i="1"/>
  <c r="T182" i="1"/>
  <c r="S76" i="3" l="1"/>
  <c r="T75" i="3"/>
  <c r="S184" i="1"/>
  <c r="T183" i="1"/>
  <c r="S77" i="3" l="1"/>
  <c r="T76" i="3"/>
  <c r="S185" i="1"/>
  <c r="T184" i="1"/>
  <c r="S78" i="3" l="1"/>
  <c r="T77" i="3"/>
  <c r="S186" i="1"/>
  <c r="T185" i="1"/>
  <c r="S79" i="3" l="1"/>
  <c r="T78" i="3"/>
  <c r="S187" i="1"/>
  <c r="T186" i="1"/>
  <c r="S80" i="3" l="1"/>
  <c r="T79" i="3"/>
  <c r="S188" i="1"/>
  <c r="T187" i="1"/>
  <c r="S81" i="3" l="1"/>
  <c r="T80" i="3"/>
  <c r="S189" i="1"/>
  <c r="T188" i="1"/>
  <c r="S82" i="3" l="1"/>
  <c r="T81" i="3"/>
  <c r="S190" i="1"/>
  <c r="T189" i="1"/>
  <c r="S83" i="3" l="1"/>
  <c r="T82" i="3"/>
  <c r="S191" i="1"/>
  <c r="T190" i="1"/>
  <c r="S84" i="3" l="1"/>
  <c r="T83" i="3"/>
  <c r="S192" i="1"/>
  <c r="S193" i="1" s="1"/>
  <c r="S194" i="1" s="1"/>
  <c r="S195" i="1" s="1"/>
  <c r="S196" i="1" s="1"/>
  <c r="S197" i="1" s="1"/>
  <c r="T191" i="1"/>
  <c r="S85" i="3" l="1"/>
  <c r="T84" i="3"/>
  <c r="S198" i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T197" i="1"/>
  <c r="S86" i="3" l="1"/>
  <c r="T85" i="3"/>
  <c r="S209" i="1"/>
  <c r="T208" i="1"/>
  <c r="S87" i="3" l="1"/>
  <c r="T86" i="3"/>
  <c r="S210" i="1"/>
  <c r="T209" i="1"/>
  <c r="S88" i="3" l="1"/>
  <c r="T87" i="3"/>
  <c r="S211" i="1"/>
  <c r="T210" i="1"/>
  <c r="S89" i="3" l="1"/>
  <c r="T88" i="3"/>
  <c r="S212" i="1"/>
  <c r="T211" i="1"/>
  <c r="S90" i="3" l="1"/>
  <c r="T89" i="3"/>
  <c r="S213" i="1"/>
  <c r="T212" i="1"/>
  <c r="S91" i="3" l="1"/>
  <c r="T90" i="3"/>
  <c r="S214" i="1"/>
  <c r="T213" i="1"/>
  <c r="S92" i="3" l="1"/>
  <c r="T91" i="3"/>
  <c r="S215" i="1"/>
  <c r="T214" i="1"/>
  <c r="S93" i="3" l="1"/>
  <c r="T92" i="3"/>
  <c r="S216" i="1"/>
  <c r="T215" i="1"/>
  <c r="S94" i="3" l="1"/>
  <c r="T93" i="3"/>
  <c r="S217" i="1"/>
  <c r="T216" i="1"/>
  <c r="S95" i="3" l="1"/>
  <c r="T94" i="3"/>
  <c r="S218" i="1"/>
  <c r="T217" i="1"/>
  <c r="S96" i="3" l="1"/>
  <c r="T95" i="3"/>
  <c r="S219" i="1"/>
  <c r="S220" i="1" s="1"/>
  <c r="S221" i="1" s="1"/>
  <c r="S222" i="1" s="1"/>
  <c r="S223" i="1" s="1"/>
  <c r="S224" i="1" s="1"/>
  <c r="T218" i="1"/>
  <c r="S97" i="3" l="1"/>
  <c r="T96" i="3"/>
  <c r="S225" i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T224" i="1"/>
  <c r="S98" i="3" l="1"/>
  <c r="T97" i="3"/>
  <c r="S236" i="1"/>
  <c r="T235" i="1"/>
  <c r="S99" i="3" l="1"/>
  <c r="T98" i="3"/>
  <c r="S237" i="1"/>
  <c r="T236" i="1"/>
  <c r="S100" i="3" l="1"/>
  <c r="T99" i="3"/>
  <c r="S238" i="1"/>
  <c r="T237" i="1"/>
  <c r="S101" i="3" l="1"/>
  <c r="T100" i="3"/>
  <c r="S239" i="1"/>
  <c r="T238" i="1"/>
  <c r="S102" i="3" l="1"/>
  <c r="T101" i="3"/>
  <c r="S240" i="1"/>
  <c r="T239" i="1"/>
  <c r="S103" i="3" l="1"/>
  <c r="T102" i="3"/>
  <c r="S241" i="1"/>
  <c r="T240" i="1"/>
  <c r="S104" i="3" l="1"/>
  <c r="T103" i="3"/>
  <c r="S242" i="1"/>
  <c r="T241" i="1"/>
  <c r="S105" i="3" l="1"/>
  <c r="T104" i="3"/>
  <c r="S243" i="1"/>
  <c r="T242" i="1"/>
  <c r="S106" i="3" l="1"/>
  <c r="T105" i="3"/>
  <c r="S244" i="1"/>
  <c r="T243" i="1"/>
  <c r="S107" i="3" l="1"/>
  <c r="T106" i="3"/>
  <c r="S245" i="1"/>
  <c r="T244" i="1"/>
  <c r="S108" i="3" l="1"/>
  <c r="T107" i="3"/>
  <c r="S246" i="1"/>
  <c r="T245" i="1"/>
  <c r="S109" i="3" l="1"/>
  <c r="T108" i="3"/>
  <c r="S247" i="1"/>
  <c r="S248" i="1" s="1"/>
  <c r="S249" i="1" s="1"/>
  <c r="S250" i="1" s="1"/>
  <c r="S251" i="1" s="1"/>
  <c r="S252" i="1" s="1"/>
  <c r="T246" i="1"/>
  <c r="S110" i="3" l="1"/>
  <c r="T109" i="3"/>
  <c r="S253" i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T252" i="1"/>
  <c r="S111" i="3" l="1"/>
  <c r="T110" i="3"/>
  <c r="S264" i="1"/>
  <c r="T263" i="1"/>
  <c r="S112" i="3" l="1"/>
  <c r="T111" i="3"/>
  <c r="S265" i="1"/>
  <c r="T264" i="1"/>
  <c r="S113" i="3" l="1"/>
  <c r="T112" i="3"/>
  <c r="S266" i="1"/>
  <c r="T265" i="1"/>
  <c r="S114" i="3" l="1"/>
  <c r="T113" i="3"/>
  <c r="S267" i="1"/>
  <c r="T266" i="1"/>
  <c r="S115" i="3" l="1"/>
  <c r="T114" i="3"/>
  <c r="S268" i="1"/>
  <c r="T267" i="1"/>
  <c r="S116" i="3" l="1"/>
  <c r="T115" i="3"/>
  <c r="S269" i="1"/>
  <c r="T268" i="1"/>
  <c r="S117" i="3" l="1"/>
  <c r="T116" i="3"/>
  <c r="S270" i="1"/>
  <c r="T269" i="1"/>
  <c r="S118" i="3" l="1"/>
  <c r="T117" i="3"/>
  <c r="S271" i="1"/>
  <c r="T270" i="1"/>
  <c r="S119" i="3" l="1"/>
  <c r="T118" i="3"/>
  <c r="S272" i="1"/>
  <c r="T271" i="1"/>
  <c r="S120" i="3" l="1"/>
  <c r="T119" i="3"/>
  <c r="S273" i="1"/>
  <c r="T272" i="1"/>
  <c r="S121" i="3" l="1"/>
  <c r="T120" i="3"/>
  <c r="S274" i="1"/>
  <c r="T273" i="1"/>
  <c r="S122" i="3" l="1"/>
  <c r="T121" i="3"/>
  <c r="S275" i="1"/>
  <c r="T274" i="1"/>
  <c r="S123" i="3" l="1"/>
  <c r="T122" i="3"/>
  <c r="S276" i="1"/>
  <c r="T275" i="1"/>
  <c r="S124" i="3" l="1"/>
  <c r="T123" i="3"/>
  <c r="S277" i="1"/>
  <c r="T276" i="1"/>
  <c r="S125" i="3" l="1"/>
  <c r="T124" i="3"/>
  <c r="S278" i="1"/>
  <c r="T277" i="1"/>
  <c r="S126" i="3" l="1"/>
  <c r="T125" i="3"/>
  <c r="S279" i="1"/>
  <c r="S280" i="1" s="1"/>
  <c r="S281" i="1" s="1"/>
  <c r="S282" i="1" s="1"/>
  <c r="S283" i="1" s="1"/>
  <c r="S284" i="1" s="1"/>
  <c r="T278" i="1"/>
  <c r="S127" i="3" l="1"/>
  <c r="T126" i="3"/>
  <c r="S285" i="1"/>
  <c r="S286" i="1" s="1"/>
  <c r="S287" i="1" s="1"/>
  <c r="S288" i="1" s="1"/>
  <c r="S289" i="1" s="1"/>
  <c r="S290" i="1" s="1"/>
  <c r="S291" i="1" s="1"/>
  <c r="S292" i="1" s="1"/>
  <c r="T284" i="1"/>
  <c r="S128" i="3" l="1"/>
  <c r="T127" i="3"/>
  <c r="S293" i="1"/>
  <c r="T292" i="1"/>
  <c r="S129" i="3" l="1"/>
  <c r="T128" i="3"/>
  <c r="S294" i="1"/>
  <c r="T293" i="1"/>
  <c r="S130" i="3" l="1"/>
  <c r="T129" i="3"/>
  <c r="S295" i="1"/>
  <c r="S296" i="1" s="1"/>
  <c r="S297" i="1" s="1"/>
  <c r="S298" i="1" s="1"/>
  <c r="S299" i="1" s="1"/>
  <c r="S300" i="1" s="1"/>
  <c r="T294" i="1"/>
  <c r="S131" i="3" l="1"/>
  <c r="T130" i="3"/>
  <c r="S301" i="1"/>
  <c r="S302" i="1" s="1"/>
  <c r="S303" i="1" s="1"/>
  <c r="S304" i="1" s="1"/>
  <c r="S305" i="1" s="1"/>
  <c r="S306" i="1" s="1"/>
  <c r="S307" i="1" s="1"/>
  <c r="S308" i="1" s="1"/>
  <c r="T300" i="1"/>
  <c r="S132" i="3" l="1"/>
  <c r="T131" i="3"/>
  <c r="S309" i="1"/>
  <c r="T308" i="1"/>
  <c r="S133" i="3" l="1"/>
  <c r="T132" i="3"/>
  <c r="S310" i="1"/>
  <c r="T309" i="1"/>
  <c r="S134" i="3" l="1"/>
  <c r="T133" i="3"/>
  <c r="S311" i="1"/>
  <c r="T310" i="1"/>
  <c r="S135" i="3" l="1"/>
  <c r="T134" i="3"/>
  <c r="S312" i="1"/>
  <c r="T311" i="1"/>
  <c r="S136" i="3" l="1"/>
  <c r="T135" i="3"/>
  <c r="S313" i="1"/>
  <c r="T312" i="1"/>
  <c r="S137" i="3" l="1"/>
  <c r="T136" i="3"/>
  <c r="S314" i="1"/>
  <c r="S315" i="1" s="1"/>
  <c r="S316" i="1" s="1"/>
  <c r="S317" i="1" s="1"/>
  <c r="S318" i="1" s="1"/>
  <c r="S319" i="1" s="1"/>
  <c r="T313" i="1"/>
  <c r="S138" i="3" l="1"/>
  <c r="T137" i="3"/>
  <c r="S320" i="1"/>
  <c r="S321" i="1" s="1"/>
  <c r="S322" i="1" s="1"/>
  <c r="S323" i="1" s="1"/>
  <c r="S324" i="1" s="1"/>
  <c r="S325" i="1" s="1"/>
  <c r="S326" i="1" s="1"/>
  <c r="S327" i="1" s="1"/>
  <c r="T319" i="1"/>
  <c r="S139" i="3" l="1"/>
  <c r="T138" i="3"/>
  <c r="S328" i="1"/>
  <c r="T327" i="1"/>
  <c r="S140" i="3" l="1"/>
  <c r="T139" i="3"/>
  <c r="S329" i="1"/>
  <c r="T328" i="1"/>
  <c r="S141" i="3" l="1"/>
  <c r="T140" i="3"/>
  <c r="S330" i="1"/>
  <c r="T329" i="1"/>
  <c r="S142" i="3" l="1"/>
  <c r="T141" i="3"/>
  <c r="S331" i="1"/>
  <c r="T330" i="1"/>
  <c r="S143" i="3" l="1"/>
  <c r="T142" i="3"/>
  <c r="S332" i="1"/>
  <c r="S333" i="1" s="1"/>
  <c r="S334" i="1" s="1"/>
  <c r="S335" i="1" s="1"/>
  <c r="S336" i="1" s="1"/>
  <c r="S337" i="1" s="1"/>
  <c r="T331" i="1"/>
  <c r="S144" i="3" l="1"/>
  <c r="T143" i="3"/>
  <c r="S338" i="1"/>
  <c r="S339" i="1" s="1"/>
  <c r="S340" i="1" s="1"/>
  <c r="S341" i="1" s="1"/>
  <c r="S342" i="1" s="1"/>
  <c r="S343" i="1" s="1"/>
  <c r="S344" i="1" s="1"/>
  <c r="S345" i="1" s="1"/>
  <c r="T337" i="1"/>
  <c r="S145" i="3" l="1"/>
  <c r="T144" i="3"/>
  <c r="S346" i="1"/>
  <c r="T345" i="1"/>
  <c r="S146" i="3" l="1"/>
  <c r="T145" i="3"/>
  <c r="S347" i="1"/>
  <c r="T346" i="1"/>
  <c r="S147" i="3" l="1"/>
  <c r="T146" i="3"/>
  <c r="S348" i="1"/>
  <c r="T347" i="1"/>
  <c r="S148" i="3" l="1"/>
  <c r="T147" i="3"/>
  <c r="S349" i="1"/>
  <c r="S350" i="1" s="1"/>
  <c r="S351" i="1" s="1"/>
  <c r="T348" i="1"/>
  <c r="S149" i="3" l="1"/>
  <c r="T148" i="3"/>
  <c r="S352" i="1"/>
  <c r="T351" i="1"/>
  <c r="S150" i="3" l="1"/>
  <c r="T149" i="3"/>
  <c r="S353" i="1"/>
  <c r="T352" i="1"/>
  <c r="S151" i="3" l="1"/>
  <c r="T150" i="3"/>
  <c r="S354" i="1"/>
  <c r="T353" i="1"/>
  <c r="S152" i="3" l="1"/>
  <c r="T151" i="3"/>
  <c r="S355" i="1"/>
  <c r="T354" i="1"/>
  <c r="S153" i="3" l="1"/>
  <c r="T152" i="3"/>
  <c r="S356" i="1"/>
  <c r="T355" i="1"/>
  <c r="S154" i="3" l="1"/>
  <c r="T153" i="3"/>
  <c r="S357" i="1"/>
  <c r="T356" i="1"/>
  <c r="S155" i="3" l="1"/>
  <c r="T155" i="3" s="1"/>
  <c r="T154" i="3"/>
  <c r="S358" i="1"/>
  <c r="T357" i="1"/>
  <c r="T9" i="3" l="1"/>
  <c r="V9" i="3" s="1"/>
  <c r="V6" i="3" s="1"/>
  <c r="S359" i="1"/>
  <c r="T358" i="1"/>
  <c r="S360" i="1" l="1"/>
  <c r="S361" i="1" s="1"/>
  <c r="S362" i="1" s="1"/>
  <c r="T359" i="1"/>
  <c r="S363" i="1" l="1"/>
  <c r="T362" i="1"/>
  <c r="S364" i="1" l="1"/>
  <c r="T363" i="1"/>
  <c r="S365" i="1" l="1"/>
  <c r="S366" i="1" s="1"/>
  <c r="S367" i="1" s="1"/>
  <c r="T364" i="1"/>
  <c r="S368" i="1" l="1"/>
  <c r="T367" i="1"/>
  <c r="S369" i="1" l="1"/>
  <c r="T368" i="1"/>
  <c r="S370" i="1" l="1"/>
  <c r="S371" i="1" s="1"/>
  <c r="S372" i="1" s="1"/>
  <c r="T369" i="1"/>
  <c r="S373" i="1" l="1"/>
  <c r="T372" i="1"/>
  <c r="S374" i="1" l="1"/>
  <c r="T373" i="1"/>
  <c r="S375" i="1" l="1"/>
  <c r="T374" i="1"/>
  <c r="S376" i="1" l="1"/>
  <c r="T375" i="1"/>
  <c r="S377" i="1" l="1"/>
  <c r="T376" i="1"/>
  <c r="S378" i="1" l="1"/>
  <c r="T377" i="1"/>
  <c r="S379" i="1" l="1"/>
  <c r="T378" i="1"/>
  <c r="S380" i="1" l="1"/>
  <c r="S381" i="1" s="1"/>
  <c r="S382" i="1" s="1"/>
  <c r="S383" i="1" s="1"/>
  <c r="S384" i="1" s="1"/>
  <c r="S385" i="1" s="1"/>
  <c r="T379" i="1"/>
  <c r="S386" i="1" l="1"/>
  <c r="T385" i="1"/>
  <c r="S387" i="1" l="1"/>
  <c r="T386" i="1"/>
  <c r="S388" i="1" l="1"/>
  <c r="T387" i="1"/>
  <c r="S389" i="1" l="1"/>
  <c r="T388" i="1"/>
  <c r="S390" i="1" l="1"/>
  <c r="T389" i="1"/>
  <c r="S391" i="1" l="1"/>
  <c r="T390" i="1"/>
  <c r="S392" i="1" l="1"/>
  <c r="T391" i="1"/>
  <c r="S393" i="1" l="1"/>
  <c r="S394" i="1" s="1"/>
  <c r="T394" i="1" s="1"/>
  <c r="T392" i="1"/>
  <c r="T398" i="1" l="1"/>
  <c r="T9" i="1" s="1"/>
</calcChain>
</file>

<file path=xl/sharedStrings.xml><?xml version="1.0" encoding="utf-8"?>
<sst xmlns="http://schemas.openxmlformats.org/spreadsheetml/2006/main" count="35538" uniqueCount="6548">
  <si>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</si>
  <si>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</si>
  <si>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</si>
  <si>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</si>
  <si>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</si>
  <si>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</si>
  <si>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</si>
  <si>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</si>
  <si>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</si>
  <si>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</si>
  <si>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</si>
  <si>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</si>
  <si>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</si>
  <si>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</si>
  <si>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</si>
  <si>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</si>
  <si>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</si>
  <si>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</si>
  <si>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</si>
  <si>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</si>
  <si>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</si>
  <si>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</si>
  <si>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</si>
  <si>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</si>
  <si>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</si>
  <si>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</si>
  <si>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</si>
  <si>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</si>
  <si>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</si>
  <si>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</si>
  <si>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</si>
  <si>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</si>
  <si>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</si>
  <si>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</si>
  <si>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</si>
  <si>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</si>
  <si>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</si>
  <si>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</si>
  <si>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</si>
  <si>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</si>
  <si>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</si>
  <si>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</si>
  <si>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</si>
  <si>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</si>
  <si>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</si>
  <si>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</si>
  <si>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</si>
  <si>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</si>
  <si>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</si>
  <si>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</si>
  <si>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</si>
  <si>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</si>
  <si>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</si>
  <si>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</si>
  <si>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</si>
  <si>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</si>
  <si>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</si>
  <si>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</si>
  <si>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</si>
  <si>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</si>
  <si>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</si>
  <si>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</si>
  <si>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</si>
  <si>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</si>
  <si>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</si>
  <si>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</si>
  <si>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</si>
  <si>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</si>
  <si>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</si>
  <si>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</si>
  <si>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</si>
  <si>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</si>
  <si>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</si>
  <si>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</si>
  <si>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</si>
  <si>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</si>
  <si>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</si>
  <si>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</si>
  <si>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</si>
  <si>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</si>
  <si>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</si>
  <si>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</si>
  <si>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</si>
  <si>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</si>
  <si>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</si>
  <si>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</si>
  <si>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</si>
  <si>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</si>
  <si>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</si>
  <si>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</si>
  <si>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</si>
  <si>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</si>
  <si>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</si>
  <si>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</si>
  <si>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</si>
  <si>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</si>
  <si>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</si>
  <si>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</si>
  <si>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</si>
  <si>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</si>
  <si>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</si>
  <si>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</si>
  <si>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</si>
  <si>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</si>
  <si>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</si>
  <si>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</si>
  <si>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</si>
  <si>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</si>
  <si>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</si>
  <si>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</si>
  <si>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</si>
  <si>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</si>
  <si>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</si>
  <si>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</si>
  <si>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</si>
  <si>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</si>
  <si>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</si>
  <si>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</si>
  <si>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</si>
  <si>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</si>
  <si>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</si>
  <si>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</si>
  <si>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</si>
  <si>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</si>
  <si>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</si>
  <si>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</si>
  <si>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</si>
  <si>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</si>
  <si>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</si>
  <si>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</si>
  <si>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</si>
  <si>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</si>
  <si>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</si>
  <si>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</si>
  <si>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</si>
  <si>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</si>
  <si>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</si>
  <si>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</si>
  <si>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</si>
  <si>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</si>
  <si>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</si>
  <si>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</si>
  <si>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</si>
  <si>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</si>
  <si>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</si>
  <si>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</si>
  <si>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</si>
  <si>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</si>
  <si>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</si>
  <si>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</si>
  <si>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</si>
  <si>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</si>
  <si>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</si>
  <si>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</si>
  <si>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</si>
  <si>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</si>
  <si>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</si>
  <si>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</si>
  <si>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</si>
  <si>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</si>
  <si>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</si>
  <si>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</si>
  <si>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</si>
  <si>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</si>
  <si>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</si>
  <si>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</si>
  <si>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</si>
  <si>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</si>
  <si>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</si>
  <si>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</si>
  <si>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</si>
  <si>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</si>
  <si>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</si>
  <si>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</si>
  <si>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</si>
  <si>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</si>
  <si>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</si>
  <si>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</si>
  <si>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</si>
  <si>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</si>
  <si>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</si>
  <si>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</si>
  <si>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</si>
  <si>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</si>
  <si>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</si>
  <si>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</si>
  <si>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</si>
  <si>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</si>
  <si>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</si>
  <si>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</si>
  <si>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</si>
  <si>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</si>
  <si>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</si>
  <si>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</si>
  <si>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</si>
  <si>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</si>
  <si>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</si>
  <si>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</si>
  <si>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</si>
  <si>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</si>
  <si>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</si>
  <si>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</si>
  <si>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</si>
  <si>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</si>
  <si>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</si>
  <si>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</si>
  <si>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</si>
  <si>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</si>
  <si>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</si>
  <si>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</si>
  <si>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</si>
  <si>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</si>
  <si>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</si>
  <si>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</si>
  <si>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</si>
  <si>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</si>
  <si>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</si>
  <si>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</si>
  <si>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</si>
  <si>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</si>
  <si>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</si>
  <si>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</si>
  <si>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</si>
  <si>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</si>
  <si>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</si>
  <si>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</si>
  <si>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</si>
  <si>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</si>
  <si>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</si>
  <si>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</si>
  <si>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</si>
  <si>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</si>
  <si>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</si>
  <si>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</si>
  <si>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</si>
  <si>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</si>
  <si>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</si>
  <si>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</si>
  <si>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</si>
  <si>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</si>
  <si>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</si>
  <si>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</si>
  <si>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</si>
  <si>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</si>
  <si>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</si>
  <si>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</si>
  <si>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</si>
  <si>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</si>
  <si>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</si>
  <si>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</si>
  <si>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</si>
  <si>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</si>
  <si>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</si>
  <si>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</si>
  <si>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</si>
  <si>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</si>
  <si>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</si>
  <si>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</si>
  <si>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</si>
  <si>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</si>
  <si>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</si>
  <si>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</si>
  <si>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</si>
  <si>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</si>
  <si>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</si>
  <si>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</si>
  <si>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</si>
  <si>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</si>
  <si>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</si>
  <si>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</si>
  <si>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</si>
  <si>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</si>
  <si>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</si>
  <si>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</si>
  <si>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</si>
  <si>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</si>
  <si>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</si>
  <si>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</si>
  <si>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</si>
  <si>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</si>
  <si>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</si>
  <si>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</si>
  <si>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</si>
  <si>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</si>
  <si>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</si>
  <si>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</si>
  <si>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</si>
  <si>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</si>
  <si>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</si>
  <si>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</si>
  <si>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</si>
  <si>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</si>
  <si>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</si>
  <si>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</si>
  <si>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</si>
  <si>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</si>
  <si>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</si>
  <si>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</si>
  <si>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</si>
  <si>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</si>
  <si>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</si>
  <si>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</si>
  <si>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</si>
  <si>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</si>
  <si>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</si>
  <si>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</si>
  <si>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</si>
  <si>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</si>
  <si>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</si>
  <si>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</si>
  <si>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</si>
  <si>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</si>
  <si>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</si>
  <si>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</si>
  <si>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</si>
  <si>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</si>
  <si>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</si>
  <si>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</si>
  <si>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</si>
  <si>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</si>
  <si>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</si>
  <si>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</si>
  <si>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</si>
  <si>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</si>
  <si>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</si>
  <si>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</si>
  <si>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</si>
  <si>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</si>
  <si>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</si>
  <si>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</si>
  <si>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</si>
  <si>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</si>
  <si>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</si>
  <si>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</si>
  <si>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</si>
  <si>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</si>
  <si>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</si>
  <si>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</si>
  <si>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</si>
  <si>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</si>
  <si>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</si>
  <si>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</si>
  <si>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</si>
  <si>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</si>
  <si>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</si>
  <si>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</si>
  <si>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</si>
  <si>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</si>
  <si>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</si>
  <si>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</si>
  <si>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</si>
  <si>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</si>
  <si>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</si>
  <si>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</si>
  <si>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</si>
  <si>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</si>
  <si>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</si>
  <si>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</si>
  <si>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</si>
  <si>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</si>
  <si>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</si>
  <si>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</si>
  <si>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</si>
  <si>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</si>
  <si>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</si>
  <si>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</si>
  <si>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</si>
  <si>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</si>
  <si>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</si>
  <si>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</si>
  <si>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</si>
  <si>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</si>
  <si>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</si>
  <si>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</si>
  <si>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</si>
  <si>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</si>
  <si>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</si>
  <si>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</si>
  <si>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</si>
  <si>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</si>
  <si>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</si>
  <si>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</si>
  <si>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</si>
  <si>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</si>
  <si>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</si>
  <si>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</si>
  <si>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</si>
  <si>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</si>
  <si>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</si>
  <si>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</si>
  <si>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</si>
  <si>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</si>
  <si>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</si>
  <si>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</si>
  <si>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</si>
  <si>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</si>
  <si>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</si>
  <si>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</si>
  <si>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</si>
  <si>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</si>
  <si>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</si>
  <si>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</si>
  <si>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</si>
  <si>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</si>
  <si>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</si>
  <si>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</si>
  <si>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</si>
  <si>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</si>
  <si>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</si>
  <si>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</si>
  <si>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</si>
  <si>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</si>
  <si>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</si>
  <si>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</si>
  <si>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</si>
  <si>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</si>
  <si>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</si>
  <si>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</si>
  <si>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</si>
  <si>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</si>
  <si>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</si>
  <si>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</si>
  <si>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</si>
  <si>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</si>
  <si>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</si>
  <si>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</si>
  <si>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</si>
  <si>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</si>
  <si>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</si>
  <si>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</si>
  <si>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</si>
  <si>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</si>
  <si>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</si>
  <si>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</si>
  <si>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</si>
  <si>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</si>
  <si>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</si>
  <si>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</si>
  <si>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</si>
  <si>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</si>
  <si>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</si>
  <si>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</si>
  <si>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</si>
  <si>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</si>
  <si>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</si>
  <si>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</si>
  <si>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</si>
  <si>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</si>
  <si>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</si>
  <si>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</si>
  <si>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</si>
  <si>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</si>
  <si>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</si>
  <si>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</si>
  <si>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</si>
  <si>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</si>
  <si>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</si>
  <si>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</si>
  <si>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</si>
  <si>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</si>
  <si>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</si>
  <si>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</si>
  <si>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</si>
  <si>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</si>
  <si>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</si>
  <si>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</si>
  <si>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</si>
  <si>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</si>
  <si>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</si>
  <si>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</si>
  <si>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</si>
  <si>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</si>
  <si>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</si>
  <si>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</si>
  <si>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</si>
  <si>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</si>
  <si>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</si>
  <si>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</si>
  <si>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</si>
  <si>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</si>
  <si>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</si>
  <si>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</si>
  <si>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</si>
  <si>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</si>
  <si>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</si>
  <si>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</si>
  <si>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</si>
  <si>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</si>
  <si>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</si>
  <si>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</si>
  <si>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</si>
  <si>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</si>
  <si>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</si>
  <si>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</si>
  <si>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</si>
  <si>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</si>
  <si>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</si>
  <si>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</si>
  <si>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</si>
  <si>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</si>
  <si>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</si>
  <si>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</si>
  <si>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</si>
  <si>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</si>
  <si>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</si>
  <si>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</si>
  <si>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</si>
  <si>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</si>
  <si>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</si>
  <si>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</si>
  <si>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</si>
  <si>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</si>
  <si>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</si>
  <si>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</si>
  <si>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</si>
  <si>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</si>
  <si>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</si>
  <si>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</si>
  <si>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</si>
  <si>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</si>
  <si>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</si>
  <si>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</si>
  <si>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</si>
  <si>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</si>
  <si>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</si>
  <si>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</si>
  <si>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</si>
  <si>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</si>
  <si>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</si>
  <si>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</si>
  <si>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</si>
  <si>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</si>
  <si>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</si>
  <si>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</si>
  <si>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</si>
  <si>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</si>
  <si>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</si>
  <si>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</si>
  <si>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</si>
  <si>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</si>
  <si>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</si>
  <si>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</si>
  <si>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</si>
  <si>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</si>
  <si>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</si>
  <si>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</si>
  <si>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</si>
  <si>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</si>
  <si>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</si>
  <si>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</si>
  <si>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</si>
  <si>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</si>
  <si>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</si>
  <si>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</si>
  <si>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</si>
  <si>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</si>
  <si>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</si>
  <si>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</si>
  <si>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</si>
  <si>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</si>
  <si>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</si>
  <si>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</si>
  <si>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</si>
  <si>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</si>
  <si>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</si>
  <si>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</si>
  <si>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</si>
  <si>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</si>
  <si>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</si>
  <si>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</si>
  <si>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</si>
  <si>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</si>
  <si>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</si>
  <si>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</si>
  <si>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</si>
  <si>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</si>
  <si>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</si>
  <si>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</si>
  <si>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</si>
  <si>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</si>
  <si>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</si>
  <si>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</si>
  <si>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</si>
  <si>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</si>
  <si>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</si>
  <si>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</si>
  <si>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</si>
  <si>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</si>
  <si>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</si>
  <si>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</si>
  <si>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</si>
  <si>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</si>
  <si>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</si>
  <si>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</si>
  <si>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</si>
  <si>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</si>
  <si>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</si>
  <si>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</si>
  <si>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</si>
  <si>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</si>
  <si>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</si>
  <si>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</si>
  <si>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</si>
  <si>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</si>
  <si>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</si>
  <si>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</si>
  <si>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</si>
  <si>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</si>
  <si>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</si>
  <si>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</si>
  <si>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</si>
  <si>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</si>
  <si>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</si>
  <si>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</si>
  <si>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</si>
  <si>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</si>
  <si>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</si>
  <si>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</si>
  <si>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</si>
  <si>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</si>
  <si>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</si>
  <si>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</si>
  <si>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</si>
  <si>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</si>
  <si>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</si>
  <si>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</si>
  <si>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</si>
  <si>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</si>
  <si>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</si>
  <si>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</si>
  <si>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</si>
  <si>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</si>
  <si>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</si>
  <si>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</si>
  <si>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</si>
  <si>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</si>
  <si>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</si>
  <si>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</si>
  <si>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</si>
  <si>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</si>
  <si>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</si>
  <si>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</si>
  <si>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</si>
  <si>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</si>
  <si>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</si>
  <si>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</si>
  <si>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</si>
  <si>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</si>
  <si>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</si>
  <si>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</si>
  <si>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</si>
  <si>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</si>
  <si>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</si>
  <si>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</si>
  <si>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</si>
  <si>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</si>
  <si>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</si>
  <si>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</si>
  <si>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</si>
  <si>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</si>
  <si>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</si>
  <si>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</si>
  <si>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</si>
  <si>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</si>
  <si>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</si>
  <si>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</si>
  <si>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</si>
  <si>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</si>
  <si>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</si>
  <si>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</si>
  <si>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</si>
  <si>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</si>
  <si>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</si>
  <si>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</si>
  <si>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</si>
  <si>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</si>
  <si>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</si>
  <si>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</si>
  <si>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</si>
  <si>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</si>
  <si>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</si>
  <si>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</si>
  <si>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</si>
  <si>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</si>
  <si>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</si>
  <si>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</si>
  <si>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</si>
  <si>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</si>
  <si>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</si>
  <si>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</si>
  <si>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</si>
  <si>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</si>
  <si>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</si>
  <si>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</si>
  <si>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</si>
  <si>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</si>
  <si>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</si>
  <si>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</si>
  <si>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</si>
  <si>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</si>
  <si>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</si>
  <si>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</si>
  <si>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</si>
  <si>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</si>
  <si>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</si>
  <si>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</si>
  <si>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</si>
  <si>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</si>
  <si>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</si>
  <si>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</si>
  <si>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</si>
  <si>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</si>
  <si>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</si>
  <si>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</si>
  <si>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</si>
  <si>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</si>
  <si>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</si>
  <si>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</si>
  <si>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</si>
  <si>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</si>
  <si>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</si>
  <si>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</si>
  <si>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</si>
  <si>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</si>
  <si>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</si>
  <si>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</si>
  <si>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</si>
  <si>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</si>
  <si>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</si>
  <si>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</si>
  <si>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</si>
  <si>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</si>
  <si>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</si>
  <si>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</si>
  <si>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</si>
  <si>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</si>
  <si>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</si>
  <si>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</si>
  <si>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</si>
  <si>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</si>
  <si>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</si>
  <si>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</si>
  <si>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</si>
  <si>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</si>
  <si>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</si>
  <si>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</si>
  <si>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</si>
  <si>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</si>
  <si>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</si>
  <si>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</si>
  <si>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</si>
  <si>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</si>
  <si>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</si>
  <si>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</si>
  <si>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</si>
  <si>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</si>
  <si>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</si>
  <si>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</si>
  <si>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</si>
  <si>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</si>
  <si>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</si>
  <si>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</si>
  <si>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</si>
  <si>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</si>
  <si>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</si>
  <si>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</si>
  <si>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</si>
  <si>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</si>
  <si>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</si>
  <si>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</si>
  <si>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</si>
  <si>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</si>
  <si>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</si>
  <si>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</si>
  <si>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</si>
  <si>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</si>
  <si>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</si>
  <si>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</si>
  <si>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</si>
  <si>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</si>
  <si>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</si>
  <si>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</si>
  <si>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</si>
  <si>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</si>
  <si>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</si>
  <si>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</si>
  <si>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</si>
  <si>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</si>
  <si>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</si>
  <si>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</si>
  <si>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</si>
  <si>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</si>
  <si>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</si>
  <si>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</si>
  <si>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</si>
  <si>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</si>
  <si>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</si>
  <si>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</si>
  <si>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</si>
  <si>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</si>
  <si>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</si>
  <si>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</si>
  <si>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</si>
  <si>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</si>
  <si>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</si>
  <si>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</si>
  <si>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</si>
  <si>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</si>
  <si>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</si>
  <si>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</si>
  <si>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</si>
  <si>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</si>
  <si>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</si>
  <si>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</si>
  <si>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</si>
  <si>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</si>
  <si>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</si>
  <si>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</si>
  <si>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</si>
  <si>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</si>
  <si>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</si>
  <si>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</si>
  <si>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</si>
  <si>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</si>
  <si>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</si>
  <si>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</si>
  <si>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</si>
  <si>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</si>
  <si>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</si>
  <si>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</si>
  <si>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</si>
  <si>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</si>
  <si>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</si>
  <si>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</si>
  <si>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</si>
  <si>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</si>
  <si>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</si>
  <si>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</si>
  <si>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</si>
  <si>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</si>
  <si>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</si>
  <si>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</si>
  <si>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</si>
  <si>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</si>
  <si>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</si>
  <si>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</si>
  <si>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</si>
  <si>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</si>
  <si>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</si>
  <si>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</si>
  <si>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</si>
  <si>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</si>
  <si>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</si>
  <si>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</si>
  <si>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</si>
  <si>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</si>
  <si>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</si>
  <si>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</si>
  <si>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</si>
  <si>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</si>
  <si>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</si>
  <si>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</si>
  <si>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</si>
  <si>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ТЦ_05.7.00.00_50_504210358682_31.01.2024_02
Аналог ТССЦ-507-2631 39,47/38,66=2%</t>
  </si>
  <si>
    <t>Штуцер для слива конденсата, Ø25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</si>
  <si>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</si>
  <si>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</si>
  <si>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</si>
  <si>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</si>
  <si>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</si>
  <si>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</si>
  <si>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</si>
  <si>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</si>
  <si>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</si>
  <si>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</si>
  <si>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</si>
  <si>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</si>
  <si>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</si>
  <si>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</si>
  <si>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</si>
  <si>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</si>
  <si>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</si>
  <si>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</si>
  <si>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</si>
  <si>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</si>
  <si>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</si>
  <si>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</si>
  <si>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</si>
  <si>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</si>
  <si>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</si>
  <si>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</si>
  <si>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</si>
  <si>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</si>
  <si>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</si>
  <si>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</si>
  <si>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</si>
  <si>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</si>
  <si>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</si>
  <si>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</si>
  <si>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</si>
  <si>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</si>
  <si>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</si>
  <si>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</si>
  <si>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</si>
  <si>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</si>
  <si>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</si>
  <si>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</si>
  <si>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</si>
  <si>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</si>
  <si>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</si>
  <si>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</si>
  <si>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</si>
  <si>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</si>
  <si>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</si>
  <si>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</si>
  <si>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</si>
  <si>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</si>
  <si>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</si>
  <si>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</si>
  <si>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</si>
  <si>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</si>
  <si>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</si>
  <si>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</si>
  <si>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</si>
  <si>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</si>
  <si>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</si>
  <si>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</si>
  <si>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</si>
  <si>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</si>
  <si>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</si>
  <si>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</si>
  <si>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</si>
  <si>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</si>
  <si>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</si>
  <si>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</si>
  <si>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</si>
  <si>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</si>
  <si>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</si>
  <si>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</si>
  <si>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</si>
  <si>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</si>
  <si>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</si>
  <si>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</si>
  <si>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</si>
  <si>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</si>
  <si>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</si>
  <si>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</si>
  <si>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</si>
  <si>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</si>
  <si>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</si>
  <si>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</si>
  <si>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</si>
  <si>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</si>
  <si>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</si>
  <si>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</si>
  <si>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</si>
  <si>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</si>
  <si>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</si>
  <si>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</si>
  <si>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</si>
  <si>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</si>
  <si>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</si>
  <si>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</si>
  <si>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</si>
  <si>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</si>
  <si>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</si>
  <si>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</si>
  <si>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</si>
  <si>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</si>
  <si>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</si>
  <si>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</si>
  <si>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</si>
  <si>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</si>
  <si>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</si>
  <si>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</si>
  <si>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</si>
  <si>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</si>
  <si>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</si>
  <si>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</si>
  <si>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</si>
  <si>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</si>
  <si>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</si>
  <si>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</si>
  <si>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</si>
  <si>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</si>
  <si>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</si>
  <si>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</si>
  <si>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</si>
  <si>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</si>
  <si>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</si>
  <si>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</si>
  <si>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</si>
  <si>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</si>
  <si>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</si>
  <si>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</si>
  <si>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</si>
  <si>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</si>
  <si>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</si>
  <si>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</si>
  <si>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</si>
  <si>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</si>
  <si>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</si>
  <si>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</si>
  <si>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</si>
  <si>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</si>
  <si>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</si>
  <si>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</si>
  <si>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</si>
  <si>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</si>
  <si>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</si>
  <si>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</si>
  <si>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</si>
  <si>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</si>
  <si>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</si>
  <si>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</si>
  <si>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</si>
  <si>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</si>
  <si>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</si>
  <si>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</si>
  <si>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</si>
  <si>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</si>
  <si>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</si>
  <si>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</si>
  <si>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</si>
  <si>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</si>
  <si>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</si>
  <si>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</si>
  <si>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</si>
  <si>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</si>
  <si>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</si>
  <si>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</si>
  <si>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</si>
  <si>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</si>
  <si>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</si>
  <si>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</si>
  <si>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</si>
  <si>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</si>
  <si>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</si>
  <si>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</si>
  <si>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</si>
  <si>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</si>
  <si>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</si>
  <si>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</si>
  <si>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</si>
  <si>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</si>
  <si>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</si>
  <si>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</si>
  <si>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</si>
  <si>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</si>
  <si>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</si>
  <si>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</si>
  <si>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</si>
  <si>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</si>
  <si>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</si>
  <si>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</si>
  <si>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</si>
  <si>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</si>
  <si>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</si>
  <si>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</si>
  <si>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</si>
  <si>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</si>
  <si>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</si>
  <si>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</si>
  <si>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</si>
  <si>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</si>
  <si>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</si>
  <si>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</si>
  <si>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</si>
  <si>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</si>
  <si>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</si>
  <si>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</si>
  <si>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</si>
  <si>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</si>
  <si>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</si>
  <si>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</si>
  <si>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</si>
  <si>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</si>
  <si>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</si>
  <si>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</si>
  <si>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</si>
  <si>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</si>
  <si>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</si>
  <si>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</si>
  <si>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</si>
  <si>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</si>
  <si>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</si>
  <si>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</si>
  <si>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</si>
  <si>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</si>
  <si>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</si>
  <si>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</si>
  <si>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</si>
  <si>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</si>
  <si>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</si>
  <si>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</si>
  <si>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</si>
  <si>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</si>
  <si>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</si>
  <si>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</si>
  <si>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</si>
  <si>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</si>
  <si>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</si>
  <si>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</si>
  <si>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</si>
  <si>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</si>
  <si>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</si>
  <si>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</si>
  <si>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</si>
  <si>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</si>
  <si>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</si>
  <si>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</si>
  <si>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</si>
  <si>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</si>
  <si>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</si>
  <si>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</si>
  <si>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</si>
  <si>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</si>
  <si>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</si>
  <si>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</si>
  <si>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</si>
  <si>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</si>
  <si>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</si>
  <si>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</si>
  <si>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</si>
  <si>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</si>
  <si>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</si>
  <si>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</si>
  <si>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</si>
  <si>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</si>
  <si>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</si>
  <si>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</si>
  <si>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</si>
  <si>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</si>
  <si>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</si>
  <si>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</si>
  <si>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</si>
  <si>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</si>
  <si>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</si>
  <si>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</si>
  <si>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</si>
  <si>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</si>
  <si>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</si>
  <si>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</si>
  <si>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</si>
  <si>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</si>
  <si>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</si>
  <si>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</si>
  <si>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</si>
  <si>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</si>
  <si>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</si>
  <si>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</si>
  <si>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</si>
  <si>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</si>
  <si>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</si>
  <si>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</si>
  <si>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</si>
  <si>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</si>
  <si>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</si>
  <si>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</si>
  <si>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</si>
  <si>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</si>
  <si>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</si>
  <si>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</si>
  <si>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</si>
  <si>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</si>
  <si>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</si>
  <si>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</si>
  <si>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</si>
  <si>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</si>
  <si>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</si>
  <si>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</si>
  <si>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</si>
  <si>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</si>
  <si>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</si>
  <si>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</si>
  <si>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</si>
  <si>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</si>
  <si>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</si>
  <si>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</si>
  <si>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</si>
  <si>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</si>
  <si>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</si>
  <si>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</si>
  <si>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</si>
  <si>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</si>
  <si>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</si>
  <si>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</si>
  <si>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</si>
  <si>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</si>
  <si>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</si>
  <si>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</si>
  <si>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</si>
  <si>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</si>
  <si>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</si>
  <si>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</si>
  <si>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</si>
  <si>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</si>
  <si>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</si>
  <si>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</si>
  <si>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</si>
  <si>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</si>
  <si>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</si>
  <si>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</si>
  <si>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</si>
  <si>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</si>
  <si>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</si>
  <si>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</si>
  <si>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</si>
  <si>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</si>
  <si>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</si>
  <si>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</si>
  <si>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</si>
  <si>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</si>
  <si>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</si>
  <si>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</si>
  <si>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</si>
  <si>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</si>
  <si>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</si>
  <si>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</si>
  <si>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</si>
  <si>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</si>
  <si>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</si>
  <si>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</si>
  <si>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</si>
  <si>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</si>
  <si>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</si>
  <si>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</si>
  <si>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</si>
  <si>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</si>
  <si>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</si>
  <si>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</si>
  <si>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</si>
  <si>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</si>
  <si>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</si>
  <si>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</si>
  <si>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</si>
  <si>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</si>
  <si>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</si>
  <si>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</si>
  <si>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</si>
  <si>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</si>
  <si>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</si>
  <si>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</si>
  <si>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</si>
  <si>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</si>
  <si>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</si>
  <si>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</si>
  <si>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</si>
  <si>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</si>
  <si>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</si>
  <si>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</si>
  <si>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</si>
  <si>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</si>
  <si>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</si>
  <si>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</si>
  <si>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</si>
  <si>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</si>
  <si>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</si>
  <si>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</si>
  <si>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</si>
  <si>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</si>
  <si>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</si>
  <si>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</si>
  <si>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</si>
  <si>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</si>
  <si>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</si>
  <si>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</si>
  <si>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</si>
  <si>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</si>
  <si>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</si>
  <si>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</si>
  <si>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</si>
  <si>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</si>
  <si>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</si>
  <si>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</si>
  <si>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</si>
  <si>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</si>
  <si>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</si>
  <si>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</si>
  <si>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</si>
  <si>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</si>
  <si>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</si>
  <si>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</si>
  <si>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</si>
  <si>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</si>
  <si>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</si>
  <si>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</si>
  <si>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</si>
  <si>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</si>
  <si>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</si>
  <si>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</si>
  <si>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</si>
  <si>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</si>
  <si>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</si>
  <si>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</si>
  <si>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</si>
  <si>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</si>
  <si>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</si>
  <si>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</si>
  <si>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</si>
  <si>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</si>
  <si>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</si>
  <si>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</si>
  <si>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</si>
  <si>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</si>
  <si>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</si>
  <si>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</si>
  <si>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</si>
  <si>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</si>
  <si>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</si>
  <si>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</si>
  <si>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</si>
  <si>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</si>
  <si>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</si>
  <si>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</si>
  <si>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</si>
  <si>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</si>
  <si>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</si>
  <si>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</si>
  <si>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</si>
  <si>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</si>
  <si>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</si>
  <si>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</si>
  <si>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</si>
  <si>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</si>
  <si>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</si>
  <si>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</si>
  <si>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</si>
  <si>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</si>
  <si>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</si>
  <si>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</si>
  <si>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</si>
  <si>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</si>
  <si>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</si>
  <si>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</si>
  <si>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</si>
  <si>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</si>
  <si>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</si>
  <si>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</si>
  <si>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</si>
  <si>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</si>
  <si>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</si>
  <si>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</si>
  <si>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</si>
  <si>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</si>
  <si>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</si>
  <si>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</si>
  <si>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</si>
  <si>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</si>
  <si>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</si>
  <si>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</si>
  <si>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</si>
  <si>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</si>
  <si>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</si>
  <si>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</si>
  <si>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</si>
  <si>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</si>
  <si>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</si>
  <si>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</si>
  <si>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</si>
  <si>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</si>
  <si>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</si>
  <si>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</si>
  <si>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</si>
  <si>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</si>
  <si>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</si>
  <si>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</si>
  <si>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</si>
  <si>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</si>
  <si>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</si>
  <si>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</si>
  <si>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</si>
  <si>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</si>
  <si>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</si>
  <si>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</si>
  <si>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</si>
  <si>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</si>
  <si>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</si>
  <si>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</si>
  <si>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</si>
  <si>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</si>
  <si>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</si>
  <si>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</si>
  <si>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</si>
  <si>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</si>
  <si>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</si>
  <si>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</si>
  <si>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</si>
  <si>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</si>
  <si>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</si>
  <si>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</si>
  <si>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</si>
  <si>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</si>
  <si>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</si>
  <si>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</si>
  <si>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</si>
  <si>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</si>
  <si>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</si>
  <si>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</si>
  <si>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</si>
  <si>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</si>
  <si>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</si>
  <si>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</si>
  <si>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</si>
  <si>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</si>
  <si>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</si>
  <si>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</si>
  <si>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</si>
  <si>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</si>
  <si>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</si>
  <si>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</si>
  <si>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</si>
  <si>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</si>
  <si>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</si>
  <si>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</si>
  <si>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</si>
  <si>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</si>
  <si>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</si>
  <si>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</si>
  <si>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</si>
  <si>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</si>
  <si>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</si>
  <si>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</si>
  <si>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</si>
  <si>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</si>
  <si>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</si>
  <si>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</si>
  <si>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</si>
  <si>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</si>
  <si>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</si>
  <si>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</si>
  <si>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</si>
  <si>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</si>
  <si>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</si>
  <si>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</si>
  <si>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</si>
  <si>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</si>
  <si>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</si>
  <si>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</si>
  <si>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</si>
  <si>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</si>
  <si>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</si>
  <si>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</si>
  <si>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</si>
  <si>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</si>
  <si>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</si>
  <si>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</si>
  <si>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</si>
  <si>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</si>
  <si>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</si>
  <si>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</si>
  <si>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</si>
  <si>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</si>
  <si>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</si>
  <si>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</si>
  <si>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</si>
  <si>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</si>
  <si>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</si>
  <si>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</si>
  <si>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</si>
  <si>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</si>
  <si>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</si>
  <si>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</si>
  <si>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</si>
  <si>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</si>
  <si>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</si>
  <si>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</si>
  <si>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</si>
  <si>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</si>
  <si>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</si>
  <si>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</si>
  <si>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</si>
  <si>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</si>
  <si>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</si>
  <si>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</si>
  <si>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</si>
  <si>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</si>
  <si>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</si>
  <si>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</si>
  <si>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</si>
  <si>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</si>
  <si>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</si>
  <si>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</si>
  <si>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</si>
  <si>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</si>
  <si>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</si>
  <si>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</si>
  <si>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</si>
  <si>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</si>
  <si>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</si>
  <si>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</si>
  <si>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</si>
  <si>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</si>
  <si>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</si>
  <si>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</si>
  <si>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</si>
  <si>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</si>
  <si>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</si>
  <si>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</si>
  <si>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</si>
  <si>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</si>
  <si>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</si>
  <si>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</si>
  <si>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</si>
  <si>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</si>
  <si>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</si>
  <si>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</si>
  <si>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</si>
  <si>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</si>
  <si>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</si>
  <si>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</si>
  <si>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</si>
  <si>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</si>
  <si>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</si>
  <si>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</si>
  <si>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</si>
  <si>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</si>
  <si>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</si>
  <si>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</si>
  <si>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</si>
  <si>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</si>
  <si>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</si>
  <si>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</si>
  <si>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</si>
  <si>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</si>
  <si>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</si>
  <si>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</si>
  <si>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</si>
  <si>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</si>
  <si>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</si>
  <si>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</si>
  <si>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</si>
  <si>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</si>
  <si>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</si>
  <si>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</si>
  <si>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</si>
  <si>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</si>
  <si>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</si>
  <si>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</si>
  <si>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</si>
  <si>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</si>
  <si>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</si>
  <si>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</si>
  <si>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</si>
  <si>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</si>
  <si>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</si>
  <si>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</si>
  <si>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</si>
  <si>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</si>
  <si>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</si>
  <si>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</si>
  <si>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</si>
  <si>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</si>
  <si>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</si>
  <si>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</si>
  <si>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</si>
  <si>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</si>
  <si>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</si>
  <si>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</si>
  <si>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</si>
  <si>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</si>
  <si>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</si>
  <si>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</si>
  <si>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</si>
  <si>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</si>
  <si>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</si>
  <si>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</si>
  <si>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</si>
  <si>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</si>
  <si>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</si>
  <si>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</si>
  <si>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</si>
  <si>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</si>
  <si>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</si>
  <si>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</si>
  <si>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</si>
  <si>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</si>
  <si>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</si>
  <si>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</si>
  <si>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</si>
  <si>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</si>
  <si>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</si>
  <si>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</si>
  <si>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</si>
  <si>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</si>
  <si>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</si>
  <si>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</si>
  <si>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</si>
  <si>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</si>
  <si>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</si>
  <si>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</si>
  <si>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</si>
  <si>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</si>
  <si>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</si>
  <si>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</si>
  <si>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</si>
  <si>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</si>
  <si>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</si>
  <si>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</si>
  <si>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</si>
  <si>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</si>
  <si>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</si>
  <si>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</si>
  <si>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</si>
  <si>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</si>
  <si>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</si>
  <si>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</si>
  <si>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</si>
  <si>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</si>
  <si>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</si>
  <si>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</si>
  <si>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</si>
  <si>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</si>
  <si>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</si>
  <si>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</si>
  <si>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</si>
  <si>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</si>
  <si>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</si>
  <si>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</si>
  <si>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</si>
  <si>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</si>
  <si>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</si>
  <si>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</si>
  <si>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</si>
  <si>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</si>
  <si>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</si>
  <si>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</si>
  <si>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</si>
  <si>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</si>
  <si>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</si>
  <si>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</si>
  <si>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</si>
  <si>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</si>
  <si>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</si>
  <si>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</si>
  <si>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</si>
  <si>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</si>
  <si>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</si>
  <si>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</si>
  <si>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</si>
  <si>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</si>
  <si>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</si>
  <si>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</si>
  <si>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</si>
  <si>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</si>
  <si>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</si>
  <si>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</si>
  <si>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</si>
  <si>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</si>
  <si>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</si>
  <si>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</si>
  <si>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</si>
  <si>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</si>
  <si>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</si>
  <si>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</si>
  <si>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</si>
  <si>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</si>
  <si>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</si>
  <si>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</si>
  <si>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</si>
  <si>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</si>
  <si>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</si>
  <si>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</si>
  <si>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</si>
  <si>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</si>
  <si>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</si>
  <si>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</si>
  <si>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</si>
  <si>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</si>
  <si>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</si>
  <si>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</si>
  <si>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</si>
  <si>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</si>
  <si>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</si>
  <si>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</si>
  <si>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</si>
  <si>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</si>
  <si>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</si>
  <si>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</si>
  <si>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</si>
  <si>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</si>
  <si>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</si>
  <si>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</si>
  <si>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</si>
  <si>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</si>
  <si>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</si>
  <si>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</si>
  <si>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</si>
  <si>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</si>
  <si>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</si>
  <si>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</si>
  <si>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</si>
  <si>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</si>
  <si>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</si>
  <si>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</si>
  <si>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</si>
  <si>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</si>
  <si>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</si>
  <si>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</si>
  <si>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</si>
  <si>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</si>
  <si>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</si>
  <si>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</si>
  <si>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</si>
  <si>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</si>
  <si>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</si>
  <si>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</si>
  <si>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</si>
  <si>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</si>
  <si>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</si>
  <si>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</si>
  <si>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</si>
  <si>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</si>
  <si>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</si>
  <si>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</si>
  <si>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</si>
  <si>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</si>
  <si>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</si>
  <si>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</si>
  <si>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</si>
  <si>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</si>
  <si>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</si>
  <si>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</si>
  <si>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</si>
  <si>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</si>
  <si>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</si>
  <si>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</si>
  <si>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</si>
  <si>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</si>
  <si>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</si>
  <si>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</si>
  <si>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</si>
  <si>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</si>
  <si>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</si>
  <si>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</si>
  <si>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</si>
  <si>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</si>
  <si>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</si>
  <si>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</si>
  <si>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</si>
  <si>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</si>
  <si>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</si>
  <si>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</si>
  <si>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</si>
  <si>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</si>
  <si>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</si>
  <si>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</si>
  <si>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</si>
  <si>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</si>
  <si>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</si>
  <si>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</si>
  <si>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</si>
  <si>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</si>
  <si>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</si>
  <si>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</si>
  <si>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</si>
  <si>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</si>
  <si>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</si>
  <si>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</si>
  <si>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</si>
  <si>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</si>
  <si>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</si>
  <si>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</si>
  <si>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</si>
  <si>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</si>
  <si>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</si>
  <si>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</si>
  <si>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</si>
  <si>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</si>
  <si>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</si>
  <si>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</si>
  <si>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</si>
  <si>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</si>
  <si>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</si>
  <si>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</si>
  <si>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</si>
  <si>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</si>
  <si>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</si>
  <si>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</si>
  <si>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</si>
  <si>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</si>
  <si>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</si>
  <si>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</si>
  <si>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</si>
  <si>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</si>
  <si>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</si>
  <si>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</si>
  <si>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</si>
  <si>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</si>
  <si>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</si>
  <si>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</si>
  <si>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</si>
  <si>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</si>
  <si>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</si>
  <si>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</si>
  <si>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</si>
  <si>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</si>
  <si>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</si>
  <si>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</si>
  <si>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</si>
  <si>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</si>
  <si>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</si>
  <si>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</si>
  <si>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</si>
  <si>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</si>
  <si>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</si>
  <si>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</si>
  <si>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</si>
  <si>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</si>
  <si>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</si>
  <si>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</si>
  <si>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</si>
  <si>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</si>
  <si>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</si>
  <si>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</si>
  <si>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</si>
  <si>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</si>
  <si>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</si>
  <si>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</si>
  <si>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</si>
  <si>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</si>
  <si>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</si>
  <si>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</si>
  <si>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</si>
  <si>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</si>
  <si>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</si>
  <si>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</si>
  <si>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</si>
  <si>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</si>
  <si>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</si>
  <si>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</si>
  <si>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</si>
  <si>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</si>
  <si>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</si>
  <si>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</si>
  <si>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</si>
  <si>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</si>
  <si>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</si>
  <si>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</si>
  <si>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</si>
  <si>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</si>
  <si>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</si>
  <si>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</si>
  <si>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</si>
  <si>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</si>
  <si>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</si>
  <si>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</si>
  <si>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</si>
  <si>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</si>
  <si>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</si>
  <si>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</si>
  <si>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</si>
  <si>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</si>
  <si>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</si>
  <si>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</si>
  <si>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</si>
  <si>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</si>
  <si>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</si>
  <si>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</si>
  <si>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</si>
  <si>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</si>
  <si>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</si>
  <si>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</si>
  <si>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</si>
  <si>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</si>
  <si>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</si>
  <si>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</si>
  <si>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</si>
  <si>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</si>
  <si>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</si>
  <si>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</si>
  <si>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</si>
  <si>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</si>
  <si>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</si>
  <si>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</si>
  <si>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</si>
  <si>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</si>
  <si>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</si>
  <si>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</si>
  <si>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</si>
  <si>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</si>
  <si>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</si>
  <si>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</si>
  <si>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</si>
  <si>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</si>
  <si>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</si>
  <si>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</si>
  <si>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</si>
  <si>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</si>
  <si>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</si>
  <si>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</si>
  <si>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</si>
  <si>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</si>
  <si>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</si>
  <si>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</si>
  <si>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</si>
  <si>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</si>
  <si>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</si>
  <si>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</si>
  <si>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</si>
  <si>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</si>
  <si>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</si>
  <si>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</si>
  <si>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</si>
  <si>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</si>
  <si>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</si>
  <si>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</si>
  <si>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</si>
  <si>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</si>
  <si>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</si>
  <si>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</si>
  <si>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</si>
  <si>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</si>
  <si>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</si>
  <si>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</si>
  <si>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</si>
  <si>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</si>
  <si>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</si>
  <si>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</si>
  <si>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</si>
  <si>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</si>
  <si>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</si>
  <si>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</si>
  <si>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</si>
  <si>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</si>
  <si>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</si>
  <si>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</si>
  <si>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</si>
  <si>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</si>
  <si>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</si>
  <si>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</si>
  <si>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</si>
  <si>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</si>
  <si>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</si>
  <si>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</si>
  <si>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</si>
  <si>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</si>
  <si>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</si>
  <si>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</si>
  <si>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</si>
  <si>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</si>
  <si>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</si>
  <si>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</si>
  <si>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</si>
  <si>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</si>
  <si>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</si>
  <si>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</si>
  <si>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</si>
  <si>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</si>
  <si>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</si>
  <si>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</si>
  <si>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</si>
  <si>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</si>
  <si>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</si>
  <si>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</si>
  <si>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</si>
  <si>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</si>
  <si>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</si>
  <si>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</si>
  <si>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</si>
  <si>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</si>
  <si>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</si>
  <si>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</si>
  <si>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</si>
  <si>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</si>
  <si>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</si>
  <si>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</si>
  <si>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</si>
  <si>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</si>
  <si>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</si>
  <si>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</si>
  <si>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</si>
  <si>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</si>
  <si>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</si>
  <si>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</si>
  <si>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</si>
  <si>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</si>
  <si>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</si>
  <si>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</si>
  <si>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</si>
  <si>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</si>
  <si>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</si>
  <si>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</si>
  <si>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</si>
  <si>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</si>
  <si>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</si>
  <si>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</si>
  <si>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</si>
  <si>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</si>
  <si>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</si>
  <si>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</si>
  <si>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</si>
  <si>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</si>
  <si>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</si>
  <si>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</si>
  <si>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</si>
  <si>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</si>
  <si>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</si>
  <si>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</si>
  <si>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</si>
  <si>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</si>
  <si>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</si>
  <si>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</si>
  <si>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</si>
  <si>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</si>
  <si>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</si>
  <si>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</si>
  <si>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</si>
  <si>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</si>
  <si>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</si>
  <si>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</si>
  <si>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</si>
  <si>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</si>
  <si>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</si>
  <si>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</si>
  <si>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</si>
  <si>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</si>
  <si>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</si>
  <si>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</si>
  <si>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</si>
  <si>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</si>
  <si>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</si>
  <si>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</si>
  <si>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</si>
  <si>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</si>
  <si>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</si>
  <si>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</si>
  <si>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</si>
  <si>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</si>
  <si>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</si>
  <si>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</si>
  <si>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</si>
  <si>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</si>
  <si>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</si>
  <si>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</si>
  <si>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</si>
  <si>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</si>
  <si>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</si>
  <si>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</si>
  <si>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</si>
  <si>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</si>
  <si>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</si>
  <si>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</si>
  <si>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</si>
  <si>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</si>
  <si>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</si>
  <si>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</si>
  <si>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</si>
  <si>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</si>
  <si>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</si>
  <si>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</si>
  <si>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</si>
  <si>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</si>
  <si>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</si>
  <si>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</si>
  <si>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</si>
  <si>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</si>
  <si>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</si>
  <si>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</si>
  <si>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</si>
  <si>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</si>
  <si>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</si>
  <si>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</si>
  <si>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</si>
  <si>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</si>
  <si>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</si>
  <si>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</si>
  <si>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</si>
  <si>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</si>
  <si>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</si>
  <si>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</si>
  <si>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</si>
  <si>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</si>
  <si>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</si>
  <si>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</si>
  <si>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</si>
  <si>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</si>
  <si>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</si>
  <si>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</si>
  <si>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</si>
  <si>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</si>
  <si>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</si>
  <si>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</si>
  <si>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</si>
  <si>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</si>
  <si>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</si>
  <si>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</si>
  <si>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</si>
  <si>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</si>
  <si>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</si>
  <si>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</si>
  <si>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</si>
  <si>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</si>
  <si>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</si>
  <si>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</si>
  <si>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</si>
  <si>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</si>
  <si>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</si>
  <si>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</si>
  <si>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</si>
  <si>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</si>
  <si>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</si>
  <si>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</si>
  <si>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</si>
  <si>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</si>
  <si>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</si>
  <si>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</si>
  <si>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</si>
  <si>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</si>
  <si>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</si>
  <si>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</si>
  <si>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</si>
  <si>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</si>
  <si>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</si>
  <si>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</si>
  <si>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</si>
  <si>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</si>
  <si>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</si>
  <si>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</si>
  <si>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</si>
  <si>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</si>
  <si>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</si>
  <si>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</si>
  <si>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</si>
  <si>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</si>
  <si>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</si>
  <si>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</si>
  <si>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</si>
  <si>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</si>
  <si>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</si>
  <si>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</si>
  <si>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</si>
  <si>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</si>
  <si>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</si>
  <si>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</si>
  <si>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</si>
  <si>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</si>
  <si>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</si>
  <si>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</si>
  <si>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</si>
  <si>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</si>
  <si>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</si>
  <si>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</si>
  <si>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</si>
  <si>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</si>
  <si>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</si>
  <si>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</si>
  <si>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</si>
  <si>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</si>
  <si>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</si>
  <si>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</si>
  <si>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</si>
  <si>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</si>
  <si>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</si>
  <si>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</si>
  <si>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</si>
  <si>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</si>
  <si>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</si>
  <si>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</si>
  <si>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</si>
  <si>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</si>
  <si>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</si>
  <si>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</si>
  <si>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</si>
  <si>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</si>
  <si>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</si>
  <si>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</si>
  <si>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</si>
  <si>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</si>
  <si>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</si>
  <si>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</si>
  <si>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</si>
  <si>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</si>
  <si>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</si>
  <si>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</si>
  <si>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</si>
  <si>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</si>
  <si>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</si>
  <si>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</si>
  <si>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</si>
  <si>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</si>
  <si>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</si>
  <si>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</si>
  <si>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</si>
  <si>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</si>
  <si>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</si>
  <si>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</si>
  <si>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</si>
  <si>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</si>
  <si>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</si>
  <si>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</si>
  <si>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</si>
  <si>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</si>
  <si>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</si>
  <si>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</si>
  <si>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</si>
  <si>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</si>
  <si>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</si>
  <si>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</si>
  <si>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</si>
  <si>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</si>
  <si>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</si>
  <si>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</si>
  <si>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</si>
  <si>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</si>
  <si>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</si>
  <si>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</si>
  <si>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</si>
  <si>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</si>
  <si>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</si>
  <si>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</si>
  <si>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</si>
  <si>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</si>
  <si>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</si>
  <si>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</si>
  <si>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</si>
  <si>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</si>
  <si>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</si>
  <si>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</si>
  <si>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</si>
  <si>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</si>
  <si>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</si>
  <si>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</si>
  <si>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</si>
  <si>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</si>
  <si>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</si>
  <si>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</si>
  <si>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</si>
  <si>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</si>
  <si>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</si>
  <si>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</si>
  <si>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</si>
  <si>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</si>
  <si>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</si>
  <si>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</si>
  <si>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</si>
  <si>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</si>
  <si>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</si>
  <si>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</si>
  <si>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</si>
  <si>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</si>
  <si>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</si>
  <si>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</si>
  <si>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</si>
  <si>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</si>
  <si>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</si>
  <si>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</si>
  <si>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</si>
  <si>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</si>
  <si>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</si>
  <si>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</si>
  <si>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</si>
  <si>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</si>
  <si>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</si>
  <si>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</si>
  <si>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</si>
  <si>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</si>
  <si>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</si>
  <si>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</si>
  <si>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</si>
  <si>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</si>
  <si>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</si>
  <si>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</si>
  <si>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</si>
  <si>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</si>
  <si>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</si>
  <si>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</si>
  <si>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</si>
  <si>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</si>
  <si>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</si>
  <si>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</si>
  <si>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</si>
  <si>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</si>
  <si>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</si>
  <si>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</si>
  <si>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</si>
  <si>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</si>
  <si>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</si>
  <si>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</si>
  <si>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</si>
  <si>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</si>
  <si>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</si>
  <si>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</si>
  <si>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</si>
  <si>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</si>
  <si>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</si>
  <si>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</si>
  <si>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</si>
  <si>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</si>
  <si>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</si>
  <si>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</si>
  <si>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</si>
  <si>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</si>
  <si>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</si>
  <si>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</si>
  <si>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</si>
  <si>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</si>
  <si>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</si>
  <si>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</si>
  <si>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</si>
  <si>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</si>
  <si>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</si>
  <si>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</si>
  <si>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</si>
  <si>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</si>
  <si>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</si>
  <si>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</si>
  <si>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</si>
  <si>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</si>
  <si>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</si>
  <si>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</si>
  <si>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</si>
  <si>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</si>
  <si>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</si>
  <si>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</si>
  <si>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</si>
  <si>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</si>
  <si>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</si>
  <si>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</si>
  <si>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</si>
  <si>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</si>
  <si>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</si>
  <si>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</si>
  <si>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</si>
  <si>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</si>
  <si>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</si>
  <si>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</si>
  <si>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</si>
  <si>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</si>
  <si>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</si>
  <si>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</si>
  <si>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</si>
  <si>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</si>
  <si>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</si>
  <si>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</si>
  <si>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</si>
  <si>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</si>
  <si>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</si>
  <si>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</si>
  <si>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</si>
  <si>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</si>
  <si>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</si>
  <si>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</si>
  <si>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</si>
  <si>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</si>
  <si>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</si>
  <si>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</si>
  <si>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</si>
  <si>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</si>
  <si>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</si>
  <si>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</si>
  <si>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</si>
  <si>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</si>
  <si>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</si>
  <si>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</si>
  <si>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</si>
  <si>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</si>
  <si>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</si>
  <si>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</si>
  <si>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</si>
  <si>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</si>
  <si>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</si>
  <si>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</si>
  <si>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</si>
  <si>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</si>
  <si>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</si>
  <si>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</si>
  <si>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</si>
  <si>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</si>
  <si>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</si>
  <si>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</si>
  <si>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</si>
  <si>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</si>
  <si>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</si>
  <si>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</si>
  <si>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</si>
  <si>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</si>
  <si>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</si>
  <si>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</si>
  <si>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</si>
  <si>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</si>
  <si>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</si>
  <si>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</si>
  <si>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</si>
  <si>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</si>
  <si>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</si>
  <si>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</si>
  <si>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</si>
  <si>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</si>
  <si>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</si>
  <si>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</si>
  <si>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</si>
  <si>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</si>
  <si>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</si>
  <si>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</si>
  <si>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</si>
  <si>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</si>
  <si>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</si>
  <si>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</si>
  <si>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</si>
  <si>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</si>
  <si>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</si>
  <si>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</si>
  <si>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</si>
  <si>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</si>
  <si>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</si>
  <si>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</si>
  <si>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</si>
  <si>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</si>
  <si>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</si>
  <si>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</si>
  <si>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</si>
  <si>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</si>
  <si>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</si>
  <si>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</si>
  <si>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</si>
  <si>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</si>
  <si>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</si>
  <si>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</si>
  <si>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</si>
  <si>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</si>
  <si>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</si>
  <si>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</si>
  <si>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</si>
  <si>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</si>
  <si>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</si>
  <si>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</si>
  <si>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</si>
  <si>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</si>
  <si>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</si>
  <si>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</si>
  <si>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</si>
  <si>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</si>
  <si>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</si>
  <si>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</si>
  <si>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</si>
  <si>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</si>
  <si>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</si>
  <si>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</si>
  <si>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</si>
  <si>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</si>
  <si>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</si>
  <si>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</si>
  <si>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</si>
  <si>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</si>
  <si>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</si>
  <si>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</si>
  <si>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</si>
  <si>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</si>
  <si>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</si>
  <si>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</si>
  <si>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</si>
  <si>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</si>
  <si>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</si>
  <si>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</si>
  <si>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</si>
  <si>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</si>
  <si>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</si>
  <si>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</si>
  <si>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</si>
  <si>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</si>
  <si>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</si>
  <si>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</si>
  <si>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</si>
  <si>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</si>
  <si>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</si>
  <si>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</si>
  <si>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</si>
  <si>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</si>
  <si>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</si>
  <si>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</si>
  <si>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</si>
  <si>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</si>
  <si>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</si>
  <si>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</si>
  <si>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</si>
  <si>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</si>
  <si>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</si>
  <si>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</si>
  <si>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</si>
  <si>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</si>
  <si>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</si>
  <si>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</si>
  <si>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</si>
  <si>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</si>
  <si>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</si>
  <si>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</si>
  <si>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</si>
  <si>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</si>
  <si>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</si>
  <si>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</si>
  <si>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</si>
  <si>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</si>
  <si>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</si>
  <si>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</si>
  <si>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</si>
  <si>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</si>
  <si>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</si>
  <si>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</si>
  <si>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</si>
  <si>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</si>
  <si>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</si>
  <si>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</si>
  <si>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</si>
  <si>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</si>
  <si>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</si>
  <si>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</si>
  <si>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</si>
  <si>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</si>
  <si>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</si>
  <si>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</si>
  <si>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</si>
  <si>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</si>
  <si>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</si>
  <si>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</si>
  <si>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</si>
  <si>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</si>
  <si>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</si>
  <si>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</si>
  <si>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</si>
  <si>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</si>
  <si>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</si>
  <si>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</si>
  <si>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</si>
  <si>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</si>
  <si>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</si>
  <si>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</si>
  <si>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</si>
  <si>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</si>
  <si>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</si>
  <si>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</si>
  <si>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</si>
  <si>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</si>
  <si>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</si>
  <si>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</si>
  <si>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</si>
  <si>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</si>
  <si>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</si>
  <si>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</si>
  <si>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</si>
  <si>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</si>
  <si>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</si>
  <si>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</si>
  <si>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</si>
  <si>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</si>
  <si>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</si>
  <si>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</si>
  <si>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</si>
  <si>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</si>
  <si>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</si>
  <si>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</si>
  <si>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</si>
  <si>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</si>
  <si>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</si>
  <si>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</si>
  <si>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</si>
  <si>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</si>
  <si>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</si>
  <si>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</si>
  <si>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</si>
  <si>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</si>
  <si>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</si>
  <si>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</si>
  <si>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</si>
  <si>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</si>
  <si>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</si>
  <si>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</si>
  <si>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</si>
  <si>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</si>
  <si>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</si>
  <si>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</si>
  <si>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</si>
  <si>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</si>
  <si>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</si>
  <si>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</si>
  <si>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</si>
  <si>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</si>
  <si>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</si>
  <si>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</si>
  <si>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</si>
  <si>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</si>
  <si>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</si>
  <si>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</si>
  <si>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</si>
  <si>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</si>
  <si>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</si>
  <si>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</si>
  <si>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</si>
  <si>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</si>
  <si>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</si>
  <si>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</si>
  <si>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</si>
  <si>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</si>
  <si>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</si>
  <si>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</si>
  <si>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</si>
  <si>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</si>
  <si>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</si>
  <si>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</si>
  <si>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</si>
  <si>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</si>
  <si>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</si>
  <si>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</si>
  <si>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</si>
  <si>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</si>
  <si>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</si>
  <si>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</si>
  <si>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</si>
  <si>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</si>
  <si>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</si>
  <si>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</si>
  <si>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</si>
  <si>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</si>
  <si>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</si>
  <si>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</si>
  <si>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</si>
  <si>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</si>
  <si>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</si>
  <si>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</si>
  <si>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</si>
  <si>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</si>
  <si>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</si>
  <si>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</si>
  <si>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</si>
  <si>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</si>
  <si>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</si>
  <si>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</si>
  <si>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</si>
  <si>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</si>
  <si>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</si>
  <si>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</si>
  <si>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</si>
  <si>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</si>
  <si>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</si>
  <si>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</si>
  <si>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</si>
  <si>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</si>
  <si>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</si>
  <si>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</si>
  <si>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</si>
  <si>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</si>
  <si>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</si>
  <si>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</si>
  <si>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</si>
  <si>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</si>
  <si>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</si>
  <si>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</si>
  <si>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</si>
  <si>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</si>
  <si>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</si>
  <si>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</si>
  <si>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</si>
  <si>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</si>
  <si>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</si>
  <si>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</si>
  <si>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</si>
  <si>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</si>
  <si>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</si>
  <si>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</si>
  <si>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</si>
  <si>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</si>
  <si>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</si>
  <si>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</si>
  <si>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</si>
  <si>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</si>
  <si>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</si>
  <si>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</si>
  <si>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</si>
  <si>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</si>
  <si>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</si>
  <si>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</si>
  <si>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</si>
  <si>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</si>
  <si>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</si>
  <si>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</si>
  <si>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</si>
  <si>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</si>
  <si>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</si>
  <si>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</si>
  <si>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</si>
  <si>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</si>
  <si>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</si>
  <si>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</si>
  <si>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</si>
  <si>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</si>
  <si>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</si>
  <si>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</si>
  <si>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</si>
  <si>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</si>
  <si>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</si>
  <si>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</si>
  <si>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</si>
  <si>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</si>
  <si>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</si>
  <si>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</si>
  <si>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</si>
  <si>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</si>
  <si>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</si>
  <si>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</si>
  <si>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</si>
  <si>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</si>
  <si>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</si>
  <si>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</si>
  <si>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</si>
  <si>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</si>
  <si>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</si>
  <si>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</si>
  <si>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</si>
  <si>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</si>
  <si>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</si>
  <si>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</si>
  <si>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</si>
  <si>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</si>
  <si>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</si>
  <si>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</si>
  <si>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</si>
  <si>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</si>
  <si>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</si>
  <si>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</si>
  <si>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</si>
  <si>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</si>
  <si>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</si>
  <si>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</si>
  <si>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</si>
  <si>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</si>
  <si>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</si>
  <si>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</si>
  <si>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</si>
  <si>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</si>
  <si>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</si>
  <si>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</si>
  <si>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</si>
  <si>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</si>
  <si>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</si>
  <si>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</si>
  <si>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</si>
  <si>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</si>
  <si>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</si>
  <si>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</si>
  <si>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</si>
  <si>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</si>
  <si>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</si>
  <si>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</si>
  <si>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</si>
  <si>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</si>
  <si>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</si>
  <si>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</si>
  <si>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</si>
  <si>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</si>
  <si>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</si>
  <si>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</si>
  <si>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</si>
  <si>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</si>
  <si>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</si>
  <si>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</si>
  <si>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</si>
  <si>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</si>
  <si>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</si>
  <si>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</si>
  <si>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</si>
  <si>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</si>
  <si>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</si>
  <si>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</si>
  <si>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</si>
  <si>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</si>
  <si>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</si>
  <si>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</si>
  <si>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</si>
  <si>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</si>
  <si>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</si>
  <si>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</si>
  <si>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</si>
  <si>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</si>
  <si>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</si>
  <si>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</si>
  <si>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</si>
  <si>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</si>
  <si>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</si>
  <si>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</si>
  <si>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</si>
  <si>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</si>
  <si>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</si>
  <si>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</si>
  <si>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</si>
  <si>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</si>
  <si>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</si>
  <si>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</si>
  <si>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</si>
  <si>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</si>
  <si>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</si>
  <si>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</si>
  <si>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</si>
  <si>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</si>
  <si>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</si>
  <si>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</si>
  <si>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</si>
  <si>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</si>
  <si>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</si>
  <si>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</si>
  <si>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</si>
  <si>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</si>
  <si>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</si>
  <si>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</si>
  <si>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</si>
  <si>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</si>
  <si>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</si>
  <si>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</si>
  <si>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</si>
  <si>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</si>
  <si>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</si>
  <si>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</si>
  <si>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</si>
  <si>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</si>
  <si>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</si>
  <si>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</si>
  <si>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</si>
  <si>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</si>
  <si>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</si>
  <si>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</si>
  <si>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</si>
  <si>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</si>
  <si>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</si>
  <si>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</si>
  <si>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</si>
  <si>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</si>
  <si>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</si>
  <si>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</si>
  <si>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</si>
  <si>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</si>
  <si>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</si>
  <si>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</si>
  <si>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</si>
  <si>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</si>
  <si>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</si>
  <si>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</si>
  <si>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</si>
  <si>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</si>
  <si>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</si>
  <si>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</si>
  <si>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</si>
  <si>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</si>
  <si>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</si>
  <si>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</si>
  <si>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</si>
  <si>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</si>
  <si>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</si>
  <si>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</si>
  <si>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</si>
  <si>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</si>
  <si>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</si>
  <si>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</si>
  <si>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</si>
  <si>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</si>
  <si>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</si>
  <si>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</si>
  <si>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</si>
  <si>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</si>
  <si>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</si>
  <si>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</si>
  <si>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</si>
  <si>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</si>
  <si>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</si>
  <si>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</si>
  <si>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</si>
  <si>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</si>
  <si>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</si>
  <si>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</si>
  <si>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</si>
  <si>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</si>
  <si>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</si>
  <si>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</si>
  <si>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</si>
  <si>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</si>
  <si>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</si>
  <si>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</si>
  <si>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</si>
  <si>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</si>
  <si>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</si>
  <si>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</si>
  <si>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</si>
  <si>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</si>
  <si>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</si>
  <si>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</si>
  <si>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</si>
  <si>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</si>
  <si>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</si>
  <si>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</si>
  <si>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</si>
  <si>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</si>
  <si>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</si>
  <si>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</si>
  <si>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</si>
  <si>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</si>
  <si>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</si>
  <si>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</si>
  <si>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</si>
  <si>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</si>
  <si>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</si>
  <si>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</si>
  <si>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</si>
  <si>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</si>
  <si>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</si>
  <si>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</si>
  <si>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</si>
  <si>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</si>
  <si>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</si>
  <si>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</si>
  <si>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</si>
  <si>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</si>
  <si>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</si>
  <si>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</si>
  <si>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</si>
  <si>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</si>
  <si>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</si>
  <si>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</si>
  <si>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</si>
  <si>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</si>
  <si>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</si>
  <si>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</si>
  <si>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</si>
  <si>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</si>
  <si>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</si>
  <si>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</si>
  <si>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</si>
  <si>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</si>
  <si>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</si>
  <si>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</si>
  <si>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</si>
  <si>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</si>
  <si>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</si>
  <si>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</si>
  <si>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</si>
  <si>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</si>
  <si>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</si>
  <si>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</si>
  <si>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</si>
  <si>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</si>
  <si>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</si>
  <si>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</si>
  <si>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</si>
  <si>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</si>
  <si>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</si>
  <si>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</si>
  <si>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</si>
  <si>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</si>
  <si>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</si>
  <si>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</si>
  <si>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</si>
  <si>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</si>
  <si>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</si>
  <si>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</si>
  <si>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</si>
  <si>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</si>
  <si>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</si>
  <si>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</si>
  <si>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</si>
  <si>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</si>
  <si>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</si>
  <si>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</si>
  <si>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</si>
  <si>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</si>
  <si>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</si>
  <si>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</si>
  <si>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</si>
  <si>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</si>
  <si>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</si>
  <si>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</si>
  <si>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</si>
  <si>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</si>
  <si>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</si>
  <si>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</si>
  <si>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</si>
  <si>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</si>
  <si>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</si>
  <si>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</si>
  <si>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</si>
  <si>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</si>
  <si>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</si>
  <si>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</si>
  <si>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</si>
  <si>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</si>
  <si>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</si>
  <si>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</si>
  <si>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</si>
  <si>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</si>
  <si>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</si>
  <si>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</si>
  <si>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</si>
  <si>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</si>
  <si>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</si>
  <si>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</si>
  <si>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</si>
  <si>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</si>
  <si>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</si>
  <si>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</si>
  <si>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</si>
  <si>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</si>
  <si>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</si>
  <si>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</si>
  <si>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</si>
  <si>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</si>
  <si>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</si>
  <si>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</si>
  <si>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</si>
  <si>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</si>
  <si>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</si>
  <si>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</si>
  <si>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</si>
  <si>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</si>
  <si>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</si>
  <si>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</si>
  <si>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</si>
  <si>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</si>
  <si>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</si>
  <si>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</si>
  <si>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</si>
  <si>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</si>
  <si>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</si>
  <si>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</si>
  <si>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</si>
  <si>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</si>
  <si>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</si>
  <si>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</si>
  <si>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</si>
  <si>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</si>
  <si>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</si>
  <si>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</si>
  <si>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</si>
  <si>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</si>
  <si>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</si>
  <si>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</si>
  <si>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</si>
  <si>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</si>
  <si>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</si>
  <si>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</si>
  <si>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</si>
  <si>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</si>
  <si>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</si>
  <si>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</si>
  <si>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</si>
  <si>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</si>
  <si>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</si>
  <si>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</si>
  <si>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</si>
  <si>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</si>
  <si>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</si>
  <si>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</si>
  <si>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</si>
  <si>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</si>
  <si>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</si>
  <si>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</si>
  <si>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</si>
  <si>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</si>
  <si>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</si>
  <si>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</si>
  <si>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</si>
  <si>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</si>
  <si>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</si>
  <si>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</si>
  <si>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</si>
  <si>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</si>
  <si>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</si>
  <si>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</si>
  <si>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</si>
  <si>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</si>
  <si>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</si>
  <si>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</si>
  <si>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</si>
  <si>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</si>
  <si>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</si>
  <si>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</si>
  <si>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</si>
  <si>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</si>
  <si>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</si>
  <si>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</si>
  <si>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</si>
  <si>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</si>
  <si>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</si>
  <si>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</si>
  <si>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</si>
  <si>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</si>
  <si>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</si>
  <si>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</si>
  <si>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</si>
  <si>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</si>
  <si>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</si>
  <si>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</si>
  <si>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</si>
  <si>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</si>
  <si>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</si>
  <si>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</si>
  <si>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</si>
  <si>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</si>
  <si>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</si>
  <si>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</si>
  <si>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</si>
  <si>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</si>
  <si>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</si>
  <si>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</si>
  <si>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</si>
  <si>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</si>
  <si>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</si>
  <si>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</si>
  <si>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</si>
  <si>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</si>
  <si>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</si>
  <si>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</si>
  <si>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</si>
  <si>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</si>
  <si>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</si>
  <si>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</si>
  <si>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</si>
  <si>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</si>
  <si>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</si>
  <si>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</si>
  <si>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</si>
  <si>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</si>
  <si>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</si>
  <si>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</si>
  <si>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</si>
  <si>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</si>
  <si>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</si>
  <si>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</si>
  <si>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</si>
  <si>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</si>
  <si>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</si>
  <si>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</si>
  <si>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</si>
  <si>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</si>
  <si>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</si>
  <si>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</si>
  <si>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</si>
  <si>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</si>
  <si>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</si>
  <si>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</si>
  <si>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</si>
  <si>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</si>
  <si>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</si>
  <si>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</si>
  <si>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</si>
  <si>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</si>
  <si>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</si>
  <si>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</si>
  <si>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</si>
  <si>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</si>
  <si>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</si>
  <si>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</si>
  <si>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</si>
  <si>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</si>
  <si>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</si>
  <si>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</si>
  <si>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</si>
  <si>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</si>
  <si>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</si>
  <si>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</si>
  <si>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</si>
  <si>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</si>
  <si>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</si>
  <si>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</si>
  <si>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</si>
  <si>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</si>
  <si>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</si>
  <si>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</si>
  <si>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</si>
  <si>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</si>
  <si>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</si>
  <si>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</si>
  <si>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</si>
  <si>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</si>
  <si>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</si>
  <si>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</si>
  <si>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</si>
  <si>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</si>
  <si>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</si>
  <si>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</si>
  <si>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</si>
  <si>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</si>
  <si>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</si>
  <si>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</si>
  <si>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</si>
  <si>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</si>
  <si>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</si>
  <si>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</si>
  <si>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</si>
  <si>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</si>
  <si>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</si>
  <si>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</si>
  <si>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</si>
  <si>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</si>
  <si>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</si>
  <si>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</si>
  <si>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</si>
  <si>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</si>
  <si>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</si>
  <si>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</si>
  <si>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</si>
  <si>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</si>
  <si>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</si>
  <si>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</si>
  <si>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</si>
  <si>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</si>
  <si>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</si>
  <si>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</si>
  <si>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</si>
  <si>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</si>
  <si>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</si>
  <si>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</si>
  <si>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</si>
  <si>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</si>
  <si>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</si>
  <si>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</si>
  <si>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</si>
  <si>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</si>
  <si>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</si>
  <si>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</si>
  <si>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</si>
  <si>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</si>
  <si>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</si>
  <si>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</si>
  <si>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</si>
  <si>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</si>
  <si>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</si>
  <si>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</si>
  <si>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</si>
  <si>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</si>
  <si>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</si>
  <si>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</si>
  <si>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</si>
  <si>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</si>
  <si>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</si>
  <si>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</si>
  <si>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</si>
  <si>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</si>
  <si>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</si>
  <si>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</si>
  <si>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</si>
  <si>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</si>
  <si>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</si>
  <si>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</si>
  <si>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</si>
  <si>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</si>
  <si>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</si>
  <si>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</si>
  <si>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</si>
  <si>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</si>
  <si>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</si>
  <si>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</si>
  <si>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</si>
  <si>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</si>
  <si>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</si>
  <si>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</si>
  <si>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</si>
  <si>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</si>
  <si>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</si>
  <si>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</si>
  <si>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</si>
  <si>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</si>
  <si>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</si>
  <si>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</si>
  <si>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</si>
  <si>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</si>
  <si>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</si>
  <si>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</si>
  <si>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</si>
  <si>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</si>
  <si>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</si>
  <si>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</si>
  <si>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</si>
  <si>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</si>
  <si>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</si>
  <si>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</si>
  <si>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</si>
  <si>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</si>
  <si>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</si>
  <si>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</si>
  <si>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</si>
  <si>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</si>
  <si>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</si>
  <si>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</si>
  <si>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</si>
  <si>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</si>
  <si>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</si>
  <si>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</si>
  <si>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</si>
  <si>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</si>
  <si>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</si>
  <si>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</si>
  <si>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</si>
  <si>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</si>
  <si>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</si>
  <si>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</si>
  <si>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</si>
  <si>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</si>
  <si>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</si>
  <si>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</si>
  <si>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</si>
  <si>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</si>
  <si>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</si>
  <si>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</si>
  <si>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</si>
  <si>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</si>
  <si>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</si>
  <si>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</si>
  <si>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</si>
  <si>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</si>
  <si>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</si>
  <si>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</si>
  <si>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</si>
  <si>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</si>
  <si>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</si>
  <si>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</si>
  <si>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</si>
  <si>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</si>
  <si>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</si>
  <si>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</si>
  <si>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</si>
  <si>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</si>
  <si>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</si>
  <si>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</si>
  <si>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</si>
  <si>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</si>
  <si>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</si>
  <si>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</si>
  <si>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</si>
  <si>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</si>
  <si>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</si>
  <si>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</si>
  <si>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</si>
  <si>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</si>
  <si>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</si>
  <si>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</si>
  <si>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</si>
  <si>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</si>
  <si>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</si>
  <si>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</si>
  <si>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</si>
  <si>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</si>
  <si>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</si>
  <si>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</si>
  <si>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</si>
  <si>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</si>
  <si>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</si>
  <si>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</si>
  <si>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</si>
  <si>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</si>
  <si>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</si>
  <si>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</si>
  <si>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</si>
  <si>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</si>
  <si>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</si>
  <si>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</si>
  <si>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</si>
  <si>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</si>
  <si>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</si>
  <si>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</si>
  <si>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</si>
  <si>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</si>
  <si>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</si>
  <si>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</si>
  <si>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</si>
  <si>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</si>
  <si>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</si>
  <si>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</si>
  <si>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</si>
  <si>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</si>
  <si>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</si>
  <si>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</si>
  <si>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</si>
  <si>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</si>
  <si>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</si>
  <si>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</si>
  <si>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</si>
  <si>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</si>
  <si>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</si>
  <si>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</si>
  <si>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</si>
  <si>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</si>
  <si>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</si>
  <si>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</si>
  <si>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</si>
  <si>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</si>
  <si>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</si>
  <si>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</si>
  <si>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</si>
  <si>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</si>
  <si>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</si>
  <si>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</si>
  <si>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</si>
  <si>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</si>
  <si>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</si>
  <si>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</si>
  <si>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</si>
  <si>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</si>
  <si>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</si>
  <si>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</si>
  <si>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</si>
  <si>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</si>
  <si>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</si>
  <si>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</si>
  <si>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</si>
  <si>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</si>
  <si>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</si>
  <si>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</si>
  <si>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</si>
  <si>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</si>
  <si>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</si>
  <si>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</si>
  <si>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</si>
  <si>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</si>
  <si>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</si>
  <si>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</si>
  <si>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</si>
  <si>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</si>
  <si>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</si>
  <si>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</si>
  <si>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</si>
  <si>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</si>
  <si>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</si>
  <si>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</si>
  <si>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</si>
  <si>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</si>
  <si>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</si>
  <si>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</si>
  <si>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</si>
  <si>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</si>
  <si>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</si>
  <si>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</si>
  <si>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</si>
  <si>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</si>
  <si>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</si>
  <si>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</si>
  <si>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</si>
  <si>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</si>
  <si>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</si>
  <si>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</si>
  <si>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</si>
  <si>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</si>
  <si>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</si>
  <si>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</si>
  <si>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</si>
  <si>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</si>
  <si>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</si>
  <si>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</si>
  <si>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</si>
  <si>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</si>
  <si>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</si>
  <si>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</si>
  <si>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</si>
  <si>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</si>
  <si>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</si>
  <si>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</si>
  <si>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</si>
  <si>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</si>
  <si>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</si>
  <si>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</si>
  <si>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</si>
  <si>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</si>
  <si>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</si>
  <si>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</si>
  <si>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</si>
  <si>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</si>
  <si>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</si>
  <si>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</si>
  <si>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</si>
  <si>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</si>
  <si>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</si>
  <si>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</si>
  <si>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</si>
  <si>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</si>
  <si>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</si>
  <si>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</si>
  <si>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</si>
  <si>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</si>
  <si>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</si>
  <si>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</si>
  <si>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</si>
  <si>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</si>
  <si>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</si>
  <si>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</si>
  <si>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</si>
  <si>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</si>
  <si>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</si>
  <si>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</si>
  <si>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</si>
  <si>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</si>
  <si>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</si>
  <si>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</si>
  <si>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</si>
  <si>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</si>
  <si>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</si>
  <si>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</si>
  <si>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</si>
  <si>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</si>
  <si>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</si>
  <si>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</si>
  <si>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</si>
  <si>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</si>
  <si>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</si>
  <si>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</si>
  <si>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</si>
  <si>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</si>
  <si>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</si>
  <si>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</si>
  <si>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</si>
  <si>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</si>
  <si>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</si>
  <si>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</si>
  <si>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</si>
  <si>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</si>
  <si>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</si>
  <si>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</si>
  <si>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</si>
  <si>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</si>
  <si>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</si>
  <si>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</si>
  <si>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</si>
  <si>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</si>
  <si>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</si>
  <si>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</si>
  <si>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</si>
  <si>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</si>
  <si>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</si>
  <si>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</si>
  <si>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</si>
  <si>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</si>
  <si>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</si>
  <si>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</si>
  <si>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</si>
  <si>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</si>
  <si>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</si>
  <si>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</si>
  <si>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</si>
  <si>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</si>
  <si>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</si>
  <si>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</si>
  <si>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</si>
  <si>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</si>
  <si>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</si>
  <si>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</si>
  <si>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</si>
  <si>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</si>
  <si>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</si>
  <si>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</si>
  <si>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</si>
  <si>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</si>
  <si>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</si>
  <si>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</si>
  <si>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</si>
  <si>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</si>
  <si>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</si>
  <si>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</si>
  <si>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</si>
  <si>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</si>
  <si>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</si>
  <si>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</si>
  <si>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</si>
  <si>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</si>
  <si>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</si>
  <si>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</si>
  <si>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</si>
  <si>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</si>
  <si>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</si>
  <si>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</si>
  <si>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</si>
  <si>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</si>
  <si>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</si>
  <si>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</si>
  <si>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</si>
  <si>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</si>
  <si>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</si>
  <si>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</si>
  <si>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</si>
  <si>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</si>
  <si>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</si>
  <si>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</si>
  <si>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</si>
  <si>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</si>
  <si>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</si>
  <si>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</si>
  <si>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</si>
  <si>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</si>
  <si>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</si>
  <si>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</si>
  <si>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</si>
  <si>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</si>
  <si>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</si>
  <si>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</si>
  <si>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</si>
  <si>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</si>
  <si>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</si>
  <si>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</si>
  <si>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</si>
  <si>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</si>
  <si>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</si>
  <si>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</si>
  <si>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</si>
  <si>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</si>
  <si>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</si>
  <si>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</si>
  <si>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</si>
  <si>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</si>
  <si>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</si>
  <si>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</si>
  <si>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</si>
  <si>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</si>
  <si>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</si>
  <si>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</si>
  <si>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</si>
  <si>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</si>
  <si>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</si>
  <si>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</si>
  <si>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</si>
  <si>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</si>
  <si>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</si>
  <si>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</si>
  <si>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</si>
  <si>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</si>
  <si>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</si>
  <si>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</si>
  <si>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</si>
  <si>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</si>
  <si>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</si>
  <si>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</si>
  <si>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</si>
  <si>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</si>
  <si>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</si>
  <si>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</si>
  <si>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</si>
  <si>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</si>
  <si>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</si>
  <si>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</si>
  <si>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</si>
  <si>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</si>
  <si>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</si>
  <si>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</si>
  <si>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</si>
  <si>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</si>
  <si>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</si>
  <si>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</si>
  <si>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</si>
  <si>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</si>
  <si>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</si>
  <si>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</si>
  <si>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</si>
  <si>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</si>
  <si>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</si>
  <si>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</si>
  <si>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</si>
  <si>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</si>
  <si>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</si>
  <si>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</si>
  <si>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</si>
  <si>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</si>
  <si>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</si>
  <si>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</si>
  <si>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</si>
  <si>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</si>
  <si>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</si>
  <si>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</si>
  <si>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</si>
  <si>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</si>
  <si>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</si>
  <si>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</si>
  <si>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</si>
  <si>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</si>
  <si>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</si>
  <si>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</si>
  <si>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</si>
  <si>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</si>
  <si>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</si>
  <si>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</si>
  <si>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</si>
  <si>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</si>
  <si>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</si>
  <si>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</si>
  <si>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</si>
  <si>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</si>
  <si>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</si>
  <si>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</si>
  <si>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</si>
  <si>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</si>
  <si>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</si>
  <si>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</si>
  <si>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</si>
  <si>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</si>
  <si>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</si>
  <si>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</si>
  <si>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</si>
  <si>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</si>
  <si>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</si>
  <si>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</si>
  <si>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</si>
  <si>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</si>
  <si>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</si>
  <si>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</si>
  <si>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</si>
  <si>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</si>
  <si>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</si>
  <si>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</si>
  <si>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</si>
  <si>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</si>
  <si>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</si>
  <si>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</si>
  <si>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</si>
  <si>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</si>
  <si>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</si>
  <si>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</si>
  <si>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</si>
  <si>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</si>
  <si>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</si>
  <si>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</si>
  <si>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</si>
  <si>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</si>
  <si>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</si>
  <si>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</si>
  <si>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</si>
  <si>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</si>
  <si>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</si>
  <si>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</si>
  <si>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</si>
  <si>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</si>
  <si>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</si>
  <si>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</si>
  <si>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</si>
  <si>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</si>
  <si>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</si>
  <si>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</si>
  <si>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</si>
  <si>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</si>
  <si>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</si>
  <si>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</si>
  <si>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</si>
  <si>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</si>
  <si>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</si>
  <si>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</si>
  <si>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</si>
  <si>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</si>
  <si>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</si>
  <si>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</si>
  <si>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</si>
  <si>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</si>
  <si>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</si>
  <si>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</si>
  <si>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</si>
  <si>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</si>
  <si>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</si>
  <si>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</si>
  <si>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</si>
  <si>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</si>
  <si>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</si>
  <si>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</si>
  <si>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</si>
  <si>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</si>
  <si>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</si>
  <si>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</si>
  <si>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</si>
  <si>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</si>
  <si>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</si>
  <si>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</si>
  <si>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</si>
  <si>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</si>
  <si>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</si>
  <si>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</si>
  <si>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</si>
  <si>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</si>
  <si>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</si>
  <si>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</si>
  <si>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</si>
  <si>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</si>
  <si>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</si>
  <si>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</si>
  <si>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</si>
  <si>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</si>
  <si>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</si>
  <si>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</si>
  <si>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</si>
  <si>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</si>
  <si>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</si>
  <si>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</si>
  <si>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</si>
  <si>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</si>
  <si>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</si>
  <si>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</si>
  <si>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</si>
  <si>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</si>
  <si>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</si>
  <si>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</si>
  <si>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</si>
  <si>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</si>
  <si>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</si>
  <si>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</si>
  <si>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</si>
  <si>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</si>
  <si>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</si>
  <si>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</si>
  <si>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</si>
  <si>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</si>
  <si>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</si>
  <si>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</si>
  <si>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</si>
  <si>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</si>
  <si>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</si>
  <si>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</si>
  <si>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</si>
  <si>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</si>
  <si>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</si>
  <si>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</si>
  <si>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</si>
  <si>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</si>
  <si>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</si>
  <si>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</si>
  <si>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</si>
  <si>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</si>
  <si>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</si>
  <si>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</si>
  <si>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</si>
  <si>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</si>
  <si>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</si>
  <si>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</si>
  <si>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</si>
  <si>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</si>
  <si>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</si>
  <si>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</si>
  <si>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</si>
  <si>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</si>
  <si>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</si>
  <si>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</si>
  <si>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</si>
  <si>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</si>
  <si>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</si>
  <si>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</si>
  <si>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</si>
  <si>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</si>
  <si>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</si>
  <si>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</si>
  <si>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</si>
  <si>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</si>
  <si>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</si>
  <si>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</si>
  <si>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</si>
  <si>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</si>
  <si>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</si>
  <si>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</si>
  <si>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</si>
  <si>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</si>
  <si>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</si>
  <si>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</si>
  <si>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</si>
  <si>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</si>
  <si>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</si>
  <si>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</si>
  <si>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</si>
  <si>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</si>
  <si>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</si>
  <si>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</si>
  <si>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</si>
  <si>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</si>
  <si>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</si>
  <si>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</si>
  <si>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</si>
  <si>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</si>
  <si>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</si>
  <si>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</si>
  <si>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</si>
  <si>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</si>
  <si>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</si>
  <si>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</si>
  <si>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</si>
  <si>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</si>
  <si>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</si>
  <si>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</si>
  <si>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</si>
  <si>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</si>
  <si>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</si>
  <si>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</si>
  <si>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</si>
  <si>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</si>
  <si>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</si>
  <si>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</si>
  <si>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</si>
  <si>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</si>
  <si>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</si>
  <si>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</si>
  <si>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</si>
  <si>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</si>
  <si>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</si>
  <si>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</si>
  <si>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</si>
  <si>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</si>
  <si>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</si>
  <si>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</si>
  <si>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</si>
  <si>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</si>
  <si>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</si>
  <si>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</si>
  <si>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</si>
  <si>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</si>
  <si>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</si>
  <si>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</si>
  <si>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</si>
  <si>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</si>
  <si>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</si>
  <si>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</si>
  <si>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</si>
  <si>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</si>
  <si>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</si>
  <si>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</si>
  <si>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</si>
  <si>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</si>
  <si>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</si>
  <si>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</si>
  <si>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</si>
  <si>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</si>
  <si>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</si>
  <si>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</si>
  <si>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</si>
  <si>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</si>
  <si>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</si>
  <si>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</si>
  <si>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</si>
  <si>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</si>
  <si>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</si>
  <si>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</si>
  <si>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</si>
  <si>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</si>
  <si>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</si>
  <si>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</si>
  <si>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</si>
  <si>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</si>
  <si>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</si>
  <si>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</si>
  <si>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</si>
  <si>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</si>
  <si>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</si>
  <si>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</si>
  <si>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</si>
  <si>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</si>
  <si>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</si>
  <si>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</si>
  <si>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</si>
  <si>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</si>
  <si>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</si>
  <si>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</si>
  <si>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</si>
  <si>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</si>
  <si>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</si>
  <si>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</si>
  <si>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</si>
  <si>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</si>
  <si>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</si>
  <si>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</si>
  <si>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</si>
  <si>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</si>
  <si>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</si>
  <si>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</si>
  <si>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</si>
  <si>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</si>
  <si>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</si>
  <si>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</si>
  <si>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</si>
  <si>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</si>
  <si>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</si>
  <si>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</si>
  <si>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</si>
  <si>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</si>
  <si>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</si>
  <si>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</si>
  <si>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</si>
  <si>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</si>
  <si>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</si>
  <si>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</si>
  <si>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</si>
  <si>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</si>
  <si>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</si>
  <si>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</si>
  <si>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</si>
  <si>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</si>
  <si>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</si>
  <si>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</si>
  <si>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</si>
  <si>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</si>
  <si>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</si>
  <si>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</si>
  <si>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</si>
  <si>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</si>
  <si>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</si>
  <si>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</si>
  <si>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</si>
  <si>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</si>
  <si>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</si>
  <si>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</si>
  <si>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</si>
  <si>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</si>
  <si>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</si>
  <si>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</si>
  <si>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</si>
  <si>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</si>
  <si>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</si>
  <si>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</si>
  <si>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</si>
  <si>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</si>
  <si>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</si>
  <si>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</si>
  <si>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</si>
  <si>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</si>
  <si>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</si>
  <si>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</si>
  <si>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</si>
  <si>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</si>
  <si>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</si>
  <si>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</si>
  <si>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</si>
  <si>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</si>
  <si>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</si>
  <si>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</si>
  <si>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</si>
  <si>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</si>
  <si>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</si>
  <si>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</si>
  <si>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</si>
  <si>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</si>
  <si>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</si>
  <si>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</si>
  <si>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</si>
  <si>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</si>
  <si>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</si>
  <si>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</si>
  <si>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</si>
  <si>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</si>
  <si>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</si>
  <si>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</si>
  <si>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</si>
  <si>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</si>
  <si>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</si>
  <si>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</si>
  <si>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</si>
  <si>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</si>
  <si>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</si>
  <si>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</si>
  <si>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</si>
  <si>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</si>
  <si>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</si>
  <si>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</si>
  <si>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</si>
  <si>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</si>
  <si>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</si>
  <si>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</si>
  <si>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</si>
  <si>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</si>
  <si>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</si>
  <si>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</si>
  <si>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</si>
  <si>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</si>
  <si>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</si>
  <si>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</si>
  <si>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</si>
  <si>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</si>
  <si>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</si>
  <si>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</si>
  <si>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</si>
  <si>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</si>
  <si>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</si>
  <si>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</si>
  <si>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</si>
  <si>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</si>
  <si>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</si>
  <si>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</si>
  <si>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</si>
  <si>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</si>
  <si>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</si>
  <si>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</si>
  <si>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</si>
  <si>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</si>
  <si>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</si>
  <si>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</si>
  <si>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</si>
  <si>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</si>
  <si>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</si>
  <si>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</si>
  <si>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</si>
  <si>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</si>
  <si>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</si>
  <si>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</si>
  <si>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</si>
  <si>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</si>
  <si>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</si>
  <si>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</si>
  <si>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</si>
  <si>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</si>
  <si>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</si>
  <si>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</si>
  <si>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</si>
  <si>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</si>
  <si>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</si>
  <si>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</si>
  <si>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</si>
  <si>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</si>
  <si>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</si>
  <si>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</si>
  <si>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</si>
  <si>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</si>
  <si>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</si>
  <si>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</si>
  <si>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</si>
  <si>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</si>
  <si>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</si>
  <si>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</si>
  <si>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</si>
  <si>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</si>
  <si>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</si>
  <si>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</si>
  <si>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</si>
  <si>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</si>
  <si>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</si>
  <si>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</si>
  <si>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</si>
  <si>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</si>
  <si>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</si>
  <si>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</si>
  <si>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</si>
  <si>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</si>
  <si>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</si>
  <si>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</si>
  <si>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</si>
  <si>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</si>
  <si>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</si>
  <si>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</si>
  <si>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</si>
  <si>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</si>
  <si>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</si>
  <si>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</si>
  <si>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</si>
  <si>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</si>
  <si>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</si>
  <si>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</si>
  <si>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</si>
  <si>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</si>
  <si>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</si>
  <si>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</si>
  <si>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</si>
  <si>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</si>
  <si>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</si>
  <si>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</si>
  <si>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</si>
  <si>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</si>
  <si>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</si>
  <si>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</si>
  <si>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</si>
  <si>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</si>
  <si>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</si>
  <si>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</si>
  <si>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</si>
  <si>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</si>
  <si>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</si>
  <si>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</si>
  <si>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</si>
  <si>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</si>
  <si>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</si>
  <si>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</si>
  <si>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</si>
  <si>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</si>
  <si>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</si>
  <si>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</si>
  <si>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</si>
  <si>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</si>
  <si>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</si>
  <si>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</si>
  <si>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</si>
  <si>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</si>
  <si>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</si>
  <si>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</si>
  <si>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</si>
  <si>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</si>
  <si>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</si>
  <si>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</si>
  <si>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</si>
  <si>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</si>
  <si>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</si>
  <si>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</si>
  <si>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</si>
  <si>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</si>
  <si>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</si>
  <si>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</si>
  <si>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</si>
  <si>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</si>
  <si>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</si>
  <si>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</si>
  <si>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</si>
  <si>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</si>
  <si>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</si>
  <si>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</si>
  <si>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</si>
  <si>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</si>
  <si>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</si>
  <si>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</si>
  <si>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</si>
  <si>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</si>
  <si>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</si>
  <si>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</si>
  <si>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</si>
  <si>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</si>
  <si>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</si>
  <si>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</si>
  <si>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</si>
  <si>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</si>
  <si>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</si>
  <si>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</si>
  <si>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</si>
  <si>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</si>
  <si>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</si>
  <si>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</si>
  <si>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</si>
  <si>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</si>
  <si>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</si>
  <si>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</si>
  <si>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</si>
  <si>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</si>
  <si>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</si>
  <si>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</si>
  <si>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</si>
  <si>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</si>
  <si>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</si>
  <si>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</si>
  <si>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</si>
  <si>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</si>
  <si>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</si>
  <si>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</si>
  <si>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</si>
  <si>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</si>
  <si>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</si>
  <si>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</si>
  <si>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</si>
  <si>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</si>
  <si>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</si>
  <si>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</si>
  <si>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</si>
  <si>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</si>
  <si>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</si>
  <si>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</si>
  <si>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</si>
  <si>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</si>
  <si>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</si>
  <si>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</si>
  <si>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</si>
  <si>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</si>
  <si>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</si>
  <si>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</si>
  <si>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</si>
  <si>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</si>
  <si>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</si>
  <si>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</si>
  <si>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</si>
  <si>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</si>
  <si>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</si>
  <si>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</si>
  <si>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</si>
  <si>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</si>
  <si>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</si>
  <si>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</si>
  <si>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</si>
  <si>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</si>
  <si>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</si>
  <si>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</si>
  <si>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</si>
  <si>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</si>
  <si>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</si>
  <si>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</si>
  <si>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</si>
  <si>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</si>
  <si>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</si>
  <si>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</si>
  <si>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</si>
  <si>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</si>
  <si>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</si>
  <si>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</si>
  <si>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</si>
  <si>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</si>
  <si>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</si>
  <si>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</si>
  <si>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</si>
  <si>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</si>
  <si>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</si>
  <si>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</si>
  <si>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</si>
  <si>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</si>
  <si>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</si>
  <si>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</si>
  <si>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</si>
  <si>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</si>
  <si>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</si>
  <si>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</si>
  <si>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</si>
  <si>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</si>
  <si>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</si>
  <si>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</si>
  <si>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</si>
  <si>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</si>
  <si>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</si>
  <si>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</si>
  <si>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</si>
  <si>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</si>
  <si>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</si>
  <si>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</si>
  <si>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</si>
  <si>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</si>
  <si>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</si>
  <si>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</si>
  <si>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</si>
  <si>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</si>
  <si>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</si>
  <si>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</si>
  <si>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</si>
  <si>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</si>
  <si>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</si>
  <si>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</si>
  <si>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</si>
  <si>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</si>
  <si>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</si>
  <si>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</si>
  <si>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</si>
  <si>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</si>
  <si>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</si>
  <si>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</si>
  <si>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</si>
  <si>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</si>
  <si>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</si>
  <si>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</si>
  <si>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</si>
  <si>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</si>
  <si>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</si>
  <si>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</si>
  <si>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</si>
  <si>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</si>
  <si>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</si>
  <si>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</si>
  <si>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</si>
  <si>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</si>
  <si>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</si>
  <si>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</si>
  <si>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</si>
  <si>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</si>
  <si>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</si>
  <si>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</si>
  <si>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</si>
  <si>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</si>
  <si>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</si>
  <si>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</si>
  <si>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</si>
  <si>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</si>
  <si>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</si>
  <si>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</si>
  <si>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</si>
  <si>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</si>
  <si>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</si>
  <si>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</si>
  <si>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</si>
  <si>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</si>
  <si>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</si>
  <si>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</si>
  <si>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</si>
  <si>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</si>
  <si>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</si>
  <si>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</si>
  <si>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</si>
  <si>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</si>
  <si>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</si>
  <si>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</si>
  <si>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</si>
  <si>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</si>
  <si>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</si>
  <si>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</si>
  <si>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</si>
  <si>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</si>
  <si>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</si>
  <si>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</si>
  <si>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</si>
  <si>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</si>
  <si>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</si>
  <si>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</si>
  <si>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</si>
  <si>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</si>
  <si>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</si>
  <si>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</si>
  <si>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</si>
  <si>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</si>
  <si>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</si>
  <si>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</si>
  <si>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</si>
  <si>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</si>
  <si>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</si>
  <si>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</si>
  <si>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</si>
  <si>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</si>
  <si>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</si>
  <si>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</si>
  <si>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</si>
  <si>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</si>
  <si>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</si>
  <si>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</si>
  <si>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</si>
  <si>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</si>
  <si>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</si>
  <si>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</si>
  <si>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</si>
  <si>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</si>
  <si>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</si>
  <si>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</si>
  <si>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</si>
  <si>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</si>
  <si>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</si>
  <si>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</si>
  <si>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</si>
  <si>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</si>
  <si>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</si>
  <si>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</si>
  <si>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</si>
  <si>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</si>
  <si>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</si>
  <si>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</si>
  <si>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</si>
  <si>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</si>
  <si>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</si>
  <si>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</si>
  <si>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</si>
  <si>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</si>
  <si>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</si>
  <si>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</si>
  <si>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</si>
  <si>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</si>
  <si>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</si>
  <si>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</si>
  <si>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</si>
  <si>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</si>
  <si>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</si>
  <si>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</si>
  <si>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</si>
  <si>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</si>
  <si>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</si>
  <si>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</si>
  <si>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</si>
  <si>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</si>
  <si>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</si>
  <si>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</si>
  <si>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</si>
  <si>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</si>
  <si>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</si>
  <si>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</si>
  <si>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</si>
  <si>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</si>
  <si>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</si>
  <si>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</si>
  <si>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</si>
  <si>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</si>
  <si>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</si>
  <si>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</si>
  <si>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</si>
  <si>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</si>
  <si>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</si>
  <si>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</si>
  <si>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</si>
  <si>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</si>
  <si>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</si>
  <si>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</si>
  <si>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</si>
  <si>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</si>
  <si>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</si>
  <si>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</si>
  <si>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</si>
  <si>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</si>
  <si>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</si>
  <si>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</si>
  <si>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</si>
  <si>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</si>
  <si>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</si>
  <si>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</si>
  <si>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</si>
  <si>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</si>
  <si>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</si>
  <si>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</si>
  <si>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</si>
  <si>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</si>
  <si>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</si>
  <si>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</si>
  <si>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</si>
  <si>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</si>
  <si>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</si>
  <si>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</si>
  <si>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</si>
  <si>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</si>
  <si>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</si>
  <si>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</si>
  <si>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</si>
  <si>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</si>
  <si>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</si>
  <si>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</si>
  <si>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</si>
  <si>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</si>
  <si>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</si>
  <si>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</si>
  <si>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</si>
  <si>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</si>
  <si>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</si>
  <si>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</si>
  <si>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</si>
  <si>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</si>
  <si>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</si>
  <si>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</si>
  <si>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</si>
  <si>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</si>
  <si>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</si>
  <si>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</si>
  <si>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</si>
  <si>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</si>
  <si>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</si>
  <si>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</si>
  <si>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</si>
  <si>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</si>
  <si>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</si>
  <si>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</si>
  <si>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</si>
  <si>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</si>
  <si>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</si>
  <si>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</si>
  <si>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</si>
  <si>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</si>
  <si>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</si>
  <si>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</si>
  <si>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</si>
  <si>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</si>
  <si>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</si>
  <si>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</si>
  <si>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</si>
  <si>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</si>
  <si>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</si>
  <si>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</si>
  <si>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</si>
  <si>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</si>
  <si>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</si>
  <si>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</si>
  <si>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</si>
  <si>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</si>
  <si>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</si>
  <si>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</si>
  <si>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</si>
  <si>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</si>
  <si>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</si>
  <si>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</si>
  <si>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</si>
  <si>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</si>
  <si>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</si>
  <si>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</si>
  <si>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</si>
  <si>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</si>
  <si>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</si>
  <si>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</si>
  <si>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</si>
  <si>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</si>
  <si>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</si>
  <si>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</si>
  <si>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</si>
  <si>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</si>
  <si>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</si>
  <si>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</si>
  <si>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</si>
  <si>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</si>
  <si>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</si>
  <si>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</si>
  <si>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</si>
  <si>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</si>
  <si>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</si>
  <si>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</si>
  <si>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</si>
  <si>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</si>
  <si>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</si>
  <si>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</si>
  <si>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</si>
  <si>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</si>
  <si>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</si>
  <si>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</si>
  <si>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</si>
  <si>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</si>
  <si>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</si>
  <si>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</si>
  <si>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</si>
  <si>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</si>
  <si>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</si>
  <si>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</si>
  <si>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</si>
  <si>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</si>
  <si>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</si>
  <si>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</si>
  <si>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</si>
  <si>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</si>
  <si>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</si>
  <si>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</si>
  <si>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</si>
  <si>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</si>
  <si>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</si>
  <si>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</si>
  <si>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</si>
  <si>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</si>
  <si>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</si>
  <si>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</si>
  <si>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</si>
  <si>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</si>
  <si>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</si>
  <si>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</si>
  <si>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</si>
  <si>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</si>
  <si>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</si>
  <si>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</si>
  <si>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</si>
  <si>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</si>
  <si>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</si>
  <si>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</si>
  <si>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</si>
  <si>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</si>
  <si>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</si>
  <si>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</si>
  <si>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</si>
  <si>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</si>
  <si>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</si>
  <si>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</si>
  <si>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</si>
  <si>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</si>
  <si>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</si>
  <si>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</si>
  <si>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</si>
  <si>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</si>
  <si>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</si>
  <si>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</si>
  <si>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</si>
  <si>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</si>
  <si>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</si>
  <si>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</si>
  <si>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</si>
  <si>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</si>
  <si>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</si>
  <si>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</si>
  <si>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</si>
  <si>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</si>
  <si>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</si>
  <si>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</si>
  <si>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</si>
  <si>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</si>
  <si>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</si>
  <si>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</si>
  <si>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</si>
  <si>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</si>
  <si>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</si>
  <si>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</si>
  <si>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</si>
  <si>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</si>
  <si>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</si>
  <si>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</si>
  <si>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</si>
  <si>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</si>
  <si>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100
8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</si>
  <si>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</si>
  <si>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</si>
  <si>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</si>
  <si>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</si>
  <si>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</si>
  <si>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</si>
  <si>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</si>
  <si>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</si>
  <si>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</si>
  <si>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</si>
  <si>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</si>
  <si>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</si>
  <si>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</si>
  <si>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</si>
  <si>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</si>
  <si>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</si>
  <si>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</si>
  <si>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</si>
  <si>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</si>
  <si>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</si>
  <si>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</si>
  <si>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</si>
  <si>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</si>
  <si>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</si>
  <si>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</si>
  <si>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</si>
  <si>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</si>
  <si>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</si>
  <si>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</si>
  <si>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</si>
  <si>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</si>
  <si>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</si>
  <si>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</si>
  <si>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</si>
  <si>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</si>
  <si>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</si>
  <si>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</si>
  <si>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</si>
  <si>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</si>
  <si>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</si>
  <si>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</si>
  <si>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</si>
  <si>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</si>
  <si>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</si>
  <si>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</si>
  <si>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</si>
  <si>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</si>
  <si>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</si>
  <si>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</si>
  <si>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</si>
  <si>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</si>
  <si>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</si>
  <si>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</si>
  <si>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</si>
  <si>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</si>
  <si>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</si>
  <si>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</si>
  <si>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</si>
  <si>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</si>
  <si>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</si>
  <si>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</si>
  <si>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</si>
  <si>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</si>
  <si>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</si>
  <si>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</si>
  <si>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</si>
  <si>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</si>
  <si>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</si>
  <si>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</si>
  <si>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</si>
  <si>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</si>
  <si>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</si>
  <si>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</si>
  <si>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</si>
  <si>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</si>
  <si>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</si>
  <si>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</si>
  <si>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</si>
  <si>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</si>
  <si>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</si>
  <si>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</si>
  <si>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</si>
  <si>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</si>
  <si>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</si>
  <si>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</si>
  <si>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</si>
  <si>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</si>
  <si>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</si>
  <si>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</si>
  <si>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</si>
  <si>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</si>
  <si>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</si>
  <si>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</si>
  <si>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</si>
  <si>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</si>
  <si>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</si>
  <si>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</si>
  <si>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</si>
  <si>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</si>
  <si>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</si>
  <si>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</si>
  <si>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</si>
  <si>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</si>
  <si>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</si>
  <si>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</si>
  <si>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</si>
  <si>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</si>
  <si>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</si>
  <si>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</si>
  <si>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</si>
  <si>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</si>
  <si>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</si>
  <si>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</si>
  <si>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</si>
  <si>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</si>
  <si>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</si>
  <si>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</si>
  <si>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</si>
  <si>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</si>
  <si>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</si>
  <si>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</si>
  <si>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</si>
  <si>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</si>
  <si>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</si>
  <si>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</si>
  <si>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</si>
  <si>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</si>
  <si>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</si>
  <si>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</si>
  <si>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</si>
  <si>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</si>
  <si>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</si>
  <si>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</si>
  <si>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</si>
  <si>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</si>
  <si>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</si>
  <si>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</si>
  <si>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</si>
  <si>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</si>
  <si>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</si>
  <si>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</si>
  <si>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</si>
  <si>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</si>
  <si>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</si>
  <si>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</si>
  <si>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</si>
  <si>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</si>
  <si>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</si>
  <si>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</si>
  <si>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</si>
  <si>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</si>
  <si>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</si>
  <si>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</si>
  <si>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</si>
  <si>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</si>
  <si>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</si>
  <si>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</si>
  <si>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</si>
  <si>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</si>
  <si>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</si>
  <si>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</si>
  <si>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</si>
  <si>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</si>
  <si>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</si>
  <si>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</si>
  <si>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</si>
  <si>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</si>
  <si>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</si>
  <si>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</si>
  <si>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</si>
  <si>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</si>
  <si>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</si>
  <si>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</si>
  <si>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</si>
  <si>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</si>
  <si>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</si>
  <si>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</si>
  <si>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</si>
  <si>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</si>
  <si>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</si>
  <si>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</si>
  <si>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</si>
  <si>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</si>
  <si>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</si>
  <si>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</si>
  <si>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</si>
  <si>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</si>
  <si>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</si>
  <si>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</si>
  <si>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</si>
  <si>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</si>
  <si>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</si>
  <si>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</si>
  <si>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</si>
  <si>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</si>
  <si>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</si>
  <si>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</si>
  <si>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</si>
  <si>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</si>
  <si>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</si>
  <si>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</si>
  <si>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</si>
  <si>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</si>
  <si>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</si>
  <si>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</si>
  <si>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</si>
  <si>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</si>
  <si>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</si>
  <si>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</si>
  <si>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</si>
  <si>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</si>
  <si>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</si>
  <si>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</si>
  <si>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</si>
  <si>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</si>
  <si>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</si>
  <si>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</si>
  <si>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</si>
  <si>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</si>
  <si>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</si>
  <si>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</si>
  <si>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</si>
  <si>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</si>
  <si>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</si>
  <si>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</si>
  <si>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</si>
  <si>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</si>
  <si>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</si>
  <si>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</si>
  <si>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</si>
  <si>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</si>
  <si>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</si>
  <si>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</si>
  <si>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</si>
  <si>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</si>
  <si>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</si>
  <si>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</si>
  <si>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</si>
  <si>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</si>
  <si>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</si>
  <si>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</si>
  <si>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</si>
  <si>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</si>
  <si>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</si>
  <si>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</si>
  <si>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</si>
  <si>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</si>
  <si>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</si>
  <si>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</si>
  <si>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</si>
  <si>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</si>
  <si>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</si>
  <si>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</si>
  <si>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</si>
  <si>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</si>
  <si>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</si>
  <si>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</si>
  <si>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</si>
  <si>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</si>
  <si>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</si>
  <si>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</si>
  <si>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</si>
  <si>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</si>
  <si>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</si>
  <si>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</si>
  <si>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</si>
  <si>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</si>
  <si>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</si>
  <si>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</si>
  <si>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</si>
  <si>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</si>
  <si>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</si>
  <si>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</si>
  <si>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</si>
  <si>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</si>
  <si>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</si>
  <si>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</si>
  <si>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</si>
  <si>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</si>
  <si>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</si>
  <si>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</si>
  <si>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</si>
  <si>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</si>
  <si>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</si>
  <si>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</si>
  <si>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</si>
  <si>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</si>
  <si>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</si>
  <si>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</si>
  <si>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</si>
  <si>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</si>
  <si>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</si>
  <si>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</si>
  <si>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</si>
  <si>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</si>
  <si>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</si>
  <si>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</si>
  <si>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</si>
  <si>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</si>
  <si>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</si>
  <si>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</si>
  <si>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</si>
  <si>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</si>
  <si>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</si>
  <si>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</si>
  <si>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</si>
  <si>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</si>
  <si>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</si>
  <si>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</si>
  <si>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</si>
  <si>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</si>
  <si>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</si>
  <si>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</si>
  <si>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</si>
  <si>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</si>
  <si>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</si>
  <si>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</si>
  <si>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</si>
  <si>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</si>
  <si>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</si>
  <si>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</si>
  <si>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</si>
  <si>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</si>
  <si>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</si>
  <si>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</si>
  <si>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</si>
  <si>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</si>
  <si>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</si>
  <si>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</si>
  <si>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</si>
  <si>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</si>
  <si>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</si>
  <si>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</si>
  <si>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</si>
  <si>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</si>
  <si>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</si>
  <si>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</si>
  <si>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</si>
  <si>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</si>
  <si>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</si>
  <si>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</si>
  <si>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</si>
  <si>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</si>
  <si>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</si>
  <si>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</si>
  <si>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</si>
  <si>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</si>
  <si>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</si>
  <si>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</si>
  <si>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</si>
  <si>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</si>
  <si>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</si>
  <si>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</si>
  <si>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</si>
  <si>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</si>
  <si>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</si>
  <si>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</si>
  <si>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</si>
  <si>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</si>
  <si>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</si>
  <si>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</si>
  <si>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</si>
  <si>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</si>
  <si>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</si>
  <si>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</si>
  <si>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</si>
  <si>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</si>
  <si>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</si>
  <si>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</si>
  <si>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</si>
  <si>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</si>
  <si>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</si>
  <si>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</si>
  <si>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</si>
  <si>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</si>
  <si>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</si>
  <si>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</si>
  <si>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</si>
  <si>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</si>
  <si>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</si>
  <si>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</si>
  <si>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</si>
  <si>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</si>
  <si>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</si>
  <si>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</si>
  <si>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</si>
  <si>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</si>
  <si>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</si>
  <si>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</si>
  <si>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</si>
  <si>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</si>
  <si>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</si>
  <si>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</si>
  <si>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</si>
  <si>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</si>
  <si>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</si>
  <si>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</si>
  <si>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</si>
  <si>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</si>
  <si>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</si>
  <si>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</si>
  <si>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</si>
  <si>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</si>
  <si>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</si>
  <si>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</si>
  <si>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</si>
  <si>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</si>
  <si>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</si>
  <si>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</si>
  <si>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</si>
  <si>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</si>
  <si>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</si>
  <si>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</si>
  <si>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</si>
  <si>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</si>
  <si>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</si>
  <si>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</si>
  <si>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</si>
  <si>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</si>
  <si>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</si>
  <si>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</si>
  <si>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</si>
  <si>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</si>
  <si>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</si>
  <si>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</si>
  <si>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</si>
  <si>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</si>
  <si>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</si>
  <si>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</si>
  <si>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</si>
  <si>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</si>
  <si>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</si>
  <si>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</si>
  <si>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</si>
  <si>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</si>
  <si>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</si>
  <si>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</si>
  <si>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</si>
  <si>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</si>
  <si>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</si>
  <si>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</si>
  <si>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</si>
  <si>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</si>
  <si>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</si>
  <si>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</si>
  <si>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</si>
  <si>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</si>
  <si>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</si>
  <si>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</si>
  <si>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</si>
  <si>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</si>
  <si>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</si>
  <si>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</si>
  <si>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</si>
  <si>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</si>
  <si>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</si>
  <si>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</si>
  <si>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</si>
  <si>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</si>
  <si>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</si>
  <si>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</si>
  <si>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</si>
  <si>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</si>
  <si>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</si>
  <si>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</si>
  <si>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</si>
  <si>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</si>
  <si>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</si>
  <si>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</si>
  <si>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</si>
  <si>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</si>
  <si>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</si>
  <si>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</si>
  <si>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</si>
  <si>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</si>
  <si>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</si>
  <si>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</si>
  <si>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</si>
  <si>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</si>
  <si>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</si>
  <si>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</si>
  <si>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</si>
  <si>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</si>
  <si>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</si>
  <si>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</si>
  <si>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</si>
  <si>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</si>
  <si>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</si>
  <si>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</si>
  <si>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</si>
  <si>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</si>
  <si>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</si>
  <si>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</si>
  <si>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</si>
  <si>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</si>
  <si>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</si>
  <si>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</si>
  <si>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</si>
  <si>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</si>
  <si>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</si>
  <si>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</si>
  <si>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</si>
  <si>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</si>
  <si>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</si>
  <si>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</si>
  <si>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</si>
  <si>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</si>
  <si>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</si>
  <si>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</si>
  <si>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</si>
  <si>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</si>
  <si>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</si>
  <si>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</si>
  <si>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</si>
  <si>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</si>
  <si>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</si>
  <si>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</si>
  <si>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</si>
  <si>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</si>
  <si>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</si>
  <si>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</si>
  <si>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</si>
  <si>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</si>
  <si>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</si>
  <si>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</si>
  <si>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</si>
  <si>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</si>
  <si>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</si>
  <si>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</si>
  <si>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</si>
  <si>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</si>
  <si>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</si>
  <si>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</si>
  <si>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</si>
  <si>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</si>
  <si>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</si>
  <si>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</si>
  <si>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</si>
  <si>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</si>
  <si>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</si>
  <si>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</si>
  <si>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</si>
  <si>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</si>
  <si>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</si>
  <si>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</si>
  <si>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</si>
  <si>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</si>
  <si>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</si>
  <si>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</si>
  <si>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</si>
  <si>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</si>
  <si>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</si>
  <si>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</si>
  <si>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</si>
  <si>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</si>
  <si>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</si>
  <si>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</si>
  <si>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</si>
  <si>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</si>
  <si>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</si>
  <si>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</si>
  <si>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</si>
  <si>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</si>
  <si>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</si>
  <si>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</si>
  <si>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</si>
  <si>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</si>
  <si>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</si>
  <si>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</si>
  <si>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</si>
  <si>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</si>
  <si>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</si>
  <si>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</si>
  <si>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</si>
  <si>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</si>
  <si>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</si>
  <si>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</si>
  <si>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</si>
  <si>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</si>
  <si>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</si>
  <si>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</si>
  <si>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</si>
  <si>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</si>
  <si>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</si>
  <si>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</si>
  <si>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</si>
  <si>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</si>
  <si>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</si>
  <si>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</si>
  <si>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</si>
  <si>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</si>
  <si>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</si>
  <si>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</si>
  <si>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</si>
  <si>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</si>
  <si>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</si>
  <si>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</si>
  <si>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</si>
  <si>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</si>
  <si>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</si>
  <si>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</si>
  <si>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</si>
  <si>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</si>
  <si>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</si>
  <si>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</si>
  <si>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</si>
  <si>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</si>
  <si>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</si>
  <si>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</si>
  <si>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</si>
  <si>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</si>
  <si>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</si>
  <si>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</si>
  <si>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</si>
  <si>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</si>
  <si>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</si>
  <si>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</si>
  <si>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</si>
  <si>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</si>
  <si>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</si>
  <si>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</si>
  <si>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</si>
  <si>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</si>
  <si>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</si>
  <si>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</si>
  <si>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</si>
  <si>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</si>
  <si>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</si>
  <si>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</si>
  <si>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</si>
  <si>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</si>
  <si>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</si>
  <si>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</si>
  <si>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</si>
  <si>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</si>
  <si>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</si>
  <si>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</si>
  <si>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</si>
  <si>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</si>
  <si>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</si>
  <si>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</si>
  <si>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</si>
  <si>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</si>
  <si>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</si>
  <si>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</si>
  <si>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</si>
  <si>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</si>
  <si>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</si>
  <si>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</si>
  <si>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</si>
  <si>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</si>
  <si>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</si>
  <si>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</si>
  <si>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</si>
  <si>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</si>
  <si>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</si>
  <si>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</si>
  <si>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</si>
  <si>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</si>
  <si>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</si>
  <si>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</si>
  <si>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</si>
  <si>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</si>
  <si>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</si>
  <si>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</si>
  <si>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</si>
  <si>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</si>
  <si>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</si>
  <si>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</si>
  <si>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</si>
  <si>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</si>
  <si>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</si>
  <si>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</si>
  <si>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</si>
  <si>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</si>
  <si>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</si>
  <si>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</si>
  <si>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</si>
  <si>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</si>
  <si>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</si>
  <si>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</si>
  <si>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</si>
  <si>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</si>
  <si>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</si>
  <si>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</si>
  <si>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</si>
  <si>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</si>
  <si>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</si>
  <si>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</si>
  <si>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</si>
  <si>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</si>
  <si>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</si>
  <si>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</si>
  <si>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</si>
  <si>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</si>
  <si>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</si>
  <si>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</si>
  <si>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</si>
  <si>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</si>
  <si>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</si>
  <si>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</si>
  <si>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</si>
  <si>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</si>
  <si>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</si>
  <si>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</si>
  <si>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</si>
  <si>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</si>
  <si>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</si>
  <si>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</si>
  <si>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</si>
  <si>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</si>
  <si>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</si>
  <si>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</si>
  <si>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</si>
  <si>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</si>
  <si>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</si>
  <si>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</si>
  <si>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</si>
  <si>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</si>
  <si>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</si>
  <si>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</si>
  <si>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</si>
  <si>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</si>
  <si>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</si>
  <si>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</si>
  <si>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</si>
  <si>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</si>
  <si>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</si>
  <si>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</si>
  <si>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</si>
  <si>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</si>
  <si>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</si>
  <si>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</si>
  <si>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</si>
  <si>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</si>
  <si>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</si>
  <si>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</si>
  <si>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</si>
  <si>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</si>
  <si>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</si>
  <si>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</si>
  <si>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</si>
  <si>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</si>
  <si>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</si>
  <si>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</si>
  <si>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</si>
  <si>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</si>
  <si>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</si>
  <si>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</si>
  <si>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</si>
  <si>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</si>
  <si>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</si>
  <si>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</si>
  <si>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</si>
  <si>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</si>
  <si>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</si>
  <si>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</si>
  <si>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</si>
  <si>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</si>
  <si>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</si>
  <si>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</si>
  <si>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</si>
  <si>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</si>
  <si>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</si>
  <si>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</si>
  <si>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</si>
  <si>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</si>
  <si>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</si>
  <si>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</si>
  <si>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</si>
  <si>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</si>
  <si>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</si>
  <si>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</si>
  <si>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</si>
  <si>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</si>
  <si>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</si>
  <si>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</si>
  <si>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</si>
  <si>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</si>
  <si>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</si>
  <si>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</si>
  <si>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</si>
  <si>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</si>
  <si>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</si>
  <si>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</si>
  <si>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</si>
  <si>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</si>
  <si>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</si>
  <si>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</si>
  <si>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</si>
  <si>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</si>
  <si>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</si>
  <si>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</si>
  <si>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</si>
  <si>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</si>
  <si>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</si>
  <si>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</si>
  <si>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</si>
  <si>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</si>
  <si>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</si>
  <si>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</si>
  <si>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</si>
  <si>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</si>
  <si>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</si>
  <si>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</si>
  <si>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</si>
  <si>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</si>
  <si>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</si>
  <si>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</si>
  <si>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</si>
  <si>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</si>
  <si>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</si>
  <si>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</si>
  <si>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</si>
  <si>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</si>
  <si>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</si>
  <si>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</si>
  <si>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</si>
  <si>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</si>
  <si>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</si>
  <si>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</si>
  <si>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</si>
  <si>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</si>
  <si>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</si>
  <si>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</si>
  <si>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</si>
  <si>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</si>
  <si>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</si>
  <si>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</si>
  <si>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</si>
  <si>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</si>
  <si>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</si>
  <si>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</si>
  <si>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</si>
  <si>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</si>
  <si>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</si>
  <si>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</si>
  <si>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</si>
  <si>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</si>
  <si>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</si>
  <si>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</si>
  <si>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</si>
  <si>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</si>
  <si>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</si>
  <si>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</si>
  <si>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</si>
  <si>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</si>
  <si>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</si>
  <si>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</si>
  <si>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</si>
  <si>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</si>
  <si>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</si>
  <si>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</si>
  <si>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</si>
  <si>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</si>
  <si>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</si>
  <si>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</si>
  <si>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</si>
  <si>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</si>
  <si>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</si>
  <si>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</si>
  <si>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</si>
  <si>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</si>
  <si>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</si>
  <si>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</si>
  <si>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</si>
  <si>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</si>
  <si>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</si>
  <si>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</si>
  <si>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</si>
  <si>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</si>
  <si>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</si>
  <si>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</si>
  <si>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</si>
  <si>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</si>
  <si>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</si>
  <si>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</si>
  <si>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</si>
  <si>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</si>
  <si>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</si>
  <si>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</si>
  <si>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</si>
  <si>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</si>
  <si>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</si>
  <si>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</si>
  <si>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</si>
  <si>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</si>
  <si>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</si>
  <si>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</si>
  <si>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</si>
  <si>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</si>
  <si>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</si>
  <si>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</si>
  <si>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</si>
  <si>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</si>
  <si>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</si>
  <si>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</si>
  <si>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</si>
  <si>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</si>
  <si>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</si>
  <si>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</si>
  <si>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</si>
  <si>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</si>
  <si>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</si>
  <si>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</si>
  <si>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</si>
  <si>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</si>
  <si>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</si>
  <si>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</si>
  <si>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</si>
  <si>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</si>
  <si>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</si>
  <si>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</si>
  <si>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</si>
  <si>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</si>
  <si>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</si>
  <si>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</si>
  <si>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</si>
  <si>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</si>
  <si>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</si>
  <si>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</si>
  <si>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</si>
  <si>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</si>
  <si>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</si>
  <si>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</si>
  <si>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</si>
  <si>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</si>
  <si>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</si>
  <si>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</si>
  <si>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</si>
  <si>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</si>
  <si>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</si>
  <si>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</si>
  <si>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</si>
  <si>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</si>
  <si>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</si>
  <si>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</si>
  <si>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</si>
  <si>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</si>
  <si>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</si>
  <si>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</si>
  <si>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</si>
  <si>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</si>
  <si>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</si>
  <si>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</si>
  <si>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</si>
  <si>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</si>
  <si>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</si>
  <si>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</si>
  <si>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</si>
  <si>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</si>
  <si>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</si>
  <si>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</si>
  <si>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</si>
  <si>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</si>
  <si>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</si>
  <si>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</si>
  <si>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</si>
  <si>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</si>
  <si>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</si>
  <si>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</si>
  <si>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</si>
  <si>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</si>
  <si>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</si>
  <si>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</si>
  <si>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</si>
  <si>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</si>
  <si>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</si>
  <si>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</si>
  <si>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</si>
  <si>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</si>
  <si>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</si>
  <si>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</si>
  <si>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</si>
  <si>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</si>
  <si>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</si>
  <si>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</si>
  <si>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</si>
  <si>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</si>
  <si>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</si>
  <si>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</si>
  <si>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</si>
  <si>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</si>
  <si>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</si>
  <si>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</si>
  <si>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</si>
  <si>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</si>
  <si>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</si>
  <si>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</si>
  <si>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</si>
  <si>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</si>
  <si>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</si>
  <si>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</si>
  <si>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</si>
  <si>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</si>
  <si>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</si>
  <si>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</si>
  <si>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</si>
  <si>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</si>
  <si>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</si>
  <si>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</si>
  <si>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</si>
  <si>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</si>
  <si>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</si>
  <si>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</si>
  <si>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</si>
  <si>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</si>
  <si>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</si>
  <si>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</si>
  <si>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</si>
  <si>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</si>
  <si>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</si>
  <si>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</si>
  <si>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</si>
  <si>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</si>
  <si>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</si>
  <si>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</si>
  <si>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</si>
  <si>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</si>
  <si>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</si>
  <si>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</si>
  <si>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</si>
  <si>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</si>
  <si>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</si>
  <si>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</si>
  <si>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</si>
  <si>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</si>
  <si>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</si>
  <si>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</si>
  <si>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</si>
  <si>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</si>
  <si>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</si>
  <si>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</si>
  <si>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</si>
  <si>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</si>
  <si>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</si>
  <si>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</si>
  <si>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</si>
  <si>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</si>
  <si>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</si>
  <si>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</si>
  <si>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</si>
  <si>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</si>
  <si>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</si>
  <si>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</si>
  <si>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</si>
  <si>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</si>
  <si>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</si>
  <si>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</si>
  <si>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</si>
  <si>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</si>
  <si>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</si>
  <si>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</si>
  <si>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</si>
  <si>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</si>
  <si>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</si>
  <si>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</si>
  <si>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</si>
  <si>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</si>
  <si>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</si>
  <si>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</si>
  <si>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</si>
  <si>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</si>
  <si>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</si>
  <si>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</si>
  <si>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</si>
  <si>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</si>
  <si>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</si>
  <si>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</si>
  <si>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</si>
  <si>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</si>
  <si>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</si>
  <si>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</si>
  <si>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</si>
  <si>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</si>
  <si>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</si>
  <si>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</si>
  <si>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</si>
  <si>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</si>
  <si>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</si>
  <si>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</si>
  <si>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</si>
  <si>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</si>
  <si>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</si>
  <si>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</si>
  <si>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</si>
  <si>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</si>
  <si>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</si>
  <si>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</si>
  <si>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</si>
  <si>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</si>
  <si>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</si>
  <si>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</si>
  <si>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</si>
  <si>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</si>
  <si>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</si>
  <si>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</si>
  <si>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</si>
  <si>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</si>
  <si>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</si>
  <si>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</si>
  <si>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</si>
  <si>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</si>
  <si>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</si>
  <si>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</si>
  <si>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</si>
  <si>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</si>
  <si>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</si>
  <si>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</si>
  <si>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</si>
  <si>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</si>
  <si>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</si>
  <si>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</si>
  <si>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</si>
  <si>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</si>
  <si>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</si>
  <si>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</si>
  <si>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</si>
  <si>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</si>
  <si>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</si>
  <si>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</si>
  <si>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</si>
  <si>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</si>
  <si>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</si>
  <si>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</si>
  <si>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</si>
  <si>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</si>
  <si>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</si>
  <si>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</si>
  <si>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</si>
  <si>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</si>
  <si>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</si>
  <si>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</si>
  <si>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</si>
  <si>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</si>
  <si>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</si>
  <si>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</si>
  <si>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</si>
  <si>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</si>
  <si>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</si>
  <si>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</si>
  <si>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</si>
  <si>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</si>
  <si>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</si>
  <si>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</si>
  <si>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</si>
  <si>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</si>
  <si>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</si>
  <si>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</si>
  <si>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</si>
  <si>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</si>
  <si>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</si>
  <si>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</si>
  <si>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</si>
  <si>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</si>
  <si>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</si>
  <si>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</si>
  <si>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</si>
  <si>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</si>
  <si>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</si>
  <si>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</si>
  <si>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</si>
  <si>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</si>
  <si>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</si>
  <si>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</si>
  <si>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</si>
  <si>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</si>
  <si>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</si>
  <si>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</si>
  <si>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</si>
  <si>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</si>
  <si>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</si>
  <si>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</si>
  <si>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</si>
  <si>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</si>
  <si>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</si>
  <si>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</si>
  <si>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</si>
  <si>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</si>
  <si>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</si>
  <si>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</si>
  <si>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</si>
  <si>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</si>
  <si>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</si>
  <si>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</si>
  <si>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</si>
  <si>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</si>
  <si>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</si>
  <si>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</si>
  <si>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</si>
  <si>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</si>
  <si>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</si>
  <si>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</si>
  <si>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</si>
  <si>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</si>
  <si>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</si>
  <si>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</si>
  <si>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</si>
  <si>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</si>
  <si>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</si>
  <si>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</si>
  <si>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</si>
  <si>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</si>
  <si>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</si>
  <si>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</si>
  <si>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</si>
  <si>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</si>
  <si>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</si>
  <si>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</si>
  <si>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</si>
  <si>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</si>
  <si>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</si>
  <si>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</si>
  <si>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</si>
  <si>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</si>
  <si>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</si>
  <si>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</si>
  <si>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</si>
  <si>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</si>
  <si>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</si>
  <si>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</si>
  <si>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</si>
  <si>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</si>
  <si>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</si>
  <si>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</si>
  <si>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</si>
  <si>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</si>
  <si>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</si>
  <si>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</si>
  <si>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</si>
  <si>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</si>
  <si>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</si>
  <si>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</si>
  <si>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</si>
  <si>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</si>
  <si>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</si>
  <si>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</si>
  <si>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</si>
  <si>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</si>
  <si>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</si>
  <si>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</si>
  <si>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</si>
  <si>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</si>
  <si>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</si>
  <si>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</si>
  <si>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</si>
  <si>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</si>
  <si>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</si>
  <si>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</si>
  <si>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</si>
  <si>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</si>
  <si>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</si>
  <si>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</si>
  <si>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</si>
  <si>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</si>
  <si>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</si>
  <si>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</si>
  <si>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</si>
  <si>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</si>
  <si>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</si>
  <si>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</si>
  <si>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</si>
  <si>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</si>
  <si>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</si>
  <si>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</si>
  <si>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</si>
  <si>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</si>
  <si>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</si>
  <si>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</si>
  <si>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</si>
  <si>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</si>
  <si>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</si>
  <si>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</si>
  <si>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</si>
  <si>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</si>
  <si>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</si>
  <si>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</si>
  <si>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</si>
  <si>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</si>
  <si>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</si>
  <si>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</si>
  <si>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</si>
  <si>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</si>
  <si>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</si>
  <si>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</si>
  <si>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</si>
  <si>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</si>
  <si>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</si>
  <si>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</si>
  <si>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</si>
  <si>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</si>
  <si>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</si>
  <si>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</si>
  <si>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</si>
  <si>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</si>
  <si>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</si>
  <si>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</si>
  <si>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</si>
  <si>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</si>
  <si>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</si>
  <si>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</si>
  <si>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</si>
  <si>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</si>
  <si>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</si>
  <si>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</si>
  <si>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</si>
  <si>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</si>
  <si>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</si>
  <si>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</si>
  <si>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</si>
  <si>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</si>
  <si>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</si>
  <si>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</si>
  <si>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</si>
  <si>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</si>
  <si>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</si>
  <si>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</si>
  <si>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</si>
  <si>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</si>
  <si>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</si>
  <si>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</si>
  <si>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</si>
  <si>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</si>
  <si>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</si>
  <si>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</si>
  <si>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</si>
  <si>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</si>
  <si>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</si>
  <si>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</si>
  <si>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</si>
  <si>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</si>
  <si>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</si>
  <si>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</si>
  <si>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</si>
  <si>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</si>
  <si>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</si>
  <si>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</si>
  <si>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</si>
  <si>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</si>
  <si>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</si>
  <si>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</si>
  <si>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</si>
  <si>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</si>
  <si>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</si>
  <si>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</si>
  <si>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</si>
  <si>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</si>
  <si>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</si>
  <si>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</si>
  <si>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</si>
  <si>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</si>
  <si>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</si>
  <si>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</si>
  <si>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</si>
  <si>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</si>
  <si>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</si>
  <si>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</si>
  <si>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</si>
  <si>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</si>
  <si>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</si>
  <si>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</si>
  <si>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</si>
  <si>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</si>
  <si>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</si>
  <si>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</si>
  <si>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</si>
  <si>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</si>
  <si>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</si>
  <si>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</si>
  <si>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Оборудование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</si>
  <si>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</si>
  <si>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</si>
  <si>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</si>
  <si>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</si>
  <si>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</si>
  <si>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</si>
  <si>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</si>
  <si>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</si>
  <si>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</si>
  <si>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</si>
  <si>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</si>
  <si>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</si>
  <si>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</si>
  <si>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</si>
  <si>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</si>
  <si>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</si>
  <si>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</si>
  <si>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</si>
  <si>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</si>
  <si>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</si>
  <si>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</si>
  <si>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</si>
  <si>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</si>
  <si>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</si>
  <si>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</si>
  <si>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</si>
  <si>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</si>
  <si>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</si>
  <si>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</si>
  <si>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</si>
  <si>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</si>
  <si>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</si>
  <si>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</si>
  <si>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</si>
  <si>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</si>
  <si>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</si>
  <si>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</si>
  <si>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</si>
  <si>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</si>
  <si>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</si>
  <si>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</si>
  <si>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</si>
  <si>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</si>
  <si>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</si>
  <si>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</si>
  <si>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</si>
  <si>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</si>
  <si>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</si>
  <si>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</si>
  <si>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</si>
  <si>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</si>
  <si>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</si>
  <si>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</si>
  <si>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</si>
  <si>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</si>
  <si>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</si>
  <si>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</si>
  <si>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</si>
  <si>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</si>
  <si>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</si>
  <si>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</si>
  <si>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</si>
  <si>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</si>
  <si>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</si>
  <si>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</si>
  <si>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</si>
  <si>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</si>
  <si>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</si>
  <si>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</si>
  <si>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</si>
  <si>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</si>
  <si>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</si>
  <si>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</si>
  <si>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</si>
  <si>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</si>
  <si>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</si>
  <si>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</si>
  <si>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</si>
  <si>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</si>
  <si>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</si>
  <si>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</si>
  <si>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</si>
  <si>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</si>
  <si>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</si>
  <si>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</si>
  <si>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</si>
  <si>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</si>
  <si>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</si>
  <si>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</si>
  <si>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</si>
  <si>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</si>
  <si>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</si>
  <si>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</si>
  <si>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</si>
  <si>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</si>
  <si>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</si>
  <si>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</si>
  <si>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</si>
  <si>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</si>
  <si>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</si>
  <si>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</si>
  <si>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</si>
  <si>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</si>
  <si>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</si>
  <si>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</si>
  <si>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</si>
  <si>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</si>
  <si>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</si>
  <si>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</si>
  <si>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</si>
  <si>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</si>
  <si>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</si>
  <si>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</si>
  <si>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</si>
  <si>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</si>
  <si>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</si>
  <si>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</si>
  <si>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</si>
  <si>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</si>
  <si>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</si>
  <si>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</si>
  <si>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</si>
  <si>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</si>
  <si>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</si>
  <si>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</si>
  <si>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</si>
  <si>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</si>
  <si>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</si>
  <si>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</si>
  <si>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</si>
  <si>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</si>
  <si>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</si>
  <si>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</si>
  <si>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</si>
  <si>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</si>
  <si>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</si>
  <si>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</si>
  <si>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</si>
  <si>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</si>
  <si>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</si>
  <si>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</si>
  <si>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</si>
  <si>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</si>
  <si>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</si>
  <si>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</si>
  <si>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</si>
  <si>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</si>
  <si>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</si>
  <si>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</si>
  <si>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</si>
  <si>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</si>
  <si>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</si>
  <si>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</si>
  <si>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</si>
  <si>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</si>
  <si>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</si>
  <si>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</si>
  <si>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</si>
  <si>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</si>
  <si>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</si>
  <si>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</si>
  <si>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</si>
  <si>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</si>
  <si>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</si>
  <si>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</si>
  <si>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</si>
  <si>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</si>
  <si>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</si>
  <si>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</si>
  <si>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</si>
  <si>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</si>
  <si>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</si>
  <si>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</si>
  <si>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</si>
  <si>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</si>
  <si>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</si>
  <si>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</si>
  <si>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</si>
  <si>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</si>
  <si>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</si>
  <si>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</si>
  <si>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</si>
  <si>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</si>
  <si>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</si>
  <si>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</si>
  <si>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</si>
  <si>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</si>
  <si>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</si>
  <si>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</si>
  <si>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</si>
  <si>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</si>
  <si>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</si>
  <si>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</si>
  <si>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</si>
  <si>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</si>
  <si>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</si>
  <si>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</si>
  <si>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</si>
  <si>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</si>
  <si>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</si>
  <si>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</si>
  <si>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</si>
  <si>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</si>
  <si>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</si>
  <si>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</si>
  <si>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</si>
  <si>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</si>
  <si>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</si>
  <si>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</si>
  <si>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</si>
  <si>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</si>
  <si>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</si>
  <si>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</si>
  <si>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</si>
  <si>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</si>
  <si>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</si>
  <si>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</si>
  <si>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</si>
  <si>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</si>
  <si>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</si>
  <si>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</si>
  <si>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</si>
  <si>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</si>
  <si>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</si>
  <si>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</si>
  <si>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</si>
  <si>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</si>
  <si>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</si>
  <si>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</si>
  <si>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</si>
  <si>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</si>
  <si>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</si>
  <si>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</si>
  <si>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</si>
  <si>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</si>
  <si>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</si>
  <si>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</si>
  <si>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</si>
  <si>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</si>
  <si>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</si>
  <si>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</si>
  <si>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</si>
  <si>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</si>
  <si>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</si>
  <si>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</si>
  <si>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</si>
  <si>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</si>
  <si>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</si>
  <si>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</si>
  <si>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</si>
  <si>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</si>
  <si>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</si>
  <si>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</si>
  <si>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</si>
  <si>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</si>
  <si>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</si>
  <si>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</si>
  <si>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</si>
  <si>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</si>
  <si>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</si>
  <si>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</si>
  <si>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</si>
  <si>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</si>
  <si>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</si>
  <si>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</si>
  <si>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</si>
  <si>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</si>
  <si>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</si>
  <si>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</si>
  <si>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</si>
  <si>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</si>
  <si>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</si>
  <si>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</si>
  <si>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</si>
  <si>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</si>
  <si>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</si>
  <si>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</si>
  <si>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</si>
  <si>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</si>
  <si>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</si>
  <si>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</si>
  <si>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</si>
  <si>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</si>
  <si>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</si>
  <si>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</si>
  <si>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</si>
  <si>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</si>
  <si>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</si>
  <si>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</si>
  <si>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</si>
  <si>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</si>
  <si>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</si>
  <si>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</si>
  <si>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</si>
  <si>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</si>
  <si>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</si>
  <si>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</si>
  <si>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</si>
  <si>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</si>
  <si>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</si>
  <si>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</si>
  <si>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</si>
  <si>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</si>
  <si>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</si>
  <si>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</si>
  <si>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</si>
  <si>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</si>
  <si>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</si>
  <si>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</si>
  <si>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</si>
  <si>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</si>
  <si>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</si>
  <si>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</si>
  <si>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</si>
  <si>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</si>
  <si>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</si>
  <si>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</si>
  <si>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</si>
  <si>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</si>
  <si>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</si>
  <si>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</si>
  <si>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</si>
  <si>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</si>
  <si>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</si>
  <si>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</si>
  <si>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</si>
  <si>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</si>
  <si>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</si>
  <si>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</si>
  <si>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</si>
  <si>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</si>
  <si>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</si>
  <si>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</si>
  <si>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</si>
  <si>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</si>
  <si>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</si>
  <si>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</si>
  <si>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</si>
  <si>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</si>
  <si>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</si>
  <si>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</si>
  <si>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</si>
  <si>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</si>
  <si>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</si>
  <si>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</si>
  <si>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</si>
  <si>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</si>
  <si>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</si>
  <si>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</si>
  <si>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</si>
  <si>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</si>
  <si>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</si>
  <si>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</si>
  <si>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</si>
  <si>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</si>
  <si>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</si>
  <si>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</si>
  <si>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</si>
  <si>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</si>
  <si>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</si>
  <si>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</si>
  <si>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</si>
  <si>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</si>
  <si>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</si>
  <si>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</si>
  <si>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</si>
  <si>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</si>
  <si>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</si>
  <si>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</si>
  <si>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</si>
  <si>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</si>
  <si>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</si>
  <si>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</si>
  <si>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</si>
  <si>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</si>
  <si>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</si>
  <si>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</si>
  <si>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</si>
  <si>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</si>
  <si>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</si>
  <si>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</si>
  <si>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</si>
  <si>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</si>
  <si>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</si>
  <si>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</si>
  <si>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</si>
  <si>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</si>
  <si>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</si>
  <si>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</si>
  <si>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</si>
  <si>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</si>
  <si>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</si>
  <si>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</si>
  <si>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</si>
  <si>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</si>
  <si>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</si>
  <si>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</si>
  <si>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</si>
  <si>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</si>
  <si>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</si>
  <si>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</si>
  <si>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</si>
  <si>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</si>
  <si>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</si>
  <si>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</si>
  <si>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</si>
  <si>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</si>
  <si>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</si>
  <si>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</si>
  <si>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</si>
  <si>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</si>
  <si>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</si>
  <si>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</si>
  <si>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</si>
  <si>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</si>
  <si>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</si>
  <si>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</si>
  <si>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</si>
  <si>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</si>
  <si>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</si>
  <si>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</si>
  <si>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</si>
  <si>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</si>
  <si>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</si>
  <si>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</si>
  <si>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</si>
  <si>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</si>
  <si>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</si>
  <si>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</si>
  <si>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</si>
  <si>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</si>
  <si>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</si>
  <si>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</si>
  <si>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</si>
  <si>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</si>
  <si>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</si>
  <si>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</si>
  <si>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</si>
  <si>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</si>
  <si>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</si>
  <si>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</si>
  <si>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</si>
  <si>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</si>
  <si>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</si>
  <si>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</si>
  <si>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</si>
  <si>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</si>
  <si>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</si>
  <si>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</si>
  <si>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</si>
  <si>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</si>
  <si>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</si>
  <si>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</si>
  <si>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</si>
  <si>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</si>
  <si>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</si>
  <si>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</si>
  <si>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</si>
  <si>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</si>
  <si>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</si>
  <si>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</si>
  <si>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</si>
  <si>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</si>
  <si>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</si>
  <si>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</si>
  <si>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</si>
  <si>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</si>
  <si>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</si>
  <si>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</si>
  <si>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</si>
  <si>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</si>
  <si>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</si>
  <si>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</si>
  <si>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</si>
  <si>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</si>
  <si>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</si>
  <si>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</si>
  <si>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</si>
  <si>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</si>
  <si>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</si>
  <si>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</si>
  <si>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</si>
  <si>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</si>
  <si>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</si>
  <si>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</si>
  <si>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</si>
  <si>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</si>
  <si>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</si>
  <si>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</si>
  <si>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</si>
  <si>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</si>
  <si>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</si>
  <si>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</si>
  <si>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</si>
  <si>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</si>
  <si>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</si>
  <si>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</si>
  <si>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</si>
  <si>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</si>
  <si>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</si>
  <si>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</si>
  <si>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</si>
  <si>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</si>
  <si>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</si>
  <si>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</si>
  <si>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</si>
  <si>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</si>
  <si>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 xml:space="preserve">  ВСЕГО по смете</t>
  </si>
  <si>
    <t>работы</t>
  </si>
  <si>
    <t>материалы</t>
  </si>
  <si>
    <t xml:space="preserve">корректирующий </t>
  </si>
  <si>
    <t>корректирующий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</si>
  <si>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</si>
  <si>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</si>
  <si>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</si>
  <si>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</si>
  <si>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</si>
  <si>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</si>
  <si>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 xml:space="preserve">  ВСЕГО, без НДС</t>
  </si>
  <si>
    <t xml:space="preserve">  ВСЕГО,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</si>
</sst>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29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6" xfId="0" applyNumberFormat="1" applyFont="1" applyFill="1" applyBorder="1" applyAlignment="1" applyProtection="1">
      <alignment horizontal="right" vertical="top"/>
    </xf>
    <xf numFmtId="49" fontId="3" fillId="0" borderId="9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5" fillId="0" borderId="9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center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6" fillId="0" borderId="0" xfId="0" applyNumberFormat="1" applyFont="1" applyFill="1" applyBorder="1" applyAlignment="1" applyProtection="1"/>
    <xf numFmtId="0" fontId="16" fillId="0" borderId="0" xfId="0" applyFont="1"/>
    <xf numFmtId="49" fontId="7" fillId="0" borderId="10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 applyProtection="1">
      <alignment vertical="center" wrapText="1"/>
    </xf>
    <xf numFmtId="49" fontId="9" fillId="2" borderId="6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9" fontId="7" fillId="3" borderId="6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/>
    <xf numFmtId="49" fontId="18" fillId="0" borderId="4" xfId="0" applyNumberFormat="1" applyFont="1" applyFill="1" applyBorder="1" applyAlignment="1" applyProtection="1">
      <alignment horizontal="center" vertical="top" wrapText="1"/>
    </xf>
    <xf numFmtId="49" fontId="18" fillId="0" borderId="4" xfId="0" applyNumberFormat="1" applyFont="1" applyFill="1" applyBorder="1" applyAlignment="1" applyProtection="1">
      <alignment horizontal="left" vertical="top" wrapText="1"/>
    </xf>
    <xf numFmtId="1" fontId="18" fillId="0" borderId="4" xfId="0" applyNumberFormat="1" applyFont="1" applyFill="1" applyBorder="1" applyAlignment="1" applyProtection="1">
      <alignment horizontal="center" vertical="top" wrapText="1"/>
    </xf>
    <xf numFmtId="4" fontId="18" fillId="0" borderId="4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/>
    <xf numFmtId="4" fontId="16" fillId="0" borderId="0" xfId="0" applyNumberFormat="1" applyFont="1"/>
    <xf numFmtId="4" fontId="16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4" fontId="15" fillId="0" borderId="0" xfId="0" applyNumberFormat="1" applyFont="1" applyFill="1" applyBorder="1" applyAlignment="1" applyProtection="1"/>
    <xf numFmtId="49" fontId="14" fillId="4" borderId="3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top" wrapText="1"/>
    </xf>
    <xf numFmtId="4" fontId="13" fillId="0" borderId="16" xfId="0" applyNumberFormat="1" applyFont="1" applyBorder="1" applyAlignment="1">
      <alignment horizontal="center" vertical="top" wrapText="1"/>
    </xf>
    <xf numFmtId="49" fontId="7" fillId="0" borderId="4" xfId="0" applyNumberFormat="1" applyFont="1" applyFill="1" applyBorder="1" applyAlignment="1" applyProtection="1">
      <alignment horizontal="center" vertical="top"/>
    </xf>
    <xf numFmtId="49" fontId="7" fillId="0" borderId="6" xfId="0" applyNumberFormat="1" applyFont="1" applyFill="1" applyBorder="1" applyAlignment="1" applyProtection="1">
      <alignment horizontal="center" vertical="top"/>
    </xf>
    <xf numFmtId="49" fontId="9" fillId="2" borderId="6" xfId="0" applyNumberFormat="1" applyFont="1" applyFill="1" applyBorder="1" applyAlignment="1" applyProtection="1">
      <alignment vertical="top" wrapText="1"/>
    </xf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3" fillId="0" borderId="6" xfId="0" applyNumberFormat="1" applyFont="1" applyFill="1" applyBorder="1" applyAlignment="1" applyProtection="1">
      <alignment horizontal="center" vertical="top" wrapText="1"/>
    </xf>
    <xf numFmtId="4" fontId="18" fillId="0" borderId="4" xfId="0" applyNumberFormat="1" applyFont="1" applyFill="1" applyBorder="1" applyAlignment="1" applyProtection="1">
      <alignment horizontal="center" vertical="top" wrapText="1"/>
    </xf>
    <xf numFmtId="49" fontId="9" fillId="2" borderId="6" xfId="0" applyNumberFormat="1" applyFont="1" applyFill="1" applyBorder="1" applyAlignment="1" applyProtection="1">
      <alignment horizontal="center" vertical="top" wrapText="1"/>
    </xf>
    <xf numFmtId="4" fontId="5" fillId="0" borderId="6" xfId="0" applyNumberFormat="1" applyFont="1" applyFill="1" applyBorder="1" applyAlignment="1" applyProtection="1">
      <alignment horizontal="center" vertical="top" wrapText="1"/>
    </xf>
    <xf numFmtId="49" fontId="14" fillId="4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Fill="1" applyBorder="1" applyAlignment="1" applyProtection="1"/>
    <xf numFmtId="49" fontId="21" fillId="0" borderId="0" xfId="0" applyNumberFormat="1" applyFont="1" applyFill="1" applyBorder="1" applyAlignment="1" applyProtection="1">
      <alignment horizontal="center" vertical="top"/>
    </xf>
    <xf numFmtId="49" fontId="20" fillId="0" borderId="0" xfId="0" applyNumberFormat="1" applyFont="1" applyFill="1" applyBorder="1" applyAlignment="1" applyProtection="1">
      <alignment wrapText="1"/>
    </xf>
    <xf numFmtId="4" fontId="14" fillId="0" borderId="16" xfId="0" applyNumberFormat="1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horizontal="center" vertical="center" wrapText="1"/>
    </xf>
    <xf numFmtId="49" fontId="14" fillId="0" borderId="6" xfId="0" applyNumberFormat="1" applyFont="1" applyFill="1" applyBorder="1" applyAlignment="1" applyProtection="1">
      <alignment horizontal="center" vertical="center" wrapText="1"/>
    </xf>
    <xf numFmtId="49" fontId="22" fillId="2" borderId="3" xfId="0" applyNumberFormat="1" applyFont="1" applyFill="1" applyBorder="1" applyAlignment="1" applyProtection="1">
      <alignment vertical="center" wrapText="1"/>
    </xf>
    <xf numFmtId="4" fontId="20" fillId="0" borderId="3" xfId="0" applyNumberFormat="1" applyFont="1" applyFill="1" applyBorder="1" applyAlignment="1" applyProtection="1">
      <alignment horizontal="right" vertical="top" wrapText="1"/>
    </xf>
    <xf numFmtId="4" fontId="21" fillId="0" borderId="3" xfId="0" applyNumberFormat="1" applyFont="1" applyFill="1" applyBorder="1" applyAlignment="1" applyProtection="1">
      <alignment horizontal="right" vertical="top" wrapText="1"/>
    </xf>
    <xf numFmtId="49" fontId="14" fillId="3" borderId="3" xfId="0" applyNumberFormat="1" applyFont="1" applyFill="1" applyBorder="1" applyAlignment="1" applyProtection="1">
      <alignment vertical="center" wrapText="1"/>
    </xf>
    <xf numFmtId="49" fontId="14" fillId="0" borderId="3" xfId="0" applyNumberFormat="1" applyFont="1" applyFill="1" applyBorder="1" applyAlignment="1" applyProtection="1">
      <alignment vertical="center" wrapText="1"/>
    </xf>
    <xf numFmtId="4" fontId="20" fillId="0" borderId="0" xfId="0" applyNumberFormat="1" applyFont="1" applyFill="1" applyBorder="1" applyAlignment="1" applyProtection="1"/>
    <xf numFmtId="4" fontId="20" fillId="0" borderId="3" xfId="0" applyNumberFormat="1" applyFont="1" applyFill="1" applyBorder="1" applyAlignment="1" applyProtection="1">
      <alignment horizontal="right" vertical="top"/>
    </xf>
    <xf numFmtId="49" fontId="20" fillId="0" borderId="0" xfId="0" applyNumberFormat="1" applyFont="1" applyFill="1" applyBorder="1" applyAlignment="1" applyProtection="1">
      <alignment vertical="top"/>
    </xf>
    <xf numFmtId="49" fontId="21" fillId="0" borderId="0" xfId="0" applyNumberFormat="1" applyFont="1" applyFill="1" applyBorder="1" applyAlignment="1" applyProtection="1">
      <alignment vertical="center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49" fontId="23" fillId="0" borderId="0" xfId="0" applyNumberFormat="1" applyFont="1" applyFill="1" applyBorder="1" applyAlignment="1" applyProtection="1"/>
    <xf numFmtId="49" fontId="24" fillId="0" borderId="0" xfId="0" applyNumberFormat="1" applyFont="1" applyFill="1" applyBorder="1" applyAlignment="1" applyProtection="1">
      <alignment horizontal="center" vertical="top"/>
    </xf>
    <xf numFmtId="49" fontId="23" fillId="0" borderId="0" xfId="0" applyNumberFormat="1" applyFont="1" applyFill="1" applyBorder="1" applyAlignment="1" applyProtection="1">
      <alignment wrapText="1"/>
    </xf>
    <xf numFmtId="4" fontId="25" fillId="0" borderId="16" xfId="0" applyNumberFormat="1" applyFont="1" applyBorder="1" applyAlignment="1">
      <alignment horizontal="center" vertical="center" wrapText="1"/>
    </xf>
    <xf numFmtId="4" fontId="25" fillId="0" borderId="18" xfId="0" applyNumberFormat="1" applyFont="1" applyBorder="1" applyAlignment="1">
      <alignment horizontal="center" vertical="center" wrapText="1"/>
    </xf>
    <xf numFmtId="49" fontId="25" fillId="0" borderId="6" xfId="0" applyNumberFormat="1" applyFont="1" applyFill="1" applyBorder="1" applyAlignment="1" applyProtection="1">
      <alignment horizontal="center" vertical="center" wrapText="1"/>
    </xf>
    <xf numFmtId="49" fontId="26" fillId="2" borderId="3" xfId="0" applyNumberFormat="1" applyFont="1" applyFill="1" applyBorder="1" applyAlignment="1" applyProtection="1">
      <alignment vertical="center" wrapText="1"/>
    </xf>
    <xf numFmtId="4" fontId="27" fillId="0" borderId="4" xfId="0" applyNumberFormat="1" applyFont="1" applyFill="1" applyBorder="1" applyAlignment="1" applyProtection="1">
      <alignment horizontal="right" vertical="top" wrapText="1"/>
    </xf>
    <xf numFmtId="4" fontId="23" fillId="0" borderId="3" xfId="0" applyNumberFormat="1" applyFont="1" applyFill="1" applyBorder="1" applyAlignment="1" applyProtection="1">
      <alignment horizontal="right" vertical="top" wrapText="1"/>
    </xf>
    <xf numFmtId="4" fontId="24" fillId="0" borderId="3" xfId="0" applyNumberFormat="1" applyFont="1" applyFill="1" applyBorder="1" applyAlignment="1" applyProtection="1">
      <alignment horizontal="right" vertical="top" wrapText="1"/>
    </xf>
    <xf numFmtId="49" fontId="25" fillId="3" borderId="3" xfId="0" applyNumberFormat="1" applyFont="1" applyFill="1" applyBorder="1" applyAlignment="1" applyProtection="1">
      <alignment vertical="center" wrapText="1"/>
    </xf>
    <xf numFmtId="49" fontId="25" fillId="0" borderId="3" xfId="0" applyNumberFormat="1" applyFont="1" applyFill="1" applyBorder="1" applyAlignment="1" applyProtection="1">
      <alignment vertical="center" wrapText="1"/>
    </xf>
    <xf numFmtId="4" fontId="23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4" fontId="23" fillId="0" borderId="3" xfId="0" applyNumberFormat="1" applyFont="1" applyFill="1" applyBorder="1" applyAlignment="1" applyProtection="1">
      <alignment horizontal="right" vertical="top"/>
    </xf>
    <xf numFmtId="49" fontId="23" fillId="0" borderId="0" xfId="0" applyNumberFormat="1" applyFont="1" applyFill="1" applyBorder="1" applyAlignment="1" applyProtection="1">
      <alignment vertical="top"/>
    </xf>
    <xf numFmtId="49" fontId="24" fillId="0" borderId="0" xfId="0" applyNumberFormat="1" applyFont="1" applyFill="1" applyBorder="1" applyAlignment="1" applyProtection="1">
      <alignment vertical="center"/>
    </xf>
    <xf numFmtId="49" fontId="25" fillId="0" borderId="3" xfId="0" applyNumberFormat="1" applyFont="1" applyFill="1" applyBorder="1" applyAlignment="1" applyProtection="1">
      <alignment horizontal="center" vertical="center" wrapText="1"/>
    </xf>
    <xf numFmtId="49" fontId="25" fillId="4" borderId="3" xfId="0" applyNumberFormat="1" applyFont="1" applyFill="1" applyBorder="1" applyAlignment="1" applyProtection="1">
      <alignment vertical="center" wrapText="1"/>
    </xf>
    <xf numFmtId="4" fontId="25" fillId="0" borderId="0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center" vertical="center"/>
    </xf>
    <xf numFmtId="49" fontId="22" fillId="2" borderId="6" xfId="0" applyNumberFormat="1" applyFont="1" applyFill="1" applyBorder="1" applyAlignment="1" applyProtection="1">
      <alignment vertical="center" wrapText="1"/>
    </xf>
    <xf numFmtId="4" fontId="20" fillId="0" borderId="6" xfId="0" applyNumberFormat="1" applyFont="1" applyFill="1" applyBorder="1" applyAlignment="1" applyProtection="1">
      <alignment horizontal="right" vertical="top" wrapText="1"/>
    </xf>
    <xf numFmtId="4" fontId="21" fillId="0" borderId="6" xfId="0" applyNumberFormat="1" applyFont="1" applyFill="1" applyBorder="1" applyAlignment="1" applyProtection="1">
      <alignment horizontal="right" vertical="top" wrapText="1"/>
    </xf>
    <xf numFmtId="49" fontId="14" fillId="3" borderId="6" xfId="0" applyNumberFormat="1" applyFont="1" applyFill="1" applyBorder="1" applyAlignment="1" applyProtection="1">
      <alignment vertical="center" wrapText="1"/>
    </xf>
    <xf numFmtId="49" fontId="14" fillId="0" borderId="6" xfId="0" applyNumberFormat="1" applyFont="1" applyFill="1" applyBorder="1" applyAlignment="1" applyProtection="1">
      <alignment vertical="center" wrapText="1"/>
    </xf>
    <xf numFmtId="0" fontId="20" fillId="0" borderId="6" xfId="0" applyNumberFormat="1" applyFont="1" applyFill="1" applyBorder="1" applyAlignment="1" applyProtection="1">
      <alignment horizontal="right" vertical="top"/>
    </xf>
    <xf numFmtId="49" fontId="20" fillId="0" borderId="0" xfId="0" applyNumberFormat="1" applyFont="1" applyFill="1" applyBorder="1" applyAlignment="1" applyProtection="1">
      <alignment vertical="top" wrapText="1"/>
    </xf>
    <xf numFmtId="4" fontId="14" fillId="0" borderId="16" xfId="0" applyNumberFormat="1" applyFont="1" applyBorder="1" applyAlignment="1">
      <alignment horizontal="center" vertical="top" wrapText="1"/>
    </xf>
    <xf numFmtId="49" fontId="14" fillId="0" borderId="4" xfId="0" applyNumberFormat="1" applyFont="1" applyFill="1" applyBorder="1" applyAlignment="1" applyProtection="1">
      <alignment horizontal="center" vertical="top"/>
    </xf>
    <xf numFmtId="49" fontId="14" fillId="0" borderId="6" xfId="0" applyNumberFormat="1" applyFont="1" applyFill="1" applyBorder="1" applyAlignment="1" applyProtection="1">
      <alignment horizontal="center" vertical="top"/>
    </xf>
    <xf numFmtId="49" fontId="22" fillId="2" borderId="6" xfId="0" applyNumberFormat="1" applyFont="1" applyFill="1" applyBorder="1" applyAlignment="1" applyProtection="1">
      <alignment vertical="top" wrapText="1"/>
    </xf>
    <xf numFmtId="4" fontId="20" fillId="0" borderId="6" xfId="0" applyNumberFormat="1" applyFont="1" applyFill="1" applyBorder="1" applyAlignment="1" applyProtection="1">
      <alignment horizontal="center" vertical="top" wrapText="1"/>
    </xf>
    <xf numFmtId="49" fontId="22" fillId="2" borderId="6" xfId="0" applyNumberFormat="1" applyFont="1" applyFill="1" applyBorder="1" applyAlignment="1" applyProtection="1">
      <alignment horizontal="center" vertical="top" wrapText="1"/>
    </xf>
    <xf numFmtId="4" fontId="21" fillId="0" borderId="6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/>
    </xf>
    <xf numFmtId="49" fontId="14" fillId="0" borderId="6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" fontId="25" fillId="0" borderId="7" xfId="0" applyNumberFormat="1" applyFont="1" applyBorder="1" applyAlignment="1">
      <alignment horizontal="center" vertical="center" wrapText="1"/>
    </xf>
    <xf numFmtId="4" fontId="28" fillId="5" borderId="3" xfId="0" applyNumberFormat="1" applyFont="1" applyFill="1" applyBorder="1" applyAlignment="1">
      <alignment horizontal="left" vertical="top" wrapText="1"/>
    </xf>
    <xf numFmtId="4" fontId="28" fillId="5" borderId="4" xfId="0" applyNumberFormat="1" applyFont="1" applyFill="1" applyBorder="1" applyAlignment="1">
      <alignment horizontal="right" vertical="top" wrapText="1"/>
    </xf>
    <xf numFmtId="4" fontId="18" fillId="5" borderId="4" xfId="0" applyNumberFormat="1" applyFont="1" applyFill="1" applyBorder="1" applyAlignment="1">
      <alignment horizontal="right" vertical="top" wrapText="1"/>
    </xf>
    <xf numFmtId="4" fontId="28" fillId="5" borderId="4" xfId="0" applyNumberFormat="1" applyFont="1" applyFill="1" applyBorder="1" applyAlignment="1">
      <alignment horizontal="center" vertical="top" wrapText="1"/>
    </xf>
    <xf numFmtId="4" fontId="28" fillId="5" borderId="20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28" fillId="6" borderId="2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19" fillId="0" borderId="3" xfId="0" applyNumberFormat="1" applyFont="1" applyFill="1" applyBorder="1" applyAlignment="1" applyProtection="1">
      <alignment horizontal="right" vertical="top"/>
    </xf>
    <xf numFmtId="49" fontId="28" fillId="6" borderId="21" xfId="0" applyNumberFormat="1" applyFont="1" applyFill="1" applyBorder="1" applyAlignment="1">
      <alignment horizontal="left" vertical="center" wrapText="1"/>
    </xf>
    <xf numFmtId="49" fontId="28" fillId="6" borderId="22" xfId="0" applyNumberFormat="1" applyFont="1" applyFill="1" applyBorder="1" applyAlignment="1">
      <alignment horizontal="left" vertical="center" wrapText="1"/>
    </xf>
    <xf numFmtId="4" fontId="27" fillId="6" borderId="23" xfId="0" applyNumberFormat="1" applyFont="1" applyFill="1" applyBorder="1" applyAlignment="1">
      <alignment horizontal="center" vertical="center" wrapText="1"/>
    </xf>
    <xf numFmtId="4" fontId="27" fillId="6" borderId="22" xfId="0" applyNumberFormat="1" applyFont="1" applyFill="1" applyBorder="1" applyAlignment="1">
      <alignment horizontal="center" vertical="center" wrapText="1"/>
    </xf>
    <xf numFmtId="4" fontId="27" fillId="6" borderId="24" xfId="0" applyNumberFormat="1" applyFont="1" applyFill="1" applyBorder="1" applyAlignment="1">
      <alignment horizontal="center" vertical="center" wrapText="1"/>
    </xf>
    <xf numFmtId="4" fontId="18" fillId="6" borderId="25" xfId="0" applyNumberFormat="1" applyFont="1" applyFill="1" applyBorder="1" applyAlignment="1">
      <alignment horizontal="center" vertical="center" wrapText="1"/>
    </xf>
    <xf numFmtId="4" fontId="18" fillId="6" borderId="26" xfId="0" applyNumberFormat="1" applyFont="1" applyFill="1" applyBorder="1" applyAlignment="1">
      <alignment horizontal="center" vertical="center" wrapText="1"/>
    </xf>
    <xf numFmtId="4" fontId="18" fillId="6" borderId="27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28" fillId="5" borderId="19" xfId="0" applyNumberFormat="1" applyFont="1" applyFill="1" applyBorder="1" applyAlignment="1">
      <alignment horizontal="left" vertical="top" wrapText="1"/>
    </xf>
    <xf numFmtId="49" fontId="28" fillId="5" borderId="3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8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17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4" fillId="4" borderId="5" xfId="0" applyNumberFormat="1" applyFont="1" applyFill="1" applyBorder="1" applyAlignment="1" applyProtection="1">
      <alignment horizontal="left" vertical="center" wrapText="1"/>
    </xf>
    <xf numFmtId="49" fontId="14" fillId="4" borderId="3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F00"/>
    <pageSetUpPr fitToPage="1"/>
  </sheetPr>
  <dimension ref="A1:U402"/>
  <sheetViews>
    <sheetView workbookViewId="0">
      <pane ySplit="11" topLeftCell="A393" activePane="bottomLeft" state="frozen"/>
      <selection activeCell="L23" sqref="L23"/>
      <selection pane="bottomLeft"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9" width="9.140625" style="1"/>
    <col min="20" max="20" width="15.28515625" style="73" customWidth="1"/>
    <col min="21" max="21" width="15.7109375" style="1" customWidth="1"/>
    <col min="22" max="16384" width="9.140625" style="1"/>
  </cols>
  <sheetData>
    <row r="1" spans="1:21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  <c r="T1" s="68"/>
    </row>
    <row r="2" spans="1:21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  <c r="T2" s="68"/>
    </row>
    <row r="3" spans="1:21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  <c r="T3" s="68"/>
    </row>
    <row r="4" spans="1:21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  <c r="T4" s="68"/>
    </row>
    <row r="5" spans="1:21" s="2" customFormat="1" ht="28.5" customHeight="1" x14ac:dyDescent="0.25">
      <c r="A5" s="190" t="s">
        <v>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  <c r="T5" s="68"/>
    </row>
    <row r="6" spans="1:21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  <c r="T6" s="68"/>
    </row>
    <row r="7" spans="1:21" s="2" customFormat="1" ht="15" x14ac:dyDescent="0.25">
      <c r="A7" s="188" t="s">
        <v>4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  <c r="T7" s="68"/>
    </row>
    <row r="8" spans="1:21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  <c r="T8" s="68"/>
    </row>
    <row r="9" spans="1:21" s="2" customFormat="1" ht="30.75" customHeight="1" thickBot="1" x14ac:dyDescent="0.3">
      <c r="A9" s="3"/>
      <c r="B9" s="5" t="s">
        <v>6</v>
      </c>
      <c r="C9" s="203" t="s">
        <v>7</v>
      </c>
      <c r="D9" s="203"/>
      <c r="E9" s="203"/>
      <c r="F9" s="203"/>
      <c r="G9" s="203"/>
      <c r="H9" s="97"/>
      <c r="I9" s="6"/>
      <c r="J9" s="104"/>
      <c r="K9" s="126"/>
      <c r="L9" s="104"/>
      <c r="M9" s="6"/>
      <c r="T9" s="68">
        <f>T398</f>
        <v>0</v>
      </c>
    </row>
    <row r="10" spans="1:21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53"/>
      <c r="T10" s="74" t="s">
        <v>6536</v>
      </c>
      <c r="U10" s="55" t="s">
        <v>6537</v>
      </c>
    </row>
    <row r="11" spans="1:21" s="49" customFormat="1" ht="15" x14ac:dyDescent="0.25">
      <c r="A11" s="56"/>
      <c r="B11" s="57"/>
      <c r="C11" s="58"/>
      <c r="D11" s="59"/>
      <c r="E11" s="56"/>
      <c r="F11" s="60"/>
      <c r="G11" s="57"/>
      <c r="H11" s="99"/>
      <c r="I11" s="61"/>
      <c r="J11" s="106"/>
      <c r="K11" s="128"/>
      <c r="L11" s="144"/>
      <c r="M11" s="62"/>
      <c r="N11" s="53"/>
      <c r="O11" s="53"/>
      <c r="P11" s="53"/>
      <c r="Q11" s="53"/>
      <c r="R11" s="53"/>
      <c r="S11" s="53" t="s">
        <v>6538</v>
      </c>
      <c r="T11" s="74"/>
      <c r="U11" s="55"/>
    </row>
    <row r="12" spans="1:21" s="2" customFormat="1" ht="15" x14ac:dyDescent="0.25">
      <c r="A12" s="8">
        <v>1</v>
      </c>
      <c r="B12" s="8">
        <v>2</v>
      </c>
      <c r="C12" s="199">
        <v>3</v>
      </c>
      <c r="D12" s="199"/>
      <c r="E12" s="199"/>
      <c r="F12" s="9">
        <v>4</v>
      </c>
      <c r="G12" s="8">
        <v>5</v>
      </c>
      <c r="H12" s="100"/>
      <c r="I12" s="9" t="s">
        <v>49</v>
      </c>
      <c r="J12" s="107"/>
      <c r="K12" s="129"/>
      <c r="L12" s="145" t="s">
        <v>54</v>
      </c>
      <c r="M12" s="4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  <c r="S12" s="49">
        <v>1.0095000000000001</v>
      </c>
      <c r="T12" s="68"/>
    </row>
    <row r="13" spans="1:21" s="2" customFormat="1" ht="15" customHeight="1" x14ac:dyDescent="0.25">
      <c r="A13" s="195" t="s">
        <v>13</v>
      </c>
      <c r="B13" s="196"/>
      <c r="C13" s="196"/>
      <c r="D13" s="196"/>
      <c r="E13" s="196"/>
      <c r="F13" s="63"/>
      <c r="G13" s="63"/>
      <c r="H13" s="63"/>
      <c r="I13" s="63"/>
      <c r="J13" s="108"/>
      <c r="K13" s="130"/>
      <c r="L13" s="146"/>
      <c r="M13" s="64"/>
      <c r="N13" s="49"/>
      <c r="O13" s="49"/>
      <c r="P13" s="49"/>
      <c r="Q13" s="49"/>
      <c r="R13" s="49"/>
      <c r="S13" s="49">
        <f>S12</f>
        <v>1.0095000000000001</v>
      </c>
      <c r="T13" s="75"/>
      <c r="U13" s="54"/>
    </row>
    <row r="14" spans="1:21" s="2" customFormat="1" ht="50.25" customHeight="1" x14ac:dyDescent="0.25">
      <c r="A14" s="10" t="s">
        <v>14</v>
      </c>
      <c r="B14" s="11" t="s">
        <v>15</v>
      </c>
      <c r="C14" s="200" t="s">
        <v>16</v>
      </c>
      <c r="D14" s="201"/>
      <c r="E14" s="202"/>
      <c r="F14" s="10" t="s">
        <v>17</v>
      </c>
      <c r="G14" s="12">
        <v>2</v>
      </c>
      <c r="H14" s="12"/>
      <c r="I14" s="13">
        <v>9382.2900000000009</v>
      </c>
      <c r="J14" s="72"/>
      <c r="K14" s="131"/>
      <c r="L14" s="72">
        <v>82.52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49">
        <f t="shared" ref="S14:S77" si="0">S13</f>
        <v>1.0095000000000001</v>
      </c>
      <c r="T14" s="68">
        <f>I14*S14</f>
        <v>9471.42</v>
      </c>
      <c r="U14" s="2">
        <f>L14*N14*O14*P14*Q14*R14</f>
        <v>95.910264382525199</v>
      </c>
    </row>
    <row r="15" spans="1:21" s="2" customFormat="1" ht="22.5" x14ac:dyDescent="0.25">
      <c r="A15" s="20"/>
      <c r="B15" s="21" t="s">
        <v>19</v>
      </c>
      <c r="C15" s="183" t="s">
        <v>20</v>
      </c>
      <c r="D15" s="183"/>
      <c r="E15" s="183"/>
      <c r="F15" s="22" t="s">
        <v>21</v>
      </c>
      <c r="G15" s="17" t="s">
        <v>22</v>
      </c>
      <c r="H15" s="17"/>
      <c r="I15" s="23">
        <v>0</v>
      </c>
      <c r="J15" s="109"/>
      <c r="K15" s="132"/>
      <c r="L15" s="147">
        <v>0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49">
        <f>S14</f>
        <v>1.0095000000000001</v>
      </c>
      <c r="T15" s="2">
        <f>I15*N15*O15*P15*Q15*R15</f>
        <v>0</v>
      </c>
      <c r="U15" s="2">
        <f>L15*N15*O15*P15*Q15*R15</f>
        <v>0</v>
      </c>
    </row>
    <row r="16" spans="1:21" s="2" customFormat="1" ht="22.5" x14ac:dyDescent="0.25">
      <c r="A16" s="20"/>
      <c r="B16" s="21" t="s">
        <v>23</v>
      </c>
      <c r="C16" s="183" t="s">
        <v>24</v>
      </c>
      <c r="D16" s="183"/>
      <c r="E16" s="183"/>
      <c r="F16" s="22" t="s">
        <v>21</v>
      </c>
      <c r="G16" s="17" t="s">
        <v>22</v>
      </c>
      <c r="H16" s="17"/>
      <c r="I16" s="23">
        <v>0</v>
      </c>
      <c r="J16" s="109"/>
      <c r="K16" s="132"/>
      <c r="L16" s="147">
        <v>0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49">
        <f t="shared" si="0"/>
        <v>1.0095000000000001</v>
      </c>
      <c r="T16" s="2">
        <f>I16*N16*O16*P16*Q16*R16</f>
        <v>0</v>
      </c>
      <c r="U16" s="2">
        <f>L16*N16*O16*P16*Q16*R16</f>
        <v>0</v>
      </c>
    </row>
    <row r="17" spans="1:21" s="2" customFormat="1" ht="22.5" x14ac:dyDescent="0.25">
      <c r="A17" s="20"/>
      <c r="B17" s="21" t="s">
        <v>25</v>
      </c>
      <c r="C17" s="183" t="s">
        <v>26</v>
      </c>
      <c r="D17" s="183"/>
      <c r="E17" s="183"/>
      <c r="F17" s="22" t="s">
        <v>21</v>
      </c>
      <c r="G17" s="17" t="s">
        <v>27</v>
      </c>
      <c r="H17" s="17"/>
      <c r="I17" s="23">
        <v>0</v>
      </c>
      <c r="J17" s="109"/>
      <c r="K17" s="132"/>
      <c r="L17" s="147">
        <v>0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49">
        <f t="shared" si="0"/>
        <v>1.0095000000000001</v>
      </c>
      <c r="T17" s="2">
        <f>I17*N17*O17*P17*Q17*R17</f>
        <v>0</v>
      </c>
      <c r="U17" s="2">
        <f>L17*N17*O17*P17*Q17*R17</f>
        <v>0</v>
      </c>
    </row>
    <row r="18" spans="1:21" s="2" customFormat="1" ht="22.5" x14ac:dyDescent="0.25">
      <c r="A18" s="20"/>
      <c r="B18" s="21" t="s">
        <v>28</v>
      </c>
      <c r="C18" s="183" t="s">
        <v>29</v>
      </c>
      <c r="D18" s="183"/>
      <c r="E18" s="183"/>
      <c r="F18" s="22" t="s">
        <v>30</v>
      </c>
      <c r="G18" s="17" t="s">
        <v>31</v>
      </c>
      <c r="H18" s="17"/>
      <c r="I18" s="23">
        <v>0</v>
      </c>
      <c r="J18" s="109"/>
      <c r="K18" s="132"/>
      <c r="L18" s="147">
        <v>0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49">
        <f t="shared" si="0"/>
        <v>1.0095000000000001</v>
      </c>
      <c r="T18" s="2">
        <f>I18*N18*O18*P18*Q18*R18</f>
        <v>0</v>
      </c>
      <c r="U18" s="2">
        <f>L18*N18*O18*P18*Q18*R18</f>
        <v>0</v>
      </c>
    </row>
    <row r="19" spans="1:21" s="2" customFormat="1" ht="22.5" x14ac:dyDescent="0.25">
      <c r="A19" s="69" t="s">
        <v>32</v>
      </c>
      <c r="B19" s="70" t="s">
        <v>33</v>
      </c>
      <c r="C19" s="187" t="s">
        <v>34</v>
      </c>
      <c r="D19" s="187"/>
      <c r="E19" s="187"/>
      <c r="F19" s="69" t="s">
        <v>35</v>
      </c>
      <c r="G19" s="71">
        <v>1</v>
      </c>
      <c r="H19" s="71"/>
      <c r="I19" s="72"/>
      <c r="J19" s="72"/>
      <c r="K19" s="131"/>
      <c r="L19" s="72">
        <v>67149</v>
      </c>
      <c r="M19" s="72"/>
      <c r="N19" s="49"/>
      <c r="O19" s="49"/>
      <c r="P19" s="49"/>
      <c r="Q19" s="49"/>
      <c r="R19" s="49"/>
      <c r="S19" s="49">
        <f t="shared" si="0"/>
        <v>1.0095000000000001</v>
      </c>
      <c r="T19" s="68"/>
      <c r="U19" s="68">
        <f>L19</f>
        <v>67149</v>
      </c>
    </row>
    <row r="20" spans="1:21" s="2" customFormat="1" ht="22.5" x14ac:dyDescent="0.25">
      <c r="A20" s="69" t="s">
        <v>36</v>
      </c>
      <c r="B20" s="70" t="s">
        <v>33</v>
      </c>
      <c r="C20" s="187" t="s">
        <v>37</v>
      </c>
      <c r="D20" s="187"/>
      <c r="E20" s="187"/>
      <c r="F20" s="69" t="s">
        <v>35</v>
      </c>
      <c r="G20" s="71">
        <v>1</v>
      </c>
      <c r="H20" s="71"/>
      <c r="I20" s="72">
        <v>0</v>
      </c>
      <c r="J20" s="72"/>
      <c r="K20" s="131"/>
      <c r="L20" s="72">
        <v>40858</v>
      </c>
      <c r="M20" s="72"/>
      <c r="N20" s="49"/>
      <c r="O20" s="49"/>
      <c r="P20" s="49"/>
      <c r="Q20" s="49"/>
      <c r="R20" s="49"/>
      <c r="S20" s="49">
        <f t="shared" si="0"/>
        <v>1.0095000000000001</v>
      </c>
      <c r="T20" s="2">
        <f>I20*N20*O20*P20*Q20*R20</f>
        <v>0</v>
      </c>
      <c r="U20" s="68">
        <f>L20</f>
        <v>40858</v>
      </c>
    </row>
    <row r="21" spans="1:21" s="2" customFormat="1" ht="15" x14ac:dyDescent="0.25">
      <c r="A21" s="10" t="s">
        <v>38</v>
      </c>
      <c r="B21" s="11" t="s">
        <v>39</v>
      </c>
      <c r="C21" s="182" t="s">
        <v>40</v>
      </c>
      <c r="D21" s="182"/>
      <c r="E21" s="182"/>
      <c r="F21" s="10" t="s">
        <v>17</v>
      </c>
      <c r="G21" s="12">
        <v>2</v>
      </c>
      <c r="H21" s="12"/>
      <c r="I21" s="13">
        <v>12946.84</v>
      </c>
      <c r="J21" s="72"/>
      <c r="K21" s="131"/>
      <c r="L21" s="72">
        <v>96.47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49">
        <f t="shared" si="0"/>
        <v>1.0095000000000001</v>
      </c>
      <c r="T21" s="68">
        <f>I21*S21</f>
        <v>13069.83</v>
      </c>
      <c r="U21" s="2">
        <f t="shared" ref="U21:U33" si="1">L21*N21*O21*P21*Q21*R21</f>
        <v>112.12388760279001</v>
      </c>
    </row>
    <row r="22" spans="1:21" s="2" customFormat="1" ht="22.5" x14ac:dyDescent="0.25">
      <c r="A22" s="20"/>
      <c r="B22" s="21" t="s">
        <v>41</v>
      </c>
      <c r="C22" s="183" t="s">
        <v>42</v>
      </c>
      <c r="D22" s="183"/>
      <c r="E22" s="183"/>
      <c r="F22" s="22" t="s">
        <v>21</v>
      </c>
      <c r="G22" s="17" t="s">
        <v>43</v>
      </c>
      <c r="H22" s="17"/>
      <c r="I22" s="23">
        <v>0</v>
      </c>
      <c r="J22" s="109"/>
      <c r="K22" s="132"/>
      <c r="L22" s="147">
        <v>0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49">
        <f t="shared" si="0"/>
        <v>1.0095000000000001</v>
      </c>
      <c r="T22" s="2">
        <f>I22*N22*O22*P22*Q22*R22</f>
        <v>0</v>
      </c>
      <c r="U22" s="2">
        <f t="shared" si="1"/>
        <v>0</v>
      </c>
    </row>
    <row r="23" spans="1:21" s="2" customFormat="1" ht="22.5" x14ac:dyDescent="0.25">
      <c r="A23" s="20"/>
      <c r="B23" s="21" t="s">
        <v>23</v>
      </c>
      <c r="C23" s="183" t="s">
        <v>24</v>
      </c>
      <c r="D23" s="183"/>
      <c r="E23" s="183"/>
      <c r="F23" s="22" t="s">
        <v>21</v>
      </c>
      <c r="G23" s="17" t="s">
        <v>44</v>
      </c>
      <c r="H23" s="17"/>
      <c r="I23" s="23">
        <v>0</v>
      </c>
      <c r="J23" s="109"/>
      <c r="K23" s="132"/>
      <c r="L23" s="147">
        <v>0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49">
        <f t="shared" si="0"/>
        <v>1.0095000000000001</v>
      </c>
      <c r="T23" s="2">
        <f>I23*N23*O23*P23*Q23*R23</f>
        <v>0</v>
      </c>
      <c r="U23" s="2">
        <f t="shared" si="1"/>
        <v>0</v>
      </c>
    </row>
    <row r="24" spans="1:21" s="2" customFormat="1" ht="22.5" x14ac:dyDescent="0.25">
      <c r="A24" s="20"/>
      <c r="B24" s="21" t="s">
        <v>28</v>
      </c>
      <c r="C24" s="183" t="s">
        <v>29</v>
      </c>
      <c r="D24" s="183"/>
      <c r="E24" s="183"/>
      <c r="F24" s="22" t="s">
        <v>30</v>
      </c>
      <c r="G24" s="17" t="s">
        <v>45</v>
      </c>
      <c r="H24" s="17"/>
      <c r="I24" s="23">
        <v>0</v>
      </c>
      <c r="J24" s="109"/>
      <c r="K24" s="132"/>
      <c r="L24" s="147">
        <v>0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49">
        <f t="shared" si="0"/>
        <v>1.0095000000000001</v>
      </c>
      <c r="T24" s="2">
        <f>I24*N24*O24*P24*Q24*R24</f>
        <v>0</v>
      </c>
      <c r="U24" s="2">
        <f t="shared" si="1"/>
        <v>0</v>
      </c>
    </row>
    <row r="25" spans="1:21" s="2" customFormat="1" ht="22.5" x14ac:dyDescent="0.25">
      <c r="A25" s="10" t="s">
        <v>46</v>
      </c>
      <c r="B25" s="11" t="s">
        <v>47</v>
      </c>
      <c r="C25" s="182" t="s">
        <v>48</v>
      </c>
      <c r="D25" s="182"/>
      <c r="E25" s="182"/>
      <c r="F25" s="10" t="s">
        <v>35</v>
      </c>
      <c r="G25" s="12">
        <v>2</v>
      </c>
      <c r="H25" s="12"/>
      <c r="I25" s="13">
        <v>0</v>
      </c>
      <c r="J25" s="72"/>
      <c r="K25" s="131"/>
      <c r="L25" s="72">
        <v>40050.559999999998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49">
        <f t="shared" si="0"/>
        <v>1.0095000000000001</v>
      </c>
      <c r="T25" s="68">
        <f t="shared" ref="T25:T26" si="2">I25*S25</f>
        <v>0</v>
      </c>
      <c r="U25" s="2">
        <f t="shared" si="1"/>
        <v>46549.4401147381</v>
      </c>
    </row>
    <row r="26" spans="1:21" s="2" customFormat="1" ht="15" x14ac:dyDescent="0.25">
      <c r="A26" s="10" t="s">
        <v>49</v>
      </c>
      <c r="B26" s="11" t="s">
        <v>50</v>
      </c>
      <c r="C26" s="182" t="s">
        <v>51</v>
      </c>
      <c r="D26" s="182"/>
      <c r="E26" s="182"/>
      <c r="F26" s="10" t="s">
        <v>17</v>
      </c>
      <c r="G26" s="12">
        <v>2</v>
      </c>
      <c r="H26" s="12"/>
      <c r="I26" s="13">
        <v>13018.51</v>
      </c>
      <c r="J26" s="72"/>
      <c r="K26" s="131"/>
      <c r="L26" s="72">
        <v>141.80000000000001</v>
      </c>
      <c r="M26" s="1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49">
        <f t="shared" si="0"/>
        <v>1.0095000000000001</v>
      </c>
      <c r="T26" s="68">
        <f t="shared" si="2"/>
        <v>13142.19</v>
      </c>
      <c r="U26" s="2">
        <f t="shared" si="1"/>
        <v>164.80944606691801</v>
      </c>
    </row>
    <row r="27" spans="1:21" s="2" customFormat="1" ht="22.5" x14ac:dyDescent="0.25">
      <c r="A27" s="20"/>
      <c r="B27" s="21" t="s">
        <v>41</v>
      </c>
      <c r="C27" s="183" t="s">
        <v>42</v>
      </c>
      <c r="D27" s="183"/>
      <c r="E27" s="183"/>
      <c r="F27" s="22" t="s">
        <v>21</v>
      </c>
      <c r="G27" s="17" t="s">
        <v>52</v>
      </c>
      <c r="H27" s="17"/>
      <c r="I27" s="23">
        <v>0</v>
      </c>
      <c r="J27" s="109"/>
      <c r="K27" s="132"/>
      <c r="L27" s="147">
        <v>0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49">
        <f t="shared" si="0"/>
        <v>1.0095000000000001</v>
      </c>
      <c r="T27" s="2">
        <f>I27*N27*O27*P27*Q27*R27</f>
        <v>0</v>
      </c>
      <c r="U27" s="2">
        <f t="shared" si="1"/>
        <v>0</v>
      </c>
    </row>
    <row r="28" spans="1:21" s="2" customFormat="1" ht="22.5" x14ac:dyDescent="0.25">
      <c r="A28" s="20"/>
      <c r="B28" s="21" t="s">
        <v>23</v>
      </c>
      <c r="C28" s="183" t="s">
        <v>24</v>
      </c>
      <c r="D28" s="183"/>
      <c r="E28" s="183"/>
      <c r="F28" s="22" t="s">
        <v>21</v>
      </c>
      <c r="G28" s="17" t="s">
        <v>53</v>
      </c>
      <c r="H28" s="17"/>
      <c r="I28" s="23">
        <v>0</v>
      </c>
      <c r="J28" s="109"/>
      <c r="K28" s="132"/>
      <c r="L28" s="147">
        <v>0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49">
        <f t="shared" si="0"/>
        <v>1.0095000000000001</v>
      </c>
      <c r="T28" s="2">
        <f>I28*N28*O28*P28*Q28*R28</f>
        <v>0</v>
      </c>
      <c r="U28" s="2">
        <f t="shared" si="1"/>
        <v>0</v>
      </c>
    </row>
    <row r="29" spans="1:21" s="2" customFormat="1" ht="22.5" x14ac:dyDescent="0.25">
      <c r="A29" s="20"/>
      <c r="B29" s="21" t="s">
        <v>28</v>
      </c>
      <c r="C29" s="183" t="s">
        <v>29</v>
      </c>
      <c r="D29" s="183"/>
      <c r="E29" s="183"/>
      <c r="F29" s="22" t="s">
        <v>30</v>
      </c>
      <c r="G29" s="17" t="s">
        <v>45</v>
      </c>
      <c r="H29" s="17"/>
      <c r="I29" s="23">
        <v>0</v>
      </c>
      <c r="J29" s="109"/>
      <c r="K29" s="132"/>
      <c r="L29" s="147">
        <v>0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49">
        <f t="shared" si="0"/>
        <v>1.0095000000000001</v>
      </c>
      <c r="T29" s="2">
        <f>I29*N29*O29*P29*Q29*R29</f>
        <v>0</v>
      </c>
      <c r="U29" s="2">
        <f t="shared" si="1"/>
        <v>0</v>
      </c>
    </row>
    <row r="30" spans="1:21" s="2" customFormat="1" ht="22.5" x14ac:dyDescent="0.25">
      <c r="A30" s="10" t="s">
        <v>54</v>
      </c>
      <c r="B30" s="11" t="s">
        <v>47</v>
      </c>
      <c r="C30" s="182" t="s">
        <v>55</v>
      </c>
      <c r="D30" s="182"/>
      <c r="E30" s="182"/>
      <c r="F30" s="10" t="s">
        <v>35</v>
      </c>
      <c r="G30" s="12">
        <v>2</v>
      </c>
      <c r="H30" s="12"/>
      <c r="I30" s="13">
        <v>0</v>
      </c>
      <c r="J30" s="72"/>
      <c r="K30" s="131"/>
      <c r="L30" s="72">
        <v>64630.18</v>
      </c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49">
        <f t="shared" si="0"/>
        <v>1.0095000000000001</v>
      </c>
      <c r="T30" s="68">
        <f t="shared" ref="T30:T31" si="3">I30*S30</f>
        <v>0</v>
      </c>
      <c r="U30" s="2">
        <f t="shared" si="1"/>
        <v>75117.518794112795</v>
      </c>
    </row>
    <row r="31" spans="1:21" s="2" customFormat="1" ht="15" x14ac:dyDescent="0.25">
      <c r="A31" s="10" t="s">
        <v>56</v>
      </c>
      <c r="B31" s="11" t="s">
        <v>57</v>
      </c>
      <c r="C31" s="182" t="s">
        <v>58</v>
      </c>
      <c r="D31" s="182"/>
      <c r="E31" s="182"/>
      <c r="F31" s="10" t="s">
        <v>17</v>
      </c>
      <c r="G31" s="12">
        <v>3</v>
      </c>
      <c r="H31" s="12"/>
      <c r="I31" s="13">
        <v>4858.72</v>
      </c>
      <c r="J31" s="72"/>
      <c r="K31" s="131"/>
      <c r="L31" s="72">
        <v>262.67</v>
      </c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49">
        <f t="shared" si="0"/>
        <v>1.0095000000000001</v>
      </c>
      <c r="T31" s="68">
        <f t="shared" si="3"/>
        <v>4904.88</v>
      </c>
      <c r="U31" s="2">
        <f t="shared" si="1"/>
        <v>305.292645968952</v>
      </c>
    </row>
    <row r="32" spans="1:21" s="2" customFormat="1" ht="22.5" x14ac:dyDescent="0.25">
      <c r="A32" s="20"/>
      <c r="B32" s="21" t="s">
        <v>59</v>
      </c>
      <c r="C32" s="183" t="s">
        <v>60</v>
      </c>
      <c r="D32" s="183"/>
      <c r="E32" s="183"/>
      <c r="F32" s="22" t="s">
        <v>21</v>
      </c>
      <c r="G32" s="17" t="s">
        <v>61</v>
      </c>
      <c r="H32" s="17"/>
      <c r="I32" s="23">
        <v>0</v>
      </c>
      <c r="J32" s="109"/>
      <c r="K32" s="132"/>
      <c r="L32" s="147">
        <v>0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49">
        <f t="shared" si="0"/>
        <v>1.0095000000000001</v>
      </c>
      <c r="T32" s="2">
        <f>I32*N32*O32*P32*Q32*R32</f>
        <v>0</v>
      </c>
      <c r="U32" s="2">
        <f t="shared" si="1"/>
        <v>0</v>
      </c>
    </row>
    <row r="33" spans="1:21" s="2" customFormat="1" ht="22.5" x14ac:dyDescent="0.25">
      <c r="A33" s="20"/>
      <c r="B33" s="21" t="s">
        <v>28</v>
      </c>
      <c r="C33" s="183" t="s">
        <v>29</v>
      </c>
      <c r="D33" s="183"/>
      <c r="E33" s="183"/>
      <c r="F33" s="22" t="s">
        <v>30</v>
      </c>
      <c r="G33" s="17" t="s">
        <v>62</v>
      </c>
      <c r="H33" s="17"/>
      <c r="I33" s="23">
        <v>0</v>
      </c>
      <c r="J33" s="109"/>
      <c r="K33" s="132"/>
      <c r="L33" s="147">
        <v>0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49">
        <f t="shared" si="0"/>
        <v>1.0095000000000001</v>
      </c>
      <c r="T33" s="2">
        <f>I33*N33*O33*P33*Q33*R33</f>
        <v>0</v>
      </c>
      <c r="U33" s="2">
        <f t="shared" si="1"/>
        <v>0</v>
      </c>
    </row>
    <row r="34" spans="1:21" s="2" customFormat="1" ht="22.5" x14ac:dyDescent="0.25">
      <c r="A34" s="69" t="s">
        <v>63</v>
      </c>
      <c r="B34" s="70" t="s">
        <v>64</v>
      </c>
      <c r="C34" s="187" t="s">
        <v>65</v>
      </c>
      <c r="D34" s="187"/>
      <c r="E34" s="187"/>
      <c r="F34" s="69" t="s">
        <v>35</v>
      </c>
      <c r="G34" s="71">
        <v>3</v>
      </c>
      <c r="H34" s="71"/>
      <c r="I34" s="72">
        <v>0</v>
      </c>
      <c r="J34" s="72"/>
      <c r="K34" s="131"/>
      <c r="L34" s="72">
        <v>187309</v>
      </c>
      <c r="M34" s="72"/>
      <c r="N34" s="49"/>
      <c r="O34" s="49"/>
      <c r="P34" s="49"/>
      <c r="Q34" s="49"/>
      <c r="R34" s="49"/>
      <c r="S34" s="49">
        <f t="shared" si="0"/>
        <v>1.0095000000000001</v>
      </c>
      <c r="T34" s="2">
        <f>I34*N34*O34*P34*Q34*R34</f>
        <v>0</v>
      </c>
      <c r="U34" s="68">
        <f>L34</f>
        <v>187309</v>
      </c>
    </row>
    <row r="35" spans="1:21" s="2" customFormat="1" ht="15" x14ac:dyDescent="0.25">
      <c r="A35" s="10" t="s">
        <v>66</v>
      </c>
      <c r="B35" s="11" t="s">
        <v>67</v>
      </c>
      <c r="C35" s="182" t="s">
        <v>68</v>
      </c>
      <c r="D35" s="182"/>
      <c r="E35" s="182"/>
      <c r="F35" s="10" t="s">
        <v>17</v>
      </c>
      <c r="G35" s="12">
        <v>3</v>
      </c>
      <c r="H35" s="12"/>
      <c r="I35" s="13">
        <v>8369.76</v>
      </c>
      <c r="J35" s="72"/>
      <c r="K35" s="131"/>
      <c r="L35" s="72">
        <v>747.34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49">
        <f t="shared" si="0"/>
        <v>1.0095000000000001</v>
      </c>
      <c r="T35" s="68">
        <f>I35*S35</f>
        <v>8449.27</v>
      </c>
      <c r="U35" s="2">
        <f>L35*N35*O35*P35*Q35*R35</f>
        <v>868.60854318512304</v>
      </c>
    </row>
    <row r="36" spans="1:21" s="2" customFormat="1" ht="22.5" x14ac:dyDescent="0.25">
      <c r="A36" s="20"/>
      <c r="B36" s="21" t="s">
        <v>69</v>
      </c>
      <c r="C36" s="183" t="s">
        <v>70</v>
      </c>
      <c r="D36" s="183"/>
      <c r="E36" s="183"/>
      <c r="F36" s="22" t="s">
        <v>71</v>
      </c>
      <c r="G36" s="17" t="s">
        <v>72</v>
      </c>
      <c r="H36" s="17"/>
      <c r="I36" s="23">
        <v>0</v>
      </c>
      <c r="J36" s="109"/>
      <c r="K36" s="132"/>
      <c r="L36" s="147">
        <v>0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49">
        <f t="shared" si="0"/>
        <v>1.0095000000000001</v>
      </c>
      <c r="T36" s="2">
        <f>I36*N36*O36*P36*Q36*R36</f>
        <v>0</v>
      </c>
      <c r="U36" s="2">
        <f>L36*N36*O36*P36*Q36*R36</f>
        <v>0</v>
      </c>
    </row>
    <row r="37" spans="1:21" s="2" customFormat="1" ht="22.5" x14ac:dyDescent="0.25">
      <c r="A37" s="20"/>
      <c r="B37" s="21" t="s">
        <v>73</v>
      </c>
      <c r="C37" s="183" t="s">
        <v>74</v>
      </c>
      <c r="D37" s="183"/>
      <c r="E37" s="183"/>
      <c r="F37" s="22" t="s">
        <v>71</v>
      </c>
      <c r="G37" s="17" t="s">
        <v>75</v>
      </c>
      <c r="H37" s="17"/>
      <c r="I37" s="23">
        <v>0</v>
      </c>
      <c r="J37" s="109"/>
      <c r="K37" s="132"/>
      <c r="L37" s="147">
        <v>0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49">
        <f t="shared" si="0"/>
        <v>1.0095000000000001</v>
      </c>
      <c r="T37" s="2">
        <f>I37*N37*O37*P37*Q37*R37</f>
        <v>0</v>
      </c>
      <c r="U37" s="2">
        <f>L37*N37*O37*P37*Q37*R37</f>
        <v>0</v>
      </c>
    </row>
    <row r="38" spans="1:21" s="2" customFormat="1" ht="22.5" x14ac:dyDescent="0.25">
      <c r="A38" s="25" t="s">
        <v>76</v>
      </c>
      <c r="B38" s="26" t="s">
        <v>77</v>
      </c>
      <c r="C38" s="186" t="s">
        <v>78</v>
      </c>
      <c r="D38" s="186"/>
      <c r="E38" s="186"/>
      <c r="F38" s="27" t="s">
        <v>79</v>
      </c>
      <c r="G38" s="28" t="s">
        <v>80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49">
        <f t="shared" si="0"/>
        <v>1.0095000000000001</v>
      </c>
      <c r="T38" s="2">
        <f>I38*N38*O38*P38*Q38*R38</f>
        <v>0</v>
      </c>
      <c r="U38" s="2">
        <f>L38*N38*O38*P38*Q38*R38</f>
        <v>0</v>
      </c>
    </row>
    <row r="39" spans="1:21" s="2" customFormat="1" ht="22.5" x14ac:dyDescent="0.25">
      <c r="A39" s="69" t="s">
        <v>81</v>
      </c>
      <c r="B39" s="70" t="s">
        <v>82</v>
      </c>
      <c r="C39" s="187" t="s">
        <v>83</v>
      </c>
      <c r="D39" s="187"/>
      <c r="E39" s="187"/>
      <c r="F39" s="69" t="s">
        <v>35</v>
      </c>
      <c r="G39" s="71">
        <v>2</v>
      </c>
      <c r="H39" s="71"/>
      <c r="I39" s="72">
        <v>0</v>
      </c>
      <c r="J39" s="72"/>
      <c r="K39" s="131"/>
      <c r="L39" s="72">
        <v>22350</v>
      </c>
      <c r="M39" s="72"/>
      <c r="N39" s="49"/>
      <c r="O39" s="49"/>
      <c r="P39" s="49"/>
      <c r="Q39" s="49"/>
      <c r="R39" s="49"/>
      <c r="S39" s="49">
        <f t="shared" si="0"/>
        <v>1.0095000000000001</v>
      </c>
      <c r="T39" s="2">
        <f>I39*N39*O39*P39*Q39*R39</f>
        <v>0</v>
      </c>
      <c r="U39" s="68">
        <f t="shared" ref="U39:U40" si="4">L39</f>
        <v>22350</v>
      </c>
    </row>
    <row r="40" spans="1:21" s="2" customFormat="1" ht="22.5" x14ac:dyDescent="0.25">
      <c r="A40" s="69" t="s">
        <v>84</v>
      </c>
      <c r="B40" s="70" t="s">
        <v>82</v>
      </c>
      <c r="C40" s="187" t="s">
        <v>85</v>
      </c>
      <c r="D40" s="187"/>
      <c r="E40" s="187"/>
      <c r="F40" s="69" t="s">
        <v>35</v>
      </c>
      <c r="G40" s="71">
        <v>1</v>
      </c>
      <c r="H40" s="71"/>
      <c r="I40" s="72">
        <v>0</v>
      </c>
      <c r="J40" s="72"/>
      <c r="K40" s="131"/>
      <c r="L40" s="72">
        <v>11670</v>
      </c>
      <c r="M40" s="72"/>
      <c r="N40" s="49"/>
      <c r="O40" s="49"/>
      <c r="P40" s="49"/>
      <c r="Q40" s="49"/>
      <c r="R40" s="49"/>
      <c r="S40" s="49">
        <f t="shared" si="0"/>
        <v>1.0095000000000001</v>
      </c>
      <c r="T40" s="2">
        <f>I40*N40*O40*P40*Q40*R40</f>
        <v>0</v>
      </c>
      <c r="U40" s="68">
        <f t="shared" si="4"/>
        <v>11670</v>
      </c>
    </row>
    <row r="41" spans="1:21" s="2" customFormat="1" ht="15" x14ac:dyDescent="0.25">
      <c r="A41" s="10" t="s">
        <v>86</v>
      </c>
      <c r="B41" s="11" t="s">
        <v>87</v>
      </c>
      <c r="C41" s="182" t="s">
        <v>88</v>
      </c>
      <c r="D41" s="182"/>
      <c r="E41" s="182"/>
      <c r="F41" s="10" t="s">
        <v>17</v>
      </c>
      <c r="G41" s="12">
        <v>2</v>
      </c>
      <c r="H41" s="12"/>
      <c r="I41" s="13">
        <v>11069.17</v>
      </c>
      <c r="J41" s="72"/>
      <c r="K41" s="131"/>
      <c r="L41" s="72">
        <v>957.71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49">
        <f t="shared" si="0"/>
        <v>1.0095000000000001</v>
      </c>
      <c r="T41" s="68">
        <f>I41*S41</f>
        <v>11174.33</v>
      </c>
      <c r="U41" s="2">
        <f>L41*N41*O41*P41*Q41*R41</f>
        <v>1113.1146304143001</v>
      </c>
    </row>
    <row r="42" spans="1:21" s="2" customFormat="1" ht="22.5" x14ac:dyDescent="0.25">
      <c r="A42" s="20"/>
      <c r="B42" s="21" t="s">
        <v>69</v>
      </c>
      <c r="C42" s="183" t="s">
        <v>70</v>
      </c>
      <c r="D42" s="183"/>
      <c r="E42" s="183"/>
      <c r="F42" s="22" t="s">
        <v>71</v>
      </c>
      <c r="G42" s="17" t="s">
        <v>89</v>
      </c>
      <c r="H42" s="17"/>
      <c r="I42" s="23">
        <v>0</v>
      </c>
      <c r="J42" s="109"/>
      <c r="K42" s="132"/>
      <c r="L42" s="147">
        <v>0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49">
        <f t="shared" si="0"/>
        <v>1.0095000000000001</v>
      </c>
      <c r="T42" s="2">
        <f>I42*N42*O42*P42*Q42*R42</f>
        <v>0</v>
      </c>
      <c r="U42" s="2">
        <f>L42*N42*O42*P42*Q42*R42</f>
        <v>0</v>
      </c>
    </row>
    <row r="43" spans="1:21" s="2" customFormat="1" ht="22.5" x14ac:dyDescent="0.25">
      <c r="A43" s="20"/>
      <c r="B43" s="21" t="s">
        <v>73</v>
      </c>
      <c r="C43" s="183" t="s">
        <v>74</v>
      </c>
      <c r="D43" s="183"/>
      <c r="E43" s="183"/>
      <c r="F43" s="22" t="s">
        <v>71</v>
      </c>
      <c r="G43" s="17" t="s">
        <v>90</v>
      </c>
      <c r="H43" s="17"/>
      <c r="I43" s="23">
        <v>0</v>
      </c>
      <c r="J43" s="109"/>
      <c r="K43" s="132"/>
      <c r="L43" s="147">
        <v>0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49">
        <f t="shared" si="0"/>
        <v>1.0095000000000001</v>
      </c>
      <c r="T43" s="2">
        <f>I43*N43*O43*P43*Q43*R43</f>
        <v>0</v>
      </c>
      <c r="U43" s="2">
        <f>L43*N43*O43*P43*Q43*R43</f>
        <v>0</v>
      </c>
    </row>
    <row r="44" spans="1:21" s="2" customFormat="1" ht="22.5" x14ac:dyDescent="0.25">
      <c r="A44" s="25" t="s">
        <v>76</v>
      </c>
      <c r="B44" s="26" t="s">
        <v>77</v>
      </c>
      <c r="C44" s="186" t="s">
        <v>78</v>
      </c>
      <c r="D44" s="186"/>
      <c r="E44" s="186"/>
      <c r="F44" s="27" t="s">
        <v>79</v>
      </c>
      <c r="G44" s="28" t="s">
        <v>91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49">
        <f t="shared" si="0"/>
        <v>1.0095000000000001</v>
      </c>
      <c r="T44" s="2">
        <f>I44*N44*O44*P44*Q44*R44</f>
        <v>0</v>
      </c>
      <c r="U44" s="2">
        <f>L44*N44*O44*P44*Q44*R44</f>
        <v>0</v>
      </c>
    </row>
    <row r="45" spans="1:21" s="2" customFormat="1" ht="22.5" x14ac:dyDescent="0.25">
      <c r="A45" s="69" t="s">
        <v>92</v>
      </c>
      <c r="B45" s="70" t="s">
        <v>82</v>
      </c>
      <c r="C45" s="187" t="s">
        <v>93</v>
      </c>
      <c r="D45" s="187"/>
      <c r="E45" s="187"/>
      <c r="F45" s="69" t="s">
        <v>35</v>
      </c>
      <c r="G45" s="71">
        <v>1</v>
      </c>
      <c r="H45" s="71"/>
      <c r="I45" s="72">
        <v>0</v>
      </c>
      <c r="J45" s="72"/>
      <c r="K45" s="131"/>
      <c r="L45" s="72">
        <v>17914</v>
      </c>
      <c r="M45" s="72"/>
      <c r="N45" s="49"/>
      <c r="O45" s="49"/>
      <c r="P45" s="49"/>
      <c r="Q45" s="49"/>
      <c r="R45" s="49"/>
      <c r="S45" s="49">
        <f t="shared" si="0"/>
        <v>1.0095000000000001</v>
      </c>
      <c r="T45" s="2">
        <f>I45*N45*O45*P45*Q45*R45</f>
        <v>0</v>
      </c>
      <c r="U45" s="68">
        <f t="shared" ref="U45:U46" si="5">L45</f>
        <v>17914</v>
      </c>
    </row>
    <row r="46" spans="1:21" s="2" customFormat="1" ht="22.5" x14ac:dyDescent="0.25">
      <c r="A46" s="69" t="s">
        <v>94</v>
      </c>
      <c r="B46" s="70" t="s">
        <v>82</v>
      </c>
      <c r="C46" s="187" t="s">
        <v>95</v>
      </c>
      <c r="D46" s="187"/>
      <c r="E46" s="187"/>
      <c r="F46" s="69" t="s">
        <v>35</v>
      </c>
      <c r="G46" s="71">
        <v>1</v>
      </c>
      <c r="H46" s="71"/>
      <c r="I46" s="72">
        <v>0</v>
      </c>
      <c r="J46" s="72"/>
      <c r="K46" s="131"/>
      <c r="L46" s="72">
        <v>69117</v>
      </c>
      <c r="M46" s="72"/>
      <c r="N46" s="49"/>
      <c r="O46" s="49"/>
      <c r="P46" s="49"/>
      <c r="Q46" s="49"/>
      <c r="R46" s="49"/>
      <c r="S46" s="49">
        <f t="shared" si="0"/>
        <v>1.0095000000000001</v>
      </c>
      <c r="T46" s="2">
        <f>I46*N46*O46*P46*Q46*R46</f>
        <v>0</v>
      </c>
      <c r="U46" s="68">
        <f t="shared" si="5"/>
        <v>69117</v>
      </c>
    </row>
    <row r="47" spans="1:21" s="2" customFormat="1" ht="15" x14ac:dyDescent="0.25">
      <c r="A47" s="10" t="s">
        <v>96</v>
      </c>
      <c r="B47" s="11" t="s">
        <v>97</v>
      </c>
      <c r="C47" s="182" t="s">
        <v>98</v>
      </c>
      <c r="D47" s="182"/>
      <c r="E47" s="182"/>
      <c r="F47" s="10" t="s">
        <v>17</v>
      </c>
      <c r="G47" s="12">
        <v>6</v>
      </c>
      <c r="H47" s="12"/>
      <c r="I47" s="13">
        <v>9332.83</v>
      </c>
      <c r="J47" s="72"/>
      <c r="K47" s="131"/>
      <c r="L47" s="72">
        <v>83.68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49">
        <f t="shared" si="0"/>
        <v>1.0095000000000001</v>
      </c>
      <c r="T47" s="68">
        <f>I47*S47</f>
        <v>9421.49</v>
      </c>
      <c r="U47" s="2">
        <f t="shared" ref="U47:U86" si="6">L47*N47*O47*P47*Q47*R47</f>
        <v>97.258493983636797</v>
      </c>
    </row>
    <row r="48" spans="1:21" s="2" customFormat="1" ht="22.5" x14ac:dyDescent="0.25">
      <c r="A48" s="20"/>
      <c r="B48" s="21" t="s">
        <v>99</v>
      </c>
      <c r="C48" s="183" t="s">
        <v>100</v>
      </c>
      <c r="D48" s="183"/>
      <c r="E48" s="183"/>
      <c r="F48" s="22" t="s">
        <v>21</v>
      </c>
      <c r="G48" s="17" t="s">
        <v>101</v>
      </c>
      <c r="H48" s="17"/>
      <c r="I48" s="23">
        <v>0</v>
      </c>
      <c r="J48" s="109"/>
      <c r="K48" s="132"/>
      <c r="L48" s="147">
        <v>0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49">
        <f t="shared" si="0"/>
        <v>1.0095000000000001</v>
      </c>
      <c r="T48" s="2">
        <f>I48*N48*O48*P48*Q48*R48</f>
        <v>0</v>
      </c>
      <c r="U48" s="2">
        <f t="shared" si="6"/>
        <v>0</v>
      </c>
    </row>
    <row r="49" spans="1:21" s="2" customFormat="1" ht="22.5" x14ac:dyDescent="0.25">
      <c r="A49" s="20"/>
      <c r="B49" s="21" t="s">
        <v>28</v>
      </c>
      <c r="C49" s="183" t="s">
        <v>29</v>
      </c>
      <c r="D49" s="183"/>
      <c r="E49" s="183"/>
      <c r="F49" s="22" t="s">
        <v>30</v>
      </c>
      <c r="G49" s="17" t="s">
        <v>102</v>
      </c>
      <c r="H49" s="17"/>
      <c r="I49" s="23">
        <v>0</v>
      </c>
      <c r="J49" s="109"/>
      <c r="K49" s="132"/>
      <c r="L49" s="147">
        <v>0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49">
        <f t="shared" si="0"/>
        <v>1.0095000000000001</v>
      </c>
      <c r="T49" s="2">
        <f>I49*N49*O49*P49*Q49*R49</f>
        <v>0</v>
      </c>
      <c r="U49" s="2">
        <f t="shared" si="6"/>
        <v>0</v>
      </c>
    </row>
    <row r="50" spans="1:21" s="2" customFormat="1" ht="45" x14ac:dyDescent="0.25">
      <c r="A50" s="10" t="s">
        <v>103</v>
      </c>
      <c r="B50" s="11" t="s">
        <v>104</v>
      </c>
      <c r="C50" s="182" t="s">
        <v>105</v>
      </c>
      <c r="D50" s="182"/>
      <c r="E50" s="182"/>
      <c r="F50" s="10" t="s">
        <v>35</v>
      </c>
      <c r="G50" s="12">
        <v>1</v>
      </c>
      <c r="H50" s="12"/>
      <c r="I50" s="13">
        <v>0</v>
      </c>
      <c r="J50" s="72"/>
      <c r="K50" s="131"/>
      <c r="L50" s="72">
        <v>1075.0999999999999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49">
        <f t="shared" si="0"/>
        <v>1.0095000000000001</v>
      </c>
      <c r="T50" s="68">
        <f t="shared" ref="T50:T54" si="7">I50*S50</f>
        <v>0</v>
      </c>
      <c r="U50" s="2">
        <f t="shared" si="6"/>
        <v>1249.5531415129999</v>
      </c>
    </row>
    <row r="51" spans="1:21" s="2" customFormat="1" ht="45" x14ac:dyDescent="0.25">
      <c r="A51" s="10" t="s">
        <v>106</v>
      </c>
      <c r="B51" s="11" t="s">
        <v>104</v>
      </c>
      <c r="C51" s="182" t="s">
        <v>107</v>
      </c>
      <c r="D51" s="182"/>
      <c r="E51" s="182"/>
      <c r="F51" s="10" t="s">
        <v>35</v>
      </c>
      <c r="G51" s="12">
        <v>1</v>
      </c>
      <c r="H51" s="12"/>
      <c r="I51" s="13">
        <v>0</v>
      </c>
      <c r="J51" s="72"/>
      <c r="K51" s="131"/>
      <c r="L51" s="72">
        <v>9410.8799999999992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49">
        <f t="shared" si="0"/>
        <v>1.0095000000000001</v>
      </c>
      <c r="T51" s="68">
        <f t="shared" si="7"/>
        <v>0</v>
      </c>
      <c r="U51" s="2">
        <f t="shared" si="6"/>
        <v>10937.9543004389</v>
      </c>
    </row>
    <row r="52" spans="1:21" s="2" customFormat="1" ht="45" x14ac:dyDescent="0.25">
      <c r="A52" s="10" t="s">
        <v>108</v>
      </c>
      <c r="B52" s="11" t="s">
        <v>104</v>
      </c>
      <c r="C52" s="182" t="s">
        <v>109</v>
      </c>
      <c r="D52" s="182"/>
      <c r="E52" s="182"/>
      <c r="F52" s="10" t="s">
        <v>35</v>
      </c>
      <c r="G52" s="12">
        <v>2</v>
      </c>
      <c r="H52" s="12"/>
      <c r="I52" s="13">
        <v>0</v>
      </c>
      <c r="J52" s="72"/>
      <c r="K52" s="131"/>
      <c r="L52" s="72">
        <v>26804.2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49">
        <f t="shared" si="0"/>
        <v>1.0095000000000001</v>
      </c>
      <c r="T52" s="68">
        <f t="shared" si="7"/>
        <v>0</v>
      </c>
      <c r="U52" s="2">
        <f t="shared" si="6"/>
        <v>31153.634374237499</v>
      </c>
    </row>
    <row r="53" spans="1:21" s="2" customFormat="1" ht="45" x14ac:dyDescent="0.25">
      <c r="A53" s="10" t="s">
        <v>110</v>
      </c>
      <c r="B53" s="11" t="s">
        <v>104</v>
      </c>
      <c r="C53" s="182" t="s">
        <v>111</v>
      </c>
      <c r="D53" s="182"/>
      <c r="E53" s="182"/>
      <c r="F53" s="10" t="s">
        <v>35</v>
      </c>
      <c r="G53" s="12">
        <v>2</v>
      </c>
      <c r="H53" s="12"/>
      <c r="I53" s="13">
        <v>0</v>
      </c>
      <c r="J53" s="72"/>
      <c r="K53" s="131"/>
      <c r="L53" s="72">
        <v>33561.620000000003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49">
        <f t="shared" si="0"/>
        <v>1.0095000000000001</v>
      </c>
      <c r="T53" s="68">
        <f t="shared" si="7"/>
        <v>0</v>
      </c>
      <c r="U53" s="2">
        <f t="shared" si="6"/>
        <v>39007.559952809599</v>
      </c>
    </row>
    <row r="54" spans="1:21" s="2" customFormat="1" ht="15" x14ac:dyDescent="0.25">
      <c r="A54" s="10" t="s">
        <v>112</v>
      </c>
      <c r="B54" s="11" t="s">
        <v>67</v>
      </c>
      <c r="C54" s="182" t="s">
        <v>113</v>
      </c>
      <c r="D54" s="182"/>
      <c r="E54" s="182"/>
      <c r="F54" s="10" t="s">
        <v>17</v>
      </c>
      <c r="G54" s="12">
        <v>5</v>
      </c>
      <c r="H54" s="12"/>
      <c r="I54" s="13">
        <v>13950.28</v>
      </c>
      <c r="J54" s="72"/>
      <c r="K54" s="131"/>
      <c r="L54" s="72">
        <v>1245.95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49">
        <f t="shared" si="0"/>
        <v>1.0095000000000001</v>
      </c>
      <c r="T54" s="68">
        <f t="shared" si="7"/>
        <v>14082.81</v>
      </c>
      <c r="U54" s="2">
        <f t="shared" si="6"/>
        <v>1448.12644095258</v>
      </c>
    </row>
    <row r="55" spans="1:21" s="2" customFormat="1" ht="22.5" x14ac:dyDescent="0.25">
      <c r="A55" s="20"/>
      <c r="B55" s="21" t="s">
        <v>69</v>
      </c>
      <c r="C55" s="183" t="s">
        <v>70</v>
      </c>
      <c r="D55" s="183"/>
      <c r="E55" s="183"/>
      <c r="F55" s="22" t="s">
        <v>71</v>
      </c>
      <c r="G55" s="17" t="s">
        <v>114</v>
      </c>
      <c r="H55" s="17"/>
      <c r="I55" s="23">
        <v>0</v>
      </c>
      <c r="J55" s="109"/>
      <c r="K55" s="132"/>
      <c r="L55" s="147">
        <v>0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49">
        <f t="shared" si="0"/>
        <v>1.0095000000000001</v>
      </c>
      <c r="T55" s="2">
        <f>I55*N55*O55*P55*Q55*R55</f>
        <v>0</v>
      </c>
      <c r="U55" s="2">
        <f t="shared" si="6"/>
        <v>0</v>
      </c>
    </row>
    <row r="56" spans="1:21" s="2" customFormat="1" ht="22.5" x14ac:dyDescent="0.25">
      <c r="A56" s="20"/>
      <c r="B56" s="21" t="s">
        <v>73</v>
      </c>
      <c r="C56" s="183" t="s">
        <v>74</v>
      </c>
      <c r="D56" s="183"/>
      <c r="E56" s="183"/>
      <c r="F56" s="22" t="s">
        <v>71</v>
      </c>
      <c r="G56" s="17" t="s">
        <v>115</v>
      </c>
      <c r="H56" s="17"/>
      <c r="I56" s="23">
        <v>0</v>
      </c>
      <c r="J56" s="109"/>
      <c r="K56" s="132"/>
      <c r="L56" s="147">
        <v>0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49">
        <f t="shared" si="0"/>
        <v>1.0095000000000001</v>
      </c>
      <c r="T56" s="2">
        <f>I56*N56*O56*P56*Q56*R56</f>
        <v>0</v>
      </c>
      <c r="U56" s="2">
        <f t="shared" si="6"/>
        <v>0</v>
      </c>
    </row>
    <row r="57" spans="1:21" s="2" customFormat="1" ht="22.5" x14ac:dyDescent="0.25">
      <c r="A57" s="25" t="s">
        <v>76</v>
      </c>
      <c r="B57" s="26" t="s">
        <v>77</v>
      </c>
      <c r="C57" s="186" t="s">
        <v>78</v>
      </c>
      <c r="D57" s="186"/>
      <c r="E57" s="186"/>
      <c r="F57" s="27" t="s">
        <v>79</v>
      </c>
      <c r="G57" s="28" t="s">
        <v>116</v>
      </c>
      <c r="H57" s="28"/>
      <c r="I57" s="29">
        <v>0</v>
      </c>
      <c r="J57" s="110"/>
      <c r="K57" s="133"/>
      <c r="L57" s="148">
        <v>0</v>
      </c>
      <c r="M57" s="30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49">
        <f t="shared" si="0"/>
        <v>1.0095000000000001</v>
      </c>
      <c r="T57" s="2">
        <f>I57*N57*O57*P57*Q57*R57</f>
        <v>0</v>
      </c>
      <c r="U57" s="2">
        <f t="shared" si="6"/>
        <v>0</v>
      </c>
    </row>
    <row r="58" spans="1:21" s="2" customFormat="1" ht="45" x14ac:dyDescent="0.25">
      <c r="A58" s="10" t="s">
        <v>117</v>
      </c>
      <c r="B58" s="11" t="s">
        <v>104</v>
      </c>
      <c r="C58" s="182" t="s">
        <v>118</v>
      </c>
      <c r="D58" s="182"/>
      <c r="E58" s="182"/>
      <c r="F58" s="10" t="s">
        <v>35</v>
      </c>
      <c r="G58" s="12">
        <v>4</v>
      </c>
      <c r="H58" s="12"/>
      <c r="I58" s="13">
        <v>0</v>
      </c>
      <c r="J58" s="72"/>
      <c r="K58" s="131"/>
      <c r="L58" s="72">
        <v>23405.73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49">
        <f t="shared" si="0"/>
        <v>1.0095000000000001</v>
      </c>
      <c r="T58" s="68">
        <f t="shared" ref="T58:T60" si="8">I58*S58</f>
        <v>0</v>
      </c>
      <c r="U58" s="2">
        <f t="shared" si="6"/>
        <v>27203.705191056699</v>
      </c>
    </row>
    <row r="59" spans="1:21" s="2" customFormat="1" ht="45" x14ac:dyDescent="0.25">
      <c r="A59" s="10" t="s">
        <v>119</v>
      </c>
      <c r="B59" s="11" t="s">
        <v>104</v>
      </c>
      <c r="C59" s="182" t="s">
        <v>120</v>
      </c>
      <c r="D59" s="182"/>
      <c r="E59" s="182"/>
      <c r="F59" s="10" t="s">
        <v>35</v>
      </c>
      <c r="G59" s="12">
        <v>1</v>
      </c>
      <c r="H59" s="12"/>
      <c r="I59" s="13">
        <v>0</v>
      </c>
      <c r="J59" s="72"/>
      <c r="K59" s="131"/>
      <c r="L59" s="72">
        <v>8951.7800000000007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49">
        <f t="shared" si="0"/>
        <v>1.0095000000000001</v>
      </c>
      <c r="T59" s="68">
        <f t="shared" si="8"/>
        <v>0</v>
      </c>
      <c r="U59" s="2">
        <f t="shared" si="6"/>
        <v>10404.3575677921</v>
      </c>
    </row>
    <row r="60" spans="1:21" s="2" customFormat="1" ht="15" x14ac:dyDescent="0.25">
      <c r="A60" s="10" t="s">
        <v>121</v>
      </c>
      <c r="B60" s="11" t="s">
        <v>87</v>
      </c>
      <c r="C60" s="182" t="s">
        <v>88</v>
      </c>
      <c r="D60" s="182"/>
      <c r="E60" s="182"/>
      <c r="F60" s="10" t="s">
        <v>17</v>
      </c>
      <c r="G60" s="12">
        <v>2</v>
      </c>
      <c r="H60" s="12"/>
      <c r="I60" s="13">
        <v>11069.17</v>
      </c>
      <c r="J60" s="72"/>
      <c r="K60" s="131"/>
      <c r="L60" s="72">
        <v>957.71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49">
        <f t="shared" si="0"/>
        <v>1.0095000000000001</v>
      </c>
      <c r="T60" s="68">
        <f t="shared" si="8"/>
        <v>11174.33</v>
      </c>
      <c r="U60" s="2">
        <f t="shared" si="6"/>
        <v>1113.1146304143001</v>
      </c>
    </row>
    <row r="61" spans="1:21" s="2" customFormat="1" ht="22.5" x14ac:dyDescent="0.25">
      <c r="A61" s="20"/>
      <c r="B61" s="21" t="s">
        <v>69</v>
      </c>
      <c r="C61" s="183" t="s">
        <v>70</v>
      </c>
      <c r="D61" s="183"/>
      <c r="E61" s="183"/>
      <c r="F61" s="22" t="s">
        <v>71</v>
      </c>
      <c r="G61" s="17" t="s">
        <v>89</v>
      </c>
      <c r="H61" s="17"/>
      <c r="I61" s="23">
        <v>0</v>
      </c>
      <c r="J61" s="109"/>
      <c r="K61" s="132"/>
      <c r="L61" s="147">
        <v>0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49">
        <f t="shared" si="0"/>
        <v>1.0095000000000001</v>
      </c>
      <c r="T61" s="2">
        <f>I61*N61*O61*P61*Q61*R61</f>
        <v>0</v>
      </c>
      <c r="U61" s="2">
        <f t="shared" si="6"/>
        <v>0</v>
      </c>
    </row>
    <row r="62" spans="1:21" s="2" customFormat="1" ht="22.5" x14ac:dyDescent="0.25">
      <c r="A62" s="20"/>
      <c r="B62" s="21" t="s">
        <v>73</v>
      </c>
      <c r="C62" s="183" t="s">
        <v>74</v>
      </c>
      <c r="D62" s="183"/>
      <c r="E62" s="183"/>
      <c r="F62" s="22" t="s">
        <v>71</v>
      </c>
      <c r="G62" s="17" t="s">
        <v>90</v>
      </c>
      <c r="H62" s="17"/>
      <c r="I62" s="23">
        <v>0</v>
      </c>
      <c r="J62" s="109"/>
      <c r="K62" s="132"/>
      <c r="L62" s="147">
        <v>0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49">
        <f t="shared" si="0"/>
        <v>1.0095000000000001</v>
      </c>
      <c r="T62" s="2">
        <f>I62*N62*O62*P62*Q62*R62</f>
        <v>0</v>
      </c>
      <c r="U62" s="2">
        <f t="shared" si="6"/>
        <v>0</v>
      </c>
    </row>
    <row r="63" spans="1:21" s="2" customFormat="1" ht="22.5" x14ac:dyDescent="0.25">
      <c r="A63" s="25" t="s">
        <v>76</v>
      </c>
      <c r="B63" s="26" t="s">
        <v>77</v>
      </c>
      <c r="C63" s="186" t="s">
        <v>78</v>
      </c>
      <c r="D63" s="186"/>
      <c r="E63" s="186"/>
      <c r="F63" s="27" t="s">
        <v>79</v>
      </c>
      <c r="G63" s="28" t="s">
        <v>91</v>
      </c>
      <c r="H63" s="28"/>
      <c r="I63" s="29">
        <v>0</v>
      </c>
      <c r="J63" s="110"/>
      <c r="K63" s="133"/>
      <c r="L63" s="148">
        <v>0</v>
      </c>
      <c r="M63" s="30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49">
        <f t="shared" si="0"/>
        <v>1.0095000000000001</v>
      </c>
      <c r="T63" s="2">
        <f>I63*N63*O63*P63*Q63*R63</f>
        <v>0</v>
      </c>
      <c r="U63" s="2">
        <f t="shared" si="6"/>
        <v>0</v>
      </c>
    </row>
    <row r="64" spans="1:21" s="2" customFormat="1" ht="45" x14ac:dyDescent="0.25">
      <c r="A64" s="10" t="s">
        <v>122</v>
      </c>
      <c r="B64" s="11" t="s">
        <v>123</v>
      </c>
      <c r="C64" s="182" t="s">
        <v>124</v>
      </c>
      <c r="D64" s="182"/>
      <c r="E64" s="182"/>
      <c r="F64" s="10" t="s">
        <v>35</v>
      </c>
      <c r="G64" s="12">
        <v>2</v>
      </c>
      <c r="H64" s="12"/>
      <c r="I64" s="13">
        <v>0</v>
      </c>
      <c r="J64" s="72"/>
      <c r="K64" s="131"/>
      <c r="L64" s="72">
        <v>32493.5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49">
        <f t="shared" si="0"/>
        <v>1.0095000000000001</v>
      </c>
      <c r="T64" s="68">
        <f t="shared" ref="T64:T65" si="9">I64*S64</f>
        <v>0</v>
      </c>
      <c r="U64" s="2">
        <f t="shared" si="6"/>
        <v>37766.119434241198</v>
      </c>
    </row>
    <row r="65" spans="1:21" s="2" customFormat="1" ht="15" x14ac:dyDescent="0.25">
      <c r="A65" s="10" t="s">
        <v>125</v>
      </c>
      <c r="B65" s="11" t="s">
        <v>126</v>
      </c>
      <c r="C65" s="182" t="s">
        <v>127</v>
      </c>
      <c r="D65" s="182"/>
      <c r="E65" s="182"/>
      <c r="F65" s="10" t="s">
        <v>17</v>
      </c>
      <c r="G65" s="12">
        <v>2</v>
      </c>
      <c r="H65" s="12"/>
      <c r="I65" s="13">
        <v>30993.67</v>
      </c>
      <c r="J65" s="72"/>
      <c r="K65" s="131"/>
      <c r="L65" s="72">
        <v>8647.27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49">
        <f t="shared" si="0"/>
        <v>1.0095000000000001</v>
      </c>
      <c r="T65" s="68">
        <f t="shared" si="9"/>
        <v>31288.11</v>
      </c>
      <c r="U65" s="2">
        <f t="shared" si="6"/>
        <v>10050.4356748313</v>
      </c>
    </row>
    <row r="66" spans="1:21" s="2" customFormat="1" ht="22.5" x14ac:dyDescent="0.25">
      <c r="A66" s="20"/>
      <c r="B66" s="21" t="s">
        <v>69</v>
      </c>
      <c r="C66" s="183" t="s">
        <v>70</v>
      </c>
      <c r="D66" s="183"/>
      <c r="E66" s="183"/>
      <c r="F66" s="22" t="s">
        <v>71</v>
      </c>
      <c r="G66" s="17" t="s">
        <v>128</v>
      </c>
      <c r="H66" s="17"/>
      <c r="I66" s="23">
        <v>0</v>
      </c>
      <c r="J66" s="109"/>
      <c r="K66" s="132"/>
      <c r="L66" s="147">
        <v>0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49">
        <f t="shared" si="0"/>
        <v>1.0095000000000001</v>
      </c>
      <c r="T66" s="2">
        <f>I66*N66*O66*P66*Q66*R66</f>
        <v>0</v>
      </c>
      <c r="U66" s="2">
        <f t="shared" si="6"/>
        <v>0</v>
      </c>
    </row>
    <row r="67" spans="1:21" s="2" customFormat="1" ht="22.5" x14ac:dyDescent="0.25">
      <c r="A67" s="20"/>
      <c r="B67" s="21" t="s">
        <v>73</v>
      </c>
      <c r="C67" s="183" t="s">
        <v>74</v>
      </c>
      <c r="D67" s="183"/>
      <c r="E67" s="183"/>
      <c r="F67" s="22" t="s">
        <v>71</v>
      </c>
      <c r="G67" s="17" t="s">
        <v>129</v>
      </c>
      <c r="H67" s="17"/>
      <c r="I67" s="23">
        <v>0</v>
      </c>
      <c r="J67" s="109"/>
      <c r="K67" s="132"/>
      <c r="L67" s="147">
        <v>0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49">
        <f t="shared" si="0"/>
        <v>1.0095000000000001</v>
      </c>
      <c r="T67" s="2">
        <f>I67*N67*O67*P67*Q67*R67</f>
        <v>0</v>
      </c>
      <c r="U67" s="2">
        <f t="shared" si="6"/>
        <v>0</v>
      </c>
    </row>
    <row r="68" spans="1:21" s="2" customFormat="1" ht="22.5" x14ac:dyDescent="0.25">
      <c r="A68" s="25" t="s">
        <v>76</v>
      </c>
      <c r="B68" s="26" t="s">
        <v>77</v>
      </c>
      <c r="C68" s="186" t="s">
        <v>78</v>
      </c>
      <c r="D68" s="186"/>
      <c r="E68" s="186"/>
      <c r="F68" s="27" t="s">
        <v>79</v>
      </c>
      <c r="G68" s="28" t="s">
        <v>91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49">
        <f t="shared" si="0"/>
        <v>1.0095000000000001</v>
      </c>
      <c r="T68" s="2">
        <f>I68*N68*O68*P68*Q68*R68</f>
        <v>0</v>
      </c>
      <c r="U68" s="2">
        <f t="shared" si="6"/>
        <v>0</v>
      </c>
    </row>
    <row r="69" spans="1:21" s="2" customFormat="1" ht="22.5" x14ac:dyDescent="0.25">
      <c r="A69" s="20"/>
      <c r="B69" s="21" t="s">
        <v>130</v>
      </c>
      <c r="C69" s="183" t="s">
        <v>131</v>
      </c>
      <c r="D69" s="183"/>
      <c r="E69" s="183"/>
      <c r="F69" s="22" t="s">
        <v>79</v>
      </c>
      <c r="G69" s="17" t="s">
        <v>132</v>
      </c>
      <c r="H69" s="17"/>
      <c r="I69" s="23">
        <v>0</v>
      </c>
      <c r="J69" s="109"/>
      <c r="K69" s="132"/>
      <c r="L69" s="147">
        <v>0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49">
        <f t="shared" si="0"/>
        <v>1.0095000000000001</v>
      </c>
      <c r="T69" s="2">
        <f>I69*N69*O69*P69*Q69*R69</f>
        <v>0</v>
      </c>
      <c r="U69" s="2">
        <f t="shared" si="6"/>
        <v>0</v>
      </c>
    </row>
    <row r="70" spans="1:21" s="2" customFormat="1" ht="22.5" x14ac:dyDescent="0.25">
      <c r="A70" s="20"/>
      <c r="B70" s="21" t="s">
        <v>133</v>
      </c>
      <c r="C70" s="183" t="s">
        <v>134</v>
      </c>
      <c r="D70" s="183"/>
      <c r="E70" s="183"/>
      <c r="F70" s="22" t="s">
        <v>135</v>
      </c>
      <c r="G70" s="17" t="s">
        <v>136</v>
      </c>
      <c r="H70" s="17"/>
      <c r="I70" s="23">
        <v>0</v>
      </c>
      <c r="J70" s="109"/>
      <c r="K70" s="132"/>
      <c r="L70" s="147">
        <v>0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49">
        <f t="shared" si="0"/>
        <v>1.0095000000000001</v>
      </c>
      <c r="T70" s="2">
        <f>I70*N70*O70*P70*Q70*R70</f>
        <v>0</v>
      </c>
      <c r="U70" s="2">
        <f t="shared" si="6"/>
        <v>0</v>
      </c>
    </row>
    <row r="71" spans="1:21" s="2" customFormat="1" ht="45" x14ac:dyDescent="0.25">
      <c r="A71" s="10" t="s">
        <v>137</v>
      </c>
      <c r="B71" s="11" t="s">
        <v>138</v>
      </c>
      <c r="C71" s="182" t="s">
        <v>139</v>
      </c>
      <c r="D71" s="182"/>
      <c r="E71" s="182"/>
      <c r="F71" s="10" t="s">
        <v>35</v>
      </c>
      <c r="G71" s="12">
        <v>2</v>
      </c>
      <c r="H71" s="12"/>
      <c r="I71" s="13">
        <v>0</v>
      </c>
      <c r="J71" s="72"/>
      <c r="K71" s="131"/>
      <c r="L71" s="72">
        <v>318747.05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49">
        <f t="shared" si="0"/>
        <v>1.0095000000000001</v>
      </c>
      <c r="T71" s="68">
        <f t="shared" ref="T71:T72" si="10">I71*S71</f>
        <v>0</v>
      </c>
      <c r="U71" s="2">
        <f t="shared" si="6"/>
        <v>370469.14489396499</v>
      </c>
    </row>
    <row r="72" spans="1:21" s="2" customFormat="1" ht="15" x14ac:dyDescent="0.25">
      <c r="A72" s="10" t="s">
        <v>140</v>
      </c>
      <c r="B72" s="11" t="s">
        <v>141</v>
      </c>
      <c r="C72" s="182" t="s">
        <v>142</v>
      </c>
      <c r="D72" s="182"/>
      <c r="E72" s="182"/>
      <c r="F72" s="10" t="s">
        <v>17</v>
      </c>
      <c r="G72" s="12">
        <v>2</v>
      </c>
      <c r="H72" s="12"/>
      <c r="I72" s="13">
        <v>30747.35</v>
      </c>
      <c r="J72" s="72"/>
      <c r="K72" s="131"/>
      <c r="L72" s="72">
        <v>8363.67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49">
        <f t="shared" si="0"/>
        <v>1.0095000000000001</v>
      </c>
      <c r="T72" s="68">
        <f t="shared" si="10"/>
        <v>31039.45</v>
      </c>
      <c r="U72" s="2">
        <f t="shared" si="6"/>
        <v>9720.8167826974604</v>
      </c>
    </row>
    <row r="73" spans="1:21" s="2" customFormat="1" ht="22.5" x14ac:dyDescent="0.25">
      <c r="A73" s="20"/>
      <c r="B73" s="21" t="s">
        <v>69</v>
      </c>
      <c r="C73" s="183" t="s">
        <v>70</v>
      </c>
      <c r="D73" s="183"/>
      <c r="E73" s="183"/>
      <c r="F73" s="22" t="s">
        <v>71</v>
      </c>
      <c r="G73" s="17" t="s">
        <v>128</v>
      </c>
      <c r="H73" s="17"/>
      <c r="I73" s="23">
        <v>0</v>
      </c>
      <c r="J73" s="109"/>
      <c r="K73" s="132"/>
      <c r="L73" s="147">
        <v>0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49">
        <f t="shared" si="0"/>
        <v>1.0095000000000001</v>
      </c>
      <c r="T73" s="2">
        <f>I73*N73*O73*P73*Q73*R73</f>
        <v>0</v>
      </c>
      <c r="U73" s="2">
        <f t="shared" si="6"/>
        <v>0</v>
      </c>
    </row>
    <row r="74" spans="1:21" s="2" customFormat="1" ht="22.5" x14ac:dyDescent="0.25">
      <c r="A74" s="20"/>
      <c r="B74" s="21" t="s">
        <v>143</v>
      </c>
      <c r="C74" s="183" t="s">
        <v>144</v>
      </c>
      <c r="D74" s="183"/>
      <c r="E74" s="183"/>
      <c r="F74" s="22" t="s">
        <v>71</v>
      </c>
      <c r="G74" s="17" t="s">
        <v>129</v>
      </c>
      <c r="H74" s="17"/>
      <c r="I74" s="23">
        <v>0</v>
      </c>
      <c r="J74" s="109"/>
      <c r="K74" s="132"/>
      <c r="L74" s="147">
        <v>0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49">
        <f t="shared" si="0"/>
        <v>1.0095000000000001</v>
      </c>
      <c r="T74" s="2">
        <f>I74*N74*O74*P74*Q74*R74</f>
        <v>0</v>
      </c>
      <c r="U74" s="2">
        <f t="shared" si="6"/>
        <v>0</v>
      </c>
    </row>
    <row r="75" spans="1:21" s="2" customFormat="1" ht="22.5" x14ac:dyDescent="0.25">
      <c r="A75" s="25" t="s">
        <v>76</v>
      </c>
      <c r="B75" s="26" t="s">
        <v>77</v>
      </c>
      <c r="C75" s="186" t="s">
        <v>78</v>
      </c>
      <c r="D75" s="186"/>
      <c r="E75" s="186"/>
      <c r="F75" s="27" t="s">
        <v>79</v>
      </c>
      <c r="G75" s="28" t="s">
        <v>91</v>
      </c>
      <c r="H75" s="28"/>
      <c r="I75" s="29">
        <v>0</v>
      </c>
      <c r="J75" s="110"/>
      <c r="K75" s="133"/>
      <c r="L75" s="148">
        <v>0</v>
      </c>
      <c r="M75" s="3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49">
        <f t="shared" si="0"/>
        <v>1.0095000000000001</v>
      </c>
      <c r="T75" s="2">
        <f>I75*N75*O75*P75*Q75*R75</f>
        <v>0</v>
      </c>
      <c r="U75" s="2">
        <f t="shared" si="6"/>
        <v>0</v>
      </c>
    </row>
    <row r="76" spans="1:21" s="2" customFormat="1" ht="22.5" x14ac:dyDescent="0.25">
      <c r="A76" s="20"/>
      <c r="B76" s="21" t="s">
        <v>145</v>
      </c>
      <c r="C76" s="183" t="s">
        <v>146</v>
      </c>
      <c r="D76" s="183"/>
      <c r="E76" s="183"/>
      <c r="F76" s="22" t="s">
        <v>79</v>
      </c>
      <c r="G76" s="17" t="s">
        <v>132</v>
      </c>
      <c r="H76" s="17"/>
      <c r="I76" s="23">
        <v>0</v>
      </c>
      <c r="J76" s="109"/>
      <c r="K76" s="132"/>
      <c r="L76" s="147">
        <v>0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49">
        <f t="shared" si="0"/>
        <v>1.0095000000000001</v>
      </c>
      <c r="T76" s="2">
        <f>I76*N76*O76*P76*Q76*R76</f>
        <v>0</v>
      </c>
      <c r="U76" s="2">
        <f t="shared" si="6"/>
        <v>0</v>
      </c>
    </row>
    <row r="77" spans="1:21" s="2" customFormat="1" ht="22.5" x14ac:dyDescent="0.25">
      <c r="A77" s="20"/>
      <c r="B77" s="21" t="s">
        <v>133</v>
      </c>
      <c r="C77" s="183" t="s">
        <v>134</v>
      </c>
      <c r="D77" s="183"/>
      <c r="E77" s="183"/>
      <c r="F77" s="22" t="s">
        <v>135</v>
      </c>
      <c r="G77" s="17" t="s">
        <v>136</v>
      </c>
      <c r="H77" s="17"/>
      <c r="I77" s="23">
        <v>0</v>
      </c>
      <c r="J77" s="109"/>
      <c r="K77" s="132"/>
      <c r="L77" s="147">
        <v>0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49">
        <f t="shared" si="0"/>
        <v>1.0095000000000001</v>
      </c>
      <c r="T77" s="2">
        <f>I77*N77*O77*P77*Q77*R77</f>
        <v>0</v>
      </c>
      <c r="U77" s="2">
        <f t="shared" si="6"/>
        <v>0</v>
      </c>
    </row>
    <row r="78" spans="1:21" s="2" customFormat="1" ht="45" x14ac:dyDescent="0.25">
      <c r="A78" s="10" t="s">
        <v>147</v>
      </c>
      <c r="B78" s="11" t="s">
        <v>148</v>
      </c>
      <c r="C78" s="182" t="s">
        <v>149</v>
      </c>
      <c r="D78" s="182"/>
      <c r="E78" s="182"/>
      <c r="F78" s="10" t="s">
        <v>35</v>
      </c>
      <c r="G78" s="12">
        <v>2</v>
      </c>
      <c r="H78" s="12"/>
      <c r="I78" s="13">
        <v>0</v>
      </c>
      <c r="J78" s="72"/>
      <c r="K78" s="131"/>
      <c r="L78" s="72">
        <v>270036.44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49">
        <f t="shared" ref="S78:S141" si="11">S77</f>
        <v>1.0095000000000001</v>
      </c>
      <c r="T78" s="68">
        <f t="shared" ref="T78:T79" si="12">I78*S78</f>
        <v>0</v>
      </c>
      <c r="U78" s="2">
        <f t="shared" si="6"/>
        <v>313854.41533344501</v>
      </c>
    </row>
    <row r="79" spans="1:21" s="2" customFormat="1" ht="15" x14ac:dyDescent="0.25">
      <c r="A79" s="10" t="s">
        <v>150</v>
      </c>
      <c r="B79" s="11" t="s">
        <v>151</v>
      </c>
      <c r="C79" s="182" t="s">
        <v>152</v>
      </c>
      <c r="D79" s="182"/>
      <c r="E79" s="182"/>
      <c r="F79" s="10" t="s">
        <v>17</v>
      </c>
      <c r="G79" s="12">
        <v>1</v>
      </c>
      <c r="H79" s="12"/>
      <c r="I79" s="13">
        <v>4805.22</v>
      </c>
      <c r="J79" s="72"/>
      <c r="K79" s="131"/>
      <c r="L79" s="72">
        <v>803.13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49">
        <f t="shared" si="11"/>
        <v>1.0095000000000001</v>
      </c>
      <c r="T79" s="68">
        <f t="shared" si="12"/>
        <v>4850.87</v>
      </c>
      <c r="U79" s="2">
        <f t="shared" si="6"/>
        <v>933.45141339720601</v>
      </c>
    </row>
    <row r="80" spans="1:21" s="2" customFormat="1" ht="22.5" x14ac:dyDescent="0.25">
      <c r="A80" s="20"/>
      <c r="B80" s="21" t="s">
        <v>153</v>
      </c>
      <c r="C80" s="183" t="s">
        <v>154</v>
      </c>
      <c r="D80" s="183"/>
      <c r="E80" s="183"/>
      <c r="F80" s="22" t="s">
        <v>71</v>
      </c>
      <c r="G80" s="17" t="s">
        <v>155</v>
      </c>
      <c r="H80" s="17"/>
      <c r="I80" s="23">
        <v>0</v>
      </c>
      <c r="J80" s="109"/>
      <c r="K80" s="132"/>
      <c r="L80" s="147">
        <v>0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49">
        <f t="shared" si="11"/>
        <v>1.0095000000000001</v>
      </c>
      <c r="T80" s="2">
        <f t="shared" ref="T80:T85" si="13">I80*N80*O80*P80*Q80*R80</f>
        <v>0</v>
      </c>
      <c r="U80" s="2">
        <f t="shared" si="6"/>
        <v>0</v>
      </c>
    </row>
    <row r="81" spans="1:21" s="2" customFormat="1" ht="22.5" x14ac:dyDescent="0.25">
      <c r="A81" s="20"/>
      <c r="B81" s="21" t="s">
        <v>41</v>
      </c>
      <c r="C81" s="183" t="s">
        <v>42</v>
      </c>
      <c r="D81" s="183"/>
      <c r="E81" s="183"/>
      <c r="F81" s="22" t="s">
        <v>21</v>
      </c>
      <c r="G81" s="17" t="s">
        <v>156</v>
      </c>
      <c r="H81" s="17"/>
      <c r="I81" s="23">
        <v>0</v>
      </c>
      <c r="J81" s="109"/>
      <c r="K81" s="132"/>
      <c r="L81" s="147">
        <v>0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49">
        <f t="shared" si="11"/>
        <v>1.0095000000000001</v>
      </c>
      <c r="T81" s="2">
        <f t="shared" si="13"/>
        <v>0</v>
      </c>
      <c r="U81" s="2">
        <f t="shared" si="6"/>
        <v>0</v>
      </c>
    </row>
    <row r="82" spans="1:21" s="2" customFormat="1" ht="22.5" x14ac:dyDescent="0.25">
      <c r="A82" s="20"/>
      <c r="B82" s="21" t="s">
        <v>157</v>
      </c>
      <c r="C82" s="183" t="s">
        <v>158</v>
      </c>
      <c r="D82" s="183"/>
      <c r="E82" s="183"/>
      <c r="F82" s="22" t="s">
        <v>21</v>
      </c>
      <c r="G82" s="17" t="s">
        <v>159</v>
      </c>
      <c r="H82" s="17"/>
      <c r="I82" s="23">
        <v>0</v>
      </c>
      <c r="J82" s="109"/>
      <c r="K82" s="132"/>
      <c r="L82" s="147">
        <v>0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49">
        <f t="shared" si="11"/>
        <v>1.0095000000000001</v>
      </c>
      <c r="T82" s="2">
        <f t="shared" si="13"/>
        <v>0</v>
      </c>
      <c r="U82" s="2">
        <f t="shared" si="6"/>
        <v>0</v>
      </c>
    </row>
    <row r="83" spans="1:21" s="2" customFormat="1" ht="22.5" x14ac:dyDescent="0.25">
      <c r="A83" s="20"/>
      <c r="B83" s="21" t="s">
        <v>160</v>
      </c>
      <c r="C83" s="183" t="s">
        <v>161</v>
      </c>
      <c r="D83" s="183"/>
      <c r="E83" s="183"/>
      <c r="F83" s="22" t="s">
        <v>71</v>
      </c>
      <c r="G83" s="17" t="s">
        <v>162</v>
      </c>
      <c r="H83" s="17"/>
      <c r="I83" s="23">
        <v>0</v>
      </c>
      <c r="J83" s="109"/>
      <c r="K83" s="132"/>
      <c r="L83" s="147">
        <v>0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49">
        <f t="shared" si="11"/>
        <v>1.0095000000000001</v>
      </c>
      <c r="T83" s="2">
        <f t="shared" si="13"/>
        <v>0</v>
      </c>
      <c r="U83" s="2">
        <f t="shared" si="6"/>
        <v>0</v>
      </c>
    </row>
    <row r="84" spans="1:21" s="2" customFormat="1" ht="22.5" x14ac:dyDescent="0.25">
      <c r="A84" s="20"/>
      <c r="B84" s="21" t="s">
        <v>163</v>
      </c>
      <c r="C84" s="183" t="s">
        <v>164</v>
      </c>
      <c r="D84" s="183"/>
      <c r="E84" s="183"/>
      <c r="F84" s="22" t="s">
        <v>165</v>
      </c>
      <c r="G84" s="17" t="s">
        <v>166</v>
      </c>
      <c r="H84" s="17"/>
      <c r="I84" s="23">
        <v>0</v>
      </c>
      <c r="J84" s="109"/>
      <c r="K84" s="132"/>
      <c r="L84" s="147">
        <v>0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49">
        <f t="shared" si="11"/>
        <v>1.0095000000000001</v>
      </c>
      <c r="T84" s="2">
        <f t="shared" si="13"/>
        <v>0</v>
      </c>
      <c r="U84" s="2">
        <f t="shared" si="6"/>
        <v>0</v>
      </c>
    </row>
    <row r="85" spans="1:21" s="2" customFormat="1" ht="22.5" x14ac:dyDescent="0.25">
      <c r="A85" s="20"/>
      <c r="B85" s="21" t="s">
        <v>28</v>
      </c>
      <c r="C85" s="183" t="s">
        <v>29</v>
      </c>
      <c r="D85" s="183"/>
      <c r="E85" s="183"/>
      <c r="F85" s="22" t="s">
        <v>30</v>
      </c>
      <c r="G85" s="17" t="s">
        <v>167</v>
      </c>
      <c r="H85" s="17"/>
      <c r="I85" s="23">
        <v>0</v>
      </c>
      <c r="J85" s="109"/>
      <c r="K85" s="132"/>
      <c r="L85" s="147">
        <v>0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49">
        <f t="shared" si="11"/>
        <v>1.0095000000000001</v>
      </c>
      <c r="T85" s="2">
        <f t="shared" si="13"/>
        <v>0</v>
      </c>
      <c r="U85" s="2">
        <f t="shared" si="6"/>
        <v>0</v>
      </c>
    </row>
    <row r="86" spans="1:21" s="2" customFormat="1" ht="22.5" x14ac:dyDescent="0.25">
      <c r="A86" s="10" t="s">
        <v>168</v>
      </c>
      <c r="B86" s="11" t="s">
        <v>169</v>
      </c>
      <c r="C86" s="182" t="s">
        <v>170</v>
      </c>
      <c r="D86" s="182"/>
      <c r="E86" s="182"/>
      <c r="F86" s="10" t="s">
        <v>35</v>
      </c>
      <c r="G86" s="12">
        <v>1</v>
      </c>
      <c r="H86" s="12"/>
      <c r="I86" s="13">
        <v>0</v>
      </c>
      <c r="J86" s="72"/>
      <c r="K86" s="131"/>
      <c r="L86" s="72">
        <v>122980.62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49">
        <f t="shared" si="11"/>
        <v>1.0095000000000001</v>
      </c>
      <c r="T86" s="68">
        <f t="shared" ref="T86:T88" si="14">I86*S86</f>
        <v>0</v>
      </c>
      <c r="U86" s="2">
        <f t="shared" si="6"/>
        <v>142936.30366125601</v>
      </c>
    </row>
    <row r="87" spans="1:21" s="2" customFormat="1" ht="15" customHeight="1" x14ac:dyDescent="0.25">
      <c r="A87" s="197" t="s">
        <v>171</v>
      </c>
      <c r="B87" s="198"/>
      <c r="C87" s="198"/>
      <c r="D87" s="198"/>
      <c r="E87" s="198"/>
      <c r="F87" s="66"/>
      <c r="G87" s="66"/>
      <c r="H87" s="66"/>
      <c r="I87" s="66">
        <v>0</v>
      </c>
      <c r="J87" s="111"/>
      <c r="K87" s="134"/>
      <c r="L87" s="149">
        <v>0</v>
      </c>
      <c r="M87" s="67"/>
      <c r="N87" s="49"/>
      <c r="O87" s="49"/>
      <c r="P87" s="49"/>
      <c r="Q87" s="49"/>
      <c r="R87" s="49"/>
      <c r="S87" s="49">
        <f t="shared" si="11"/>
        <v>1.0095000000000001</v>
      </c>
      <c r="T87" s="68">
        <f t="shared" si="14"/>
        <v>0</v>
      </c>
      <c r="U87" s="68">
        <f>I87</f>
        <v>0</v>
      </c>
    </row>
    <row r="88" spans="1:21" s="2" customFormat="1" ht="15" x14ac:dyDescent="0.25">
      <c r="A88" s="10" t="s">
        <v>172</v>
      </c>
      <c r="B88" s="11" t="s">
        <v>173</v>
      </c>
      <c r="C88" s="182" t="s">
        <v>174</v>
      </c>
      <c r="D88" s="182"/>
      <c r="E88" s="182"/>
      <c r="F88" s="10" t="s">
        <v>175</v>
      </c>
      <c r="G88" s="12">
        <v>25</v>
      </c>
      <c r="H88" s="12"/>
      <c r="I88" s="13">
        <v>10435.200000000001</v>
      </c>
      <c r="J88" s="72"/>
      <c r="K88" s="131"/>
      <c r="L88" s="72">
        <v>218.51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49">
        <f t="shared" si="11"/>
        <v>1.0095000000000001</v>
      </c>
      <c r="T88" s="68">
        <f t="shared" si="14"/>
        <v>10534.33</v>
      </c>
      <c r="U88" s="2">
        <f t="shared" ref="U88:U96" si="15">L88*N88*O88*P88*Q88*R88</f>
        <v>253.96693977491</v>
      </c>
    </row>
    <row r="89" spans="1:21" s="2" customFormat="1" ht="22.5" x14ac:dyDescent="0.25">
      <c r="A89" s="20"/>
      <c r="B89" s="21" t="s">
        <v>176</v>
      </c>
      <c r="C89" s="183" t="s">
        <v>177</v>
      </c>
      <c r="D89" s="183"/>
      <c r="E89" s="183"/>
      <c r="F89" s="22" t="s">
        <v>71</v>
      </c>
      <c r="G89" s="17" t="s">
        <v>178</v>
      </c>
      <c r="H89" s="17"/>
      <c r="I89" s="23">
        <v>0</v>
      </c>
      <c r="J89" s="109"/>
      <c r="K89" s="132"/>
      <c r="L89" s="147">
        <v>0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49">
        <f t="shared" si="11"/>
        <v>1.0095000000000001</v>
      </c>
      <c r="T89" s="2">
        <f>I89*N89*O89*P89*Q89*R89</f>
        <v>0</v>
      </c>
      <c r="U89" s="2">
        <f t="shared" si="15"/>
        <v>0</v>
      </c>
    </row>
    <row r="90" spans="1:21" s="2" customFormat="1" ht="22.5" x14ac:dyDescent="0.25">
      <c r="A90" s="20"/>
      <c r="B90" s="21" t="s">
        <v>179</v>
      </c>
      <c r="C90" s="183" t="s">
        <v>180</v>
      </c>
      <c r="D90" s="183"/>
      <c r="E90" s="183"/>
      <c r="F90" s="22" t="s">
        <v>71</v>
      </c>
      <c r="G90" s="17" t="s">
        <v>181</v>
      </c>
      <c r="H90" s="17"/>
      <c r="I90" s="23">
        <v>0</v>
      </c>
      <c r="J90" s="109"/>
      <c r="K90" s="132"/>
      <c r="L90" s="147">
        <v>0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49">
        <f t="shared" si="11"/>
        <v>1.0095000000000001</v>
      </c>
      <c r="T90" s="2">
        <f>I90*N90*O90*P90*Q90*R90</f>
        <v>0</v>
      </c>
      <c r="U90" s="2">
        <f t="shared" si="15"/>
        <v>0</v>
      </c>
    </row>
    <row r="91" spans="1:21" s="2" customFormat="1" ht="22.5" x14ac:dyDescent="0.25">
      <c r="A91" s="20"/>
      <c r="B91" s="21" t="s">
        <v>182</v>
      </c>
      <c r="C91" s="183" t="s">
        <v>183</v>
      </c>
      <c r="D91" s="183"/>
      <c r="E91" s="183"/>
      <c r="F91" s="22" t="s">
        <v>21</v>
      </c>
      <c r="G91" s="17" t="s">
        <v>184</v>
      </c>
      <c r="H91" s="17"/>
      <c r="I91" s="23">
        <v>0</v>
      </c>
      <c r="J91" s="109"/>
      <c r="K91" s="132"/>
      <c r="L91" s="147">
        <v>0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49">
        <f t="shared" si="11"/>
        <v>1.0095000000000001</v>
      </c>
      <c r="T91" s="2">
        <f>I91*N91*O91*P91*Q91*R91</f>
        <v>0</v>
      </c>
      <c r="U91" s="2">
        <f t="shared" si="15"/>
        <v>0</v>
      </c>
    </row>
    <row r="92" spans="1:21" s="2" customFormat="1" ht="45" x14ac:dyDescent="0.25">
      <c r="A92" s="10" t="s">
        <v>185</v>
      </c>
      <c r="B92" s="11" t="s">
        <v>186</v>
      </c>
      <c r="C92" s="182" t="s">
        <v>187</v>
      </c>
      <c r="D92" s="182"/>
      <c r="E92" s="182"/>
      <c r="F92" s="10" t="s">
        <v>35</v>
      </c>
      <c r="G92" s="12">
        <v>25</v>
      </c>
      <c r="H92" s="12"/>
      <c r="I92" s="13">
        <v>0</v>
      </c>
      <c r="J92" s="72"/>
      <c r="K92" s="131"/>
      <c r="L92" s="72">
        <v>23175.599999999999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49">
        <f t="shared" si="11"/>
        <v>1.0095000000000001</v>
      </c>
      <c r="T92" s="68">
        <f t="shared" ref="T92:T93" si="16">I92*S92</f>
        <v>0</v>
      </c>
      <c r="U92" s="2">
        <f t="shared" si="15"/>
        <v>26936.232709932701</v>
      </c>
    </row>
    <row r="93" spans="1:21" s="2" customFormat="1" ht="22.5" x14ac:dyDescent="0.25">
      <c r="A93" s="10" t="s">
        <v>188</v>
      </c>
      <c r="B93" s="11" t="s">
        <v>189</v>
      </c>
      <c r="C93" s="182" t="s">
        <v>190</v>
      </c>
      <c r="D93" s="182"/>
      <c r="E93" s="182"/>
      <c r="F93" s="10" t="s">
        <v>191</v>
      </c>
      <c r="G93" s="12">
        <v>1</v>
      </c>
      <c r="H93" s="12"/>
      <c r="I93" s="13">
        <v>747.03</v>
      </c>
      <c r="J93" s="72"/>
      <c r="K93" s="131"/>
      <c r="L93" s="72">
        <v>8.14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49">
        <f t="shared" si="11"/>
        <v>1.0095000000000001</v>
      </c>
      <c r="T93" s="68">
        <f t="shared" si="16"/>
        <v>754.13</v>
      </c>
      <c r="U93" s="2">
        <f t="shared" si="15"/>
        <v>9.4608525457314006</v>
      </c>
    </row>
    <row r="94" spans="1:21" s="2" customFormat="1" ht="22.5" x14ac:dyDescent="0.25">
      <c r="A94" s="20"/>
      <c r="B94" s="21" t="s">
        <v>176</v>
      </c>
      <c r="C94" s="183" t="s">
        <v>177</v>
      </c>
      <c r="D94" s="183"/>
      <c r="E94" s="183"/>
      <c r="F94" s="22" t="s">
        <v>71</v>
      </c>
      <c r="G94" s="17" t="s">
        <v>192</v>
      </c>
      <c r="H94" s="17"/>
      <c r="I94" s="23">
        <v>0</v>
      </c>
      <c r="J94" s="109"/>
      <c r="K94" s="132"/>
      <c r="L94" s="147">
        <v>0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49">
        <f t="shared" si="11"/>
        <v>1.0095000000000001</v>
      </c>
      <c r="T94" s="2">
        <f>I94*N94*O94*P94*Q94*R94</f>
        <v>0</v>
      </c>
      <c r="U94" s="2">
        <f t="shared" si="15"/>
        <v>0</v>
      </c>
    </row>
    <row r="95" spans="1:21" s="2" customFormat="1" ht="22.5" x14ac:dyDescent="0.25">
      <c r="A95" s="20"/>
      <c r="B95" s="21" t="s">
        <v>179</v>
      </c>
      <c r="C95" s="183" t="s">
        <v>180</v>
      </c>
      <c r="D95" s="183"/>
      <c r="E95" s="183"/>
      <c r="F95" s="22" t="s">
        <v>71</v>
      </c>
      <c r="G95" s="17" t="s">
        <v>193</v>
      </c>
      <c r="H95" s="17"/>
      <c r="I95" s="23">
        <v>0</v>
      </c>
      <c r="J95" s="109"/>
      <c r="K95" s="132"/>
      <c r="L95" s="147">
        <v>0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49">
        <f t="shared" si="11"/>
        <v>1.0095000000000001</v>
      </c>
      <c r="T95" s="2">
        <f>I95*N95*O95*P95*Q95*R95</f>
        <v>0</v>
      </c>
      <c r="U95" s="2">
        <f t="shared" si="15"/>
        <v>0</v>
      </c>
    </row>
    <row r="96" spans="1:21" s="2" customFormat="1" ht="22.5" x14ac:dyDescent="0.25">
      <c r="A96" s="20"/>
      <c r="B96" s="21" t="s">
        <v>182</v>
      </c>
      <c r="C96" s="183" t="s">
        <v>183</v>
      </c>
      <c r="D96" s="183"/>
      <c r="E96" s="183"/>
      <c r="F96" s="22" t="s">
        <v>21</v>
      </c>
      <c r="G96" s="17" t="s">
        <v>194</v>
      </c>
      <c r="H96" s="17"/>
      <c r="I96" s="23">
        <v>0</v>
      </c>
      <c r="J96" s="109"/>
      <c r="K96" s="132"/>
      <c r="L96" s="147">
        <v>0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49">
        <f t="shared" si="11"/>
        <v>1.0095000000000001</v>
      </c>
      <c r="T96" s="2">
        <f>I96*N96*O96*P96*Q96*R96</f>
        <v>0</v>
      </c>
      <c r="U96" s="2">
        <f t="shared" si="15"/>
        <v>0</v>
      </c>
    </row>
    <row r="97" spans="1:21" s="2" customFormat="1" ht="45" x14ac:dyDescent="0.25">
      <c r="A97" s="69" t="s">
        <v>195</v>
      </c>
      <c r="B97" s="70" t="s">
        <v>196</v>
      </c>
      <c r="C97" s="187" t="s">
        <v>197</v>
      </c>
      <c r="D97" s="187"/>
      <c r="E97" s="187"/>
      <c r="F97" s="69" t="s">
        <v>35</v>
      </c>
      <c r="G97" s="71">
        <v>1</v>
      </c>
      <c r="H97" s="71"/>
      <c r="I97" s="72">
        <v>0</v>
      </c>
      <c r="J97" s="72"/>
      <c r="K97" s="131"/>
      <c r="L97" s="72">
        <v>8354</v>
      </c>
      <c r="M97" s="72"/>
      <c r="N97" s="49"/>
      <c r="O97" s="49"/>
      <c r="P97" s="49"/>
      <c r="Q97" s="49"/>
      <c r="R97" s="49"/>
      <c r="S97" s="49">
        <f t="shared" si="11"/>
        <v>1.0095000000000001</v>
      </c>
      <c r="T97" s="2">
        <f>I97*N97*O97*P97*Q97*R97</f>
        <v>0</v>
      </c>
      <c r="U97" s="68">
        <f>L97</f>
        <v>8354</v>
      </c>
    </row>
    <row r="98" spans="1:21" s="2" customFormat="1" ht="45" x14ac:dyDescent="0.25">
      <c r="A98" s="10" t="s">
        <v>198</v>
      </c>
      <c r="B98" s="11" t="s">
        <v>199</v>
      </c>
      <c r="C98" s="182" t="s">
        <v>200</v>
      </c>
      <c r="D98" s="182"/>
      <c r="E98" s="182"/>
      <c r="F98" s="10" t="s">
        <v>35</v>
      </c>
      <c r="G98" s="12">
        <v>1</v>
      </c>
      <c r="H98" s="12"/>
      <c r="I98" s="13">
        <v>0</v>
      </c>
      <c r="J98" s="72"/>
      <c r="K98" s="131"/>
      <c r="L98" s="72">
        <v>932.14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49">
        <f t="shared" si="11"/>
        <v>1.0095000000000001</v>
      </c>
      <c r="T98" s="68">
        <f t="shared" ref="T98:T99" si="17">I98*S98</f>
        <v>0</v>
      </c>
      <c r="U98" s="2">
        <f t="shared" ref="U98:U103" si="18">L98*N98*O98*P98*Q98*R98</f>
        <v>1083.39546584497</v>
      </c>
    </row>
    <row r="99" spans="1:21" s="2" customFormat="1" ht="15" x14ac:dyDescent="0.25">
      <c r="A99" s="10" t="s">
        <v>201</v>
      </c>
      <c r="B99" s="11" t="s">
        <v>202</v>
      </c>
      <c r="C99" s="182" t="s">
        <v>203</v>
      </c>
      <c r="D99" s="182"/>
      <c r="E99" s="182"/>
      <c r="F99" s="10" t="s">
        <v>175</v>
      </c>
      <c r="G99" s="12">
        <v>8</v>
      </c>
      <c r="H99" s="12"/>
      <c r="I99" s="13">
        <v>4481.17</v>
      </c>
      <c r="J99" s="72"/>
      <c r="K99" s="131"/>
      <c r="L99" s="72">
        <v>118.55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49">
        <f t="shared" si="11"/>
        <v>1.0095000000000001</v>
      </c>
      <c r="T99" s="68">
        <f t="shared" si="17"/>
        <v>4523.74</v>
      </c>
      <c r="U99" s="2">
        <f t="shared" si="18"/>
        <v>137.78674069981</v>
      </c>
    </row>
    <row r="100" spans="1:21" s="2" customFormat="1" ht="22.5" x14ac:dyDescent="0.25">
      <c r="A100" s="20"/>
      <c r="B100" s="21" t="s">
        <v>176</v>
      </c>
      <c r="C100" s="183" t="s">
        <v>177</v>
      </c>
      <c r="D100" s="183"/>
      <c r="E100" s="183"/>
      <c r="F100" s="22" t="s">
        <v>71</v>
      </c>
      <c r="G100" s="17" t="s">
        <v>204</v>
      </c>
      <c r="H100" s="17"/>
      <c r="I100" s="23">
        <v>0</v>
      </c>
      <c r="J100" s="109"/>
      <c r="K100" s="132"/>
      <c r="L100" s="147">
        <v>0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49">
        <f t="shared" si="11"/>
        <v>1.0095000000000001</v>
      </c>
      <c r="T100" s="2">
        <f>I100*N100*O100*P100*Q100*R100</f>
        <v>0</v>
      </c>
      <c r="U100" s="2">
        <f t="shared" si="18"/>
        <v>0</v>
      </c>
    </row>
    <row r="101" spans="1:21" s="2" customFormat="1" ht="22.5" x14ac:dyDescent="0.25">
      <c r="A101" s="20"/>
      <c r="B101" s="21" t="s">
        <v>205</v>
      </c>
      <c r="C101" s="183" t="s">
        <v>206</v>
      </c>
      <c r="D101" s="183"/>
      <c r="E101" s="183"/>
      <c r="F101" s="22" t="s">
        <v>71</v>
      </c>
      <c r="G101" s="17" t="s">
        <v>207</v>
      </c>
      <c r="H101" s="17"/>
      <c r="I101" s="23">
        <v>0</v>
      </c>
      <c r="J101" s="109"/>
      <c r="K101" s="132"/>
      <c r="L101" s="147">
        <v>0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49">
        <f t="shared" si="11"/>
        <v>1.0095000000000001</v>
      </c>
      <c r="T101" s="2">
        <f>I101*N101*O101*P101*Q101*R101</f>
        <v>0</v>
      </c>
      <c r="U101" s="2">
        <f t="shared" si="18"/>
        <v>0</v>
      </c>
    </row>
    <row r="102" spans="1:21" s="2" customFormat="1" ht="22.5" x14ac:dyDescent="0.25">
      <c r="A102" s="20"/>
      <c r="B102" s="21" t="s">
        <v>179</v>
      </c>
      <c r="C102" s="183" t="s">
        <v>180</v>
      </c>
      <c r="D102" s="183"/>
      <c r="E102" s="183"/>
      <c r="F102" s="22" t="s">
        <v>71</v>
      </c>
      <c r="G102" s="17" t="s">
        <v>208</v>
      </c>
      <c r="H102" s="17"/>
      <c r="I102" s="23">
        <v>0</v>
      </c>
      <c r="J102" s="109"/>
      <c r="K102" s="132"/>
      <c r="L102" s="147">
        <v>0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49">
        <f t="shared" si="11"/>
        <v>1.0095000000000001</v>
      </c>
      <c r="T102" s="2">
        <f>I102*N102*O102*P102*Q102*R102</f>
        <v>0</v>
      </c>
      <c r="U102" s="2">
        <f t="shared" si="18"/>
        <v>0</v>
      </c>
    </row>
    <row r="103" spans="1:21" s="2" customFormat="1" ht="22.5" x14ac:dyDescent="0.25">
      <c r="A103" s="20"/>
      <c r="B103" s="21" t="s">
        <v>182</v>
      </c>
      <c r="C103" s="183" t="s">
        <v>183</v>
      </c>
      <c r="D103" s="183"/>
      <c r="E103" s="183"/>
      <c r="F103" s="22" t="s">
        <v>21</v>
      </c>
      <c r="G103" s="17" t="s">
        <v>209</v>
      </c>
      <c r="H103" s="17"/>
      <c r="I103" s="23">
        <v>0</v>
      </c>
      <c r="J103" s="109"/>
      <c r="K103" s="132"/>
      <c r="L103" s="147">
        <v>0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49">
        <f t="shared" si="11"/>
        <v>1.0095000000000001</v>
      </c>
      <c r="T103" s="2">
        <f>I103*N103*O103*P103*Q103*R103</f>
        <v>0</v>
      </c>
      <c r="U103" s="2">
        <f t="shared" si="18"/>
        <v>0</v>
      </c>
    </row>
    <row r="104" spans="1:21" s="2" customFormat="1" ht="45" x14ac:dyDescent="0.25">
      <c r="A104" s="69" t="s">
        <v>210</v>
      </c>
      <c r="B104" s="70" t="s">
        <v>211</v>
      </c>
      <c r="C104" s="187" t="s">
        <v>212</v>
      </c>
      <c r="D104" s="187"/>
      <c r="E104" s="187"/>
      <c r="F104" s="69" t="s">
        <v>35</v>
      </c>
      <c r="G104" s="71">
        <v>8</v>
      </c>
      <c r="H104" s="71"/>
      <c r="I104" s="72">
        <v>0</v>
      </c>
      <c r="J104" s="72"/>
      <c r="K104" s="131"/>
      <c r="L104" s="72">
        <v>6117</v>
      </c>
      <c r="M104" s="72"/>
      <c r="N104" s="49"/>
      <c r="O104" s="49"/>
      <c r="P104" s="49"/>
      <c r="Q104" s="49"/>
      <c r="R104" s="49"/>
      <c r="S104" s="49">
        <f t="shared" si="11"/>
        <v>1.0095000000000001</v>
      </c>
      <c r="T104" s="2">
        <f>I104*N104*O104*P104*Q104*R104</f>
        <v>0</v>
      </c>
      <c r="U104" s="68">
        <f>L104</f>
        <v>6117</v>
      </c>
    </row>
    <row r="105" spans="1:21" s="2" customFormat="1" ht="15" x14ac:dyDescent="0.25">
      <c r="A105" s="10" t="s">
        <v>213</v>
      </c>
      <c r="B105" s="11" t="s">
        <v>214</v>
      </c>
      <c r="C105" s="182" t="s">
        <v>215</v>
      </c>
      <c r="D105" s="182"/>
      <c r="E105" s="182"/>
      <c r="F105" s="10" t="s">
        <v>216</v>
      </c>
      <c r="G105" s="31">
        <v>0.08</v>
      </c>
      <c r="H105" s="31"/>
      <c r="I105" s="13">
        <v>8299.1</v>
      </c>
      <c r="J105" s="72"/>
      <c r="K105" s="131"/>
      <c r="L105" s="72">
        <v>230.13</v>
      </c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49">
        <f t="shared" si="11"/>
        <v>1.0095000000000001</v>
      </c>
      <c r="T105" s="68">
        <f>I105*S105</f>
        <v>8377.94</v>
      </c>
      <c r="U105" s="2">
        <f t="shared" ref="U105:U133" si="19">L105*N105*O105*P105*Q105*R105</f>
        <v>267.47248112397602</v>
      </c>
    </row>
    <row r="106" spans="1:21" s="2" customFormat="1" ht="22.5" x14ac:dyDescent="0.25">
      <c r="A106" s="20"/>
      <c r="B106" s="21" t="s">
        <v>217</v>
      </c>
      <c r="C106" s="183" t="s">
        <v>218</v>
      </c>
      <c r="D106" s="183"/>
      <c r="E106" s="183"/>
      <c r="F106" s="22" t="s">
        <v>71</v>
      </c>
      <c r="G106" s="17" t="s">
        <v>219</v>
      </c>
      <c r="H106" s="17"/>
      <c r="I106" s="23">
        <v>0</v>
      </c>
      <c r="J106" s="109"/>
      <c r="K106" s="132"/>
      <c r="L106" s="147">
        <v>0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49">
        <f t="shared" si="11"/>
        <v>1.0095000000000001</v>
      </c>
      <c r="T106" s="2">
        <f>I106*N106*O106*P106*Q106*R106</f>
        <v>0</v>
      </c>
      <c r="U106" s="2">
        <f t="shared" si="19"/>
        <v>0</v>
      </c>
    </row>
    <row r="107" spans="1:21" s="2" customFormat="1" ht="22.5" x14ac:dyDescent="0.25">
      <c r="A107" s="20"/>
      <c r="B107" s="21" t="s">
        <v>41</v>
      </c>
      <c r="C107" s="183" t="s">
        <v>42</v>
      </c>
      <c r="D107" s="183"/>
      <c r="E107" s="183"/>
      <c r="F107" s="22" t="s">
        <v>21</v>
      </c>
      <c r="G107" s="17" t="s">
        <v>220</v>
      </c>
      <c r="H107" s="17"/>
      <c r="I107" s="23">
        <v>0</v>
      </c>
      <c r="J107" s="109"/>
      <c r="K107" s="132"/>
      <c r="L107" s="147">
        <v>0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49">
        <f t="shared" si="11"/>
        <v>1.0095000000000001</v>
      </c>
      <c r="T107" s="2">
        <f>I107*N107*O107*P107*Q107*R107</f>
        <v>0</v>
      </c>
      <c r="U107" s="2">
        <f t="shared" si="19"/>
        <v>0</v>
      </c>
    </row>
    <row r="108" spans="1:21" s="2" customFormat="1" ht="22.5" x14ac:dyDescent="0.25">
      <c r="A108" s="20"/>
      <c r="B108" s="21" t="s">
        <v>28</v>
      </c>
      <c r="C108" s="183" t="s">
        <v>29</v>
      </c>
      <c r="D108" s="183"/>
      <c r="E108" s="183"/>
      <c r="F108" s="22" t="s">
        <v>30</v>
      </c>
      <c r="G108" s="17" t="s">
        <v>221</v>
      </c>
      <c r="H108" s="17"/>
      <c r="I108" s="23">
        <v>0</v>
      </c>
      <c r="J108" s="109"/>
      <c r="K108" s="132"/>
      <c r="L108" s="147">
        <v>0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49">
        <f t="shared" si="11"/>
        <v>1.0095000000000001</v>
      </c>
      <c r="T108" s="2">
        <f>I108*N108*O108*P108*Q108*R108</f>
        <v>0</v>
      </c>
      <c r="U108" s="2">
        <f t="shared" si="19"/>
        <v>0</v>
      </c>
    </row>
    <row r="109" spans="1:21" s="2" customFormat="1" ht="45" x14ac:dyDescent="0.25">
      <c r="A109" s="10" t="s">
        <v>222</v>
      </c>
      <c r="B109" s="11" t="s">
        <v>223</v>
      </c>
      <c r="C109" s="182" t="s">
        <v>224</v>
      </c>
      <c r="D109" s="182"/>
      <c r="E109" s="182"/>
      <c r="F109" s="10" t="s">
        <v>35</v>
      </c>
      <c r="G109" s="12">
        <v>8</v>
      </c>
      <c r="H109" s="12"/>
      <c r="I109" s="13">
        <v>0</v>
      </c>
      <c r="J109" s="72"/>
      <c r="K109" s="131"/>
      <c r="L109" s="72">
        <v>1422.61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49">
        <f t="shared" si="11"/>
        <v>1.0095000000000001</v>
      </c>
      <c r="T109" s="68">
        <f t="shared" ref="T109:T110" si="20">I109*S109</f>
        <v>0</v>
      </c>
      <c r="U109" s="2">
        <f t="shared" si="19"/>
        <v>1653.4525110667</v>
      </c>
    </row>
    <row r="110" spans="1:21" s="2" customFormat="1" ht="15" x14ac:dyDescent="0.25">
      <c r="A110" s="10" t="s">
        <v>225</v>
      </c>
      <c r="B110" s="11" t="s">
        <v>97</v>
      </c>
      <c r="C110" s="182" t="s">
        <v>226</v>
      </c>
      <c r="D110" s="182"/>
      <c r="E110" s="182"/>
      <c r="F110" s="10" t="s">
        <v>17</v>
      </c>
      <c r="G110" s="12">
        <v>3</v>
      </c>
      <c r="H110" s="12"/>
      <c r="I110" s="13">
        <v>4667.93</v>
      </c>
      <c r="J110" s="72"/>
      <c r="K110" s="131"/>
      <c r="L110" s="72">
        <v>41.84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49">
        <f t="shared" si="11"/>
        <v>1.0095000000000001</v>
      </c>
      <c r="T110" s="68">
        <f t="shared" si="20"/>
        <v>4712.28</v>
      </c>
      <c r="U110" s="2">
        <f t="shared" si="19"/>
        <v>48.629246991818398</v>
      </c>
    </row>
    <row r="111" spans="1:21" s="2" customFormat="1" ht="22.5" x14ac:dyDescent="0.25">
      <c r="A111" s="20"/>
      <c r="B111" s="21" t="s">
        <v>99</v>
      </c>
      <c r="C111" s="183" t="s">
        <v>100</v>
      </c>
      <c r="D111" s="183"/>
      <c r="E111" s="183"/>
      <c r="F111" s="22" t="s">
        <v>21</v>
      </c>
      <c r="G111" s="17" t="s">
        <v>227</v>
      </c>
      <c r="H111" s="17"/>
      <c r="I111" s="23">
        <v>0</v>
      </c>
      <c r="J111" s="109"/>
      <c r="K111" s="132"/>
      <c r="L111" s="147">
        <v>0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49">
        <f t="shared" si="11"/>
        <v>1.0095000000000001</v>
      </c>
      <c r="T111" s="2">
        <f>I111*N111*O111*P111*Q111*R111</f>
        <v>0</v>
      </c>
      <c r="U111" s="2">
        <f t="shared" si="19"/>
        <v>0</v>
      </c>
    </row>
    <row r="112" spans="1:21" s="2" customFormat="1" ht="22.5" x14ac:dyDescent="0.25">
      <c r="A112" s="20"/>
      <c r="B112" s="21" t="s">
        <v>28</v>
      </c>
      <c r="C112" s="183" t="s">
        <v>29</v>
      </c>
      <c r="D112" s="183"/>
      <c r="E112" s="183"/>
      <c r="F112" s="22" t="s">
        <v>30</v>
      </c>
      <c r="G112" s="17" t="s">
        <v>228</v>
      </c>
      <c r="H112" s="17"/>
      <c r="I112" s="23">
        <v>0</v>
      </c>
      <c r="J112" s="109"/>
      <c r="K112" s="132"/>
      <c r="L112" s="147">
        <v>0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49">
        <f t="shared" si="11"/>
        <v>1.0095000000000001</v>
      </c>
      <c r="T112" s="2">
        <f>I112*N112*O112*P112*Q112*R112</f>
        <v>0</v>
      </c>
      <c r="U112" s="2">
        <f t="shared" si="19"/>
        <v>0</v>
      </c>
    </row>
    <row r="113" spans="1:21" s="2" customFormat="1" ht="15" x14ac:dyDescent="0.25">
      <c r="A113" s="10" t="s">
        <v>229</v>
      </c>
      <c r="B113" s="11"/>
      <c r="C113" s="182" t="s">
        <v>230</v>
      </c>
      <c r="D113" s="182"/>
      <c r="E113" s="182"/>
      <c r="F113" s="10" t="s">
        <v>35</v>
      </c>
      <c r="G113" s="12">
        <v>3</v>
      </c>
      <c r="H113" s="12"/>
      <c r="I113" s="13">
        <v>0</v>
      </c>
      <c r="J113" s="72"/>
      <c r="K113" s="131"/>
      <c r="L113" s="72">
        <v>0</v>
      </c>
      <c r="M113" s="1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49">
        <f t="shared" si="11"/>
        <v>1.0095000000000001</v>
      </c>
      <c r="T113" s="68">
        <f t="shared" ref="T113:T114" si="21">I113*S113</f>
        <v>0</v>
      </c>
      <c r="U113" s="2">
        <f t="shared" si="19"/>
        <v>0</v>
      </c>
    </row>
    <row r="114" spans="1:21" s="2" customFormat="1" ht="15" x14ac:dyDescent="0.25">
      <c r="A114" s="10" t="s">
        <v>231</v>
      </c>
      <c r="B114" s="11" t="s">
        <v>214</v>
      </c>
      <c r="C114" s="182" t="s">
        <v>215</v>
      </c>
      <c r="D114" s="182"/>
      <c r="E114" s="182"/>
      <c r="F114" s="10" t="s">
        <v>216</v>
      </c>
      <c r="G114" s="31">
        <v>0.03</v>
      </c>
      <c r="H114" s="31"/>
      <c r="I114" s="13">
        <v>3518.11</v>
      </c>
      <c r="J114" s="72"/>
      <c r="K114" s="131"/>
      <c r="L114" s="72">
        <v>553.24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49">
        <f t="shared" si="11"/>
        <v>1.0095000000000001</v>
      </c>
      <c r="T114" s="68">
        <f t="shared" si="21"/>
        <v>3551.53</v>
      </c>
      <c r="U114" s="2">
        <f t="shared" si="19"/>
        <v>643.01253837843205</v>
      </c>
    </row>
    <row r="115" spans="1:21" s="2" customFormat="1" ht="22.5" x14ac:dyDescent="0.25">
      <c r="A115" s="20"/>
      <c r="B115" s="21" t="s">
        <v>217</v>
      </c>
      <c r="C115" s="183" t="s">
        <v>218</v>
      </c>
      <c r="D115" s="183"/>
      <c r="E115" s="183"/>
      <c r="F115" s="22" t="s">
        <v>71</v>
      </c>
      <c r="G115" s="17" t="s">
        <v>232</v>
      </c>
      <c r="H115" s="17"/>
      <c r="I115" s="23">
        <v>0</v>
      </c>
      <c r="J115" s="109"/>
      <c r="K115" s="132"/>
      <c r="L115" s="147">
        <v>0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49">
        <f t="shared" si="11"/>
        <v>1.0095000000000001</v>
      </c>
      <c r="T115" s="2">
        <f t="shared" ref="T115:T120" si="22">I115*N115*O115*P115*Q115*R115</f>
        <v>0</v>
      </c>
      <c r="U115" s="2">
        <f t="shared" si="19"/>
        <v>0</v>
      </c>
    </row>
    <row r="116" spans="1:21" s="2" customFormat="1" ht="22.5" x14ac:dyDescent="0.25">
      <c r="A116" s="20"/>
      <c r="B116" s="21" t="s">
        <v>41</v>
      </c>
      <c r="C116" s="183" t="s">
        <v>42</v>
      </c>
      <c r="D116" s="183"/>
      <c r="E116" s="183"/>
      <c r="F116" s="22" t="s">
        <v>21</v>
      </c>
      <c r="G116" s="17" t="s">
        <v>233</v>
      </c>
      <c r="H116" s="17"/>
      <c r="I116" s="23">
        <v>0</v>
      </c>
      <c r="J116" s="109"/>
      <c r="K116" s="132"/>
      <c r="L116" s="147">
        <v>0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49">
        <f t="shared" si="11"/>
        <v>1.0095000000000001</v>
      </c>
      <c r="T116" s="2">
        <f t="shared" si="22"/>
        <v>0</v>
      </c>
      <c r="U116" s="2">
        <f t="shared" si="19"/>
        <v>0</v>
      </c>
    </row>
    <row r="117" spans="1:21" s="2" customFormat="1" ht="22.5" x14ac:dyDescent="0.25">
      <c r="A117" s="20"/>
      <c r="B117" s="21" t="s">
        <v>234</v>
      </c>
      <c r="C117" s="183" t="s">
        <v>235</v>
      </c>
      <c r="D117" s="183"/>
      <c r="E117" s="183"/>
      <c r="F117" s="22" t="s">
        <v>79</v>
      </c>
      <c r="G117" s="17" t="s">
        <v>236</v>
      </c>
      <c r="H117" s="17"/>
      <c r="I117" s="23">
        <v>0</v>
      </c>
      <c r="J117" s="109"/>
      <c r="K117" s="132"/>
      <c r="L117" s="147">
        <v>0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49">
        <f t="shared" si="11"/>
        <v>1.0095000000000001</v>
      </c>
      <c r="T117" s="2">
        <f t="shared" si="22"/>
        <v>0</v>
      </c>
      <c r="U117" s="2">
        <f t="shared" si="19"/>
        <v>0</v>
      </c>
    </row>
    <row r="118" spans="1:21" s="2" customFormat="1" ht="22.5" x14ac:dyDescent="0.25">
      <c r="A118" s="20"/>
      <c r="B118" s="21" t="s">
        <v>237</v>
      </c>
      <c r="C118" s="183" t="s">
        <v>238</v>
      </c>
      <c r="D118" s="183"/>
      <c r="E118" s="183"/>
      <c r="F118" s="22" t="s">
        <v>79</v>
      </c>
      <c r="G118" s="17" t="s">
        <v>236</v>
      </c>
      <c r="H118" s="17"/>
      <c r="I118" s="23">
        <v>0</v>
      </c>
      <c r="J118" s="109"/>
      <c r="K118" s="132"/>
      <c r="L118" s="147">
        <v>0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49">
        <f t="shared" si="11"/>
        <v>1.0095000000000001</v>
      </c>
      <c r="T118" s="2">
        <f t="shared" si="22"/>
        <v>0</v>
      </c>
      <c r="U118" s="2">
        <f t="shared" si="19"/>
        <v>0</v>
      </c>
    </row>
    <row r="119" spans="1:21" s="2" customFormat="1" ht="22.5" x14ac:dyDescent="0.25">
      <c r="A119" s="20"/>
      <c r="B119" s="21" t="s">
        <v>239</v>
      </c>
      <c r="C119" s="183" t="s">
        <v>240</v>
      </c>
      <c r="D119" s="183"/>
      <c r="E119" s="183"/>
      <c r="F119" s="22" t="s">
        <v>79</v>
      </c>
      <c r="G119" s="17" t="s">
        <v>236</v>
      </c>
      <c r="H119" s="17"/>
      <c r="I119" s="23">
        <v>0</v>
      </c>
      <c r="J119" s="109"/>
      <c r="K119" s="132"/>
      <c r="L119" s="147">
        <v>0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49">
        <f t="shared" si="11"/>
        <v>1.0095000000000001</v>
      </c>
      <c r="T119" s="2">
        <f t="shared" si="22"/>
        <v>0</v>
      </c>
      <c r="U119" s="2">
        <f t="shared" si="19"/>
        <v>0</v>
      </c>
    </row>
    <row r="120" spans="1:21" s="2" customFormat="1" ht="22.5" x14ac:dyDescent="0.25">
      <c r="A120" s="20"/>
      <c r="B120" s="21" t="s">
        <v>28</v>
      </c>
      <c r="C120" s="183" t="s">
        <v>29</v>
      </c>
      <c r="D120" s="183"/>
      <c r="E120" s="183"/>
      <c r="F120" s="22" t="s">
        <v>30</v>
      </c>
      <c r="G120" s="17" t="s">
        <v>241</v>
      </c>
      <c r="H120" s="17"/>
      <c r="I120" s="23">
        <v>0</v>
      </c>
      <c r="J120" s="109"/>
      <c r="K120" s="132"/>
      <c r="L120" s="147">
        <v>0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49">
        <f t="shared" si="11"/>
        <v>1.0095000000000001</v>
      </c>
      <c r="T120" s="2">
        <f t="shared" si="22"/>
        <v>0</v>
      </c>
      <c r="U120" s="2">
        <f t="shared" si="19"/>
        <v>0</v>
      </c>
    </row>
    <row r="121" spans="1:21" s="2" customFormat="1" ht="45" x14ac:dyDescent="0.25">
      <c r="A121" s="10" t="s">
        <v>242</v>
      </c>
      <c r="B121" s="11" t="s">
        <v>243</v>
      </c>
      <c r="C121" s="182" t="s">
        <v>244</v>
      </c>
      <c r="D121" s="182"/>
      <c r="E121" s="182"/>
      <c r="F121" s="10" t="s">
        <v>35</v>
      </c>
      <c r="G121" s="12">
        <v>3</v>
      </c>
      <c r="H121" s="12"/>
      <c r="I121" s="13">
        <v>0</v>
      </c>
      <c r="J121" s="72"/>
      <c r="K121" s="131"/>
      <c r="L121" s="72">
        <v>514.88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49">
        <f t="shared" si="11"/>
        <v>1.0095000000000001</v>
      </c>
      <c r="T121" s="68">
        <f t="shared" ref="T121:T122" si="23">I121*S121</f>
        <v>0</v>
      </c>
      <c r="U121" s="2">
        <f t="shared" si="19"/>
        <v>598.42798018994904</v>
      </c>
    </row>
    <row r="122" spans="1:21" s="2" customFormat="1" ht="15" x14ac:dyDescent="0.25">
      <c r="A122" s="10" t="s">
        <v>245</v>
      </c>
      <c r="B122" s="11" t="s">
        <v>246</v>
      </c>
      <c r="C122" s="182" t="s">
        <v>247</v>
      </c>
      <c r="D122" s="182"/>
      <c r="E122" s="182"/>
      <c r="F122" s="10" t="s">
        <v>17</v>
      </c>
      <c r="G122" s="12">
        <v>3</v>
      </c>
      <c r="H122" s="12"/>
      <c r="I122" s="13">
        <v>5311.99</v>
      </c>
      <c r="J122" s="72"/>
      <c r="K122" s="131"/>
      <c r="L122" s="72">
        <v>22.08</v>
      </c>
      <c r="M122" s="13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49">
        <f t="shared" si="11"/>
        <v>1.0095000000000001</v>
      </c>
      <c r="T122" s="68">
        <f t="shared" si="23"/>
        <v>5362.45</v>
      </c>
      <c r="U122" s="2">
        <f t="shared" si="19"/>
        <v>25.6628530970208</v>
      </c>
    </row>
    <row r="123" spans="1:21" s="2" customFormat="1" ht="22.5" x14ac:dyDescent="0.25">
      <c r="A123" s="20"/>
      <c r="B123" s="21" t="s">
        <v>23</v>
      </c>
      <c r="C123" s="183" t="s">
        <v>24</v>
      </c>
      <c r="D123" s="183"/>
      <c r="E123" s="183"/>
      <c r="F123" s="22" t="s">
        <v>21</v>
      </c>
      <c r="G123" s="17" t="s">
        <v>248</v>
      </c>
      <c r="H123" s="17"/>
      <c r="I123" s="23">
        <v>0</v>
      </c>
      <c r="J123" s="109"/>
      <c r="K123" s="132"/>
      <c r="L123" s="147">
        <v>0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49">
        <f t="shared" si="11"/>
        <v>1.0095000000000001</v>
      </c>
      <c r="T123" s="2">
        <f>I123*N123*O123*P123*Q123*R123</f>
        <v>0</v>
      </c>
      <c r="U123" s="2">
        <f t="shared" si="19"/>
        <v>0</v>
      </c>
    </row>
    <row r="124" spans="1:21" s="2" customFormat="1" ht="22.5" x14ac:dyDescent="0.25">
      <c r="A124" s="20"/>
      <c r="B124" s="21" t="s">
        <v>28</v>
      </c>
      <c r="C124" s="183" t="s">
        <v>29</v>
      </c>
      <c r="D124" s="183"/>
      <c r="E124" s="183"/>
      <c r="F124" s="22" t="s">
        <v>30</v>
      </c>
      <c r="G124" s="17" t="s">
        <v>249</v>
      </c>
      <c r="H124" s="17"/>
      <c r="I124" s="23">
        <v>0</v>
      </c>
      <c r="J124" s="109"/>
      <c r="K124" s="132"/>
      <c r="L124" s="147">
        <v>0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49">
        <f t="shared" si="11"/>
        <v>1.0095000000000001</v>
      </c>
      <c r="T124" s="2">
        <f>I124*N124*O124*P124*Q124*R124</f>
        <v>0</v>
      </c>
      <c r="U124" s="2">
        <f t="shared" si="19"/>
        <v>0</v>
      </c>
    </row>
    <row r="125" spans="1:21" s="2" customFormat="1" ht="15" x14ac:dyDescent="0.25">
      <c r="A125" s="10" t="s">
        <v>250</v>
      </c>
      <c r="B125" s="11"/>
      <c r="C125" s="182" t="s">
        <v>251</v>
      </c>
      <c r="D125" s="182"/>
      <c r="E125" s="182"/>
      <c r="F125" s="10" t="s">
        <v>35</v>
      </c>
      <c r="G125" s="12">
        <v>3</v>
      </c>
      <c r="H125" s="12"/>
      <c r="I125" s="13">
        <v>0</v>
      </c>
      <c r="J125" s="72"/>
      <c r="K125" s="131"/>
      <c r="L125" s="72">
        <v>0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49">
        <f t="shared" si="11"/>
        <v>1.0095000000000001</v>
      </c>
      <c r="T125" s="68">
        <f t="shared" ref="T125:T126" si="24">I125*S125</f>
        <v>0</v>
      </c>
      <c r="U125" s="2">
        <f t="shared" si="19"/>
        <v>0</v>
      </c>
    </row>
    <row r="126" spans="1:21" s="2" customFormat="1" ht="15" x14ac:dyDescent="0.25">
      <c r="A126" s="10" t="s">
        <v>252</v>
      </c>
      <c r="B126" s="11" t="s">
        <v>253</v>
      </c>
      <c r="C126" s="182" t="s">
        <v>254</v>
      </c>
      <c r="D126" s="182"/>
      <c r="E126" s="182"/>
      <c r="F126" s="10" t="s">
        <v>17</v>
      </c>
      <c r="G126" s="12">
        <v>2</v>
      </c>
      <c r="H126" s="12"/>
      <c r="I126" s="13">
        <v>7653.02</v>
      </c>
      <c r="J126" s="72"/>
      <c r="K126" s="131"/>
      <c r="L126" s="72">
        <v>1578.36</v>
      </c>
      <c r="M126" s="1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49">
        <f t="shared" si="11"/>
        <v>1.0095000000000001</v>
      </c>
      <c r="T126" s="68">
        <f t="shared" si="24"/>
        <v>7725.72</v>
      </c>
      <c r="U126" s="2">
        <f t="shared" si="19"/>
        <v>1834.4755803538801</v>
      </c>
    </row>
    <row r="127" spans="1:21" s="2" customFormat="1" ht="22.5" x14ac:dyDescent="0.25">
      <c r="A127" s="20"/>
      <c r="B127" s="21" t="s">
        <v>176</v>
      </c>
      <c r="C127" s="183" t="s">
        <v>177</v>
      </c>
      <c r="D127" s="183"/>
      <c r="E127" s="183"/>
      <c r="F127" s="22" t="s">
        <v>71</v>
      </c>
      <c r="G127" s="17" t="s">
        <v>255</v>
      </c>
      <c r="H127" s="17"/>
      <c r="I127" s="23">
        <v>0</v>
      </c>
      <c r="J127" s="109"/>
      <c r="K127" s="132"/>
      <c r="L127" s="147">
        <v>0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49">
        <f t="shared" si="11"/>
        <v>1.0095000000000001</v>
      </c>
      <c r="T127" s="2">
        <f t="shared" ref="T127:T132" si="25">I127*N127*O127*P127*Q127*R127</f>
        <v>0</v>
      </c>
      <c r="U127" s="2">
        <f t="shared" si="19"/>
        <v>0</v>
      </c>
    </row>
    <row r="128" spans="1:21" s="2" customFormat="1" ht="22.5" x14ac:dyDescent="0.25">
      <c r="A128" s="20"/>
      <c r="B128" s="21" t="s">
        <v>179</v>
      </c>
      <c r="C128" s="183" t="s">
        <v>180</v>
      </c>
      <c r="D128" s="183"/>
      <c r="E128" s="183"/>
      <c r="F128" s="22" t="s">
        <v>71</v>
      </c>
      <c r="G128" s="17" t="s">
        <v>256</v>
      </c>
      <c r="H128" s="17"/>
      <c r="I128" s="23">
        <v>0</v>
      </c>
      <c r="J128" s="109"/>
      <c r="K128" s="132"/>
      <c r="L128" s="147">
        <v>0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49">
        <f t="shared" si="11"/>
        <v>1.0095000000000001</v>
      </c>
      <c r="T128" s="2">
        <f t="shared" si="25"/>
        <v>0</v>
      </c>
      <c r="U128" s="2">
        <f t="shared" si="19"/>
        <v>0</v>
      </c>
    </row>
    <row r="129" spans="1:21" s="2" customFormat="1" ht="22.5" x14ac:dyDescent="0.25">
      <c r="A129" s="20"/>
      <c r="B129" s="21" t="s">
        <v>182</v>
      </c>
      <c r="C129" s="183" t="s">
        <v>183</v>
      </c>
      <c r="D129" s="183"/>
      <c r="E129" s="183"/>
      <c r="F129" s="22" t="s">
        <v>21</v>
      </c>
      <c r="G129" s="17" t="s">
        <v>43</v>
      </c>
      <c r="H129" s="17"/>
      <c r="I129" s="23">
        <v>0</v>
      </c>
      <c r="J129" s="109"/>
      <c r="K129" s="132"/>
      <c r="L129" s="147">
        <v>0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49">
        <f t="shared" si="11"/>
        <v>1.0095000000000001</v>
      </c>
      <c r="T129" s="2">
        <f t="shared" si="25"/>
        <v>0</v>
      </c>
      <c r="U129" s="2">
        <f t="shared" si="19"/>
        <v>0</v>
      </c>
    </row>
    <row r="130" spans="1:21" s="2" customFormat="1" ht="22.5" x14ac:dyDescent="0.25">
      <c r="A130" s="20"/>
      <c r="B130" s="21" t="s">
        <v>257</v>
      </c>
      <c r="C130" s="183" t="s">
        <v>258</v>
      </c>
      <c r="D130" s="183"/>
      <c r="E130" s="183"/>
      <c r="F130" s="22" t="s">
        <v>79</v>
      </c>
      <c r="G130" s="17" t="s">
        <v>91</v>
      </c>
      <c r="H130" s="17"/>
      <c r="I130" s="23">
        <v>0</v>
      </c>
      <c r="J130" s="109"/>
      <c r="K130" s="132"/>
      <c r="L130" s="147">
        <v>0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49">
        <f t="shared" si="11"/>
        <v>1.0095000000000001</v>
      </c>
      <c r="T130" s="2">
        <f t="shared" si="25"/>
        <v>0</v>
      </c>
      <c r="U130" s="2">
        <f t="shared" si="19"/>
        <v>0</v>
      </c>
    </row>
    <row r="131" spans="1:21" s="2" customFormat="1" ht="22.5" x14ac:dyDescent="0.25">
      <c r="A131" s="20"/>
      <c r="B131" s="21" t="s">
        <v>259</v>
      </c>
      <c r="C131" s="183" t="s">
        <v>260</v>
      </c>
      <c r="D131" s="183"/>
      <c r="E131" s="183"/>
      <c r="F131" s="22" t="s">
        <v>79</v>
      </c>
      <c r="G131" s="17" t="s">
        <v>91</v>
      </c>
      <c r="H131" s="17"/>
      <c r="I131" s="23">
        <v>0</v>
      </c>
      <c r="J131" s="109"/>
      <c r="K131" s="132"/>
      <c r="L131" s="147">
        <v>0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49">
        <f t="shared" si="11"/>
        <v>1.0095000000000001</v>
      </c>
      <c r="T131" s="2">
        <f t="shared" si="25"/>
        <v>0</v>
      </c>
      <c r="U131" s="2">
        <f t="shared" si="19"/>
        <v>0</v>
      </c>
    </row>
    <row r="132" spans="1:21" s="2" customFormat="1" ht="22.5" x14ac:dyDescent="0.25">
      <c r="A132" s="20"/>
      <c r="B132" s="21" t="s">
        <v>261</v>
      </c>
      <c r="C132" s="183" t="s">
        <v>262</v>
      </c>
      <c r="D132" s="183"/>
      <c r="E132" s="183"/>
      <c r="F132" s="22" t="s">
        <v>135</v>
      </c>
      <c r="G132" s="17" t="s">
        <v>263</v>
      </c>
      <c r="H132" s="17"/>
      <c r="I132" s="23">
        <v>0</v>
      </c>
      <c r="J132" s="109"/>
      <c r="K132" s="132"/>
      <c r="L132" s="147">
        <v>0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49">
        <f t="shared" si="11"/>
        <v>1.0095000000000001</v>
      </c>
      <c r="T132" s="2">
        <f t="shared" si="25"/>
        <v>0</v>
      </c>
      <c r="U132" s="2">
        <f t="shared" si="19"/>
        <v>0</v>
      </c>
    </row>
    <row r="133" spans="1:21" s="2" customFormat="1" ht="45" x14ac:dyDescent="0.25">
      <c r="A133" s="10" t="s">
        <v>264</v>
      </c>
      <c r="B133" s="11" t="s">
        <v>265</v>
      </c>
      <c r="C133" s="182" t="s">
        <v>266</v>
      </c>
      <c r="D133" s="182"/>
      <c r="E133" s="182"/>
      <c r="F133" s="10" t="s">
        <v>35</v>
      </c>
      <c r="G133" s="12">
        <v>2</v>
      </c>
      <c r="H133" s="12"/>
      <c r="I133" s="13">
        <v>0</v>
      </c>
      <c r="J133" s="72"/>
      <c r="K133" s="131"/>
      <c r="L133" s="72">
        <v>1985.15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49">
        <f t="shared" si="11"/>
        <v>1.0095000000000001</v>
      </c>
      <c r="T133" s="68">
        <f t="shared" ref="T133:T135" si="26">I133*S133</f>
        <v>0</v>
      </c>
      <c r="U133" s="2">
        <f t="shared" si="19"/>
        <v>2307.2741315919802</v>
      </c>
    </row>
    <row r="134" spans="1:21" s="2" customFormat="1" ht="15" x14ac:dyDescent="0.25">
      <c r="A134" s="197" t="s">
        <v>267</v>
      </c>
      <c r="B134" s="198"/>
      <c r="C134" s="198"/>
      <c r="D134" s="198"/>
      <c r="E134" s="198"/>
      <c r="F134" s="198"/>
      <c r="G134" s="66"/>
      <c r="H134" s="66"/>
      <c r="I134" s="66">
        <v>0</v>
      </c>
      <c r="J134" s="111"/>
      <c r="K134" s="134"/>
      <c r="L134" s="149">
        <v>0</v>
      </c>
      <c r="M134" s="67"/>
      <c r="N134" s="49"/>
      <c r="O134" s="49"/>
      <c r="P134" s="49"/>
      <c r="Q134" s="49"/>
      <c r="R134" s="49"/>
      <c r="S134" s="49">
        <f t="shared" si="11"/>
        <v>1.0095000000000001</v>
      </c>
      <c r="T134" s="68">
        <f t="shared" si="26"/>
        <v>0</v>
      </c>
      <c r="U134" s="68">
        <f>I134</f>
        <v>0</v>
      </c>
    </row>
    <row r="135" spans="1:21" s="2" customFormat="1" ht="15" x14ac:dyDescent="0.25">
      <c r="A135" s="10" t="s">
        <v>268</v>
      </c>
      <c r="B135" s="11" t="s">
        <v>269</v>
      </c>
      <c r="C135" s="182" t="s">
        <v>270</v>
      </c>
      <c r="D135" s="182"/>
      <c r="E135" s="182"/>
      <c r="F135" s="10" t="s">
        <v>271</v>
      </c>
      <c r="G135" s="12">
        <v>3</v>
      </c>
      <c r="H135" s="12"/>
      <c r="I135" s="13">
        <v>78779.360000000001</v>
      </c>
      <c r="J135" s="72"/>
      <c r="K135" s="131"/>
      <c r="L135" s="72">
        <v>4453.8100000000004</v>
      </c>
      <c r="M135" s="13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49">
        <f t="shared" si="11"/>
        <v>1.0095000000000001</v>
      </c>
      <c r="T135" s="68">
        <f t="shared" si="26"/>
        <v>79527.759999999995</v>
      </c>
      <c r="U135" s="2">
        <f t="shared" ref="U135:U142" si="27">L135*N135*O135*P135*Q135*R135</f>
        <v>5176.5159307990098</v>
      </c>
    </row>
    <row r="136" spans="1:21" s="2" customFormat="1" ht="22.5" x14ac:dyDescent="0.25">
      <c r="A136" s="20"/>
      <c r="B136" s="21" t="s">
        <v>69</v>
      </c>
      <c r="C136" s="183" t="s">
        <v>70</v>
      </c>
      <c r="D136" s="183"/>
      <c r="E136" s="183"/>
      <c r="F136" s="22" t="s">
        <v>71</v>
      </c>
      <c r="G136" s="17" t="s">
        <v>272</v>
      </c>
      <c r="H136" s="17"/>
      <c r="I136" s="23">
        <v>0</v>
      </c>
      <c r="J136" s="109"/>
      <c r="K136" s="132"/>
      <c r="L136" s="147">
        <v>0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49">
        <f t="shared" si="11"/>
        <v>1.0095000000000001</v>
      </c>
      <c r="T136" s="2">
        <f t="shared" ref="T136:T144" si="28">I136*N136*O136*P136*Q136*R136</f>
        <v>0</v>
      </c>
      <c r="U136" s="2">
        <f t="shared" si="27"/>
        <v>0</v>
      </c>
    </row>
    <row r="137" spans="1:21" s="2" customFormat="1" ht="22.5" x14ac:dyDescent="0.25">
      <c r="A137" s="20"/>
      <c r="B137" s="21" t="s">
        <v>41</v>
      </c>
      <c r="C137" s="183" t="s">
        <v>42</v>
      </c>
      <c r="D137" s="183"/>
      <c r="E137" s="183"/>
      <c r="F137" s="22" t="s">
        <v>21</v>
      </c>
      <c r="G137" s="17" t="s">
        <v>273</v>
      </c>
      <c r="H137" s="17"/>
      <c r="I137" s="23">
        <v>0</v>
      </c>
      <c r="J137" s="109"/>
      <c r="K137" s="132"/>
      <c r="L137" s="147">
        <v>0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49">
        <f t="shared" si="11"/>
        <v>1.0095000000000001</v>
      </c>
      <c r="T137" s="2">
        <f t="shared" si="28"/>
        <v>0</v>
      </c>
      <c r="U137" s="2">
        <f t="shared" si="27"/>
        <v>0</v>
      </c>
    </row>
    <row r="138" spans="1:21" s="2" customFormat="1" ht="22.5" x14ac:dyDescent="0.25">
      <c r="A138" s="20"/>
      <c r="B138" s="21" t="s">
        <v>274</v>
      </c>
      <c r="C138" s="183" t="s">
        <v>275</v>
      </c>
      <c r="D138" s="183"/>
      <c r="E138" s="183"/>
      <c r="F138" s="22" t="s">
        <v>71</v>
      </c>
      <c r="G138" s="17" t="s">
        <v>276</v>
      </c>
      <c r="H138" s="17"/>
      <c r="I138" s="23">
        <v>0</v>
      </c>
      <c r="J138" s="109"/>
      <c r="K138" s="132"/>
      <c r="L138" s="147">
        <v>0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49">
        <f t="shared" si="11"/>
        <v>1.0095000000000001</v>
      </c>
      <c r="T138" s="2">
        <f t="shared" si="28"/>
        <v>0</v>
      </c>
      <c r="U138" s="2">
        <f t="shared" si="27"/>
        <v>0</v>
      </c>
    </row>
    <row r="139" spans="1:21" s="2" customFormat="1" ht="22.5" x14ac:dyDescent="0.25">
      <c r="A139" s="20"/>
      <c r="B139" s="21" t="s">
        <v>277</v>
      </c>
      <c r="C139" s="183" t="s">
        <v>278</v>
      </c>
      <c r="D139" s="183"/>
      <c r="E139" s="183"/>
      <c r="F139" s="22" t="s">
        <v>71</v>
      </c>
      <c r="G139" s="17" t="s">
        <v>279</v>
      </c>
      <c r="H139" s="17"/>
      <c r="I139" s="23">
        <v>0</v>
      </c>
      <c r="J139" s="109"/>
      <c r="K139" s="132"/>
      <c r="L139" s="147">
        <v>0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49">
        <f t="shared" si="11"/>
        <v>1.0095000000000001</v>
      </c>
      <c r="T139" s="2">
        <f t="shared" si="28"/>
        <v>0</v>
      </c>
      <c r="U139" s="2">
        <f t="shared" si="27"/>
        <v>0</v>
      </c>
    </row>
    <row r="140" spans="1:21" s="2" customFormat="1" ht="22.5" x14ac:dyDescent="0.25">
      <c r="A140" s="20"/>
      <c r="B140" s="21" t="s">
        <v>280</v>
      </c>
      <c r="C140" s="183" t="s">
        <v>281</v>
      </c>
      <c r="D140" s="183"/>
      <c r="E140" s="183"/>
      <c r="F140" s="22" t="s">
        <v>282</v>
      </c>
      <c r="G140" s="17" t="s">
        <v>283</v>
      </c>
      <c r="H140" s="17"/>
      <c r="I140" s="23">
        <v>0</v>
      </c>
      <c r="J140" s="109"/>
      <c r="K140" s="132"/>
      <c r="L140" s="147">
        <v>0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49">
        <f t="shared" si="11"/>
        <v>1.0095000000000001</v>
      </c>
      <c r="T140" s="2">
        <f t="shared" si="28"/>
        <v>0</v>
      </c>
      <c r="U140" s="2">
        <f t="shared" si="27"/>
        <v>0</v>
      </c>
    </row>
    <row r="141" spans="1:21" s="2" customFormat="1" ht="22.5" x14ac:dyDescent="0.25">
      <c r="A141" s="20"/>
      <c r="B141" s="21" t="s">
        <v>284</v>
      </c>
      <c r="C141" s="183" t="s">
        <v>285</v>
      </c>
      <c r="D141" s="183"/>
      <c r="E141" s="183"/>
      <c r="F141" s="22" t="s">
        <v>79</v>
      </c>
      <c r="G141" s="17" t="s">
        <v>80</v>
      </c>
      <c r="H141" s="17"/>
      <c r="I141" s="23">
        <v>0</v>
      </c>
      <c r="J141" s="109"/>
      <c r="K141" s="132"/>
      <c r="L141" s="147">
        <v>0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49">
        <f t="shared" si="11"/>
        <v>1.0095000000000001</v>
      </c>
      <c r="T141" s="2">
        <f t="shared" si="28"/>
        <v>0</v>
      </c>
      <c r="U141" s="2">
        <f t="shared" si="27"/>
        <v>0</v>
      </c>
    </row>
    <row r="142" spans="1:21" s="2" customFormat="1" ht="22.5" x14ac:dyDescent="0.25">
      <c r="A142" s="20"/>
      <c r="B142" s="21" t="s">
        <v>286</v>
      </c>
      <c r="C142" s="183" t="s">
        <v>287</v>
      </c>
      <c r="D142" s="183"/>
      <c r="E142" s="183"/>
      <c r="F142" s="22" t="s">
        <v>79</v>
      </c>
      <c r="G142" s="17" t="s">
        <v>80</v>
      </c>
      <c r="H142" s="17"/>
      <c r="I142" s="23">
        <v>0</v>
      </c>
      <c r="J142" s="109"/>
      <c r="K142" s="132"/>
      <c r="L142" s="147">
        <v>0</v>
      </c>
      <c r="M142" s="24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49">
        <f t="shared" ref="S142:S205" si="29">S141</f>
        <v>1.0095000000000001</v>
      </c>
      <c r="T142" s="2">
        <f t="shared" si="28"/>
        <v>0</v>
      </c>
      <c r="U142" s="2">
        <f t="shared" si="27"/>
        <v>0</v>
      </c>
    </row>
    <row r="143" spans="1:21" s="2" customFormat="1" ht="22.5" x14ac:dyDescent="0.25">
      <c r="A143" s="69" t="s">
        <v>288</v>
      </c>
      <c r="B143" s="70" t="s">
        <v>289</v>
      </c>
      <c r="C143" s="187" t="s">
        <v>290</v>
      </c>
      <c r="D143" s="187"/>
      <c r="E143" s="187"/>
      <c r="F143" s="69" t="s">
        <v>35</v>
      </c>
      <c r="G143" s="71">
        <v>3</v>
      </c>
      <c r="H143" s="71"/>
      <c r="I143" s="72">
        <v>0</v>
      </c>
      <c r="J143" s="72"/>
      <c r="K143" s="131"/>
      <c r="L143" s="72">
        <v>235763</v>
      </c>
      <c r="M143" s="72"/>
      <c r="N143" s="49"/>
      <c r="O143" s="49"/>
      <c r="P143" s="49"/>
      <c r="Q143" s="49"/>
      <c r="R143" s="49"/>
      <c r="S143" s="49">
        <f t="shared" si="29"/>
        <v>1.0095000000000001</v>
      </c>
      <c r="T143" s="2">
        <f t="shared" si="28"/>
        <v>0</v>
      </c>
      <c r="U143" s="68">
        <f t="shared" ref="U143:U144" si="30">L143</f>
        <v>235763</v>
      </c>
    </row>
    <row r="144" spans="1:21" s="2" customFormat="1" ht="22.5" x14ac:dyDescent="0.25">
      <c r="A144" s="69" t="s">
        <v>291</v>
      </c>
      <c r="B144" s="70" t="s">
        <v>289</v>
      </c>
      <c r="C144" s="187" t="s">
        <v>292</v>
      </c>
      <c r="D144" s="187"/>
      <c r="E144" s="187"/>
      <c r="F144" s="69" t="s">
        <v>35</v>
      </c>
      <c r="G144" s="71">
        <v>2</v>
      </c>
      <c r="H144" s="71"/>
      <c r="I144" s="72">
        <v>0</v>
      </c>
      <c r="J144" s="72"/>
      <c r="K144" s="131"/>
      <c r="L144" s="72">
        <v>159330</v>
      </c>
      <c r="M144" s="72"/>
      <c r="N144" s="49"/>
      <c r="O144" s="49"/>
      <c r="P144" s="49"/>
      <c r="Q144" s="49"/>
      <c r="R144" s="49"/>
      <c r="S144" s="49">
        <f t="shared" si="29"/>
        <v>1.0095000000000001</v>
      </c>
      <c r="T144" s="2">
        <f t="shared" si="28"/>
        <v>0</v>
      </c>
      <c r="U144" s="68">
        <f t="shared" si="30"/>
        <v>159330</v>
      </c>
    </row>
    <row r="145" spans="1:21" s="2" customFormat="1" ht="15" x14ac:dyDescent="0.25">
      <c r="A145" s="197" t="s">
        <v>293</v>
      </c>
      <c r="B145" s="198"/>
      <c r="C145" s="198"/>
      <c r="D145" s="198"/>
      <c r="E145" s="198"/>
      <c r="F145" s="66"/>
      <c r="G145" s="66"/>
      <c r="H145" s="66"/>
      <c r="I145" s="66">
        <v>0</v>
      </c>
      <c r="J145" s="111"/>
      <c r="K145" s="134"/>
      <c r="L145" s="149">
        <v>0</v>
      </c>
      <c r="M145" s="67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49">
        <f t="shared" si="29"/>
        <v>1.0095000000000001</v>
      </c>
      <c r="T145" s="68">
        <f t="shared" ref="T145:T146" si="31">I145*S145</f>
        <v>0</v>
      </c>
      <c r="U145" s="2">
        <f t="shared" ref="U145:U160" si="32">L145*N145*O145*P145*Q145*R145</f>
        <v>0</v>
      </c>
    </row>
    <row r="146" spans="1:21" s="2" customFormat="1" ht="22.5" x14ac:dyDescent="0.25">
      <c r="A146" s="10" t="s">
        <v>294</v>
      </c>
      <c r="B146" s="11" t="s">
        <v>295</v>
      </c>
      <c r="C146" s="182" t="s">
        <v>296</v>
      </c>
      <c r="D146" s="182"/>
      <c r="E146" s="182"/>
      <c r="F146" s="10" t="s">
        <v>297</v>
      </c>
      <c r="G146" s="32">
        <v>0.1</v>
      </c>
      <c r="H146" s="32"/>
      <c r="I146" s="13">
        <v>1543.53</v>
      </c>
      <c r="J146" s="72"/>
      <c r="K146" s="131"/>
      <c r="L146" s="72">
        <v>10.46</v>
      </c>
      <c r="M146" s="13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49">
        <f t="shared" si="29"/>
        <v>1.0095000000000001</v>
      </c>
      <c r="T146" s="68">
        <f t="shared" si="31"/>
        <v>1558.19</v>
      </c>
      <c r="U146" s="2">
        <f t="shared" si="32"/>
        <v>12.1573117479546</v>
      </c>
    </row>
    <row r="147" spans="1:21" s="2" customFormat="1" ht="22.5" x14ac:dyDescent="0.25">
      <c r="A147" s="20"/>
      <c r="B147" s="21" t="s">
        <v>69</v>
      </c>
      <c r="C147" s="183" t="s">
        <v>70</v>
      </c>
      <c r="D147" s="183"/>
      <c r="E147" s="183"/>
      <c r="F147" s="22" t="s">
        <v>71</v>
      </c>
      <c r="G147" s="17" t="s">
        <v>298</v>
      </c>
      <c r="H147" s="17"/>
      <c r="I147" s="23">
        <v>0</v>
      </c>
      <c r="J147" s="109"/>
      <c r="K147" s="132"/>
      <c r="L147" s="147">
        <v>0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49">
        <f t="shared" si="29"/>
        <v>1.0095000000000001</v>
      </c>
      <c r="T147" s="2">
        <f>I147*N147*O147*P147*Q147*R147</f>
        <v>0</v>
      </c>
      <c r="U147" s="2">
        <f t="shared" si="32"/>
        <v>0</v>
      </c>
    </row>
    <row r="148" spans="1:21" s="2" customFormat="1" ht="45" x14ac:dyDescent="0.25">
      <c r="A148" s="10" t="s">
        <v>299</v>
      </c>
      <c r="B148" s="11" t="s">
        <v>300</v>
      </c>
      <c r="C148" s="182" t="s">
        <v>301</v>
      </c>
      <c r="D148" s="182"/>
      <c r="E148" s="182"/>
      <c r="F148" s="10" t="s">
        <v>35</v>
      </c>
      <c r="G148" s="12">
        <v>1</v>
      </c>
      <c r="H148" s="12"/>
      <c r="I148" s="13">
        <v>0</v>
      </c>
      <c r="J148" s="72"/>
      <c r="K148" s="131"/>
      <c r="L148" s="72">
        <v>5723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49">
        <f t="shared" si="29"/>
        <v>1.0095000000000001</v>
      </c>
      <c r="T148" s="68">
        <f t="shared" ref="T148:T149" si="33">I148*S148</f>
        <v>0</v>
      </c>
      <c r="U148" s="2">
        <f t="shared" si="32"/>
        <v>6651.6534544497299</v>
      </c>
    </row>
    <row r="149" spans="1:21" s="2" customFormat="1" ht="22.5" x14ac:dyDescent="0.25">
      <c r="A149" s="10" t="s">
        <v>302</v>
      </c>
      <c r="B149" s="11" t="s">
        <v>303</v>
      </c>
      <c r="C149" s="182" t="s">
        <v>304</v>
      </c>
      <c r="D149" s="182"/>
      <c r="E149" s="182"/>
      <c r="F149" s="10" t="s">
        <v>297</v>
      </c>
      <c r="G149" s="32">
        <v>0.2</v>
      </c>
      <c r="H149" s="32"/>
      <c r="I149" s="13">
        <v>3086.04</v>
      </c>
      <c r="J149" s="72"/>
      <c r="K149" s="131"/>
      <c r="L149" s="72">
        <v>23.25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49">
        <f t="shared" si="29"/>
        <v>1.0095000000000001</v>
      </c>
      <c r="T149" s="68">
        <f t="shared" si="33"/>
        <v>3115.36</v>
      </c>
      <c r="U149" s="2">
        <f t="shared" si="32"/>
        <v>27.022705367107498</v>
      </c>
    </row>
    <row r="150" spans="1:21" s="2" customFormat="1" ht="22.5" x14ac:dyDescent="0.25">
      <c r="A150" s="20"/>
      <c r="B150" s="21" t="s">
        <v>69</v>
      </c>
      <c r="C150" s="183" t="s">
        <v>70</v>
      </c>
      <c r="D150" s="183"/>
      <c r="E150" s="183"/>
      <c r="F150" s="22" t="s">
        <v>71</v>
      </c>
      <c r="G150" s="17" t="s">
        <v>305</v>
      </c>
      <c r="H150" s="17"/>
      <c r="I150" s="23">
        <v>0</v>
      </c>
      <c r="J150" s="109"/>
      <c r="K150" s="132"/>
      <c r="L150" s="147">
        <v>0</v>
      </c>
      <c r="M150" s="24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49">
        <f t="shared" si="29"/>
        <v>1.0095000000000001</v>
      </c>
      <c r="T150" s="2">
        <f>I150*N150*O150*P150*Q150*R150</f>
        <v>0</v>
      </c>
      <c r="U150" s="2">
        <f t="shared" si="32"/>
        <v>0</v>
      </c>
    </row>
    <row r="151" spans="1:21" s="2" customFormat="1" ht="45" x14ac:dyDescent="0.25">
      <c r="A151" s="10" t="s">
        <v>306</v>
      </c>
      <c r="B151" s="11" t="s">
        <v>307</v>
      </c>
      <c r="C151" s="182" t="s">
        <v>308</v>
      </c>
      <c r="D151" s="182"/>
      <c r="E151" s="182"/>
      <c r="F151" s="10" t="s">
        <v>35</v>
      </c>
      <c r="G151" s="12">
        <v>2</v>
      </c>
      <c r="H151" s="12"/>
      <c r="I151" s="13">
        <v>0</v>
      </c>
      <c r="J151" s="72"/>
      <c r="K151" s="131"/>
      <c r="L151" s="72">
        <v>14710.81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49">
        <f t="shared" si="29"/>
        <v>1.0095000000000001</v>
      </c>
      <c r="T151" s="68">
        <f t="shared" ref="T151:T152" si="34">I151*S151</f>
        <v>0</v>
      </c>
      <c r="U151" s="2">
        <f t="shared" si="32"/>
        <v>17097.887498559099</v>
      </c>
    </row>
    <row r="152" spans="1:21" s="2" customFormat="1" ht="22.5" x14ac:dyDescent="0.25">
      <c r="A152" s="10" t="s">
        <v>309</v>
      </c>
      <c r="B152" s="11" t="s">
        <v>310</v>
      </c>
      <c r="C152" s="182" t="s">
        <v>311</v>
      </c>
      <c r="D152" s="182"/>
      <c r="E152" s="182"/>
      <c r="F152" s="10" t="s">
        <v>297</v>
      </c>
      <c r="G152" s="32">
        <v>0.1</v>
      </c>
      <c r="H152" s="32"/>
      <c r="I152" s="13">
        <v>1874.64</v>
      </c>
      <c r="J152" s="72"/>
      <c r="K152" s="131"/>
      <c r="L152" s="72">
        <v>12.78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49">
        <f t="shared" si="29"/>
        <v>1.0095000000000001</v>
      </c>
      <c r="T152" s="68">
        <f t="shared" si="34"/>
        <v>1892.45</v>
      </c>
      <c r="U152" s="2">
        <f t="shared" si="32"/>
        <v>14.8537709501778</v>
      </c>
    </row>
    <row r="153" spans="1:21" s="2" customFormat="1" ht="22.5" x14ac:dyDescent="0.25">
      <c r="A153" s="20"/>
      <c r="B153" s="21" t="s">
        <v>69</v>
      </c>
      <c r="C153" s="183" t="s">
        <v>70</v>
      </c>
      <c r="D153" s="183"/>
      <c r="E153" s="183"/>
      <c r="F153" s="22" t="s">
        <v>71</v>
      </c>
      <c r="G153" s="17" t="s">
        <v>312</v>
      </c>
      <c r="H153" s="17"/>
      <c r="I153" s="23">
        <v>0</v>
      </c>
      <c r="J153" s="109"/>
      <c r="K153" s="132"/>
      <c r="L153" s="147">
        <v>0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49">
        <f t="shared" si="29"/>
        <v>1.0095000000000001</v>
      </c>
      <c r="T153" s="2">
        <f>I153*N153*O153*P153*Q153*R153</f>
        <v>0</v>
      </c>
      <c r="U153" s="2">
        <f t="shared" si="32"/>
        <v>0</v>
      </c>
    </row>
    <row r="154" spans="1:21" s="2" customFormat="1" ht="45" x14ac:dyDescent="0.25">
      <c r="A154" s="10" t="s">
        <v>313</v>
      </c>
      <c r="B154" s="11" t="s">
        <v>314</v>
      </c>
      <c r="C154" s="182" t="s">
        <v>315</v>
      </c>
      <c r="D154" s="182"/>
      <c r="E154" s="182"/>
      <c r="F154" s="10" t="s">
        <v>35</v>
      </c>
      <c r="G154" s="12">
        <v>1</v>
      </c>
      <c r="H154" s="12"/>
      <c r="I154" s="13">
        <v>0</v>
      </c>
      <c r="J154" s="72"/>
      <c r="K154" s="131"/>
      <c r="L154" s="72">
        <v>15252.43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49">
        <f t="shared" si="29"/>
        <v>1.0095000000000001</v>
      </c>
      <c r="T154" s="68">
        <f t="shared" ref="T154:T155" si="35">I154*S154</f>
        <v>0</v>
      </c>
      <c r="U154" s="2">
        <f t="shared" si="32"/>
        <v>17727.3944955884</v>
      </c>
    </row>
    <row r="155" spans="1:21" s="2" customFormat="1" ht="22.5" x14ac:dyDescent="0.25">
      <c r="A155" s="10" t="s">
        <v>316</v>
      </c>
      <c r="B155" s="11" t="s">
        <v>317</v>
      </c>
      <c r="C155" s="182" t="s">
        <v>318</v>
      </c>
      <c r="D155" s="182"/>
      <c r="E155" s="182"/>
      <c r="F155" s="10" t="s">
        <v>297</v>
      </c>
      <c r="G155" s="32">
        <v>0.1</v>
      </c>
      <c r="H155" s="32"/>
      <c r="I155" s="13">
        <v>2883.13</v>
      </c>
      <c r="J155" s="72"/>
      <c r="K155" s="131"/>
      <c r="L155" s="72">
        <v>26.73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49">
        <f t="shared" si="29"/>
        <v>1.0095000000000001</v>
      </c>
      <c r="T155" s="68">
        <f t="shared" si="35"/>
        <v>2910.52</v>
      </c>
      <c r="U155" s="2">
        <f t="shared" si="32"/>
        <v>31.067394170442299</v>
      </c>
    </row>
    <row r="156" spans="1:21" s="2" customFormat="1" ht="22.5" x14ac:dyDescent="0.25">
      <c r="A156" s="20"/>
      <c r="B156" s="21" t="s">
        <v>69</v>
      </c>
      <c r="C156" s="183" t="s">
        <v>70</v>
      </c>
      <c r="D156" s="183"/>
      <c r="E156" s="183"/>
      <c r="F156" s="22" t="s">
        <v>71</v>
      </c>
      <c r="G156" s="17" t="s">
        <v>319</v>
      </c>
      <c r="H156" s="17"/>
      <c r="I156" s="23">
        <v>0</v>
      </c>
      <c r="J156" s="109"/>
      <c r="K156" s="132"/>
      <c r="L156" s="147">
        <v>0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49">
        <f t="shared" si="29"/>
        <v>1.0095000000000001</v>
      </c>
      <c r="T156" s="2">
        <f>I156*N156*O156*P156*Q156*R156</f>
        <v>0</v>
      </c>
      <c r="U156" s="2">
        <f t="shared" si="32"/>
        <v>0</v>
      </c>
    </row>
    <row r="157" spans="1:21" s="2" customFormat="1" ht="45" x14ac:dyDescent="0.25">
      <c r="A157" s="10" t="s">
        <v>320</v>
      </c>
      <c r="B157" s="11" t="s">
        <v>321</v>
      </c>
      <c r="C157" s="182" t="s">
        <v>322</v>
      </c>
      <c r="D157" s="182"/>
      <c r="E157" s="182"/>
      <c r="F157" s="10" t="s">
        <v>35</v>
      </c>
      <c r="G157" s="12">
        <v>1</v>
      </c>
      <c r="H157" s="12"/>
      <c r="I157" s="13">
        <v>0</v>
      </c>
      <c r="J157" s="72"/>
      <c r="K157" s="131"/>
      <c r="L157" s="72">
        <v>15061.82</v>
      </c>
      <c r="M157" s="13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49">
        <f t="shared" si="29"/>
        <v>1.0095000000000001</v>
      </c>
      <c r="T157" s="68">
        <f t="shared" ref="T157:T158" si="36">I157*S157</f>
        <v>0</v>
      </c>
      <c r="U157" s="2">
        <f t="shared" si="32"/>
        <v>17505.8548022541</v>
      </c>
    </row>
    <row r="158" spans="1:21" s="2" customFormat="1" ht="22.5" x14ac:dyDescent="0.25">
      <c r="A158" s="10" t="s">
        <v>323</v>
      </c>
      <c r="B158" s="11" t="s">
        <v>324</v>
      </c>
      <c r="C158" s="182" t="s">
        <v>325</v>
      </c>
      <c r="D158" s="182"/>
      <c r="E158" s="182"/>
      <c r="F158" s="10" t="s">
        <v>297</v>
      </c>
      <c r="G158" s="32">
        <v>0.2</v>
      </c>
      <c r="H158" s="32"/>
      <c r="I158" s="13">
        <v>15918.81</v>
      </c>
      <c r="J158" s="72"/>
      <c r="K158" s="131"/>
      <c r="L158" s="72">
        <v>96.47</v>
      </c>
      <c r="M158" s="13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49">
        <f t="shared" si="29"/>
        <v>1.0095000000000001</v>
      </c>
      <c r="T158" s="68">
        <f t="shared" si="36"/>
        <v>16070.04</v>
      </c>
      <c r="U158" s="2">
        <f t="shared" si="32"/>
        <v>112.12388760279001</v>
      </c>
    </row>
    <row r="159" spans="1:21" s="2" customFormat="1" ht="22.5" x14ac:dyDescent="0.25">
      <c r="A159" s="20"/>
      <c r="B159" s="21" t="s">
        <v>69</v>
      </c>
      <c r="C159" s="183" t="s">
        <v>70</v>
      </c>
      <c r="D159" s="183"/>
      <c r="E159" s="183"/>
      <c r="F159" s="22" t="s">
        <v>71</v>
      </c>
      <c r="G159" s="17" t="s">
        <v>326</v>
      </c>
      <c r="H159" s="17"/>
      <c r="I159" s="23">
        <v>0</v>
      </c>
      <c r="J159" s="109"/>
      <c r="K159" s="132"/>
      <c r="L159" s="147">
        <v>0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49">
        <f t="shared" si="29"/>
        <v>1.0095000000000001</v>
      </c>
      <c r="T159" s="2">
        <f>I159*N159*O159*P159*Q159*R159</f>
        <v>0</v>
      </c>
      <c r="U159" s="2">
        <f t="shared" si="32"/>
        <v>0</v>
      </c>
    </row>
    <row r="160" spans="1:21" s="2" customFormat="1" ht="45" x14ac:dyDescent="0.25">
      <c r="A160" s="10" t="s">
        <v>327</v>
      </c>
      <c r="B160" s="11" t="s">
        <v>328</v>
      </c>
      <c r="C160" s="182" t="s">
        <v>329</v>
      </c>
      <c r="D160" s="182"/>
      <c r="E160" s="182"/>
      <c r="F160" s="10" t="s">
        <v>35</v>
      </c>
      <c r="G160" s="12">
        <v>2</v>
      </c>
      <c r="H160" s="12"/>
      <c r="I160" s="13">
        <v>0</v>
      </c>
      <c r="J160" s="72"/>
      <c r="K160" s="131"/>
      <c r="L160" s="72">
        <v>67321.990000000005</v>
      </c>
      <c r="M160" s="13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49">
        <f t="shared" si="29"/>
        <v>1.0095000000000001</v>
      </c>
      <c r="T160" s="68">
        <f t="shared" ref="T160:T162" si="37">I160*S160</f>
        <v>0</v>
      </c>
      <c r="U160" s="2">
        <f t="shared" si="32"/>
        <v>78246.120451499199</v>
      </c>
    </row>
    <row r="161" spans="1:21" s="2" customFormat="1" ht="15" customHeight="1" x14ac:dyDescent="0.25">
      <c r="A161" s="195" t="s">
        <v>330</v>
      </c>
      <c r="B161" s="196"/>
      <c r="C161" s="196"/>
      <c r="D161" s="196"/>
      <c r="E161" s="196"/>
      <c r="F161" s="63"/>
      <c r="G161" s="63"/>
      <c r="H161" s="63"/>
      <c r="I161" s="63">
        <v>0</v>
      </c>
      <c r="J161" s="108"/>
      <c r="K161" s="130"/>
      <c r="L161" s="146">
        <v>0</v>
      </c>
      <c r="M161" s="64"/>
      <c r="N161" s="49"/>
      <c r="O161" s="49"/>
      <c r="P161" s="49"/>
      <c r="Q161" s="49"/>
      <c r="R161" s="49"/>
      <c r="S161" s="49">
        <f t="shared" si="29"/>
        <v>1.0095000000000001</v>
      </c>
      <c r="T161" s="68">
        <f t="shared" si="37"/>
        <v>0</v>
      </c>
      <c r="U161" s="68">
        <f>I161</f>
        <v>0</v>
      </c>
    </row>
    <row r="162" spans="1:21" s="2" customFormat="1" ht="33.75" x14ac:dyDescent="0.25">
      <c r="A162" s="10" t="s">
        <v>331</v>
      </c>
      <c r="B162" s="11" t="s">
        <v>332</v>
      </c>
      <c r="C162" s="182" t="s">
        <v>333</v>
      </c>
      <c r="D162" s="182"/>
      <c r="E162" s="182"/>
      <c r="F162" s="10" t="s">
        <v>334</v>
      </c>
      <c r="G162" s="32">
        <v>0.3</v>
      </c>
      <c r="H162" s="32"/>
      <c r="I162" s="13">
        <v>294.77</v>
      </c>
      <c r="J162" s="72"/>
      <c r="K162" s="131"/>
      <c r="L162" s="72">
        <v>15.11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49">
        <f t="shared" si="29"/>
        <v>1.0095000000000001</v>
      </c>
      <c r="T162" s="68">
        <f t="shared" si="37"/>
        <v>297.57</v>
      </c>
      <c r="U162" s="2">
        <f t="shared" ref="U162:U225" si="38">L162*N162*O162*P162*Q162*R162</f>
        <v>17.5618528213761</v>
      </c>
    </row>
    <row r="163" spans="1:21" s="2" customFormat="1" ht="22.5" x14ac:dyDescent="0.25">
      <c r="A163" s="20"/>
      <c r="B163" s="21" t="s">
        <v>335</v>
      </c>
      <c r="C163" s="183" t="s">
        <v>336</v>
      </c>
      <c r="D163" s="183"/>
      <c r="E163" s="183"/>
      <c r="F163" s="22" t="s">
        <v>282</v>
      </c>
      <c r="G163" s="17" t="s">
        <v>337</v>
      </c>
      <c r="H163" s="17"/>
      <c r="I163" s="23">
        <v>0</v>
      </c>
      <c r="J163" s="109"/>
      <c r="K163" s="132"/>
      <c r="L163" s="147">
        <v>0</v>
      </c>
      <c r="M163" s="24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49">
        <f t="shared" si="29"/>
        <v>1.0095000000000001</v>
      </c>
      <c r="T163" s="2">
        <f>I163*N163*O163*P163*Q163*R163</f>
        <v>0</v>
      </c>
      <c r="U163" s="2">
        <f t="shared" si="38"/>
        <v>0</v>
      </c>
    </row>
    <row r="164" spans="1:21" s="2" customFormat="1" ht="22.5" x14ac:dyDescent="0.25">
      <c r="A164" s="20"/>
      <c r="B164" s="21" t="s">
        <v>338</v>
      </c>
      <c r="C164" s="183" t="s">
        <v>339</v>
      </c>
      <c r="D164" s="183"/>
      <c r="E164" s="183"/>
      <c r="F164" s="22" t="s">
        <v>21</v>
      </c>
      <c r="G164" s="17" t="s">
        <v>340</v>
      </c>
      <c r="H164" s="17"/>
      <c r="I164" s="23">
        <v>0</v>
      </c>
      <c r="J164" s="109"/>
      <c r="K164" s="132"/>
      <c r="L164" s="147">
        <v>0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49">
        <f t="shared" si="29"/>
        <v>1.0095000000000001</v>
      </c>
      <c r="T164" s="2">
        <f>I164*N164*O164*P164*Q164*R164</f>
        <v>0</v>
      </c>
      <c r="U164" s="2">
        <f t="shared" si="38"/>
        <v>0</v>
      </c>
    </row>
    <row r="165" spans="1:21" s="2" customFormat="1" ht="22.5" x14ac:dyDescent="0.25">
      <c r="A165" s="20"/>
      <c r="B165" s="21" t="s">
        <v>341</v>
      </c>
      <c r="C165" s="183" t="s">
        <v>342</v>
      </c>
      <c r="D165" s="183"/>
      <c r="E165" s="183"/>
      <c r="F165" s="22" t="s">
        <v>21</v>
      </c>
      <c r="G165" s="17" t="s">
        <v>343</v>
      </c>
      <c r="H165" s="17"/>
      <c r="I165" s="23">
        <v>0</v>
      </c>
      <c r="J165" s="109"/>
      <c r="K165" s="132"/>
      <c r="L165" s="147">
        <v>0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49">
        <f t="shared" si="29"/>
        <v>1.0095000000000001</v>
      </c>
      <c r="T165" s="2">
        <f>I165*N165*O165*P165*Q165*R165</f>
        <v>0</v>
      </c>
      <c r="U165" s="2">
        <f t="shared" si="38"/>
        <v>0</v>
      </c>
    </row>
    <row r="166" spans="1:21" s="2" customFormat="1" ht="22.5" x14ac:dyDescent="0.25">
      <c r="A166" s="25" t="s">
        <v>344</v>
      </c>
      <c r="B166" s="26" t="s">
        <v>345</v>
      </c>
      <c r="C166" s="186" t="s">
        <v>346</v>
      </c>
      <c r="D166" s="186"/>
      <c r="E166" s="186"/>
      <c r="F166" s="27" t="s">
        <v>165</v>
      </c>
      <c r="G166" s="28" t="s">
        <v>347</v>
      </c>
      <c r="H166" s="28"/>
      <c r="I166" s="29">
        <v>0</v>
      </c>
      <c r="J166" s="110"/>
      <c r="K166" s="133"/>
      <c r="L166" s="148">
        <v>0</v>
      </c>
      <c r="M166" s="30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49">
        <f t="shared" si="29"/>
        <v>1.0095000000000001</v>
      </c>
      <c r="T166" s="2">
        <f>I166*N166*O166*P166*Q166*R166</f>
        <v>0</v>
      </c>
      <c r="U166" s="2">
        <f t="shared" si="38"/>
        <v>0</v>
      </c>
    </row>
    <row r="167" spans="1:21" s="2" customFormat="1" ht="22.5" x14ac:dyDescent="0.25">
      <c r="A167" s="25" t="s">
        <v>344</v>
      </c>
      <c r="B167" s="26" t="s">
        <v>348</v>
      </c>
      <c r="C167" s="186" t="s">
        <v>349</v>
      </c>
      <c r="D167" s="186"/>
      <c r="E167" s="186"/>
      <c r="F167" s="27" t="s">
        <v>71</v>
      </c>
      <c r="G167" s="28" t="s">
        <v>347</v>
      </c>
      <c r="H167" s="28"/>
      <c r="I167" s="29">
        <v>0</v>
      </c>
      <c r="J167" s="110"/>
      <c r="K167" s="133"/>
      <c r="L167" s="148">
        <v>0</v>
      </c>
      <c r="M167" s="30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49">
        <f t="shared" si="29"/>
        <v>1.0095000000000001</v>
      </c>
      <c r="T167" s="2">
        <f>I167*N167*O167*P167*Q167*R167</f>
        <v>0</v>
      </c>
      <c r="U167" s="2">
        <f t="shared" si="38"/>
        <v>0</v>
      </c>
    </row>
    <row r="168" spans="1:21" s="2" customFormat="1" ht="33.75" x14ac:dyDescent="0.25">
      <c r="A168" s="10" t="s">
        <v>350</v>
      </c>
      <c r="B168" s="11" t="s">
        <v>351</v>
      </c>
      <c r="C168" s="182" t="s">
        <v>352</v>
      </c>
      <c r="D168" s="182"/>
      <c r="E168" s="182"/>
      <c r="F168" s="10" t="s">
        <v>353</v>
      </c>
      <c r="G168" s="31">
        <v>0.03</v>
      </c>
      <c r="H168" s="31"/>
      <c r="I168" s="13">
        <v>1828.2</v>
      </c>
      <c r="J168" s="72"/>
      <c r="K168" s="131"/>
      <c r="L168" s="72">
        <v>10.46</v>
      </c>
      <c r="M168" s="13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49">
        <f t="shared" si="29"/>
        <v>1.0095000000000001</v>
      </c>
      <c r="T168" s="68">
        <f>I168*S168</f>
        <v>1845.57</v>
      </c>
      <c r="U168" s="2">
        <f t="shared" si="38"/>
        <v>12.1573117479546</v>
      </c>
    </row>
    <row r="169" spans="1:21" s="2" customFormat="1" ht="22.5" x14ac:dyDescent="0.25">
      <c r="A169" s="20"/>
      <c r="B169" s="21" t="s">
        <v>354</v>
      </c>
      <c r="C169" s="183" t="s">
        <v>355</v>
      </c>
      <c r="D169" s="183"/>
      <c r="E169" s="183"/>
      <c r="F169" s="22" t="s">
        <v>71</v>
      </c>
      <c r="G169" s="17" t="s">
        <v>356</v>
      </c>
      <c r="H169" s="17"/>
      <c r="I169" s="23">
        <v>0</v>
      </c>
      <c r="J169" s="109"/>
      <c r="K169" s="132"/>
      <c r="L169" s="147">
        <v>0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49">
        <f t="shared" si="29"/>
        <v>1.0095000000000001</v>
      </c>
      <c r="T169" s="2">
        <f t="shared" ref="T169:T178" si="39">I169*N169*O169*P169*Q169*R169</f>
        <v>0</v>
      </c>
      <c r="U169" s="2">
        <f t="shared" si="38"/>
        <v>0</v>
      </c>
    </row>
    <row r="170" spans="1:21" s="2" customFormat="1" ht="22.5" x14ac:dyDescent="0.25">
      <c r="A170" s="20"/>
      <c r="B170" s="21" t="s">
        <v>335</v>
      </c>
      <c r="C170" s="183" t="s">
        <v>336</v>
      </c>
      <c r="D170" s="183"/>
      <c r="E170" s="183"/>
      <c r="F170" s="22" t="s">
        <v>282</v>
      </c>
      <c r="G170" s="17" t="s">
        <v>357</v>
      </c>
      <c r="H170" s="17"/>
      <c r="I170" s="23">
        <v>0</v>
      </c>
      <c r="J170" s="109"/>
      <c r="K170" s="132"/>
      <c r="L170" s="147">
        <v>0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49">
        <f t="shared" si="29"/>
        <v>1.0095000000000001</v>
      </c>
      <c r="T170" s="2">
        <f t="shared" si="39"/>
        <v>0</v>
      </c>
      <c r="U170" s="2">
        <f t="shared" si="38"/>
        <v>0</v>
      </c>
    </row>
    <row r="171" spans="1:21" s="2" customFormat="1" ht="22.5" x14ac:dyDescent="0.25">
      <c r="A171" s="20"/>
      <c r="B171" s="21" t="s">
        <v>176</v>
      </c>
      <c r="C171" s="183" t="s">
        <v>177</v>
      </c>
      <c r="D171" s="183"/>
      <c r="E171" s="183"/>
      <c r="F171" s="22" t="s">
        <v>71</v>
      </c>
      <c r="G171" s="17" t="s">
        <v>358</v>
      </c>
      <c r="H171" s="17"/>
      <c r="I171" s="23">
        <v>0</v>
      </c>
      <c r="J171" s="109"/>
      <c r="K171" s="132"/>
      <c r="L171" s="147">
        <v>0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49">
        <f t="shared" si="29"/>
        <v>1.0095000000000001</v>
      </c>
      <c r="T171" s="2">
        <f t="shared" si="39"/>
        <v>0</v>
      </c>
      <c r="U171" s="2">
        <f t="shared" si="38"/>
        <v>0</v>
      </c>
    </row>
    <row r="172" spans="1:21" s="2" customFormat="1" ht="22.5" x14ac:dyDescent="0.25">
      <c r="A172" s="20"/>
      <c r="B172" s="21" t="s">
        <v>179</v>
      </c>
      <c r="C172" s="183" t="s">
        <v>180</v>
      </c>
      <c r="D172" s="183"/>
      <c r="E172" s="183"/>
      <c r="F172" s="22" t="s">
        <v>71</v>
      </c>
      <c r="G172" s="17" t="s">
        <v>359</v>
      </c>
      <c r="H172" s="17"/>
      <c r="I172" s="23">
        <v>0</v>
      </c>
      <c r="J172" s="109"/>
      <c r="K172" s="132"/>
      <c r="L172" s="147">
        <v>0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49">
        <f t="shared" si="29"/>
        <v>1.0095000000000001</v>
      </c>
      <c r="T172" s="2">
        <f t="shared" si="39"/>
        <v>0</v>
      </c>
      <c r="U172" s="2">
        <f t="shared" si="38"/>
        <v>0</v>
      </c>
    </row>
    <row r="173" spans="1:21" s="2" customFormat="1" ht="22.5" x14ac:dyDescent="0.25">
      <c r="A173" s="20"/>
      <c r="B173" s="21" t="s">
        <v>360</v>
      </c>
      <c r="C173" s="183" t="s">
        <v>361</v>
      </c>
      <c r="D173" s="183"/>
      <c r="E173" s="183"/>
      <c r="F173" s="22" t="s">
        <v>71</v>
      </c>
      <c r="G173" s="17" t="s">
        <v>362</v>
      </c>
      <c r="H173" s="17"/>
      <c r="I173" s="23">
        <v>0</v>
      </c>
      <c r="J173" s="109"/>
      <c r="K173" s="132"/>
      <c r="L173" s="147">
        <v>0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49">
        <f t="shared" si="29"/>
        <v>1.0095000000000001</v>
      </c>
      <c r="T173" s="2">
        <f t="shared" si="39"/>
        <v>0</v>
      </c>
      <c r="U173" s="2">
        <f t="shared" si="38"/>
        <v>0</v>
      </c>
    </row>
    <row r="174" spans="1:21" s="2" customFormat="1" ht="22.5" x14ac:dyDescent="0.25">
      <c r="A174" s="20"/>
      <c r="B174" s="21" t="s">
        <v>182</v>
      </c>
      <c r="C174" s="183" t="s">
        <v>183</v>
      </c>
      <c r="D174" s="183"/>
      <c r="E174" s="183"/>
      <c r="F174" s="22" t="s">
        <v>21</v>
      </c>
      <c r="G174" s="17" t="s">
        <v>363</v>
      </c>
      <c r="H174" s="17"/>
      <c r="I174" s="23">
        <v>0</v>
      </c>
      <c r="J174" s="109"/>
      <c r="K174" s="132"/>
      <c r="L174" s="147">
        <v>0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49">
        <f t="shared" si="29"/>
        <v>1.0095000000000001</v>
      </c>
      <c r="T174" s="2">
        <f t="shared" si="39"/>
        <v>0</v>
      </c>
      <c r="U174" s="2">
        <f t="shared" si="38"/>
        <v>0</v>
      </c>
    </row>
    <row r="175" spans="1:21" s="2" customFormat="1" ht="22.5" x14ac:dyDescent="0.25">
      <c r="A175" s="25" t="s">
        <v>344</v>
      </c>
      <c r="B175" s="26" t="s">
        <v>364</v>
      </c>
      <c r="C175" s="186" t="s">
        <v>365</v>
      </c>
      <c r="D175" s="186"/>
      <c r="E175" s="186"/>
      <c r="F175" s="27" t="s">
        <v>79</v>
      </c>
      <c r="G175" s="28" t="s">
        <v>347</v>
      </c>
      <c r="H175" s="28"/>
      <c r="I175" s="29">
        <v>0</v>
      </c>
      <c r="J175" s="110"/>
      <c r="K175" s="133"/>
      <c r="L175" s="148">
        <v>0</v>
      </c>
      <c r="M175" s="30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49">
        <f t="shared" si="29"/>
        <v>1.0095000000000001</v>
      </c>
      <c r="T175" s="2">
        <f t="shared" si="39"/>
        <v>0</v>
      </c>
      <c r="U175" s="2">
        <f t="shared" si="38"/>
        <v>0</v>
      </c>
    </row>
    <row r="176" spans="1:21" s="2" customFormat="1" ht="22.5" x14ac:dyDescent="0.25">
      <c r="A176" s="25" t="s">
        <v>344</v>
      </c>
      <c r="B176" s="26" t="s">
        <v>366</v>
      </c>
      <c r="C176" s="186" t="s">
        <v>367</v>
      </c>
      <c r="D176" s="186"/>
      <c r="E176" s="186"/>
      <c r="F176" s="27" t="s">
        <v>21</v>
      </c>
      <c r="G176" s="28" t="s">
        <v>347</v>
      </c>
      <c r="H176" s="28"/>
      <c r="I176" s="29">
        <v>0</v>
      </c>
      <c r="J176" s="110"/>
      <c r="K176" s="133"/>
      <c r="L176" s="148">
        <v>0</v>
      </c>
      <c r="M176" s="30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49">
        <f t="shared" si="29"/>
        <v>1.0095000000000001</v>
      </c>
      <c r="T176" s="2">
        <f t="shared" si="39"/>
        <v>0</v>
      </c>
      <c r="U176" s="2">
        <f t="shared" si="38"/>
        <v>0</v>
      </c>
    </row>
    <row r="177" spans="1:21" s="2" customFormat="1" ht="22.5" x14ac:dyDescent="0.25">
      <c r="A177" s="20"/>
      <c r="B177" s="21" t="s">
        <v>368</v>
      </c>
      <c r="C177" s="183" t="s">
        <v>369</v>
      </c>
      <c r="D177" s="183"/>
      <c r="E177" s="183"/>
      <c r="F177" s="22" t="s">
        <v>21</v>
      </c>
      <c r="G177" s="17" t="s">
        <v>370</v>
      </c>
      <c r="H177" s="17"/>
      <c r="I177" s="23">
        <v>0</v>
      </c>
      <c r="J177" s="109"/>
      <c r="K177" s="132"/>
      <c r="L177" s="147">
        <v>0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49">
        <f t="shared" si="29"/>
        <v>1.0095000000000001</v>
      </c>
      <c r="T177" s="2">
        <f t="shared" si="39"/>
        <v>0</v>
      </c>
      <c r="U177" s="2">
        <f t="shared" si="38"/>
        <v>0</v>
      </c>
    </row>
    <row r="178" spans="1:21" s="2" customFormat="1" ht="22.5" x14ac:dyDescent="0.25">
      <c r="A178" s="20"/>
      <c r="B178" s="21" t="s">
        <v>371</v>
      </c>
      <c r="C178" s="183" t="s">
        <v>372</v>
      </c>
      <c r="D178" s="183"/>
      <c r="E178" s="183"/>
      <c r="F178" s="22" t="s">
        <v>282</v>
      </c>
      <c r="G178" s="17" t="s">
        <v>373</v>
      </c>
      <c r="H178" s="17"/>
      <c r="I178" s="23">
        <v>0</v>
      </c>
      <c r="J178" s="109"/>
      <c r="K178" s="132"/>
      <c r="L178" s="147">
        <v>0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49">
        <f t="shared" si="29"/>
        <v>1.0095000000000001</v>
      </c>
      <c r="T178" s="2">
        <f t="shared" si="39"/>
        <v>0</v>
      </c>
      <c r="U178" s="2">
        <f t="shared" si="38"/>
        <v>0</v>
      </c>
    </row>
    <row r="179" spans="1:21" s="2" customFormat="1" ht="45" x14ac:dyDescent="0.25">
      <c r="A179" s="10" t="s">
        <v>374</v>
      </c>
      <c r="B179" s="11" t="s">
        <v>375</v>
      </c>
      <c r="C179" s="182" t="s">
        <v>376</v>
      </c>
      <c r="D179" s="182"/>
      <c r="E179" s="182"/>
      <c r="F179" s="10" t="s">
        <v>165</v>
      </c>
      <c r="G179" s="12">
        <v>3</v>
      </c>
      <c r="H179" s="12"/>
      <c r="I179" s="13">
        <v>0</v>
      </c>
      <c r="J179" s="72"/>
      <c r="K179" s="131"/>
      <c r="L179" s="72">
        <v>269.64999999999998</v>
      </c>
      <c r="M179" s="13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49">
        <f t="shared" si="29"/>
        <v>1.0095000000000001</v>
      </c>
      <c r="T179" s="68">
        <f t="shared" ref="T179:T191" si="40">I179*S179</f>
        <v>0</v>
      </c>
      <c r="U179" s="2">
        <f t="shared" si="38"/>
        <v>313.40526891357098</v>
      </c>
    </row>
    <row r="180" spans="1:21" s="2" customFormat="1" ht="45" x14ac:dyDescent="0.25">
      <c r="A180" s="10" t="s">
        <v>377</v>
      </c>
      <c r="B180" s="11" t="s">
        <v>378</v>
      </c>
      <c r="C180" s="182" t="s">
        <v>379</v>
      </c>
      <c r="D180" s="182"/>
      <c r="E180" s="182"/>
      <c r="F180" s="10" t="s">
        <v>35</v>
      </c>
      <c r="G180" s="12">
        <v>2</v>
      </c>
      <c r="H180" s="12"/>
      <c r="I180" s="13">
        <v>0</v>
      </c>
      <c r="J180" s="72"/>
      <c r="K180" s="131"/>
      <c r="L180" s="72">
        <v>2149.0300000000002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49">
        <f t="shared" si="29"/>
        <v>1.0095000000000001</v>
      </c>
      <c r="T180" s="68">
        <f t="shared" si="40"/>
        <v>0</v>
      </c>
      <c r="U180" s="2">
        <f t="shared" si="38"/>
        <v>2497.7464307559198</v>
      </c>
    </row>
    <row r="181" spans="1:21" s="2" customFormat="1" ht="45" x14ac:dyDescent="0.25">
      <c r="A181" s="10" t="s">
        <v>380</v>
      </c>
      <c r="B181" s="11" t="s">
        <v>381</v>
      </c>
      <c r="C181" s="182" t="s">
        <v>382</v>
      </c>
      <c r="D181" s="182"/>
      <c r="E181" s="182"/>
      <c r="F181" s="10" t="s">
        <v>35</v>
      </c>
      <c r="G181" s="12">
        <v>2</v>
      </c>
      <c r="H181" s="12"/>
      <c r="I181" s="13">
        <v>0</v>
      </c>
      <c r="J181" s="72"/>
      <c r="K181" s="131"/>
      <c r="L181" s="72">
        <v>79.03</v>
      </c>
      <c r="M181" s="13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49">
        <f t="shared" si="29"/>
        <v>1.0095000000000001</v>
      </c>
      <c r="T181" s="68">
        <f t="shared" si="40"/>
        <v>0</v>
      </c>
      <c r="U181" s="2">
        <f t="shared" si="38"/>
        <v>91.853952910215298</v>
      </c>
    </row>
    <row r="182" spans="1:21" s="2" customFormat="1" ht="45" x14ac:dyDescent="0.25">
      <c r="A182" s="10" t="s">
        <v>383</v>
      </c>
      <c r="B182" s="11" t="s">
        <v>384</v>
      </c>
      <c r="C182" s="182" t="s">
        <v>385</v>
      </c>
      <c r="D182" s="182"/>
      <c r="E182" s="182"/>
      <c r="F182" s="10" t="s">
        <v>35</v>
      </c>
      <c r="G182" s="12">
        <v>28</v>
      </c>
      <c r="H182" s="12"/>
      <c r="I182" s="13">
        <v>0</v>
      </c>
      <c r="J182" s="72"/>
      <c r="K182" s="131"/>
      <c r="L182" s="72">
        <v>385.87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49">
        <f t="shared" si="29"/>
        <v>1.0095000000000001</v>
      </c>
      <c r="T182" s="68">
        <f t="shared" si="40"/>
        <v>0</v>
      </c>
      <c r="U182" s="2">
        <f t="shared" si="38"/>
        <v>448.48392774218399</v>
      </c>
    </row>
    <row r="183" spans="1:21" s="2" customFormat="1" ht="45" x14ac:dyDescent="0.25">
      <c r="A183" s="10" t="s">
        <v>386</v>
      </c>
      <c r="B183" s="11" t="s">
        <v>387</v>
      </c>
      <c r="C183" s="182" t="s">
        <v>388</v>
      </c>
      <c r="D183" s="182"/>
      <c r="E183" s="182"/>
      <c r="F183" s="10" t="s">
        <v>35</v>
      </c>
      <c r="G183" s="12">
        <v>30</v>
      </c>
      <c r="H183" s="12"/>
      <c r="I183" s="13">
        <v>0</v>
      </c>
      <c r="J183" s="72"/>
      <c r="K183" s="131"/>
      <c r="L183" s="72">
        <v>1957.26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49">
        <f t="shared" si="29"/>
        <v>1.0095000000000001</v>
      </c>
      <c r="T183" s="68">
        <f t="shared" si="40"/>
        <v>0</v>
      </c>
      <c r="U183" s="2">
        <f t="shared" si="38"/>
        <v>2274.8585078204201</v>
      </c>
    </row>
    <row r="184" spans="1:21" s="2" customFormat="1" ht="45" x14ac:dyDescent="0.25">
      <c r="A184" s="10" t="s">
        <v>389</v>
      </c>
      <c r="B184" s="11" t="s">
        <v>390</v>
      </c>
      <c r="C184" s="182" t="s">
        <v>391</v>
      </c>
      <c r="D184" s="182"/>
      <c r="E184" s="182"/>
      <c r="F184" s="10" t="s">
        <v>35</v>
      </c>
      <c r="G184" s="12">
        <v>1</v>
      </c>
      <c r="H184" s="12"/>
      <c r="I184" s="13">
        <v>0</v>
      </c>
      <c r="J184" s="72"/>
      <c r="K184" s="131"/>
      <c r="L184" s="72">
        <v>235.94</v>
      </c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49">
        <f t="shared" si="29"/>
        <v>1.0095000000000001</v>
      </c>
      <c r="T184" s="68">
        <f t="shared" si="40"/>
        <v>0</v>
      </c>
      <c r="U184" s="2">
        <f t="shared" si="38"/>
        <v>274.22525179850902</v>
      </c>
    </row>
    <row r="185" spans="1:21" s="2" customFormat="1" ht="45" x14ac:dyDescent="0.25">
      <c r="A185" s="10" t="s">
        <v>392</v>
      </c>
      <c r="B185" s="11" t="s">
        <v>393</v>
      </c>
      <c r="C185" s="182" t="s">
        <v>394</v>
      </c>
      <c r="D185" s="182"/>
      <c r="E185" s="182"/>
      <c r="F185" s="10" t="s">
        <v>35</v>
      </c>
      <c r="G185" s="12">
        <v>2</v>
      </c>
      <c r="H185" s="12"/>
      <c r="I185" s="13">
        <v>0</v>
      </c>
      <c r="J185" s="72"/>
      <c r="K185" s="131"/>
      <c r="L185" s="72">
        <v>533.48</v>
      </c>
      <c r="M185" s="13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49">
        <f t="shared" si="29"/>
        <v>1.0095000000000001</v>
      </c>
      <c r="T185" s="68">
        <f t="shared" si="40"/>
        <v>0</v>
      </c>
      <c r="U185" s="2">
        <f t="shared" si="38"/>
        <v>620.04614448363498</v>
      </c>
    </row>
    <row r="186" spans="1:21" s="2" customFormat="1" ht="45" x14ac:dyDescent="0.25">
      <c r="A186" s="10" t="s">
        <v>395</v>
      </c>
      <c r="B186" s="11" t="s">
        <v>396</v>
      </c>
      <c r="C186" s="182" t="s">
        <v>397</v>
      </c>
      <c r="D186" s="182"/>
      <c r="E186" s="182"/>
      <c r="F186" s="10" t="s">
        <v>35</v>
      </c>
      <c r="G186" s="12">
        <v>3</v>
      </c>
      <c r="H186" s="12"/>
      <c r="I186" s="13">
        <v>0</v>
      </c>
      <c r="J186" s="72"/>
      <c r="K186" s="131"/>
      <c r="L186" s="72">
        <v>714.79</v>
      </c>
      <c r="M186" s="13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49">
        <f t="shared" si="29"/>
        <v>1.0095000000000001</v>
      </c>
      <c r="T186" s="68">
        <f t="shared" si="40"/>
        <v>0</v>
      </c>
      <c r="U186" s="2">
        <f t="shared" si="38"/>
        <v>830.77675567117296</v>
      </c>
    </row>
    <row r="187" spans="1:21" s="2" customFormat="1" ht="45" x14ac:dyDescent="0.25">
      <c r="A187" s="10" t="s">
        <v>398</v>
      </c>
      <c r="B187" s="11" t="s">
        <v>399</v>
      </c>
      <c r="C187" s="182" t="s">
        <v>400</v>
      </c>
      <c r="D187" s="182"/>
      <c r="E187" s="182"/>
      <c r="F187" s="10" t="s">
        <v>35</v>
      </c>
      <c r="G187" s="12">
        <v>18</v>
      </c>
      <c r="H187" s="12"/>
      <c r="I187" s="13">
        <v>0</v>
      </c>
      <c r="J187" s="72"/>
      <c r="K187" s="131"/>
      <c r="L187" s="72">
        <v>3715.77</v>
      </c>
      <c r="M187" s="13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49">
        <f t="shared" si="29"/>
        <v>1.0095000000000001</v>
      </c>
      <c r="T187" s="68">
        <f t="shared" si="40"/>
        <v>0</v>
      </c>
      <c r="U187" s="2">
        <f t="shared" si="38"/>
        <v>4318.7164697607304</v>
      </c>
    </row>
    <row r="188" spans="1:21" s="2" customFormat="1" ht="45" x14ac:dyDescent="0.25">
      <c r="A188" s="10" t="s">
        <v>401</v>
      </c>
      <c r="B188" s="11" t="s">
        <v>399</v>
      </c>
      <c r="C188" s="182" t="s">
        <v>402</v>
      </c>
      <c r="D188" s="182"/>
      <c r="E188" s="182"/>
      <c r="F188" s="10" t="s">
        <v>35</v>
      </c>
      <c r="G188" s="12">
        <v>6</v>
      </c>
      <c r="H188" s="12"/>
      <c r="I188" s="13">
        <v>0</v>
      </c>
      <c r="J188" s="72"/>
      <c r="K188" s="131"/>
      <c r="L188" s="72">
        <v>1214.57</v>
      </c>
      <c r="M188" s="13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49">
        <f t="shared" si="29"/>
        <v>1.0095000000000001</v>
      </c>
      <c r="T188" s="68">
        <f t="shared" si="40"/>
        <v>0</v>
      </c>
      <c r="U188" s="2">
        <f t="shared" si="38"/>
        <v>1411.6545057087201</v>
      </c>
    </row>
    <row r="189" spans="1:21" s="2" customFormat="1" ht="45" x14ac:dyDescent="0.25">
      <c r="A189" s="10" t="s">
        <v>403</v>
      </c>
      <c r="B189" s="11" t="s">
        <v>404</v>
      </c>
      <c r="C189" s="182" t="s">
        <v>405</v>
      </c>
      <c r="D189" s="182"/>
      <c r="E189" s="182"/>
      <c r="F189" s="10" t="s">
        <v>35</v>
      </c>
      <c r="G189" s="12">
        <v>5</v>
      </c>
      <c r="H189" s="12"/>
      <c r="I189" s="13">
        <v>0</v>
      </c>
      <c r="J189" s="72"/>
      <c r="K189" s="131"/>
      <c r="L189" s="72">
        <v>6198.37</v>
      </c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49">
        <f t="shared" si="29"/>
        <v>1.0095000000000001</v>
      </c>
      <c r="T189" s="68">
        <f t="shared" si="40"/>
        <v>0</v>
      </c>
      <c r="U189" s="2">
        <f t="shared" si="38"/>
        <v>7204.1602695190604</v>
      </c>
    </row>
    <row r="190" spans="1:21" s="2" customFormat="1" ht="45" x14ac:dyDescent="0.25">
      <c r="A190" s="10" t="s">
        <v>406</v>
      </c>
      <c r="B190" s="11" t="s">
        <v>378</v>
      </c>
      <c r="C190" s="182" t="s">
        <v>407</v>
      </c>
      <c r="D190" s="182"/>
      <c r="E190" s="182"/>
      <c r="F190" s="10" t="s">
        <v>35</v>
      </c>
      <c r="G190" s="12">
        <v>30</v>
      </c>
      <c r="H190" s="12"/>
      <c r="I190" s="13">
        <v>0</v>
      </c>
      <c r="J190" s="72"/>
      <c r="K190" s="131"/>
      <c r="L190" s="72">
        <v>57912.27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49">
        <f t="shared" si="29"/>
        <v>1.0095000000000001</v>
      </c>
      <c r="T190" s="68">
        <f t="shared" si="40"/>
        <v>0</v>
      </c>
      <c r="U190" s="2">
        <f t="shared" si="38"/>
        <v>67309.514380661407</v>
      </c>
    </row>
    <row r="191" spans="1:21" s="2" customFormat="1" ht="33.75" x14ac:dyDescent="0.25">
      <c r="A191" s="10" t="s">
        <v>408</v>
      </c>
      <c r="B191" s="11" t="s">
        <v>332</v>
      </c>
      <c r="C191" s="182" t="s">
        <v>409</v>
      </c>
      <c r="D191" s="182"/>
      <c r="E191" s="182"/>
      <c r="F191" s="10" t="s">
        <v>334</v>
      </c>
      <c r="G191" s="32">
        <v>2.4</v>
      </c>
      <c r="H191" s="32"/>
      <c r="I191" s="13">
        <v>2357.1799999999998</v>
      </c>
      <c r="J191" s="72"/>
      <c r="K191" s="131"/>
      <c r="L191" s="72">
        <v>117.39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49">
        <f t="shared" si="29"/>
        <v>1.0095000000000001</v>
      </c>
      <c r="T191" s="68">
        <f t="shared" si="40"/>
        <v>2379.5700000000002</v>
      </c>
      <c r="U191" s="2">
        <f t="shared" si="38"/>
        <v>136.438511098699</v>
      </c>
    </row>
    <row r="192" spans="1:21" s="2" customFormat="1" ht="22.5" x14ac:dyDescent="0.25">
      <c r="A192" s="20"/>
      <c r="B192" s="21" t="s">
        <v>335</v>
      </c>
      <c r="C192" s="183" t="s">
        <v>336</v>
      </c>
      <c r="D192" s="183"/>
      <c r="E192" s="183"/>
      <c r="F192" s="22" t="s">
        <v>282</v>
      </c>
      <c r="G192" s="17" t="s">
        <v>410</v>
      </c>
      <c r="H192" s="17"/>
      <c r="I192" s="23">
        <v>0</v>
      </c>
      <c r="J192" s="109"/>
      <c r="K192" s="132"/>
      <c r="L192" s="147">
        <v>0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49">
        <f t="shared" si="29"/>
        <v>1.0095000000000001</v>
      </c>
      <c r="T192" s="2">
        <f>I192*N192*O192*P192*Q192*R192</f>
        <v>0</v>
      </c>
      <c r="U192" s="2">
        <f t="shared" si="38"/>
        <v>0</v>
      </c>
    </row>
    <row r="193" spans="1:21" s="2" customFormat="1" ht="22.5" x14ac:dyDescent="0.25">
      <c r="A193" s="20"/>
      <c r="B193" s="21" t="s">
        <v>338</v>
      </c>
      <c r="C193" s="183" t="s">
        <v>339</v>
      </c>
      <c r="D193" s="183"/>
      <c r="E193" s="183"/>
      <c r="F193" s="22" t="s">
        <v>21</v>
      </c>
      <c r="G193" s="17" t="s">
        <v>411</v>
      </c>
      <c r="H193" s="17"/>
      <c r="I193" s="23">
        <v>0</v>
      </c>
      <c r="J193" s="109"/>
      <c r="K193" s="132"/>
      <c r="L193" s="147">
        <v>0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49">
        <f t="shared" si="29"/>
        <v>1.0095000000000001</v>
      </c>
      <c r="T193" s="2">
        <f>I193*N193*O193*P193*Q193*R193</f>
        <v>0</v>
      </c>
      <c r="U193" s="2">
        <f t="shared" si="38"/>
        <v>0</v>
      </c>
    </row>
    <row r="194" spans="1:21" s="2" customFormat="1" ht="22.5" x14ac:dyDescent="0.25">
      <c r="A194" s="20"/>
      <c r="B194" s="21" t="s">
        <v>341</v>
      </c>
      <c r="C194" s="183" t="s">
        <v>342</v>
      </c>
      <c r="D194" s="183"/>
      <c r="E194" s="183"/>
      <c r="F194" s="22" t="s">
        <v>21</v>
      </c>
      <c r="G194" s="17" t="s">
        <v>412</v>
      </c>
      <c r="H194" s="17"/>
      <c r="I194" s="23">
        <v>0</v>
      </c>
      <c r="J194" s="109"/>
      <c r="K194" s="132"/>
      <c r="L194" s="147">
        <v>0</v>
      </c>
      <c r="M194" s="24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49">
        <f t="shared" si="29"/>
        <v>1.0095000000000001</v>
      </c>
      <c r="T194" s="2">
        <f>I194*N194*O194*P194*Q194*R194</f>
        <v>0</v>
      </c>
      <c r="U194" s="2">
        <f t="shared" si="38"/>
        <v>0</v>
      </c>
    </row>
    <row r="195" spans="1:21" s="2" customFormat="1" ht="22.5" x14ac:dyDescent="0.25">
      <c r="A195" s="25" t="s">
        <v>344</v>
      </c>
      <c r="B195" s="26" t="s">
        <v>345</v>
      </c>
      <c r="C195" s="186" t="s">
        <v>346</v>
      </c>
      <c r="D195" s="186"/>
      <c r="E195" s="186"/>
      <c r="F195" s="27" t="s">
        <v>165</v>
      </c>
      <c r="G195" s="28" t="s">
        <v>347</v>
      </c>
      <c r="H195" s="28"/>
      <c r="I195" s="29">
        <v>0</v>
      </c>
      <c r="J195" s="110"/>
      <c r="K195" s="133"/>
      <c r="L195" s="148">
        <v>0</v>
      </c>
      <c r="M195" s="30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49">
        <f t="shared" si="29"/>
        <v>1.0095000000000001</v>
      </c>
      <c r="T195" s="2">
        <f>I195*N195*O195*P195*Q195*R195</f>
        <v>0</v>
      </c>
      <c r="U195" s="2">
        <f t="shared" si="38"/>
        <v>0</v>
      </c>
    </row>
    <row r="196" spans="1:21" s="2" customFormat="1" ht="22.5" x14ac:dyDescent="0.25">
      <c r="A196" s="25" t="s">
        <v>344</v>
      </c>
      <c r="B196" s="26" t="s">
        <v>348</v>
      </c>
      <c r="C196" s="186" t="s">
        <v>349</v>
      </c>
      <c r="D196" s="186"/>
      <c r="E196" s="186"/>
      <c r="F196" s="27" t="s">
        <v>71</v>
      </c>
      <c r="G196" s="28" t="s">
        <v>347</v>
      </c>
      <c r="H196" s="28"/>
      <c r="I196" s="29">
        <v>0</v>
      </c>
      <c r="J196" s="110"/>
      <c r="K196" s="133"/>
      <c r="L196" s="148">
        <v>0</v>
      </c>
      <c r="M196" s="30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49">
        <f t="shared" si="29"/>
        <v>1.0095000000000001</v>
      </c>
      <c r="T196" s="2">
        <f>I196*N196*O196*P196*Q196*R196</f>
        <v>0</v>
      </c>
      <c r="U196" s="2">
        <f t="shared" si="38"/>
        <v>0</v>
      </c>
    </row>
    <row r="197" spans="1:21" s="2" customFormat="1" ht="33.75" x14ac:dyDescent="0.25">
      <c r="A197" s="10" t="s">
        <v>413</v>
      </c>
      <c r="B197" s="11" t="s">
        <v>414</v>
      </c>
      <c r="C197" s="182" t="s">
        <v>415</v>
      </c>
      <c r="D197" s="182"/>
      <c r="E197" s="182"/>
      <c r="F197" s="10" t="s">
        <v>353</v>
      </c>
      <c r="G197" s="31">
        <v>0.24</v>
      </c>
      <c r="H197" s="31"/>
      <c r="I197" s="13">
        <v>14612.51</v>
      </c>
      <c r="J197" s="72"/>
      <c r="K197" s="131"/>
      <c r="L197" s="72">
        <v>84.85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49">
        <f t="shared" si="29"/>
        <v>1.0095000000000001</v>
      </c>
      <c r="T197" s="68">
        <f>I197*S197</f>
        <v>14751.33</v>
      </c>
      <c r="U197" s="2">
        <f t="shared" si="38"/>
        <v>98.618346253723502</v>
      </c>
    </row>
    <row r="198" spans="1:21" s="2" customFormat="1" ht="22.5" x14ac:dyDescent="0.25">
      <c r="A198" s="20"/>
      <c r="B198" s="21" t="s">
        <v>354</v>
      </c>
      <c r="C198" s="183" t="s">
        <v>355</v>
      </c>
      <c r="D198" s="183"/>
      <c r="E198" s="183"/>
      <c r="F198" s="22" t="s">
        <v>71</v>
      </c>
      <c r="G198" s="17" t="s">
        <v>356</v>
      </c>
      <c r="H198" s="17"/>
      <c r="I198" s="23">
        <v>0</v>
      </c>
      <c r="J198" s="109"/>
      <c r="K198" s="132"/>
      <c r="L198" s="147">
        <v>0</v>
      </c>
      <c r="M198" s="24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49">
        <f t="shared" si="29"/>
        <v>1.0095000000000001</v>
      </c>
      <c r="T198" s="2">
        <f t="shared" ref="T198:T207" si="41">I198*N198*O198*P198*Q198*R198</f>
        <v>0</v>
      </c>
      <c r="U198" s="2">
        <f t="shared" si="38"/>
        <v>0</v>
      </c>
    </row>
    <row r="199" spans="1:21" s="2" customFormat="1" ht="22.5" x14ac:dyDescent="0.25">
      <c r="A199" s="20"/>
      <c r="B199" s="21" t="s">
        <v>335</v>
      </c>
      <c r="C199" s="183" t="s">
        <v>336</v>
      </c>
      <c r="D199" s="183"/>
      <c r="E199" s="183"/>
      <c r="F199" s="22" t="s">
        <v>282</v>
      </c>
      <c r="G199" s="17" t="s">
        <v>416</v>
      </c>
      <c r="H199" s="17"/>
      <c r="I199" s="23">
        <v>0</v>
      </c>
      <c r="J199" s="109"/>
      <c r="K199" s="132"/>
      <c r="L199" s="147">
        <v>0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49">
        <f t="shared" si="29"/>
        <v>1.0095000000000001</v>
      </c>
      <c r="T199" s="2">
        <f t="shared" si="41"/>
        <v>0</v>
      </c>
      <c r="U199" s="2">
        <f t="shared" si="38"/>
        <v>0</v>
      </c>
    </row>
    <row r="200" spans="1:21" s="2" customFormat="1" ht="22.5" x14ac:dyDescent="0.25">
      <c r="A200" s="20"/>
      <c r="B200" s="21" t="s">
        <v>176</v>
      </c>
      <c r="C200" s="183" t="s">
        <v>177</v>
      </c>
      <c r="D200" s="183"/>
      <c r="E200" s="183"/>
      <c r="F200" s="22" t="s">
        <v>71</v>
      </c>
      <c r="G200" s="17" t="s">
        <v>417</v>
      </c>
      <c r="H200" s="17"/>
      <c r="I200" s="23">
        <v>0</v>
      </c>
      <c r="J200" s="109"/>
      <c r="K200" s="132"/>
      <c r="L200" s="147">
        <v>0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49">
        <f t="shared" si="29"/>
        <v>1.0095000000000001</v>
      </c>
      <c r="T200" s="2">
        <f t="shared" si="41"/>
        <v>0</v>
      </c>
      <c r="U200" s="2">
        <f t="shared" si="38"/>
        <v>0</v>
      </c>
    </row>
    <row r="201" spans="1:21" s="2" customFormat="1" ht="22.5" x14ac:dyDescent="0.25">
      <c r="A201" s="20"/>
      <c r="B201" s="21" t="s">
        <v>179</v>
      </c>
      <c r="C201" s="183" t="s">
        <v>180</v>
      </c>
      <c r="D201" s="183"/>
      <c r="E201" s="183"/>
      <c r="F201" s="22" t="s">
        <v>71</v>
      </c>
      <c r="G201" s="17" t="s">
        <v>418</v>
      </c>
      <c r="H201" s="17"/>
      <c r="I201" s="23">
        <v>0</v>
      </c>
      <c r="J201" s="109"/>
      <c r="K201" s="132"/>
      <c r="L201" s="147">
        <v>0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49">
        <f t="shared" si="29"/>
        <v>1.0095000000000001</v>
      </c>
      <c r="T201" s="2">
        <f t="shared" si="41"/>
        <v>0</v>
      </c>
      <c r="U201" s="2">
        <f t="shared" si="38"/>
        <v>0</v>
      </c>
    </row>
    <row r="202" spans="1:21" s="2" customFormat="1" ht="22.5" x14ac:dyDescent="0.25">
      <c r="A202" s="20"/>
      <c r="B202" s="21" t="s">
        <v>360</v>
      </c>
      <c r="C202" s="183" t="s">
        <v>361</v>
      </c>
      <c r="D202" s="183"/>
      <c r="E202" s="183"/>
      <c r="F202" s="22" t="s">
        <v>71</v>
      </c>
      <c r="G202" s="17" t="s">
        <v>362</v>
      </c>
      <c r="H202" s="17"/>
      <c r="I202" s="23">
        <v>0</v>
      </c>
      <c r="J202" s="109"/>
      <c r="K202" s="132"/>
      <c r="L202" s="147">
        <v>0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49">
        <f t="shared" si="29"/>
        <v>1.0095000000000001</v>
      </c>
      <c r="T202" s="2">
        <f t="shared" si="41"/>
        <v>0</v>
      </c>
      <c r="U202" s="2">
        <f t="shared" si="38"/>
        <v>0</v>
      </c>
    </row>
    <row r="203" spans="1:21" s="2" customFormat="1" ht="22.5" x14ac:dyDescent="0.25">
      <c r="A203" s="20"/>
      <c r="B203" s="21" t="s">
        <v>182</v>
      </c>
      <c r="C203" s="183" t="s">
        <v>183</v>
      </c>
      <c r="D203" s="183"/>
      <c r="E203" s="183"/>
      <c r="F203" s="22" t="s">
        <v>21</v>
      </c>
      <c r="G203" s="17" t="s">
        <v>419</v>
      </c>
      <c r="H203" s="17"/>
      <c r="I203" s="23">
        <v>0</v>
      </c>
      <c r="J203" s="109"/>
      <c r="K203" s="132"/>
      <c r="L203" s="147">
        <v>0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49">
        <f t="shared" si="29"/>
        <v>1.0095000000000001</v>
      </c>
      <c r="T203" s="2">
        <f t="shared" si="41"/>
        <v>0</v>
      </c>
      <c r="U203" s="2">
        <f t="shared" si="38"/>
        <v>0</v>
      </c>
    </row>
    <row r="204" spans="1:21" s="2" customFormat="1" ht="22.5" x14ac:dyDescent="0.25">
      <c r="A204" s="25" t="s">
        <v>344</v>
      </c>
      <c r="B204" s="26" t="s">
        <v>364</v>
      </c>
      <c r="C204" s="186" t="s">
        <v>365</v>
      </c>
      <c r="D204" s="186"/>
      <c r="E204" s="186"/>
      <c r="F204" s="27" t="s">
        <v>79</v>
      </c>
      <c r="G204" s="28" t="s">
        <v>347</v>
      </c>
      <c r="H204" s="28"/>
      <c r="I204" s="29">
        <v>0</v>
      </c>
      <c r="J204" s="110"/>
      <c r="K204" s="133"/>
      <c r="L204" s="148">
        <v>0</v>
      </c>
      <c r="M204" s="30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49">
        <f t="shared" si="29"/>
        <v>1.0095000000000001</v>
      </c>
      <c r="T204" s="2">
        <f t="shared" si="41"/>
        <v>0</v>
      </c>
      <c r="U204" s="2">
        <f t="shared" si="38"/>
        <v>0</v>
      </c>
    </row>
    <row r="205" spans="1:21" s="2" customFormat="1" ht="22.5" x14ac:dyDescent="0.25">
      <c r="A205" s="25" t="s">
        <v>344</v>
      </c>
      <c r="B205" s="26" t="s">
        <v>366</v>
      </c>
      <c r="C205" s="186" t="s">
        <v>367</v>
      </c>
      <c r="D205" s="186"/>
      <c r="E205" s="186"/>
      <c r="F205" s="27" t="s">
        <v>21</v>
      </c>
      <c r="G205" s="28" t="s">
        <v>347</v>
      </c>
      <c r="H205" s="28"/>
      <c r="I205" s="29">
        <v>0</v>
      </c>
      <c r="J205" s="110"/>
      <c r="K205" s="133"/>
      <c r="L205" s="148">
        <v>0</v>
      </c>
      <c r="M205" s="30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49">
        <f t="shared" si="29"/>
        <v>1.0095000000000001</v>
      </c>
      <c r="T205" s="2">
        <f t="shared" si="41"/>
        <v>0</v>
      </c>
      <c r="U205" s="2">
        <f t="shared" si="38"/>
        <v>0</v>
      </c>
    </row>
    <row r="206" spans="1:21" s="2" customFormat="1" ht="22.5" x14ac:dyDescent="0.25">
      <c r="A206" s="20"/>
      <c r="B206" s="21" t="s">
        <v>368</v>
      </c>
      <c r="C206" s="183" t="s">
        <v>369</v>
      </c>
      <c r="D206" s="183"/>
      <c r="E206" s="183"/>
      <c r="F206" s="22" t="s">
        <v>21</v>
      </c>
      <c r="G206" s="17" t="s">
        <v>420</v>
      </c>
      <c r="H206" s="17"/>
      <c r="I206" s="23">
        <v>0</v>
      </c>
      <c r="J206" s="109"/>
      <c r="K206" s="132"/>
      <c r="L206" s="147">
        <v>0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49">
        <f t="shared" ref="S206:S269" si="42">S205</f>
        <v>1.0095000000000001</v>
      </c>
      <c r="T206" s="2">
        <f t="shared" si="41"/>
        <v>0</v>
      </c>
      <c r="U206" s="2">
        <f t="shared" si="38"/>
        <v>0</v>
      </c>
    </row>
    <row r="207" spans="1:21" s="2" customFormat="1" ht="22.5" x14ac:dyDescent="0.25">
      <c r="A207" s="20"/>
      <c r="B207" s="21" t="s">
        <v>371</v>
      </c>
      <c r="C207" s="183" t="s">
        <v>372</v>
      </c>
      <c r="D207" s="183"/>
      <c r="E207" s="183"/>
      <c r="F207" s="22" t="s">
        <v>282</v>
      </c>
      <c r="G207" s="17" t="s">
        <v>421</v>
      </c>
      <c r="H207" s="17"/>
      <c r="I207" s="23">
        <v>0</v>
      </c>
      <c r="J207" s="109"/>
      <c r="K207" s="132"/>
      <c r="L207" s="147">
        <v>0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49">
        <f t="shared" si="42"/>
        <v>1.0095000000000001</v>
      </c>
      <c r="T207" s="2">
        <f t="shared" si="41"/>
        <v>0</v>
      </c>
      <c r="U207" s="2">
        <f t="shared" si="38"/>
        <v>0</v>
      </c>
    </row>
    <row r="208" spans="1:21" s="2" customFormat="1" ht="45" x14ac:dyDescent="0.25">
      <c r="A208" s="10" t="s">
        <v>422</v>
      </c>
      <c r="B208" s="11" t="s">
        <v>423</v>
      </c>
      <c r="C208" s="182" t="s">
        <v>424</v>
      </c>
      <c r="D208" s="182"/>
      <c r="E208" s="182"/>
      <c r="F208" s="10" t="s">
        <v>165</v>
      </c>
      <c r="G208" s="12">
        <v>24</v>
      </c>
      <c r="H208" s="12"/>
      <c r="I208" s="13">
        <v>0</v>
      </c>
      <c r="J208" s="72"/>
      <c r="K208" s="131"/>
      <c r="L208" s="72">
        <v>3864.54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49">
        <f t="shared" si="42"/>
        <v>1.0095000000000001</v>
      </c>
      <c r="T208" s="68">
        <f t="shared" ref="T208:T218" si="43">I208*S208</f>
        <v>0</v>
      </c>
      <c r="U208" s="2">
        <f t="shared" si="38"/>
        <v>4491.6269161032997</v>
      </c>
    </row>
    <row r="209" spans="1:21" s="2" customFormat="1" ht="45" x14ac:dyDescent="0.25">
      <c r="A209" s="10" t="s">
        <v>425</v>
      </c>
      <c r="B209" s="11" t="s">
        <v>426</v>
      </c>
      <c r="C209" s="182" t="s">
        <v>427</v>
      </c>
      <c r="D209" s="182"/>
      <c r="E209" s="182"/>
      <c r="F209" s="10" t="s">
        <v>35</v>
      </c>
      <c r="G209" s="12">
        <v>10</v>
      </c>
      <c r="H209" s="12"/>
      <c r="I209" s="13">
        <v>0</v>
      </c>
      <c r="J209" s="72"/>
      <c r="K209" s="131"/>
      <c r="L209" s="72">
        <v>23008.240000000002</v>
      </c>
      <c r="M209" s="13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49">
        <f t="shared" si="42"/>
        <v>1.0095000000000001</v>
      </c>
      <c r="T209" s="68">
        <f t="shared" si="43"/>
        <v>0</v>
      </c>
      <c r="U209" s="2">
        <f t="shared" si="38"/>
        <v>26741.715721965498</v>
      </c>
    </row>
    <row r="210" spans="1:21" s="2" customFormat="1" ht="45" x14ac:dyDescent="0.25">
      <c r="A210" s="10" t="s">
        <v>428</v>
      </c>
      <c r="B210" s="11" t="s">
        <v>429</v>
      </c>
      <c r="C210" s="182" t="s">
        <v>430</v>
      </c>
      <c r="D210" s="182"/>
      <c r="E210" s="182"/>
      <c r="F210" s="10" t="s">
        <v>35</v>
      </c>
      <c r="G210" s="12">
        <v>15</v>
      </c>
      <c r="H210" s="12"/>
      <c r="I210" s="13">
        <v>0</v>
      </c>
      <c r="J210" s="72"/>
      <c r="K210" s="131"/>
      <c r="L210" s="72">
        <v>1927.04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49">
        <f t="shared" si="42"/>
        <v>1.0095000000000001</v>
      </c>
      <c r="T210" s="68">
        <f t="shared" si="43"/>
        <v>0</v>
      </c>
      <c r="U210" s="2">
        <f t="shared" si="38"/>
        <v>2239.7348021776702</v>
      </c>
    </row>
    <row r="211" spans="1:21" s="2" customFormat="1" ht="45" x14ac:dyDescent="0.25">
      <c r="A211" s="10" t="s">
        <v>431</v>
      </c>
      <c r="B211" s="11" t="s">
        <v>432</v>
      </c>
      <c r="C211" s="182" t="s">
        <v>433</v>
      </c>
      <c r="D211" s="182"/>
      <c r="E211" s="182"/>
      <c r="F211" s="10" t="s">
        <v>35</v>
      </c>
      <c r="G211" s="12">
        <v>2</v>
      </c>
      <c r="H211" s="12"/>
      <c r="I211" s="13">
        <v>0</v>
      </c>
      <c r="J211" s="72"/>
      <c r="K211" s="131"/>
      <c r="L211" s="72">
        <v>36.03</v>
      </c>
      <c r="M211" s="13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49">
        <f t="shared" si="42"/>
        <v>1.0095000000000001</v>
      </c>
      <c r="T211" s="68">
        <f t="shared" si="43"/>
        <v>0</v>
      </c>
      <c r="U211" s="2">
        <f t="shared" si="38"/>
        <v>41.876476317285302</v>
      </c>
    </row>
    <row r="212" spans="1:21" s="2" customFormat="1" ht="45" x14ac:dyDescent="0.25">
      <c r="A212" s="10" t="s">
        <v>434</v>
      </c>
      <c r="B212" s="11" t="s">
        <v>435</v>
      </c>
      <c r="C212" s="182" t="s">
        <v>436</v>
      </c>
      <c r="D212" s="182"/>
      <c r="E212" s="182"/>
      <c r="F212" s="10" t="s">
        <v>35</v>
      </c>
      <c r="G212" s="12">
        <v>25</v>
      </c>
      <c r="H212" s="12"/>
      <c r="I212" s="13">
        <v>0</v>
      </c>
      <c r="J212" s="72"/>
      <c r="K212" s="131"/>
      <c r="L212" s="72">
        <v>395.17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49">
        <f t="shared" si="42"/>
        <v>1.0095000000000001</v>
      </c>
      <c r="T212" s="68">
        <f t="shared" si="43"/>
        <v>0</v>
      </c>
      <c r="U212" s="2">
        <f t="shared" si="38"/>
        <v>459.29300988902702</v>
      </c>
    </row>
    <row r="213" spans="1:21" s="2" customFormat="1" ht="45" x14ac:dyDescent="0.25">
      <c r="A213" s="10" t="s">
        <v>437</v>
      </c>
      <c r="B213" s="11" t="s">
        <v>438</v>
      </c>
      <c r="C213" s="182" t="s">
        <v>439</v>
      </c>
      <c r="D213" s="182"/>
      <c r="E213" s="182"/>
      <c r="F213" s="10" t="s">
        <v>35</v>
      </c>
      <c r="G213" s="12">
        <v>6</v>
      </c>
      <c r="H213" s="12"/>
      <c r="I213" s="13">
        <v>0</v>
      </c>
      <c r="J213" s="72"/>
      <c r="K213" s="131"/>
      <c r="L213" s="72">
        <v>1594.63</v>
      </c>
      <c r="M213" s="1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49">
        <f t="shared" si="42"/>
        <v>1.0095000000000001</v>
      </c>
      <c r="T213" s="68">
        <f t="shared" si="43"/>
        <v>0</v>
      </c>
      <c r="U213" s="2">
        <f t="shared" si="38"/>
        <v>1853.3856627763701</v>
      </c>
    </row>
    <row r="214" spans="1:21" s="2" customFormat="1" ht="45" x14ac:dyDescent="0.25">
      <c r="A214" s="10" t="s">
        <v>440</v>
      </c>
      <c r="B214" s="11" t="s">
        <v>441</v>
      </c>
      <c r="C214" s="182" t="s">
        <v>442</v>
      </c>
      <c r="D214" s="182"/>
      <c r="E214" s="182"/>
      <c r="F214" s="10" t="s">
        <v>35</v>
      </c>
      <c r="G214" s="12">
        <v>1</v>
      </c>
      <c r="H214" s="12"/>
      <c r="I214" s="13">
        <v>0</v>
      </c>
      <c r="J214" s="72"/>
      <c r="K214" s="131"/>
      <c r="L214" s="72">
        <v>231.29</v>
      </c>
      <c r="M214" s="13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49">
        <f t="shared" si="42"/>
        <v>1.0095000000000001</v>
      </c>
      <c r="T214" s="68">
        <f t="shared" si="43"/>
        <v>0</v>
      </c>
      <c r="U214" s="2">
        <f t="shared" si="38"/>
        <v>268.82071072508802</v>
      </c>
    </row>
    <row r="215" spans="1:21" s="2" customFormat="1" ht="45" x14ac:dyDescent="0.25">
      <c r="A215" s="10" t="s">
        <v>443</v>
      </c>
      <c r="B215" s="11" t="s">
        <v>444</v>
      </c>
      <c r="C215" s="182" t="s">
        <v>445</v>
      </c>
      <c r="D215" s="182"/>
      <c r="E215" s="182"/>
      <c r="F215" s="10" t="s">
        <v>35</v>
      </c>
      <c r="G215" s="12">
        <v>10</v>
      </c>
      <c r="H215" s="12"/>
      <c r="I215" s="13">
        <v>0</v>
      </c>
      <c r="J215" s="72"/>
      <c r="K215" s="131"/>
      <c r="L215" s="72">
        <v>8891.34</v>
      </c>
      <c r="M215" s="13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49">
        <f t="shared" si="42"/>
        <v>1.0095000000000001</v>
      </c>
      <c r="T215" s="68">
        <f t="shared" si="43"/>
        <v>0</v>
      </c>
      <c r="U215" s="2">
        <f t="shared" si="38"/>
        <v>10334.1101565066</v>
      </c>
    </row>
    <row r="216" spans="1:21" s="2" customFormat="1" ht="45" x14ac:dyDescent="0.25">
      <c r="A216" s="10" t="s">
        <v>446</v>
      </c>
      <c r="B216" s="11" t="s">
        <v>447</v>
      </c>
      <c r="C216" s="182" t="s">
        <v>448</v>
      </c>
      <c r="D216" s="182"/>
      <c r="E216" s="182"/>
      <c r="F216" s="10" t="s">
        <v>35</v>
      </c>
      <c r="G216" s="12">
        <v>1</v>
      </c>
      <c r="H216" s="12"/>
      <c r="I216" s="13">
        <v>0</v>
      </c>
      <c r="J216" s="72"/>
      <c r="K216" s="131"/>
      <c r="L216" s="72">
        <v>2409.38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49">
        <f t="shared" si="42"/>
        <v>1.0095000000000001</v>
      </c>
      <c r="T216" s="68">
        <f t="shared" si="43"/>
        <v>0</v>
      </c>
      <c r="U216" s="2">
        <f t="shared" si="38"/>
        <v>2800.34261752264</v>
      </c>
    </row>
    <row r="217" spans="1:21" s="2" customFormat="1" ht="45" x14ac:dyDescent="0.25">
      <c r="A217" s="10" t="s">
        <v>449</v>
      </c>
      <c r="B217" s="11" t="s">
        <v>450</v>
      </c>
      <c r="C217" s="182" t="s">
        <v>451</v>
      </c>
      <c r="D217" s="182"/>
      <c r="E217" s="182"/>
      <c r="F217" s="10" t="s">
        <v>35</v>
      </c>
      <c r="G217" s="12">
        <v>2</v>
      </c>
      <c r="H217" s="12"/>
      <c r="I217" s="13">
        <v>0</v>
      </c>
      <c r="J217" s="72"/>
      <c r="K217" s="131"/>
      <c r="L217" s="72">
        <v>5721.84</v>
      </c>
      <c r="M217" s="13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49">
        <f t="shared" si="42"/>
        <v>1.0095000000000001</v>
      </c>
      <c r="T217" s="68">
        <f t="shared" si="43"/>
        <v>0</v>
      </c>
      <c r="U217" s="2">
        <f t="shared" si="38"/>
        <v>6650.3052248486201</v>
      </c>
    </row>
    <row r="218" spans="1:21" s="2" customFormat="1" ht="33.75" x14ac:dyDescent="0.25">
      <c r="A218" s="10" t="s">
        <v>452</v>
      </c>
      <c r="B218" s="11" t="s">
        <v>332</v>
      </c>
      <c r="C218" s="182" t="s">
        <v>453</v>
      </c>
      <c r="D218" s="182"/>
      <c r="E218" s="182"/>
      <c r="F218" s="10" t="s">
        <v>334</v>
      </c>
      <c r="G218" s="32">
        <v>0.6</v>
      </c>
      <c r="H218" s="32"/>
      <c r="I218" s="13">
        <v>588.54</v>
      </c>
      <c r="J218" s="72"/>
      <c r="K218" s="131"/>
      <c r="L218" s="72">
        <v>30.22</v>
      </c>
      <c r="M218" s="13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49">
        <f t="shared" si="42"/>
        <v>1.0095000000000001</v>
      </c>
      <c r="T218" s="68">
        <f t="shared" si="43"/>
        <v>594.13</v>
      </c>
      <c r="U218" s="2">
        <f t="shared" si="38"/>
        <v>35.123705642752199</v>
      </c>
    </row>
    <row r="219" spans="1:21" s="2" customFormat="1" ht="22.5" x14ac:dyDescent="0.25">
      <c r="A219" s="20"/>
      <c r="B219" s="21" t="s">
        <v>335</v>
      </c>
      <c r="C219" s="183" t="s">
        <v>336</v>
      </c>
      <c r="D219" s="183"/>
      <c r="E219" s="183"/>
      <c r="F219" s="22" t="s">
        <v>282</v>
      </c>
      <c r="G219" s="17" t="s">
        <v>454</v>
      </c>
      <c r="H219" s="17"/>
      <c r="I219" s="23">
        <v>0</v>
      </c>
      <c r="J219" s="109"/>
      <c r="K219" s="132"/>
      <c r="L219" s="147">
        <v>0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49">
        <f t="shared" si="42"/>
        <v>1.0095000000000001</v>
      </c>
      <c r="T219" s="2">
        <f>I219*N219*O219*P219*Q219*R219</f>
        <v>0</v>
      </c>
      <c r="U219" s="2">
        <f t="shared" si="38"/>
        <v>0</v>
      </c>
    </row>
    <row r="220" spans="1:21" s="2" customFormat="1" ht="22.5" x14ac:dyDescent="0.25">
      <c r="A220" s="20"/>
      <c r="B220" s="21" t="s">
        <v>338</v>
      </c>
      <c r="C220" s="183" t="s">
        <v>339</v>
      </c>
      <c r="D220" s="183"/>
      <c r="E220" s="183"/>
      <c r="F220" s="22" t="s">
        <v>21</v>
      </c>
      <c r="G220" s="17" t="s">
        <v>455</v>
      </c>
      <c r="H220" s="17"/>
      <c r="I220" s="23">
        <v>0</v>
      </c>
      <c r="J220" s="109"/>
      <c r="K220" s="132"/>
      <c r="L220" s="147">
        <v>0</v>
      </c>
      <c r="M220" s="24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49">
        <f t="shared" si="42"/>
        <v>1.0095000000000001</v>
      </c>
      <c r="T220" s="2">
        <f>I220*N220*O220*P220*Q220*R220</f>
        <v>0</v>
      </c>
      <c r="U220" s="2">
        <f t="shared" si="38"/>
        <v>0</v>
      </c>
    </row>
    <row r="221" spans="1:21" s="2" customFormat="1" ht="22.5" x14ac:dyDescent="0.25">
      <c r="A221" s="20"/>
      <c r="B221" s="21" t="s">
        <v>341</v>
      </c>
      <c r="C221" s="183" t="s">
        <v>342</v>
      </c>
      <c r="D221" s="183"/>
      <c r="E221" s="183"/>
      <c r="F221" s="22" t="s">
        <v>21</v>
      </c>
      <c r="G221" s="17" t="s">
        <v>456</v>
      </c>
      <c r="H221" s="17"/>
      <c r="I221" s="23">
        <v>0</v>
      </c>
      <c r="J221" s="109"/>
      <c r="K221" s="132"/>
      <c r="L221" s="147">
        <v>0</v>
      </c>
      <c r="M221" s="24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49">
        <f t="shared" si="42"/>
        <v>1.0095000000000001</v>
      </c>
      <c r="T221" s="2">
        <f>I221*N221*O221*P221*Q221*R221</f>
        <v>0</v>
      </c>
      <c r="U221" s="2">
        <f t="shared" si="38"/>
        <v>0</v>
      </c>
    </row>
    <row r="222" spans="1:21" s="2" customFormat="1" ht="22.5" x14ac:dyDescent="0.25">
      <c r="A222" s="25" t="s">
        <v>344</v>
      </c>
      <c r="B222" s="26" t="s">
        <v>345</v>
      </c>
      <c r="C222" s="186" t="s">
        <v>346</v>
      </c>
      <c r="D222" s="186"/>
      <c r="E222" s="186"/>
      <c r="F222" s="27" t="s">
        <v>165</v>
      </c>
      <c r="G222" s="28" t="s">
        <v>347</v>
      </c>
      <c r="H222" s="28"/>
      <c r="I222" s="29">
        <v>0</v>
      </c>
      <c r="J222" s="110"/>
      <c r="K222" s="133"/>
      <c r="L222" s="148">
        <v>0</v>
      </c>
      <c r="M222" s="30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49">
        <f t="shared" si="42"/>
        <v>1.0095000000000001</v>
      </c>
      <c r="T222" s="2">
        <f>I222*N222*O222*P222*Q222*R222</f>
        <v>0</v>
      </c>
      <c r="U222" s="2">
        <f t="shared" si="38"/>
        <v>0</v>
      </c>
    </row>
    <row r="223" spans="1:21" s="2" customFormat="1" ht="22.5" x14ac:dyDescent="0.25">
      <c r="A223" s="25" t="s">
        <v>344</v>
      </c>
      <c r="B223" s="26" t="s">
        <v>348</v>
      </c>
      <c r="C223" s="186" t="s">
        <v>349</v>
      </c>
      <c r="D223" s="186"/>
      <c r="E223" s="186"/>
      <c r="F223" s="27" t="s">
        <v>71</v>
      </c>
      <c r="G223" s="28" t="s">
        <v>347</v>
      </c>
      <c r="H223" s="28"/>
      <c r="I223" s="29">
        <v>0</v>
      </c>
      <c r="J223" s="110"/>
      <c r="K223" s="133"/>
      <c r="L223" s="148">
        <v>0</v>
      </c>
      <c r="M223" s="30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49">
        <f t="shared" si="42"/>
        <v>1.0095000000000001</v>
      </c>
      <c r="T223" s="2">
        <f>I223*N223*O223*P223*Q223*R223</f>
        <v>0</v>
      </c>
      <c r="U223" s="2">
        <f t="shared" si="38"/>
        <v>0</v>
      </c>
    </row>
    <row r="224" spans="1:21" s="2" customFormat="1" ht="33.75" x14ac:dyDescent="0.25">
      <c r="A224" s="10" t="s">
        <v>457</v>
      </c>
      <c r="B224" s="11" t="s">
        <v>458</v>
      </c>
      <c r="C224" s="182" t="s">
        <v>459</v>
      </c>
      <c r="D224" s="182"/>
      <c r="E224" s="182"/>
      <c r="F224" s="10" t="s">
        <v>353</v>
      </c>
      <c r="G224" s="31">
        <v>0.06</v>
      </c>
      <c r="H224" s="31"/>
      <c r="I224" s="13">
        <v>3651.36</v>
      </c>
      <c r="J224" s="72"/>
      <c r="K224" s="131"/>
      <c r="L224" s="72">
        <v>22.08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49">
        <f t="shared" si="42"/>
        <v>1.0095000000000001</v>
      </c>
      <c r="T224" s="68">
        <f>I224*S224</f>
        <v>3686.05</v>
      </c>
      <c r="U224" s="2">
        <f t="shared" si="38"/>
        <v>25.6628530970208</v>
      </c>
    </row>
    <row r="225" spans="1:21" s="2" customFormat="1" ht="22.5" x14ac:dyDescent="0.25">
      <c r="A225" s="20"/>
      <c r="B225" s="21" t="s">
        <v>354</v>
      </c>
      <c r="C225" s="183" t="s">
        <v>355</v>
      </c>
      <c r="D225" s="183"/>
      <c r="E225" s="183"/>
      <c r="F225" s="22" t="s">
        <v>71</v>
      </c>
      <c r="G225" s="17" t="s">
        <v>356</v>
      </c>
      <c r="H225" s="17"/>
      <c r="I225" s="23">
        <v>0</v>
      </c>
      <c r="J225" s="109"/>
      <c r="K225" s="132"/>
      <c r="L225" s="147">
        <v>0</v>
      </c>
      <c r="M225" s="24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49">
        <f t="shared" si="42"/>
        <v>1.0095000000000001</v>
      </c>
      <c r="T225" s="2">
        <f t="shared" ref="T225:T234" si="44">I225*N225*O225*P225*Q225*R225</f>
        <v>0</v>
      </c>
      <c r="U225" s="2">
        <f t="shared" si="38"/>
        <v>0</v>
      </c>
    </row>
    <row r="226" spans="1:21" s="2" customFormat="1" ht="22.5" x14ac:dyDescent="0.25">
      <c r="A226" s="20"/>
      <c r="B226" s="21" t="s">
        <v>335</v>
      </c>
      <c r="C226" s="183" t="s">
        <v>336</v>
      </c>
      <c r="D226" s="183"/>
      <c r="E226" s="183"/>
      <c r="F226" s="22" t="s">
        <v>282</v>
      </c>
      <c r="G226" s="17" t="s">
        <v>460</v>
      </c>
      <c r="H226" s="17"/>
      <c r="I226" s="23">
        <v>0</v>
      </c>
      <c r="J226" s="109"/>
      <c r="K226" s="132"/>
      <c r="L226" s="147">
        <v>0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49">
        <f t="shared" si="42"/>
        <v>1.0095000000000001</v>
      </c>
      <c r="T226" s="2">
        <f t="shared" si="44"/>
        <v>0</v>
      </c>
      <c r="U226" s="2">
        <f t="shared" ref="U226:U289" si="45">L226*N226*O226*P226*Q226*R226</f>
        <v>0</v>
      </c>
    </row>
    <row r="227" spans="1:21" s="2" customFormat="1" ht="22.5" x14ac:dyDescent="0.25">
      <c r="A227" s="20"/>
      <c r="B227" s="21" t="s">
        <v>176</v>
      </c>
      <c r="C227" s="183" t="s">
        <v>177</v>
      </c>
      <c r="D227" s="183"/>
      <c r="E227" s="183"/>
      <c r="F227" s="22" t="s">
        <v>71</v>
      </c>
      <c r="G227" s="17" t="s">
        <v>358</v>
      </c>
      <c r="H227" s="17"/>
      <c r="I227" s="23">
        <v>0</v>
      </c>
      <c r="J227" s="109"/>
      <c r="K227" s="132"/>
      <c r="L227" s="147">
        <v>0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49">
        <f t="shared" si="42"/>
        <v>1.0095000000000001</v>
      </c>
      <c r="T227" s="2">
        <f t="shared" si="44"/>
        <v>0</v>
      </c>
      <c r="U227" s="2">
        <f t="shared" si="45"/>
        <v>0</v>
      </c>
    </row>
    <row r="228" spans="1:21" s="2" customFormat="1" ht="22.5" x14ac:dyDescent="0.25">
      <c r="A228" s="20"/>
      <c r="B228" s="21" t="s">
        <v>179</v>
      </c>
      <c r="C228" s="183" t="s">
        <v>180</v>
      </c>
      <c r="D228" s="183"/>
      <c r="E228" s="183"/>
      <c r="F228" s="22" t="s">
        <v>71</v>
      </c>
      <c r="G228" s="17" t="s">
        <v>359</v>
      </c>
      <c r="H228" s="17"/>
      <c r="I228" s="23">
        <v>0</v>
      </c>
      <c r="J228" s="109"/>
      <c r="K228" s="132"/>
      <c r="L228" s="147">
        <v>0</v>
      </c>
      <c r="M228" s="24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49">
        <f t="shared" si="42"/>
        <v>1.0095000000000001</v>
      </c>
      <c r="T228" s="2">
        <f t="shared" si="44"/>
        <v>0</v>
      </c>
      <c r="U228" s="2">
        <f t="shared" si="45"/>
        <v>0</v>
      </c>
    </row>
    <row r="229" spans="1:21" s="2" customFormat="1" ht="22.5" x14ac:dyDescent="0.25">
      <c r="A229" s="20"/>
      <c r="B229" s="21" t="s">
        <v>360</v>
      </c>
      <c r="C229" s="183" t="s">
        <v>361</v>
      </c>
      <c r="D229" s="183"/>
      <c r="E229" s="183"/>
      <c r="F229" s="22" t="s">
        <v>71</v>
      </c>
      <c r="G229" s="17" t="s">
        <v>362</v>
      </c>
      <c r="H229" s="17"/>
      <c r="I229" s="23">
        <v>0</v>
      </c>
      <c r="J229" s="109"/>
      <c r="K229" s="132"/>
      <c r="L229" s="147">
        <v>0</v>
      </c>
      <c r="M229" s="24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49">
        <f t="shared" si="42"/>
        <v>1.0095000000000001</v>
      </c>
      <c r="T229" s="2">
        <f t="shared" si="44"/>
        <v>0</v>
      </c>
      <c r="U229" s="2">
        <f t="shared" si="45"/>
        <v>0</v>
      </c>
    </row>
    <row r="230" spans="1:21" s="2" customFormat="1" ht="22.5" x14ac:dyDescent="0.25">
      <c r="A230" s="20"/>
      <c r="B230" s="21" t="s">
        <v>182</v>
      </c>
      <c r="C230" s="183" t="s">
        <v>183</v>
      </c>
      <c r="D230" s="183"/>
      <c r="E230" s="183"/>
      <c r="F230" s="22" t="s">
        <v>21</v>
      </c>
      <c r="G230" s="17" t="s">
        <v>461</v>
      </c>
      <c r="H230" s="17"/>
      <c r="I230" s="23">
        <v>0</v>
      </c>
      <c r="J230" s="109"/>
      <c r="K230" s="132"/>
      <c r="L230" s="147">
        <v>0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49">
        <f t="shared" si="42"/>
        <v>1.0095000000000001</v>
      </c>
      <c r="T230" s="2">
        <f t="shared" si="44"/>
        <v>0</v>
      </c>
      <c r="U230" s="2">
        <f t="shared" si="45"/>
        <v>0</v>
      </c>
    </row>
    <row r="231" spans="1:21" s="2" customFormat="1" ht="22.5" x14ac:dyDescent="0.25">
      <c r="A231" s="25" t="s">
        <v>344</v>
      </c>
      <c r="B231" s="26" t="s">
        <v>364</v>
      </c>
      <c r="C231" s="186" t="s">
        <v>365</v>
      </c>
      <c r="D231" s="186"/>
      <c r="E231" s="186"/>
      <c r="F231" s="27" t="s">
        <v>79</v>
      </c>
      <c r="G231" s="28" t="s">
        <v>347</v>
      </c>
      <c r="H231" s="28"/>
      <c r="I231" s="29">
        <v>0</v>
      </c>
      <c r="J231" s="110"/>
      <c r="K231" s="133"/>
      <c r="L231" s="148">
        <v>0</v>
      </c>
      <c r="M231" s="30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49">
        <f t="shared" si="42"/>
        <v>1.0095000000000001</v>
      </c>
      <c r="T231" s="2">
        <f t="shared" si="44"/>
        <v>0</v>
      </c>
      <c r="U231" s="2">
        <f t="shared" si="45"/>
        <v>0</v>
      </c>
    </row>
    <row r="232" spans="1:21" s="2" customFormat="1" ht="22.5" x14ac:dyDescent="0.25">
      <c r="A232" s="25" t="s">
        <v>344</v>
      </c>
      <c r="B232" s="26" t="s">
        <v>366</v>
      </c>
      <c r="C232" s="186" t="s">
        <v>367</v>
      </c>
      <c r="D232" s="186"/>
      <c r="E232" s="186"/>
      <c r="F232" s="27" t="s">
        <v>21</v>
      </c>
      <c r="G232" s="28" t="s">
        <v>347</v>
      </c>
      <c r="H232" s="28"/>
      <c r="I232" s="29">
        <v>0</v>
      </c>
      <c r="J232" s="110"/>
      <c r="K232" s="133"/>
      <c r="L232" s="148">
        <v>0</v>
      </c>
      <c r="M232" s="30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49">
        <f t="shared" si="42"/>
        <v>1.0095000000000001</v>
      </c>
      <c r="T232" s="2">
        <f t="shared" si="44"/>
        <v>0</v>
      </c>
      <c r="U232" s="2">
        <f t="shared" si="45"/>
        <v>0</v>
      </c>
    </row>
    <row r="233" spans="1:21" s="2" customFormat="1" ht="22.5" x14ac:dyDescent="0.25">
      <c r="A233" s="20"/>
      <c r="B233" s="21" t="s">
        <v>368</v>
      </c>
      <c r="C233" s="183" t="s">
        <v>369</v>
      </c>
      <c r="D233" s="183"/>
      <c r="E233" s="183"/>
      <c r="F233" s="22" t="s">
        <v>21</v>
      </c>
      <c r="G233" s="17" t="s">
        <v>462</v>
      </c>
      <c r="H233" s="17"/>
      <c r="I233" s="23">
        <v>0</v>
      </c>
      <c r="J233" s="109"/>
      <c r="K233" s="132"/>
      <c r="L233" s="147">
        <v>0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49">
        <f t="shared" si="42"/>
        <v>1.0095000000000001</v>
      </c>
      <c r="T233" s="2">
        <f t="shared" si="44"/>
        <v>0</v>
      </c>
      <c r="U233" s="2">
        <f t="shared" si="45"/>
        <v>0</v>
      </c>
    </row>
    <row r="234" spans="1:21" s="2" customFormat="1" ht="22.5" x14ac:dyDescent="0.25">
      <c r="A234" s="20"/>
      <c r="B234" s="21" t="s">
        <v>371</v>
      </c>
      <c r="C234" s="183" t="s">
        <v>372</v>
      </c>
      <c r="D234" s="183"/>
      <c r="E234" s="183"/>
      <c r="F234" s="22" t="s">
        <v>282</v>
      </c>
      <c r="G234" s="17" t="s">
        <v>463</v>
      </c>
      <c r="H234" s="17"/>
      <c r="I234" s="23">
        <v>0</v>
      </c>
      <c r="J234" s="109"/>
      <c r="K234" s="132"/>
      <c r="L234" s="147">
        <v>0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49">
        <f t="shared" si="42"/>
        <v>1.0095000000000001</v>
      </c>
      <c r="T234" s="2">
        <f t="shared" si="44"/>
        <v>0</v>
      </c>
      <c r="U234" s="2">
        <f t="shared" si="45"/>
        <v>0</v>
      </c>
    </row>
    <row r="235" spans="1:21" s="2" customFormat="1" ht="45" x14ac:dyDescent="0.25">
      <c r="A235" s="10" t="s">
        <v>464</v>
      </c>
      <c r="B235" s="11" t="s">
        <v>465</v>
      </c>
      <c r="C235" s="182" t="s">
        <v>466</v>
      </c>
      <c r="D235" s="182"/>
      <c r="E235" s="182"/>
      <c r="F235" s="10" t="s">
        <v>165</v>
      </c>
      <c r="G235" s="12">
        <v>6</v>
      </c>
      <c r="H235" s="12"/>
      <c r="I235" s="13">
        <v>0</v>
      </c>
      <c r="J235" s="72"/>
      <c r="K235" s="131"/>
      <c r="L235" s="72">
        <v>3834.32</v>
      </c>
      <c r="M235" s="13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49">
        <f t="shared" si="42"/>
        <v>1.0095000000000001</v>
      </c>
      <c r="T235" s="68">
        <f t="shared" ref="T235:T246" si="46">I235*S235</f>
        <v>0</v>
      </c>
      <c r="U235" s="2">
        <f t="shared" si="45"/>
        <v>4456.5032104605398</v>
      </c>
    </row>
    <row r="236" spans="1:21" s="2" customFormat="1" ht="45" x14ac:dyDescent="0.25">
      <c r="A236" s="10" t="s">
        <v>467</v>
      </c>
      <c r="B236" s="11" t="s">
        <v>468</v>
      </c>
      <c r="C236" s="182" t="s">
        <v>469</v>
      </c>
      <c r="D236" s="182"/>
      <c r="E236" s="182"/>
      <c r="F236" s="10" t="s">
        <v>35</v>
      </c>
      <c r="G236" s="12">
        <v>6</v>
      </c>
      <c r="H236" s="12"/>
      <c r="I236" s="13">
        <v>0</v>
      </c>
      <c r="J236" s="72"/>
      <c r="K236" s="131"/>
      <c r="L236" s="72">
        <v>604.38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49">
        <f t="shared" si="42"/>
        <v>1.0095000000000001</v>
      </c>
      <c r="T236" s="68">
        <f t="shared" si="46"/>
        <v>0</v>
      </c>
      <c r="U236" s="2">
        <f t="shared" si="45"/>
        <v>702.45086751709403</v>
      </c>
    </row>
    <row r="237" spans="1:21" s="2" customFormat="1" ht="45" x14ac:dyDescent="0.25">
      <c r="A237" s="10" t="s">
        <v>470</v>
      </c>
      <c r="B237" s="11" t="s">
        <v>471</v>
      </c>
      <c r="C237" s="182" t="s">
        <v>472</v>
      </c>
      <c r="D237" s="182"/>
      <c r="E237" s="182"/>
      <c r="F237" s="10" t="s">
        <v>35</v>
      </c>
      <c r="G237" s="12">
        <v>6</v>
      </c>
      <c r="H237" s="12"/>
      <c r="I237" s="13">
        <v>0</v>
      </c>
      <c r="J237" s="72"/>
      <c r="K237" s="131"/>
      <c r="L237" s="72">
        <v>476.53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49">
        <f t="shared" si="42"/>
        <v>1.0095000000000001</v>
      </c>
      <c r="T237" s="68">
        <f t="shared" si="46"/>
        <v>0</v>
      </c>
      <c r="U237" s="2">
        <f t="shared" si="45"/>
        <v>553.85504467043995</v>
      </c>
    </row>
    <row r="238" spans="1:21" s="2" customFormat="1" ht="45" x14ac:dyDescent="0.25">
      <c r="A238" s="10" t="s">
        <v>473</v>
      </c>
      <c r="B238" s="11" t="s">
        <v>474</v>
      </c>
      <c r="C238" s="182" t="s">
        <v>475</v>
      </c>
      <c r="D238" s="182"/>
      <c r="E238" s="182"/>
      <c r="F238" s="10" t="s">
        <v>35</v>
      </c>
      <c r="G238" s="12">
        <v>4</v>
      </c>
      <c r="H238" s="12"/>
      <c r="I238" s="13">
        <v>0</v>
      </c>
      <c r="J238" s="72"/>
      <c r="K238" s="131"/>
      <c r="L238" s="72">
        <v>470.72</v>
      </c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49">
        <f t="shared" si="42"/>
        <v>1.0095000000000001</v>
      </c>
      <c r="T238" s="68">
        <f t="shared" si="46"/>
        <v>0</v>
      </c>
      <c r="U238" s="2">
        <f t="shared" si="45"/>
        <v>547.10227399590701</v>
      </c>
    </row>
    <row r="239" spans="1:21" s="2" customFormat="1" ht="45" x14ac:dyDescent="0.25">
      <c r="A239" s="10" t="s">
        <v>476</v>
      </c>
      <c r="B239" s="11" t="s">
        <v>477</v>
      </c>
      <c r="C239" s="182" t="s">
        <v>478</v>
      </c>
      <c r="D239" s="182"/>
      <c r="E239" s="182"/>
      <c r="F239" s="10" t="s">
        <v>35</v>
      </c>
      <c r="G239" s="12">
        <v>4</v>
      </c>
      <c r="H239" s="12"/>
      <c r="I239" s="13">
        <v>0</v>
      </c>
      <c r="J239" s="72"/>
      <c r="K239" s="131"/>
      <c r="L239" s="72">
        <v>1526.06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49">
        <f t="shared" si="42"/>
        <v>1.0095000000000001</v>
      </c>
      <c r="T239" s="68">
        <f t="shared" si="46"/>
        <v>0</v>
      </c>
      <c r="U239" s="2">
        <f t="shared" si="45"/>
        <v>1773.6890216141101</v>
      </c>
    </row>
    <row r="240" spans="1:21" s="2" customFormat="1" ht="45" x14ac:dyDescent="0.25">
      <c r="A240" s="10" t="s">
        <v>479</v>
      </c>
      <c r="B240" s="11" t="s">
        <v>435</v>
      </c>
      <c r="C240" s="182" t="s">
        <v>480</v>
      </c>
      <c r="D240" s="182"/>
      <c r="E240" s="182"/>
      <c r="F240" s="10" t="s">
        <v>35</v>
      </c>
      <c r="G240" s="12">
        <v>4</v>
      </c>
      <c r="H240" s="12"/>
      <c r="I240" s="13">
        <v>0</v>
      </c>
      <c r="J240" s="72"/>
      <c r="K240" s="131"/>
      <c r="L240" s="72">
        <v>87.17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49">
        <f t="shared" si="42"/>
        <v>1.0095000000000001</v>
      </c>
      <c r="T240" s="68">
        <f t="shared" si="46"/>
        <v>0</v>
      </c>
      <c r="U240" s="2">
        <f t="shared" si="45"/>
        <v>101.314805455947</v>
      </c>
    </row>
    <row r="241" spans="1:21" s="2" customFormat="1" ht="45" x14ac:dyDescent="0.25">
      <c r="A241" s="10" t="s">
        <v>481</v>
      </c>
      <c r="B241" s="11" t="s">
        <v>438</v>
      </c>
      <c r="C241" s="182" t="s">
        <v>482</v>
      </c>
      <c r="D241" s="182"/>
      <c r="E241" s="182"/>
      <c r="F241" s="10" t="s">
        <v>35</v>
      </c>
      <c r="G241" s="12">
        <v>4</v>
      </c>
      <c r="H241" s="12"/>
      <c r="I241" s="13">
        <v>0</v>
      </c>
      <c r="J241" s="72"/>
      <c r="K241" s="131"/>
      <c r="L241" s="72">
        <v>1422.61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49">
        <f t="shared" si="42"/>
        <v>1.0095000000000001</v>
      </c>
      <c r="T241" s="68">
        <f t="shared" si="46"/>
        <v>0</v>
      </c>
      <c r="U241" s="2">
        <f t="shared" si="45"/>
        <v>1653.4525110667</v>
      </c>
    </row>
    <row r="242" spans="1:21" s="2" customFormat="1" ht="45" x14ac:dyDescent="0.25">
      <c r="A242" s="10" t="s">
        <v>483</v>
      </c>
      <c r="B242" s="11" t="s">
        <v>484</v>
      </c>
      <c r="C242" s="182" t="s">
        <v>485</v>
      </c>
      <c r="D242" s="182"/>
      <c r="E242" s="182"/>
      <c r="F242" s="10" t="s">
        <v>35</v>
      </c>
      <c r="G242" s="12">
        <v>2</v>
      </c>
      <c r="H242" s="12"/>
      <c r="I242" s="13">
        <v>0</v>
      </c>
      <c r="J242" s="72"/>
      <c r="K242" s="131"/>
      <c r="L242" s="72">
        <v>669.47</v>
      </c>
      <c r="M242" s="13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49">
        <f t="shared" si="42"/>
        <v>1.0095000000000001</v>
      </c>
      <c r="T242" s="68">
        <f t="shared" si="46"/>
        <v>0</v>
      </c>
      <c r="U242" s="2">
        <f t="shared" si="45"/>
        <v>778.10281987602002</v>
      </c>
    </row>
    <row r="243" spans="1:21" s="2" customFormat="1" ht="45" x14ac:dyDescent="0.25">
      <c r="A243" s="10" t="s">
        <v>486</v>
      </c>
      <c r="B243" s="11" t="s">
        <v>487</v>
      </c>
      <c r="C243" s="182" t="s">
        <v>488</v>
      </c>
      <c r="D243" s="182"/>
      <c r="E243" s="182"/>
      <c r="F243" s="10" t="s">
        <v>35</v>
      </c>
      <c r="G243" s="12">
        <v>2</v>
      </c>
      <c r="H243" s="12"/>
      <c r="I243" s="13">
        <v>0</v>
      </c>
      <c r="J243" s="72"/>
      <c r="K243" s="131"/>
      <c r="L243" s="72">
        <v>2464.0100000000002</v>
      </c>
      <c r="M243" s="13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49">
        <f t="shared" si="42"/>
        <v>1.0095000000000001</v>
      </c>
      <c r="T243" s="68">
        <f t="shared" si="46"/>
        <v>0</v>
      </c>
      <c r="U243" s="2">
        <f t="shared" si="45"/>
        <v>2863.8372581336098</v>
      </c>
    </row>
    <row r="244" spans="1:21" s="2" customFormat="1" ht="45" x14ac:dyDescent="0.25">
      <c r="A244" s="10" t="s">
        <v>489</v>
      </c>
      <c r="B244" s="11" t="s">
        <v>490</v>
      </c>
      <c r="C244" s="182" t="s">
        <v>491</v>
      </c>
      <c r="D244" s="182"/>
      <c r="E244" s="182"/>
      <c r="F244" s="10" t="s">
        <v>35</v>
      </c>
      <c r="G244" s="12">
        <v>2</v>
      </c>
      <c r="H244" s="12"/>
      <c r="I244" s="13">
        <v>0</v>
      </c>
      <c r="J244" s="72"/>
      <c r="K244" s="131"/>
      <c r="L244" s="72">
        <v>2645.32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49">
        <f t="shared" si="42"/>
        <v>1.0095000000000001</v>
      </c>
      <c r="T244" s="68">
        <f t="shared" si="46"/>
        <v>0</v>
      </c>
      <c r="U244" s="2">
        <f t="shared" si="45"/>
        <v>3074.5678693211498</v>
      </c>
    </row>
    <row r="245" spans="1:21" s="2" customFormat="1" ht="45" x14ac:dyDescent="0.25">
      <c r="A245" s="10" t="s">
        <v>492</v>
      </c>
      <c r="B245" s="11" t="s">
        <v>493</v>
      </c>
      <c r="C245" s="182" t="s">
        <v>494</v>
      </c>
      <c r="D245" s="182"/>
      <c r="E245" s="182"/>
      <c r="F245" s="10" t="s">
        <v>35</v>
      </c>
      <c r="G245" s="12">
        <v>10</v>
      </c>
      <c r="H245" s="12"/>
      <c r="I245" s="13">
        <v>0</v>
      </c>
      <c r="J245" s="72"/>
      <c r="K245" s="131"/>
      <c r="L245" s="72">
        <v>151.09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49">
        <f t="shared" si="42"/>
        <v>1.0095000000000001</v>
      </c>
      <c r="T245" s="68">
        <f t="shared" si="46"/>
        <v>0</v>
      </c>
      <c r="U245" s="2">
        <f t="shared" si="45"/>
        <v>175.606905544786</v>
      </c>
    </row>
    <row r="246" spans="1:21" s="2" customFormat="1" ht="33.75" x14ac:dyDescent="0.25">
      <c r="A246" s="10" t="s">
        <v>495</v>
      </c>
      <c r="B246" s="11" t="s">
        <v>332</v>
      </c>
      <c r="C246" s="182" t="s">
        <v>496</v>
      </c>
      <c r="D246" s="182"/>
      <c r="E246" s="182"/>
      <c r="F246" s="10" t="s">
        <v>334</v>
      </c>
      <c r="G246" s="32">
        <v>1.2</v>
      </c>
      <c r="H246" s="32"/>
      <c r="I246" s="13">
        <v>1178.0899999999999</v>
      </c>
      <c r="J246" s="72"/>
      <c r="K246" s="131"/>
      <c r="L246" s="72">
        <v>58.11</v>
      </c>
      <c r="M246" s="1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49">
        <f t="shared" si="42"/>
        <v>1.0095000000000001</v>
      </c>
      <c r="T246" s="68">
        <f t="shared" si="46"/>
        <v>1189.28</v>
      </c>
      <c r="U246" s="2">
        <f t="shared" si="45"/>
        <v>67.539329414306096</v>
      </c>
    </row>
    <row r="247" spans="1:21" s="2" customFormat="1" ht="22.5" x14ac:dyDescent="0.25">
      <c r="A247" s="20"/>
      <c r="B247" s="21" t="s">
        <v>335</v>
      </c>
      <c r="C247" s="183" t="s">
        <v>336</v>
      </c>
      <c r="D247" s="183"/>
      <c r="E247" s="183"/>
      <c r="F247" s="22" t="s">
        <v>282</v>
      </c>
      <c r="G247" s="17" t="s">
        <v>497</v>
      </c>
      <c r="H247" s="17"/>
      <c r="I247" s="23">
        <v>0</v>
      </c>
      <c r="J247" s="109"/>
      <c r="K247" s="132"/>
      <c r="L247" s="147">
        <v>0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49">
        <f t="shared" si="42"/>
        <v>1.0095000000000001</v>
      </c>
      <c r="T247" s="2">
        <f>I247*N247*O247*P247*Q247*R247</f>
        <v>0</v>
      </c>
      <c r="U247" s="2">
        <f t="shared" si="45"/>
        <v>0</v>
      </c>
    </row>
    <row r="248" spans="1:21" s="2" customFormat="1" ht="22.5" x14ac:dyDescent="0.25">
      <c r="A248" s="20"/>
      <c r="B248" s="21" t="s">
        <v>338</v>
      </c>
      <c r="C248" s="183" t="s">
        <v>339</v>
      </c>
      <c r="D248" s="183"/>
      <c r="E248" s="183"/>
      <c r="F248" s="22" t="s">
        <v>21</v>
      </c>
      <c r="G248" s="17" t="s">
        <v>498</v>
      </c>
      <c r="H248" s="17"/>
      <c r="I248" s="23">
        <v>0</v>
      </c>
      <c r="J248" s="109"/>
      <c r="K248" s="132"/>
      <c r="L248" s="147">
        <v>0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49">
        <f t="shared" si="42"/>
        <v>1.0095000000000001</v>
      </c>
      <c r="T248" s="2">
        <f>I248*N248*O248*P248*Q248*R248</f>
        <v>0</v>
      </c>
      <c r="U248" s="2">
        <f t="shared" si="45"/>
        <v>0</v>
      </c>
    </row>
    <row r="249" spans="1:21" s="2" customFormat="1" ht="22.5" x14ac:dyDescent="0.25">
      <c r="A249" s="20"/>
      <c r="B249" s="21" t="s">
        <v>341</v>
      </c>
      <c r="C249" s="183" t="s">
        <v>342</v>
      </c>
      <c r="D249" s="183"/>
      <c r="E249" s="183"/>
      <c r="F249" s="22" t="s">
        <v>21</v>
      </c>
      <c r="G249" s="17" t="s">
        <v>499</v>
      </c>
      <c r="H249" s="17"/>
      <c r="I249" s="23">
        <v>0</v>
      </c>
      <c r="J249" s="109"/>
      <c r="K249" s="132"/>
      <c r="L249" s="147">
        <v>0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49">
        <f t="shared" si="42"/>
        <v>1.0095000000000001</v>
      </c>
      <c r="T249" s="2">
        <f>I249*N249*O249*P249*Q249*R249</f>
        <v>0</v>
      </c>
      <c r="U249" s="2">
        <f t="shared" si="45"/>
        <v>0</v>
      </c>
    </row>
    <row r="250" spans="1:21" s="2" customFormat="1" ht="22.5" x14ac:dyDescent="0.25">
      <c r="A250" s="25" t="s">
        <v>344</v>
      </c>
      <c r="B250" s="26" t="s">
        <v>345</v>
      </c>
      <c r="C250" s="186" t="s">
        <v>346</v>
      </c>
      <c r="D250" s="186"/>
      <c r="E250" s="186"/>
      <c r="F250" s="27" t="s">
        <v>165</v>
      </c>
      <c r="G250" s="28" t="s">
        <v>347</v>
      </c>
      <c r="H250" s="28"/>
      <c r="I250" s="29">
        <v>0</v>
      </c>
      <c r="J250" s="110"/>
      <c r="K250" s="133"/>
      <c r="L250" s="148">
        <v>0</v>
      </c>
      <c r="M250" s="30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49">
        <f t="shared" si="42"/>
        <v>1.0095000000000001</v>
      </c>
      <c r="T250" s="2">
        <f>I250*N250*O250*P250*Q250*R250</f>
        <v>0</v>
      </c>
      <c r="U250" s="2">
        <f t="shared" si="45"/>
        <v>0</v>
      </c>
    </row>
    <row r="251" spans="1:21" s="2" customFormat="1" ht="22.5" x14ac:dyDescent="0.25">
      <c r="A251" s="25" t="s">
        <v>344</v>
      </c>
      <c r="B251" s="26" t="s">
        <v>348</v>
      </c>
      <c r="C251" s="186" t="s">
        <v>349</v>
      </c>
      <c r="D251" s="186"/>
      <c r="E251" s="186"/>
      <c r="F251" s="27" t="s">
        <v>71</v>
      </c>
      <c r="G251" s="28" t="s">
        <v>347</v>
      </c>
      <c r="H251" s="28"/>
      <c r="I251" s="29">
        <v>0</v>
      </c>
      <c r="J251" s="110"/>
      <c r="K251" s="133"/>
      <c r="L251" s="148">
        <v>0</v>
      </c>
      <c r="M251" s="30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49">
        <f t="shared" si="42"/>
        <v>1.0095000000000001</v>
      </c>
      <c r="T251" s="2">
        <f>I251*N251*O251*P251*Q251*R251</f>
        <v>0</v>
      </c>
      <c r="U251" s="2">
        <f t="shared" si="45"/>
        <v>0</v>
      </c>
    </row>
    <row r="252" spans="1:21" s="2" customFormat="1" ht="33.75" x14ac:dyDescent="0.25">
      <c r="A252" s="10" t="s">
        <v>500</v>
      </c>
      <c r="B252" s="11" t="s">
        <v>501</v>
      </c>
      <c r="C252" s="182" t="s">
        <v>502</v>
      </c>
      <c r="D252" s="182"/>
      <c r="E252" s="182"/>
      <c r="F252" s="10" t="s">
        <v>353</v>
      </c>
      <c r="G252" s="31">
        <v>0.12</v>
      </c>
      <c r="H252" s="31"/>
      <c r="I252" s="13">
        <v>9159.19</v>
      </c>
      <c r="J252" s="72"/>
      <c r="K252" s="131"/>
      <c r="L252" s="72">
        <v>74.39</v>
      </c>
      <c r="M252" s="13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49">
        <f t="shared" si="42"/>
        <v>1.0095000000000001</v>
      </c>
      <c r="T252" s="68">
        <f>I252*S252</f>
        <v>9246.2000000000007</v>
      </c>
      <c r="U252" s="2">
        <f t="shared" si="45"/>
        <v>86.461034505768893</v>
      </c>
    </row>
    <row r="253" spans="1:21" s="2" customFormat="1" ht="22.5" x14ac:dyDescent="0.25">
      <c r="A253" s="20"/>
      <c r="B253" s="21" t="s">
        <v>354</v>
      </c>
      <c r="C253" s="183" t="s">
        <v>355</v>
      </c>
      <c r="D253" s="183"/>
      <c r="E253" s="183"/>
      <c r="F253" s="22" t="s">
        <v>71</v>
      </c>
      <c r="G253" s="17" t="s">
        <v>418</v>
      </c>
      <c r="H253" s="17"/>
      <c r="I253" s="23">
        <v>0</v>
      </c>
      <c r="J253" s="109"/>
      <c r="K253" s="132"/>
      <c r="L253" s="147">
        <v>0</v>
      </c>
      <c r="M253" s="24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49">
        <f t="shared" si="42"/>
        <v>1.0095000000000001</v>
      </c>
      <c r="T253" s="2">
        <f t="shared" ref="T253:T262" si="47">I253*N253*O253*P253*Q253*R253</f>
        <v>0</v>
      </c>
      <c r="U253" s="2">
        <f t="shared" si="45"/>
        <v>0</v>
      </c>
    </row>
    <row r="254" spans="1:21" s="2" customFormat="1" ht="22.5" x14ac:dyDescent="0.25">
      <c r="A254" s="20"/>
      <c r="B254" s="21" t="s">
        <v>335</v>
      </c>
      <c r="C254" s="183" t="s">
        <v>336</v>
      </c>
      <c r="D254" s="183"/>
      <c r="E254" s="183"/>
      <c r="F254" s="22" t="s">
        <v>282</v>
      </c>
      <c r="G254" s="17" t="s">
        <v>503</v>
      </c>
      <c r="H254" s="17"/>
      <c r="I254" s="23">
        <v>0</v>
      </c>
      <c r="J254" s="109"/>
      <c r="K254" s="132"/>
      <c r="L254" s="147">
        <v>0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49">
        <f t="shared" si="42"/>
        <v>1.0095000000000001</v>
      </c>
      <c r="T254" s="2">
        <f t="shared" si="47"/>
        <v>0</v>
      </c>
      <c r="U254" s="2">
        <f t="shared" si="45"/>
        <v>0</v>
      </c>
    </row>
    <row r="255" spans="1:21" s="2" customFormat="1" ht="22.5" x14ac:dyDescent="0.25">
      <c r="A255" s="20"/>
      <c r="B255" s="21" t="s">
        <v>176</v>
      </c>
      <c r="C255" s="183" t="s">
        <v>177</v>
      </c>
      <c r="D255" s="183"/>
      <c r="E255" s="183"/>
      <c r="F255" s="22" t="s">
        <v>71</v>
      </c>
      <c r="G255" s="17" t="s">
        <v>504</v>
      </c>
      <c r="H255" s="17"/>
      <c r="I255" s="23">
        <v>0</v>
      </c>
      <c r="J255" s="109"/>
      <c r="K255" s="132"/>
      <c r="L255" s="147">
        <v>0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49">
        <f t="shared" si="42"/>
        <v>1.0095000000000001</v>
      </c>
      <c r="T255" s="2">
        <f t="shared" si="47"/>
        <v>0</v>
      </c>
      <c r="U255" s="2">
        <f t="shared" si="45"/>
        <v>0</v>
      </c>
    </row>
    <row r="256" spans="1:21" s="2" customFormat="1" ht="22.5" x14ac:dyDescent="0.25">
      <c r="A256" s="20"/>
      <c r="B256" s="21" t="s">
        <v>179</v>
      </c>
      <c r="C256" s="183" t="s">
        <v>180</v>
      </c>
      <c r="D256" s="183"/>
      <c r="E256" s="183"/>
      <c r="F256" s="22" t="s">
        <v>71</v>
      </c>
      <c r="G256" s="17" t="s">
        <v>505</v>
      </c>
      <c r="H256" s="17"/>
      <c r="I256" s="23">
        <v>0</v>
      </c>
      <c r="J256" s="109"/>
      <c r="K256" s="132"/>
      <c r="L256" s="147">
        <v>0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49">
        <f t="shared" si="42"/>
        <v>1.0095000000000001</v>
      </c>
      <c r="T256" s="2">
        <f t="shared" si="47"/>
        <v>0</v>
      </c>
      <c r="U256" s="2">
        <f t="shared" si="45"/>
        <v>0</v>
      </c>
    </row>
    <row r="257" spans="1:21" s="2" customFormat="1" ht="22.5" x14ac:dyDescent="0.25">
      <c r="A257" s="20"/>
      <c r="B257" s="21" t="s">
        <v>360</v>
      </c>
      <c r="C257" s="183" t="s">
        <v>361</v>
      </c>
      <c r="D257" s="183"/>
      <c r="E257" s="183"/>
      <c r="F257" s="22" t="s">
        <v>71</v>
      </c>
      <c r="G257" s="17" t="s">
        <v>506</v>
      </c>
      <c r="H257" s="17"/>
      <c r="I257" s="23">
        <v>0</v>
      </c>
      <c r="J257" s="109"/>
      <c r="K257" s="132"/>
      <c r="L257" s="147">
        <v>0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49">
        <f t="shared" si="42"/>
        <v>1.0095000000000001</v>
      </c>
      <c r="T257" s="2">
        <f t="shared" si="47"/>
        <v>0</v>
      </c>
      <c r="U257" s="2">
        <f t="shared" si="45"/>
        <v>0</v>
      </c>
    </row>
    <row r="258" spans="1:21" s="2" customFormat="1" ht="22.5" x14ac:dyDescent="0.25">
      <c r="A258" s="20"/>
      <c r="B258" s="21" t="s">
        <v>182</v>
      </c>
      <c r="C258" s="183" t="s">
        <v>183</v>
      </c>
      <c r="D258" s="183"/>
      <c r="E258" s="183"/>
      <c r="F258" s="22" t="s">
        <v>21</v>
      </c>
      <c r="G258" s="17" t="s">
        <v>507</v>
      </c>
      <c r="H258" s="17"/>
      <c r="I258" s="23">
        <v>0</v>
      </c>
      <c r="J258" s="109"/>
      <c r="K258" s="132"/>
      <c r="L258" s="147">
        <v>0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49">
        <f t="shared" si="42"/>
        <v>1.0095000000000001</v>
      </c>
      <c r="T258" s="2">
        <f t="shared" si="47"/>
        <v>0</v>
      </c>
      <c r="U258" s="2">
        <f t="shared" si="45"/>
        <v>0</v>
      </c>
    </row>
    <row r="259" spans="1:21" s="2" customFormat="1" ht="22.5" x14ac:dyDescent="0.25">
      <c r="A259" s="25" t="s">
        <v>344</v>
      </c>
      <c r="B259" s="26" t="s">
        <v>364</v>
      </c>
      <c r="C259" s="186" t="s">
        <v>365</v>
      </c>
      <c r="D259" s="186"/>
      <c r="E259" s="186"/>
      <c r="F259" s="27" t="s">
        <v>79</v>
      </c>
      <c r="G259" s="28" t="s">
        <v>347</v>
      </c>
      <c r="H259" s="28"/>
      <c r="I259" s="29">
        <v>0</v>
      </c>
      <c r="J259" s="110"/>
      <c r="K259" s="133"/>
      <c r="L259" s="148">
        <v>0</v>
      </c>
      <c r="M259" s="30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49">
        <f t="shared" si="42"/>
        <v>1.0095000000000001</v>
      </c>
      <c r="T259" s="2">
        <f t="shared" si="47"/>
        <v>0</v>
      </c>
      <c r="U259" s="2">
        <f t="shared" si="45"/>
        <v>0</v>
      </c>
    </row>
    <row r="260" spans="1:21" s="2" customFormat="1" ht="22.5" x14ac:dyDescent="0.25">
      <c r="A260" s="25" t="s">
        <v>344</v>
      </c>
      <c r="B260" s="26" t="s">
        <v>366</v>
      </c>
      <c r="C260" s="186" t="s">
        <v>367</v>
      </c>
      <c r="D260" s="186"/>
      <c r="E260" s="186"/>
      <c r="F260" s="27" t="s">
        <v>21</v>
      </c>
      <c r="G260" s="28" t="s">
        <v>347</v>
      </c>
      <c r="H260" s="28"/>
      <c r="I260" s="29">
        <v>0</v>
      </c>
      <c r="J260" s="110"/>
      <c r="K260" s="133"/>
      <c r="L260" s="148">
        <v>0</v>
      </c>
      <c r="M260" s="30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49">
        <f t="shared" si="42"/>
        <v>1.0095000000000001</v>
      </c>
      <c r="T260" s="2">
        <f t="shared" si="47"/>
        <v>0</v>
      </c>
      <c r="U260" s="2">
        <f t="shared" si="45"/>
        <v>0</v>
      </c>
    </row>
    <row r="261" spans="1:21" s="2" customFormat="1" ht="22.5" x14ac:dyDescent="0.25">
      <c r="A261" s="20"/>
      <c r="B261" s="21" t="s">
        <v>368</v>
      </c>
      <c r="C261" s="183" t="s">
        <v>369</v>
      </c>
      <c r="D261" s="183"/>
      <c r="E261" s="183"/>
      <c r="F261" s="22" t="s">
        <v>21</v>
      </c>
      <c r="G261" s="17" t="s">
        <v>508</v>
      </c>
      <c r="H261" s="17"/>
      <c r="I261" s="23">
        <v>0</v>
      </c>
      <c r="J261" s="109"/>
      <c r="K261" s="132"/>
      <c r="L261" s="147">
        <v>0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49">
        <f t="shared" si="42"/>
        <v>1.0095000000000001</v>
      </c>
      <c r="T261" s="2">
        <f t="shared" si="47"/>
        <v>0</v>
      </c>
      <c r="U261" s="2">
        <f t="shared" si="45"/>
        <v>0</v>
      </c>
    </row>
    <row r="262" spans="1:21" s="2" customFormat="1" ht="22.5" x14ac:dyDescent="0.25">
      <c r="A262" s="20"/>
      <c r="B262" s="21" t="s">
        <v>371</v>
      </c>
      <c r="C262" s="183" t="s">
        <v>372</v>
      </c>
      <c r="D262" s="183"/>
      <c r="E262" s="183"/>
      <c r="F262" s="22" t="s">
        <v>282</v>
      </c>
      <c r="G262" s="17" t="s">
        <v>509</v>
      </c>
      <c r="H262" s="17"/>
      <c r="I262" s="23">
        <v>0</v>
      </c>
      <c r="J262" s="109"/>
      <c r="K262" s="132"/>
      <c r="L262" s="147">
        <v>0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49">
        <f t="shared" si="42"/>
        <v>1.0095000000000001</v>
      </c>
      <c r="T262" s="2">
        <f t="shared" si="47"/>
        <v>0</v>
      </c>
      <c r="U262" s="2">
        <f t="shared" si="45"/>
        <v>0</v>
      </c>
    </row>
    <row r="263" spans="1:21" s="2" customFormat="1" ht="45" x14ac:dyDescent="0.25">
      <c r="A263" s="10" t="s">
        <v>510</v>
      </c>
      <c r="B263" s="11" t="s">
        <v>511</v>
      </c>
      <c r="C263" s="182" t="s">
        <v>512</v>
      </c>
      <c r="D263" s="182"/>
      <c r="E263" s="182"/>
      <c r="F263" s="10" t="s">
        <v>165</v>
      </c>
      <c r="G263" s="12">
        <v>12</v>
      </c>
      <c r="H263" s="12"/>
      <c r="I263" s="13">
        <v>0</v>
      </c>
      <c r="J263" s="72"/>
      <c r="K263" s="131"/>
      <c r="L263" s="72">
        <v>3923.81</v>
      </c>
      <c r="M263" s="13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49">
        <f t="shared" si="42"/>
        <v>1.0095000000000001</v>
      </c>
      <c r="T263" s="68">
        <f t="shared" ref="T263:T278" si="48">I263*S263</f>
        <v>0</v>
      </c>
      <c r="U263" s="2">
        <f t="shared" si="45"/>
        <v>4560.5144751187099</v>
      </c>
    </row>
    <row r="264" spans="1:21" s="2" customFormat="1" ht="45" x14ac:dyDescent="0.25">
      <c r="A264" s="10" t="s">
        <v>513</v>
      </c>
      <c r="B264" s="11" t="s">
        <v>514</v>
      </c>
      <c r="C264" s="182" t="s">
        <v>515</v>
      </c>
      <c r="D264" s="182"/>
      <c r="E264" s="182"/>
      <c r="F264" s="10" t="s">
        <v>35</v>
      </c>
      <c r="G264" s="12">
        <v>6</v>
      </c>
      <c r="H264" s="12"/>
      <c r="I264" s="13">
        <v>0</v>
      </c>
      <c r="J264" s="72"/>
      <c r="K264" s="131"/>
      <c r="L264" s="72">
        <v>835.67</v>
      </c>
      <c r="M264" s="13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49">
        <f t="shared" si="42"/>
        <v>1.0095000000000001</v>
      </c>
      <c r="T264" s="68">
        <f t="shared" si="48"/>
        <v>0</v>
      </c>
      <c r="U264" s="2">
        <f t="shared" si="45"/>
        <v>971.27157824218102</v>
      </c>
    </row>
    <row r="265" spans="1:21" s="2" customFormat="1" ht="45" x14ac:dyDescent="0.25">
      <c r="A265" s="10" t="s">
        <v>516</v>
      </c>
      <c r="B265" s="11" t="s">
        <v>471</v>
      </c>
      <c r="C265" s="182" t="s">
        <v>517</v>
      </c>
      <c r="D265" s="182"/>
      <c r="E265" s="182"/>
      <c r="F265" s="10" t="s">
        <v>35</v>
      </c>
      <c r="G265" s="12">
        <v>2</v>
      </c>
      <c r="H265" s="12"/>
      <c r="I265" s="13">
        <v>0</v>
      </c>
      <c r="J265" s="72"/>
      <c r="K265" s="131"/>
      <c r="L265" s="72">
        <v>167.37</v>
      </c>
      <c r="M265" s="13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49">
        <f t="shared" si="42"/>
        <v>1.0095000000000001</v>
      </c>
      <c r="T265" s="68">
        <f t="shared" si="48"/>
        <v>0</v>
      </c>
      <c r="U265" s="2">
        <f t="shared" si="45"/>
        <v>194.528610636249</v>
      </c>
    </row>
    <row r="266" spans="1:21" s="2" customFormat="1" ht="45" x14ac:dyDescent="0.25">
      <c r="A266" s="10" t="s">
        <v>518</v>
      </c>
      <c r="B266" s="11" t="s">
        <v>519</v>
      </c>
      <c r="C266" s="182" t="s">
        <v>520</v>
      </c>
      <c r="D266" s="182"/>
      <c r="E266" s="182"/>
      <c r="F266" s="10" t="s">
        <v>35</v>
      </c>
      <c r="G266" s="12">
        <v>2</v>
      </c>
      <c r="H266" s="12"/>
      <c r="I266" s="13">
        <v>0</v>
      </c>
      <c r="J266" s="72"/>
      <c r="K266" s="131"/>
      <c r="L266" s="72">
        <v>167.37</v>
      </c>
      <c r="M266" s="13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49">
        <f t="shared" si="42"/>
        <v>1.0095000000000001</v>
      </c>
      <c r="T266" s="68">
        <f t="shared" si="48"/>
        <v>0</v>
      </c>
      <c r="U266" s="2">
        <f t="shared" si="45"/>
        <v>194.528610636249</v>
      </c>
    </row>
    <row r="267" spans="1:21" s="2" customFormat="1" ht="45" x14ac:dyDescent="0.25">
      <c r="A267" s="10" t="s">
        <v>521</v>
      </c>
      <c r="B267" s="11" t="s">
        <v>522</v>
      </c>
      <c r="C267" s="182" t="s">
        <v>523</v>
      </c>
      <c r="D267" s="182"/>
      <c r="E267" s="182"/>
      <c r="F267" s="10" t="s">
        <v>35</v>
      </c>
      <c r="G267" s="12">
        <v>2</v>
      </c>
      <c r="H267" s="12"/>
      <c r="I267" s="13">
        <v>0</v>
      </c>
      <c r="J267" s="72"/>
      <c r="K267" s="131"/>
      <c r="L267" s="72">
        <v>1019.31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49">
        <f t="shared" si="42"/>
        <v>1.0095000000000001</v>
      </c>
      <c r="T267" s="68">
        <f t="shared" si="48"/>
        <v>0</v>
      </c>
      <c r="U267" s="2">
        <f t="shared" si="45"/>
        <v>1184.7102713009201</v>
      </c>
    </row>
    <row r="268" spans="1:21" s="2" customFormat="1" ht="45" x14ac:dyDescent="0.25">
      <c r="A268" s="10" t="s">
        <v>524</v>
      </c>
      <c r="B268" s="11" t="s">
        <v>435</v>
      </c>
      <c r="C268" s="182" t="s">
        <v>525</v>
      </c>
      <c r="D268" s="182"/>
      <c r="E268" s="182"/>
      <c r="F268" s="10" t="s">
        <v>35</v>
      </c>
      <c r="G268" s="12">
        <v>3</v>
      </c>
      <c r="H268" s="12"/>
      <c r="I268" s="13">
        <v>0</v>
      </c>
      <c r="J268" s="72"/>
      <c r="K268" s="131"/>
      <c r="L268" s="72">
        <v>91.82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49">
        <f t="shared" si="42"/>
        <v>1.0095000000000001</v>
      </c>
      <c r="T268" s="68">
        <f t="shared" si="48"/>
        <v>0</v>
      </c>
      <c r="U268" s="2">
        <f t="shared" si="45"/>
        <v>106.719346529368</v>
      </c>
    </row>
    <row r="269" spans="1:21" s="2" customFormat="1" ht="45" x14ac:dyDescent="0.25">
      <c r="A269" s="10" t="s">
        <v>526</v>
      </c>
      <c r="B269" s="11" t="s">
        <v>527</v>
      </c>
      <c r="C269" s="182" t="s">
        <v>528</v>
      </c>
      <c r="D269" s="182"/>
      <c r="E269" s="182"/>
      <c r="F269" s="10" t="s">
        <v>35</v>
      </c>
      <c r="G269" s="12">
        <v>3</v>
      </c>
      <c r="H269" s="12"/>
      <c r="I269" s="13">
        <v>0</v>
      </c>
      <c r="J269" s="72"/>
      <c r="K269" s="131"/>
      <c r="L269" s="72">
        <v>135.99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49">
        <f t="shared" si="42"/>
        <v>1.0095000000000001</v>
      </c>
      <c r="T269" s="68">
        <f t="shared" si="48"/>
        <v>0</v>
      </c>
      <c r="U269" s="2">
        <f t="shared" si="45"/>
        <v>158.05667539238499</v>
      </c>
    </row>
    <row r="270" spans="1:21" s="2" customFormat="1" ht="45" x14ac:dyDescent="0.25">
      <c r="A270" s="10" t="s">
        <v>529</v>
      </c>
      <c r="B270" s="11" t="s">
        <v>484</v>
      </c>
      <c r="C270" s="182" t="s">
        <v>530</v>
      </c>
      <c r="D270" s="182"/>
      <c r="E270" s="182"/>
      <c r="F270" s="10" t="s">
        <v>35</v>
      </c>
      <c r="G270" s="12">
        <v>1</v>
      </c>
      <c r="H270" s="12"/>
      <c r="I270" s="13">
        <v>0</v>
      </c>
      <c r="J270" s="72"/>
      <c r="K270" s="131"/>
      <c r="L270" s="72">
        <v>781.04</v>
      </c>
      <c r="M270" s="13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49">
        <f t="shared" ref="S270:S333" si="49">S269</f>
        <v>1.0095000000000001</v>
      </c>
      <c r="T270" s="68">
        <f t="shared" si="48"/>
        <v>0</v>
      </c>
      <c r="U270" s="2">
        <f t="shared" si="45"/>
        <v>907.77693763120999</v>
      </c>
    </row>
    <row r="271" spans="1:21" s="2" customFormat="1" ht="45" x14ac:dyDescent="0.25">
      <c r="A271" s="10" t="s">
        <v>531</v>
      </c>
      <c r="B271" s="11" t="s">
        <v>484</v>
      </c>
      <c r="C271" s="182" t="s">
        <v>532</v>
      </c>
      <c r="D271" s="182"/>
      <c r="E271" s="182"/>
      <c r="F271" s="10" t="s">
        <v>35</v>
      </c>
      <c r="G271" s="12">
        <v>1</v>
      </c>
      <c r="H271" s="12"/>
      <c r="I271" s="13">
        <v>0</v>
      </c>
      <c r="J271" s="72"/>
      <c r="K271" s="131"/>
      <c r="L271" s="72">
        <v>803.13</v>
      </c>
      <c r="M271" s="13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49">
        <f t="shared" si="49"/>
        <v>1.0095000000000001</v>
      </c>
      <c r="T271" s="68">
        <f t="shared" si="48"/>
        <v>0</v>
      </c>
      <c r="U271" s="2">
        <f t="shared" si="45"/>
        <v>933.45141339720601</v>
      </c>
    </row>
    <row r="272" spans="1:21" s="2" customFormat="1" ht="45" x14ac:dyDescent="0.25">
      <c r="A272" s="10" t="s">
        <v>533</v>
      </c>
      <c r="B272" s="11" t="s">
        <v>438</v>
      </c>
      <c r="C272" s="182" t="s">
        <v>534</v>
      </c>
      <c r="D272" s="182"/>
      <c r="E272" s="182"/>
      <c r="F272" s="10" t="s">
        <v>35</v>
      </c>
      <c r="G272" s="12">
        <v>2</v>
      </c>
      <c r="H272" s="12"/>
      <c r="I272" s="13">
        <v>0</v>
      </c>
      <c r="J272" s="72"/>
      <c r="K272" s="131"/>
      <c r="L272" s="72">
        <v>1499.32</v>
      </c>
      <c r="M272" s="13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49">
        <f t="shared" si="49"/>
        <v>1.0095000000000001</v>
      </c>
      <c r="T272" s="68">
        <f t="shared" si="48"/>
        <v>0</v>
      </c>
      <c r="U272" s="2">
        <f t="shared" si="45"/>
        <v>1742.61000477469</v>
      </c>
    </row>
    <row r="273" spans="1:21" s="2" customFormat="1" ht="45" x14ac:dyDescent="0.25">
      <c r="A273" s="10" t="s">
        <v>535</v>
      </c>
      <c r="B273" s="11" t="s">
        <v>536</v>
      </c>
      <c r="C273" s="182" t="s">
        <v>537</v>
      </c>
      <c r="D273" s="182"/>
      <c r="E273" s="182"/>
      <c r="F273" s="10" t="s">
        <v>35</v>
      </c>
      <c r="G273" s="12">
        <v>2</v>
      </c>
      <c r="H273" s="12"/>
      <c r="I273" s="13">
        <v>0</v>
      </c>
      <c r="J273" s="72"/>
      <c r="K273" s="131"/>
      <c r="L273" s="72">
        <v>536.97</v>
      </c>
      <c r="M273" s="13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49">
        <f t="shared" si="49"/>
        <v>1.0095000000000001</v>
      </c>
      <c r="T273" s="68">
        <f t="shared" si="48"/>
        <v>0</v>
      </c>
      <c r="U273" s="2">
        <f t="shared" si="45"/>
        <v>624.10245595594495</v>
      </c>
    </row>
    <row r="274" spans="1:21" s="2" customFormat="1" ht="45" x14ac:dyDescent="0.25">
      <c r="A274" s="10" t="s">
        <v>538</v>
      </c>
      <c r="B274" s="11" t="s">
        <v>490</v>
      </c>
      <c r="C274" s="182" t="s">
        <v>539</v>
      </c>
      <c r="D274" s="182"/>
      <c r="E274" s="182"/>
      <c r="F274" s="10" t="s">
        <v>35</v>
      </c>
      <c r="G274" s="12">
        <v>1</v>
      </c>
      <c r="H274" s="12"/>
      <c r="I274" s="13">
        <v>0</v>
      </c>
      <c r="J274" s="72"/>
      <c r="K274" s="131"/>
      <c r="L274" s="72">
        <v>2481.44</v>
      </c>
      <c r="M274" s="13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49">
        <f t="shared" si="49"/>
        <v>1.0095000000000001</v>
      </c>
      <c r="T274" s="68">
        <f t="shared" si="48"/>
        <v>0</v>
      </c>
      <c r="U274" s="2">
        <f t="shared" si="45"/>
        <v>2884.0955701572102</v>
      </c>
    </row>
    <row r="275" spans="1:21" s="2" customFormat="1" ht="45" x14ac:dyDescent="0.25">
      <c r="A275" s="10" t="s">
        <v>540</v>
      </c>
      <c r="B275" s="11" t="s">
        <v>541</v>
      </c>
      <c r="C275" s="182" t="s">
        <v>542</v>
      </c>
      <c r="D275" s="182"/>
      <c r="E275" s="182"/>
      <c r="F275" s="10" t="s">
        <v>35</v>
      </c>
      <c r="G275" s="12">
        <v>1</v>
      </c>
      <c r="H275" s="12"/>
      <c r="I275" s="13">
        <v>0</v>
      </c>
      <c r="J275" s="72"/>
      <c r="K275" s="131"/>
      <c r="L275" s="72">
        <v>767.1</v>
      </c>
      <c r="M275" s="13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49">
        <f t="shared" si="49"/>
        <v>1.0095000000000001</v>
      </c>
      <c r="T275" s="68">
        <f t="shared" si="48"/>
        <v>0</v>
      </c>
      <c r="U275" s="2">
        <f t="shared" si="45"/>
        <v>891.57493707992103</v>
      </c>
    </row>
    <row r="276" spans="1:21" s="2" customFormat="1" ht="45" x14ac:dyDescent="0.25">
      <c r="A276" s="10" t="s">
        <v>543</v>
      </c>
      <c r="B276" s="11" t="s">
        <v>544</v>
      </c>
      <c r="C276" s="182" t="s">
        <v>545</v>
      </c>
      <c r="D276" s="182"/>
      <c r="E276" s="182"/>
      <c r="F276" s="10" t="s">
        <v>35</v>
      </c>
      <c r="G276" s="12">
        <v>2</v>
      </c>
      <c r="H276" s="12"/>
      <c r="I276" s="13">
        <v>0</v>
      </c>
      <c r="J276" s="72"/>
      <c r="K276" s="131"/>
      <c r="L276" s="72">
        <v>16573.93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49">
        <f t="shared" si="49"/>
        <v>1.0095000000000001</v>
      </c>
      <c r="T276" s="68">
        <f t="shared" si="48"/>
        <v>0</v>
      </c>
      <c r="U276" s="2">
        <f t="shared" si="45"/>
        <v>19263.330200647899</v>
      </c>
    </row>
    <row r="277" spans="1:21" s="2" customFormat="1" ht="45" x14ac:dyDescent="0.25">
      <c r="A277" s="10" t="s">
        <v>546</v>
      </c>
      <c r="B277" s="11" t="s">
        <v>547</v>
      </c>
      <c r="C277" s="182" t="s">
        <v>548</v>
      </c>
      <c r="D277" s="182"/>
      <c r="E277" s="182"/>
      <c r="F277" s="10" t="s">
        <v>35</v>
      </c>
      <c r="G277" s="12">
        <v>10</v>
      </c>
      <c r="H277" s="12"/>
      <c r="I277" s="13">
        <v>0</v>
      </c>
      <c r="J277" s="72"/>
      <c r="K277" s="131"/>
      <c r="L277" s="72">
        <v>237.1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49">
        <f t="shared" si="49"/>
        <v>1.0095000000000001</v>
      </c>
      <c r="T277" s="68">
        <f t="shared" si="48"/>
        <v>0</v>
      </c>
      <c r="U277" s="2">
        <f t="shared" si="45"/>
        <v>275.57348139962102</v>
      </c>
    </row>
    <row r="278" spans="1:21" s="2" customFormat="1" ht="33.75" x14ac:dyDescent="0.25">
      <c r="A278" s="10" t="s">
        <v>549</v>
      </c>
      <c r="B278" s="11" t="s">
        <v>550</v>
      </c>
      <c r="C278" s="182" t="s">
        <v>551</v>
      </c>
      <c r="D278" s="182"/>
      <c r="E278" s="182"/>
      <c r="F278" s="10" t="s">
        <v>334</v>
      </c>
      <c r="G278" s="32">
        <v>0.3</v>
      </c>
      <c r="H278" s="32"/>
      <c r="I278" s="13">
        <v>413.9</v>
      </c>
      <c r="J278" s="72"/>
      <c r="K278" s="131"/>
      <c r="L278" s="72">
        <v>36.03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49">
        <f t="shared" si="49"/>
        <v>1.0095000000000001</v>
      </c>
      <c r="T278" s="68">
        <f t="shared" si="48"/>
        <v>417.83</v>
      </c>
      <c r="U278" s="2">
        <f t="shared" si="45"/>
        <v>41.876476317285302</v>
      </c>
    </row>
    <row r="279" spans="1:21" s="2" customFormat="1" ht="22.5" x14ac:dyDescent="0.25">
      <c r="A279" s="20"/>
      <c r="B279" s="21" t="s">
        <v>335</v>
      </c>
      <c r="C279" s="183" t="s">
        <v>336</v>
      </c>
      <c r="D279" s="183"/>
      <c r="E279" s="183"/>
      <c r="F279" s="22" t="s">
        <v>282</v>
      </c>
      <c r="G279" s="17" t="s">
        <v>552</v>
      </c>
      <c r="H279" s="17"/>
      <c r="I279" s="23">
        <v>0</v>
      </c>
      <c r="J279" s="109"/>
      <c r="K279" s="132"/>
      <c r="L279" s="147">
        <v>0</v>
      </c>
      <c r="M279" s="24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49">
        <f t="shared" si="49"/>
        <v>1.0095000000000001</v>
      </c>
      <c r="T279" s="2">
        <f>I279*N279*O279*P279*Q279*R279</f>
        <v>0</v>
      </c>
      <c r="U279" s="2">
        <f t="shared" si="45"/>
        <v>0</v>
      </c>
    </row>
    <row r="280" spans="1:21" s="2" customFormat="1" ht="22.5" x14ac:dyDescent="0.25">
      <c r="A280" s="20"/>
      <c r="B280" s="21" t="s">
        <v>338</v>
      </c>
      <c r="C280" s="183" t="s">
        <v>339</v>
      </c>
      <c r="D280" s="183"/>
      <c r="E280" s="183"/>
      <c r="F280" s="22" t="s">
        <v>21</v>
      </c>
      <c r="G280" s="17" t="s">
        <v>553</v>
      </c>
      <c r="H280" s="17"/>
      <c r="I280" s="23">
        <v>0</v>
      </c>
      <c r="J280" s="109"/>
      <c r="K280" s="132"/>
      <c r="L280" s="147">
        <v>0</v>
      </c>
      <c r="M280" s="24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49">
        <f t="shared" si="49"/>
        <v>1.0095000000000001</v>
      </c>
      <c r="T280" s="2">
        <f>I280*N280*O280*P280*Q280*R280</f>
        <v>0</v>
      </c>
      <c r="U280" s="2">
        <f t="shared" si="45"/>
        <v>0</v>
      </c>
    </row>
    <row r="281" spans="1:21" s="2" customFormat="1" ht="22.5" x14ac:dyDescent="0.25">
      <c r="A281" s="20"/>
      <c r="B281" s="21" t="s">
        <v>341</v>
      </c>
      <c r="C281" s="183" t="s">
        <v>342</v>
      </c>
      <c r="D281" s="183"/>
      <c r="E281" s="183"/>
      <c r="F281" s="22" t="s">
        <v>21</v>
      </c>
      <c r="G281" s="17" t="s">
        <v>554</v>
      </c>
      <c r="H281" s="17"/>
      <c r="I281" s="23">
        <v>0</v>
      </c>
      <c r="J281" s="109"/>
      <c r="K281" s="132"/>
      <c r="L281" s="147">
        <v>0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49">
        <f t="shared" si="49"/>
        <v>1.0095000000000001</v>
      </c>
      <c r="T281" s="2">
        <f>I281*N281*O281*P281*Q281*R281</f>
        <v>0</v>
      </c>
      <c r="U281" s="2">
        <f t="shared" si="45"/>
        <v>0</v>
      </c>
    </row>
    <row r="282" spans="1:21" s="2" customFormat="1" ht="22.5" x14ac:dyDescent="0.25">
      <c r="A282" s="25" t="s">
        <v>344</v>
      </c>
      <c r="B282" s="26" t="s">
        <v>345</v>
      </c>
      <c r="C282" s="186" t="s">
        <v>346</v>
      </c>
      <c r="D282" s="186"/>
      <c r="E282" s="186"/>
      <c r="F282" s="27" t="s">
        <v>165</v>
      </c>
      <c r="G282" s="28" t="s">
        <v>347</v>
      </c>
      <c r="H282" s="28"/>
      <c r="I282" s="29">
        <v>0</v>
      </c>
      <c r="J282" s="110"/>
      <c r="K282" s="133"/>
      <c r="L282" s="148">
        <v>0</v>
      </c>
      <c r="M282" s="30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49">
        <f t="shared" si="49"/>
        <v>1.0095000000000001</v>
      </c>
      <c r="T282" s="2">
        <f>I282*N282*O282*P282*Q282*R282</f>
        <v>0</v>
      </c>
      <c r="U282" s="2">
        <f t="shared" si="45"/>
        <v>0</v>
      </c>
    </row>
    <row r="283" spans="1:21" s="2" customFormat="1" ht="22.5" x14ac:dyDescent="0.25">
      <c r="A283" s="25" t="s">
        <v>344</v>
      </c>
      <c r="B283" s="26" t="s">
        <v>348</v>
      </c>
      <c r="C283" s="186" t="s">
        <v>349</v>
      </c>
      <c r="D283" s="186"/>
      <c r="E283" s="186"/>
      <c r="F283" s="27" t="s">
        <v>71</v>
      </c>
      <c r="G283" s="28" t="s">
        <v>347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49">
        <f t="shared" si="49"/>
        <v>1.0095000000000001</v>
      </c>
      <c r="T283" s="2">
        <f>I283*N283*O283*P283*Q283*R283</f>
        <v>0</v>
      </c>
      <c r="U283" s="2">
        <f t="shared" si="45"/>
        <v>0</v>
      </c>
    </row>
    <row r="284" spans="1:21" s="2" customFormat="1" ht="33.75" x14ac:dyDescent="0.25">
      <c r="A284" s="10" t="s">
        <v>555</v>
      </c>
      <c r="B284" s="11" t="s">
        <v>556</v>
      </c>
      <c r="C284" s="182" t="s">
        <v>557</v>
      </c>
      <c r="D284" s="182"/>
      <c r="E284" s="182"/>
      <c r="F284" s="10" t="s">
        <v>353</v>
      </c>
      <c r="G284" s="31">
        <v>0.03</v>
      </c>
      <c r="H284" s="31"/>
      <c r="I284" s="13">
        <v>1436.52</v>
      </c>
      <c r="J284" s="72"/>
      <c r="K284" s="131"/>
      <c r="L284" s="72">
        <v>13.95</v>
      </c>
      <c r="M284" s="13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49">
        <f t="shared" si="49"/>
        <v>1.0095000000000001</v>
      </c>
      <c r="T284" s="68">
        <f>I284*S284</f>
        <v>1450.17</v>
      </c>
      <c r="U284" s="2">
        <f t="shared" si="45"/>
        <v>16.213623220264498</v>
      </c>
    </row>
    <row r="285" spans="1:21" s="2" customFormat="1" ht="22.5" x14ac:dyDescent="0.25">
      <c r="A285" s="20"/>
      <c r="B285" s="21" t="s">
        <v>335</v>
      </c>
      <c r="C285" s="183" t="s">
        <v>336</v>
      </c>
      <c r="D285" s="183"/>
      <c r="E285" s="183"/>
      <c r="F285" s="22" t="s">
        <v>282</v>
      </c>
      <c r="G285" s="17" t="s">
        <v>558</v>
      </c>
      <c r="H285" s="17"/>
      <c r="I285" s="23">
        <v>0</v>
      </c>
      <c r="J285" s="109"/>
      <c r="K285" s="132"/>
      <c r="L285" s="147">
        <v>0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49">
        <f t="shared" si="49"/>
        <v>1.0095000000000001</v>
      </c>
      <c r="T285" s="2">
        <f t="shared" ref="T285:T291" si="50">I285*N285*O285*P285*Q285*R285</f>
        <v>0</v>
      </c>
      <c r="U285" s="2">
        <f t="shared" si="45"/>
        <v>0</v>
      </c>
    </row>
    <row r="286" spans="1:21" s="2" customFormat="1" ht="22.5" x14ac:dyDescent="0.25">
      <c r="A286" s="20"/>
      <c r="B286" s="21" t="s">
        <v>360</v>
      </c>
      <c r="C286" s="183" t="s">
        <v>361</v>
      </c>
      <c r="D286" s="183"/>
      <c r="E286" s="183"/>
      <c r="F286" s="22" t="s">
        <v>71</v>
      </c>
      <c r="G286" s="17" t="s">
        <v>559</v>
      </c>
      <c r="H286" s="17"/>
      <c r="I286" s="23">
        <v>0</v>
      </c>
      <c r="J286" s="109"/>
      <c r="K286" s="132"/>
      <c r="L286" s="147">
        <v>0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49">
        <f t="shared" si="49"/>
        <v>1.0095000000000001</v>
      </c>
      <c r="T286" s="2">
        <f t="shared" si="50"/>
        <v>0</v>
      </c>
      <c r="U286" s="2">
        <f t="shared" si="45"/>
        <v>0</v>
      </c>
    </row>
    <row r="287" spans="1:21" s="2" customFormat="1" ht="22.5" x14ac:dyDescent="0.25">
      <c r="A287" s="20"/>
      <c r="B287" s="21" t="s">
        <v>560</v>
      </c>
      <c r="C287" s="183" t="s">
        <v>561</v>
      </c>
      <c r="D287" s="183"/>
      <c r="E287" s="183"/>
      <c r="F287" s="22" t="s">
        <v>282</v>
      </c>
      <c r="G287" s="17" t="s">
        <v>562</v>
      </c>
      <c r="H287" s="17"/>
      <c r="I287" s="23">
        <v>0</v>
      </c>
      <c r="J287" s="109"/>
      <c r="K287" s="132"/>
      <c r="L287" s="147">
        <v>0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49">
        <f t="shared" si="49"/>
        <v>1.0095000000000001</v>
      </c>
      <c r="T287" s="2">
        <f t="shared" si="50"/>
        <v>0</v>
      </c>
      <c r="U287" s="2">
        <f t="shared" si="45"/>
        <v>0</v>
      </c>
    </row>
    <row r="288" spans="1:21" s="2" customFormat="1" ht="22.5" x14ac:dyDescent="0.25">
      <c r="A288" s="25" t="s">
        <v>344</v>
      </c>
      <c r="B288" s="26" t="s">
        <v>366</v>
      </c>
      <c r="C288" s="186" t="s">
        <v>367</v>
      </c>
      <c r="D288" s="186"/>
      <c r="E288" s="186"/>
      <c r="F288" s="27" t="s">
        <v>21</v>
      </c>
      <c r="G288" s="28" t="s">
        <v>347</v>
      </c>
      <c r="H288" s="28"/>
      <c r="I288" s="29">
        <v>0</v>
      </c>
      <c r="J288" s="110"/>
      <c r="K288" s="133"/>
      <c r="L288" s="148">
        <v>0</v>
      </c>
      <c r="M288" s="30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49">
        <f t="shared" si="49"/>
        <v>1.0095000000000001</v>
      </c>
      <c r="T288" s="2">
        <f t="shared" si="50"/>
        <v>0</v>
      </c>
      <c r="U288" s="2">
        <f t="shared" si="45"/>
        <v>0</v>
      </c>
    </row>
    <row r="289" spans="1:21" s="2" customFormat="1" ht="22.5" x14ac:dyDescent="0.25">
      <c r="A289" s="20"/>
      <c r="B289" s="21" t="s">
        <v>563</v>
      </c>
      <c r="C289" s="183" t="s">
        <v>564</v>
      </c>
      <c r="D289" s="183"/>
      <c r="E289" s="183"/>
      <c r="F289" s="22" t="s">
        <v>282</v>
      </c>
      <c r="G289" s="17" t="s">
        <v>565</v>
      </c>
      <c r="H289" s="17"/>
      <c r="I289" s="23">
        <v>0</v>
      </c>
      <c r="J289" s="109"/>
      <c r="K289" s="132"/>
      <c r="L289" s="147">
        <v>0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49">
        <f t="shared" si="49"/>
        <v>1.0095000000000001</v>
      </c>
      <c r="T289" s="2">
        <f t="shared" si="50"/>
        <v>0</v>
      </c>
      <c r="U289" s="2">
        <f t="shared" si="45"/>
        <v>0</v>
      </c>
    </row>
    <row r="290" spans="1:21" s="2" customFormat="1" ht="22.5" x14ac:dyDescent="0.25">
      <c r="A290" s="20"/>
      <c r="B290" s="21" t="s">
        <v>368</v>
      </c>
      <c r="C290" s="183" t="s">
        <v>369</v>
      </c>
      <c r="D290" s="183"/>
      <c r="E290" s="183"/>
      <c r="F290" s="22" t="s">
        <v>21</v>
      </c>
      <c r="G290" s="17" t="s">
        <v>566</v>
      </c>
      <c r="H290" s="17"/>
      <c r="I290" s="23">
        <v>0</v>
      </c>
      <c r="J290" s="109"/>
      <c r="K290" s="132"/>
      <c r="L290" s="147">
        <v>0</v>
      </c>
      <c r="M290" s="24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49">
        <f t="shared" si="49"/>
        <v>1.0095000000000001</v>
      </c>
      <c r="T290" s="2">
        <f t="shared" si="50"/>
        <v>0</v>
      </c>
      <c r="U290" s="2">
        <f t="shared" ref="U290:U353" si="51">L290*N290*O290*P290*Q290*R290</f>
        <v>0</v>
      </c>
    </row>
    <row r="291" spans="1:21" s="2" customFormat="1" ht="22.5" x14ac:dyDescent="0.25">
      <c r="A291" s="20"/>
      <c r="B291" s="21" t="s">
        <v>371</v>
      </c>
      <c r="C291" s="183" t="s">
        <v>372</v>
      </c>
      <c r="D291" s="183"/>
      <c r="E291" s="183"/>
      <c r="F291" s="22" t="s">
        <v>282</v>
      </c>
      <c r="G291" s="17" t="s">
        <v>567</v>
      </c>
      <c r="H291" s="17"/>
      <c r="I291" s="23">
        <v>0</v>
      </c>
      <c r="J291" s="109"/>
      <c r="K291" s="132"/>
      <c r="L291" s="147">
        <v>0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49">
        <f t="shared" si="49"/>
        <v>1.0095000000000001</v>
      </c>
      <c r="T291" s="2">
        <f t="shared" si="50"/>
        <v>0</v>
      </c>
      <c r="U291" s="2">
        <f t="shared" si="51"/>
        <v>0</v>
      </c>
    </row>
    <row r="292" spans="1:21" s="2" customFormat="1" ht="45" x14ac:dyDescent="0.25">
      <c r="A292" s="10" t="s">
        <v>568</v>
      </c>
      <c r="B292" s="11" t="s">
        <v>569</v>
      </c>
      <c r="C292" s="182" t="s">
        <v>570</v>
      </c>
      <c r="D292" s="182"/>
      <c r="E292" s="182"/>
      <c r="F292" s="10" t="s">
        <v>165</v>
      </c>
      <c r="G292" s="12">
        <v>3</v>
      </c>
      <c r="H292" s="12"/>
      <c r="I292" s="13">
        <v>0</v>
      </c>
      <c r="J292" s="72"/>
      <c r="K292" s="131"/>
      <c r="L292" s="72">
        <v>1505.14</v>
      </c>
      <c r="M292" s="13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49">
        <f t="shared" si="49"/>
        <v>1.0095000000000001</v>
      </c>
      <c r="T292" s="68">
        <f t="shared" ref="T292:T294" si="52">I292*S292</f>
        <v>0</v>
      </c>
      <c r="U292" s="2">
        <f t="shared" si="51"/>
        <v>1749.3743981181999</v>
      </c>
    </row>
    <row r="293" spans="1:21" s="2" customFormat="1" ht="45" x14ac:dyDescent="0.25">
      <c r="A293" s="10" t="s">
        <v>571</v>
      </c>
      <c r="B293" s="11" t="s">
        <v>572</v>
      </c>
      <c r="C293" s="182" t="s">
        <v>573</v>
      </c>
      <c r="D293" s="182"/>
      <c r="E293" s="182"/>
      <c r="F293" s="10" t="s">
        <v>35</v>
      </c>
      <c r="G293" s="12">
        <v>4</v>
      </c>
      <c r="H293" s="12"/>
      <c r="I293" s="13">
        <v>0</v>
      </c>
      <c r="J293" s="72"/>
      <c r="K293" s="131"/>
      <c r="L293" s="72">
        <v>624.14</v>
      </c>
      <c r="M293" s="13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49">
        <f t="shared" si="49"/>
        <v>1.0095000000000001</v>
      </c>
      <c r="T293" s="68">
        <f t="shared" si="52"/>
        <v>0</v>
      </c>
      <c r="U293" s="2">
        <f t="shared" si="51"/>
        <v>725.41726141189099</v>
      </c>
    </row>
    <row r="294" spans="1:21" s="2" customFormat="1" ht="33.75" x14ac:dyDescent="0.25">
      <c r="A294" s="10" t="s">
        <v>574</v>
      </c>
      <c r="B294" s="11" t="s">
        <v>550</v>
      </c>
      <c r="C294" s="182" t="s">
        <v>575</v>
      </c>
      <c r="D294" s="182"/>
      <c r="E294" s="182"/>
      <c r="F294" s="10" t="s">
        <v>334</v>
      </c>
      <c r="G294" s="32">
        <v>0.6</v>
      </c>
      <c r="H294" s="32"/>
      <c r="I294" s="13">
        <v>825.77</v>
      </c>
      <c r="J294" s="72"/>
      <c r="K294" s="131"/>
      <c r="L294" s="72">
        <v>73.22</v>
      </c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49">
        <f t="shared" si="49"/>
        <v>1.0095000000000001</v>
      </c>
      <c r="T294" s="68">
        <f t="shared" si="52"/>
        <v>833.61</v>
      </c>
      <c r="U294" s="2">
        <f t="shared" si="51"/>
        <v>85.101182235682202</v>
      </c>
    </row>
    <row r="295" spans="1:21" s="2" customFormat="1" ht="22.5" x14ac:dyDescent="0.25">
      <c r="A295" s="20"/>
      <c r="B295" s="21" t="s">
        <v>335</v>
      </c>
      <c r="C295" s="183" t="s">
        <v>336</v>
      </c>
      <c r="D295" s="183"/>
      <c r="E295" s="183"/>
      <c r="F295" s="22" t="s">
        <v>282</v>
      </c>
      <c r="G295" s="17" t="s">
        <v>576</v>
      </c>
      <c r="H295" s="17"/>
      <c r="I295" s="23">
        <v>0</v>
      </c>
      <c r="J295" s="109"/>
      <c r="K295" s="132"/>
      <c r="L295" s="147">
        <v>0</v>
      </c>
      <c r="M295" s="24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49">
        <f t="shared" si="49"/>
        <v>1.0095000000000001</v>
      </c>
      <c r="T295" s="2">
        <f>I295*N295*O295*P295*Q295*R295</f>
        <v>0</v>
      </c>
      <c r="U295" s="2">
        <f t="shared" si="51"/>
        <v>0</v>
      </c>
    </row>
    <row r="296" spans="1:21" s="2" customFormat="1" ht="22.5" x14ac:dyDescent="0.25">
      <c r="A296" s="20"/>
      <c r="B296" s="21" t="s">
        <v>338</v>
      </c>
      <c r="C296" s="183" t="s">
        <v>339</v>
      </c>
      <c r="D296" s="183"/>
      <c r="E296" s="183"/>
      <c r="F296" s="22" t="s">
        <v>21</v>
      </c>
      <c r="G296" s="17" t="s">
        <v>577</v>
      </c>
      <c r="H296" s="17"/>
      <c r="I296" s="23">
        <v>0</v>
      </c>
      <c r="J296" s="109"/>
      <c r="K296" s="132"/>
      <c r="L296" s="147">
        <v>0</v>
      </c>
      <c r="M296" s="24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49">
        <f t="shared" si="49"/>
        <v>1.0095000000000001</v>
      </c>
      <c r="T296" s="2">
        <f>I296*N296*O296*P296*Q296*R296</f>
        <v>0</v>
      </c>
      <c r="U296" s="2">
        <f t="shared" si="51"/>
        <v>0</v>
      </c>
    </row>
    <row r="297" spans="1:21" s="2" customFormat="1" ht="22.5" x14ac:dyDescent="0.25">
      <c r="A297" s="20"/>
      <c r="B297" s="21" t="s">
        <v>341</v>
      </c>
      <c r="C297" s="183" t="s">
        <v>342</v>
      </c>
      <c r="D297" s="183"/>
      <c r="E297" s="183"/>
      <c r="F297" s="22" t="s">
        <v>21</v>
      </c>
      <c r="G297" s="17" t="s">
        <v>578</v>
      </c>
      <c r="H297" s="17"/>
      <c r="I297" s="23">
        <v>0</v>
      </c>
      <c r="J297" s="109"/>
      <c r="K297" s="132"/>
      <c r="L297" s="147">
        <v>0</v>
      </c>
      <c r="M297" s="24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49">
        <f t="shared" si="49"/>
        <v>1.0095000000000001</v>
      </c>
      <c r="T297" s="2">
        <f>I297*N297*O297*P297*Q297*R297</f>
        <v>0</v>
      </c>
      <c r="U297" s="2">
        <f t="shared" si="51"/>
        <v>0</v>
      </c>
    </row>
    <row r="298" spans="1:21" s="2" customFormat="1" ht="22.5" x14ac:dyDescent="0.25">
      <c r="A298" s="25" t="s">
        <v>344</v>
      </c>
      <c r="B298" s="26" t="s">
        <v>345</v>
      </c>
      <c r="C298" s="186" t="s">
        <v>346</v>
      </c>
      <c r="D298" s="186"/>
      <c r="E298" s="186"/>
      <c r="F298" s="27" t="s">
        <v>165</v>
      </c>
      <c r="G298" s="28" t="s">
        <v>347</v>
      </c>
      <c r="H298" s="28"/>
      <c r="I298" s="29">
        <v>0</v>
      </c>
      <c r="J298" s="110"/>
      <c r="K298" s="133"/>
      <c r="L298" s="148">
        <v>0</v>
      </c>
      <c r="M298" s="30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49">
        <f t="shared" si="49"/>
        <v>1.0095000000000001</v>
      </c>
      <c r="T298" s="2">
        <f>I298*N298*O298*P298*Q298*R298</f>
        <v>0</v>
      </c>
      <c r="U298" s="2">
        <f t="shared" si="51"/>
        <v>0</v>
      </c>
    </row>
    <row r="299" spans="1:21" s="2" customFormat="1" ht="22.5" x14ac:dyDescent="0.25">
      <c r="A299" s="25" t="s">
        <v>344</v>
      </c>
      <c r="B299" s="26" t="s">
        <v>348</v>
      </c>
      <c r="C299" s="186" t="s">
        <v>349</v>
      </c>
      <c r="D299" s="186"/>
      <c r="E299" s="186"/>
      <c r="F299" s="27" t="s">
        <v>71</v>
      </c>
      <c r="G299" s="28" t="s">
        <v>347</v>
      </c>
      <c r="H299" s="28"/>
      <c r="I299" s="29">
        <v>0</v>
      </c>
      <c r="J299" s="110"/>
      <c r="K299" s="133"/>
      <c r="L299" s="148">
        <v>0</v>
      </c>
      <c r="M299" s="30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49">
        <f t="shared" si="49"/>
        <v>1.0095000000000001</v>
      </c>
      <c r="T299" s="2">
        <f>I299*N299*O299*P299*Q299*R299</f>
        <v>0</v>
      </c>
      <c r="U299" s="2">
        <f t="shared" si="51"/>
        <v>0</v>
      </c>
    </row>
    <row r="300" spans="1:21" s="2" customFormat="1" ht="33.75" x14ac:dyDescent="0.25">
      <c r="A300" s="10" t="s">
        <v>579</v>
      </c>
      <c r="B300" s="11" t="s">
        <v>580</v>
      </c>
      <c r="C300" s="182" t="s">
        <v>581</v>
      </c>
      <c r="D300" s="182"/>
      <c r="E300" s="182"/>
      <c r="F300" s="10" t="s">
        <v>353</v>
      </c>
      <c r="G300" s="31">
        <v>0.06</v>
      </c>
      <c r="H300" s="31"/>
      <c r="I300" s="13">
        <v>9039.06</v>
      </c>
      <c r="J300" s="72"/>
      <c r="K300" s="131"/>
      <c r="L300" s="72">
        <v>41.84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49">
        <f t="shared" si="49"/>
        <v>1.0095000000000001</v>
      </c>
      <c r="T300" s="68">
        <f>I300*S300</f>
        <v>9124.93</v>
      </c>
      <c r="U300" s="2">
        <f t="shared" si="51"/>
        <v>48.629246991818398</v>
      </c>
    </row>
    <row r="301" spans="1:21" s="2" customFormat="1" ht="22.5" x14ac:dyDescent="0.25">
      <c r="A301" s="20"/>
      <c r="B301" s="21" t="s">
        <v>335</v>
      </c>
      <c r="C301" s="183" t="s">
        <v>336</v>
      </c>
      <c r="D301" s="183"/>
      <c r="E301" s="183"/>
      <c r="F301" s="22" t="s">
        <v>282</v>
      </c>
      <c r="G301" s="17" t="s">
        <v>582</v>
      </c>
      <c r="H301" s="17"/>
      <c r="I301" s="23">
        <v>0</v>
      </c>
      <c r="J301" s="109"/>
      <c r="K301" s="132"/>
      <c r="L301" s="147">
        <v>0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49">
        <f t="shared" si="49"/>
        <v>1.0095000000000001</v>
      </c>
      <c r="T301" s="2">
        <f t="shared" ref="T301:T307" si="53">I301*N301*O301*P301*Q301*R301</f>
        <v>0</v>
      </c>
      <c r="U301" s="2">
        <f t="shared" si="51"/>
        <v>0</v>
      </c>
    </row>
    <row r="302" spans="1:21" s="2" customFormat="1" ht="22.5" x14ac:dyDescent="0.25">
      <c r="A302" s="20"/>
      <c r="B302" s="21" t="s">
        <v>360</v>
      </c>
      <c r="C302" s="183" t="s">
        <v>361</v>
      </c>
      <c r="D302" s="183"/>
      <c r="E302" s="183"/>
      <c r="F302" s="22" t="s">
        <v>71</v>
      </c>
      <c r="G302" s="17" t="s">
        <v>583</v>
      </c>
      <c r="H302" s="17"/>
      <c r="I302" s="23">
        <v>0</v>
      </c>
      <c r="J302" s="109"/>
      <c r="K302" s="132"/>
      <c r="L302" s="147">
        <v>0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49">
        <f t="shared" si="49"/>
        <v>1.0095000000000001</v>
      </c>
      <c r="T302" s="2">
        <f t="shared" si="53"/>
        <v>0</v>
      </c>
      <c r="U302" s="2">
        <f t="shared" si="51"/>
        <v>0</v>
      </c>
    </row>
    <row r="303" spans="1:21" s="2" customFormat="1" ht="22.5" x14ac:dyDescent="0.25">
      <c r="A303" s="20"/>
      <c r="B303" s="21" t="s">
        <v>560</v>
      </c>
      <c r="C303" s="183" t="s">
        <v>561</v>
      </c>
      <c r="D303" s="183"/>
      <c r="E303" s="183"/>
      <c r="F303" s="22" t="s">
        <v>282</v>
      </c>
      <c r="G303" s="17" t="s">
        <v>584</v>
      </c>
      <c r="H303" s="17"/>
      <c r="I303" s="23">
        <v>0</v>
      </c>
      <c r="J303" s="109"/>
      <c r="K303" s="132"/>
      <c r="L303" s="147">
        <v>0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49">
        <f t="shared" si="49"/>
        <v>1.0095000000000001</v>
      </c>
      <c r="T303" s="2">
        <f t="shared" si="53"/>
        <v>0</v>
      </c>
      <c r="U303" s="2">
        <f t="shared" si="51"/>
        <v>0</v>
      </c>
    </row>
    <row r="304" spans="1:21" s="2" customFormat="1" ht="22.5" x14ac:dyDescent="0.25">
      <c r="A304" s="25" t="s">
        <v>344</v>
      </c>
      <c r="B304" s="26" t="s">
        <v>366</v>
      </c>
      <c r="C304" s="186" t="s">
        <v>367</v>
      </c>
      <c r="D304" s="186"/>
      <c r="E304" s="186"/>
      <c r="F304" s="27" t="s">
        <v>21</v>
      </c>
      <c r="G304" s="28" t="s">
        <v>347</v>
      </c>
      <c r="H304" s="28"/>
      <c r="I304" s="29">
        <v>0</v>
      </c>
      <c r="J304" s="110"/>
      <c r="K304" s="133"/>
      <c r="L304" s="148">
        <v>0</v>
      </c>
      <c r="M304" s="30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49">
        <f t="shared" si="49"/>
        <v>1.0095000000000001</v>
      </c>
      <c r="T304" s="2">
        <f t="shared" si="53"/>
        <v>0</v>
      </c>
      <c r="U304" s="2">
        <f t="shared" si="51"/>
        <v>0</v>
      </c>
    </row>
    <row r="305" spans="1:21" s="2" customFormat="1" ht="22.5" x14ac:dyDescent="0.25">
      <c r="A305" s="20"/>
      <c r="B305" s="21" t="s">
        <v>563</v>
      </c>
      <c r="C305" s="183" t="s">
        <v>564</v>
      </c>
      <c r="D305" s="183"/>
      <c r="E305" s="183"/>
      <c r="F305" s="22" t="s">
        <v>282</v>
      </c>
      <c r="G305" s="17" t="s">
        <v>585</v>
      </c>
      <c r="H305" s="17"/>
      <c r="I305" s="23">
        <v>0</v>
      </c>
      <c r="J305" s="109"/>
      <c r="K305" s="132"/>
      <c r="L305" s="147">
        <v>0</v>
      </c>
      <c r="M305" s="24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49">
        <f t="shared" si="49"/>
        <v>1.0095000000000001</v>
      </c>
      <c r="T305" s="2">
        <f t="shared" si="53"/>
        <v>0</v>
      </c>
      <c r="U305" s="2">
        <f t="shared" si="51"/>
        <v>0</v>
      </c>
    </row>
    <row r="306" spans="1:21" s="2" customFormat="1" ht="22.5" x14ac:dyDescent="0.25">
      <c r="A306" s="20"/>
      <c r="B306" s="21" t="s">
        <v>368</v>
      </c>
      <c r="C306" s="183" t="s">
        <v>369</v>
      </c>
      <c r="D306" s="183"/>
      <c r="E306" s="183"/>
      <c r="F306" s="22" t="s">
        <v>21</v>
      </c>
      <c r="G306" s="17" t="s">
        <v>586</v>
      </c>
      <c r="H306" s="17"/>
      <c r="I306" s="23">
        <v>0</v>
      </c>
      <c r="J306" s="109"/>
      <c r="K306" s="132"/>
      <c r="L306" s="147">
        <v>0</v>
      </c>
      <c r="M306" s="24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49">
        <f t="shared" si="49"/>
        <v>1.0095000000000001</v>
      </c>
      <c r="T306" s="2">
        <f t="shared" si="53"/>
        <v>0</v>
      </c>
      <c r="U306" s="2">
        <f t="shared" si="51"/>
        <v>0</v>
      </c>
    </row>
    <row r="307" spans="1:21" s="2" customFormat="1" ht="22.5" x14ac:dyDescent="0.25">
      <c r="A307" s="20"/>
      <c r="B307" s="21" t="s">
        <v>371</v>
      </c>
      <c r="C307" s="183" t="s">
        <v>372</v>
      </c>
      <c r="D307" s="183"/>
      <c r="E307" s="183"/>
      <c r="F307" s="22" t="s">
        <v>282</v>
      </c>
      <c r="G307" s="17" t="s">
        <v>587</v>
      </c>
      <c r="H307" s="17"/>
      <c r="I307" s="23">
        <v>0</v>
      </c>
      <c r="J307" s="109"/>
      <c r="K307" s="132"/>
      <c r="L307" s="147">
        <v>0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49">
        <f t="shared" si="49"/>
        <v>1.0095000000000001</v>
      </c>
      <c r="T307" s="2">
        <f t="shared" si="53"/>
        <v>0</v>
      </c>
      <c r="U307" s="2">
        <f t="shared" si="51"/>
        <v>0</v>
      </c>
    </row>
    <row r="308" spans="1:21" s="2" customFormat="1" ht="45" x14ac:dyDescent="0.25">
      <c r="A308" s="10" t="s">
        <v>588</v>
      </c>
      <c r="B308" s="11" t="s">
        <v>589</v>
      </c>
      <c r="C308" s="182" t="s">
        <v>590</v>
      </c>
      <c r="D308" s="182"/>
      <c r="E308" s="182"/>
      <c r="F308" s="10" t="s">
        <v>165</v>
      </c>
      <c r="G308" s="12">
        <v>6</v>
      </c>
      <c r="H308" s="12"/>
      <c r="I308" s="13">
        <v>0</v>
      </c>
      <c r="J308" s="72"/>
      <c r="K308" s="131"/>
      <c r="L308" s="72">
        <v>2726.68</v>
      </c>
      <c r="M308" s="13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49">
        <f t="shared" si="49"/>
        <v>1.0095000000000001</v>
      </c>
      <c r="T308" s="68">
        <f t="shared" ref="T308:T313" si="54">I308*S308</f>
        <v>0</v>
      </c>
      <c r="U308" s="2">
        <f t="shared" si="51"/>
        <v>3169.12990410257</v>
      </c>
    </row>
    <row r="309" spans="1:21" s="2" customFormat="1" ht="45" x14ac:dyDescent="0.25">
      <c r="A309" s="10" t="s">
        <v>591</v>
      </c>
      <c r="B309" s="11" t="s">
        <v>592</v>
      </c>
      <c r="C309" s="182" t="s">
        <v>593</v>
      </c>
      <c r="D309" s="182"/>
      <c r="E309" s="182"/>
      <c r="F309" s="10" t="s">
        <v>35</v>
      </c>
      <c r="G309" s="12">
        <v>4</v>
      </c>
      <c r="H309" s="12"/>
      <c r="I309" s="13">
        <v>0</v>
      </c>
      <c r="J309" s="72"/>
      <c r="K309" s="131"/>
      <c r="L309" s="72">
        <v>1857.3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49">
        <f t="shared" si="49"/>
        <v>1.0095000000000001</v>
      </c>
      <c r="T309" s="68">
        <f t="shared" si="54"/>
        <v>0</v>
      </c>
      <c r="U309" s="2">
        <f t="shared" si="51"/>
        <v>2158.67830874532</v>
      </c>
    </row>
    <row r="310" spans="1:21" s="2" customFormat="1" ht="45" x14ac:dyDescent="0.25">
      <c r="A310" s="10" t="s">
        <v>594</v>
      </c>
      <c r="B310" s="11" t="s">
        <v>595</v>
      </c>
      <c r="C310" s="182" t="s">
        <v>596</v>
      </c>
      <c r="D310" s="182"/>
      <c r="E310" s="182"/>
      <c r="F310" s="10" t="s">
        <v>35</v>
      </c>
      <c r="G310" s="12">
        <v>1</v>
      </c>
      <c r="H310" s="12"/>
      <c r="I310" s="13">
        <v>0</v>
      </c>
      <c r="J310" s="72"/>
      <c r="K310" s="131"/>
      <c r="L310" s="72">
        <v>197.59</v>
      </c>
      <c r="M310" s="13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49">
        <f t="shared" si="49"/>
        <v>1.0095000000000001</v>
      </c>
      <c r="T310" s="68">
        <f t="shared" si="54"/>
        <v>0</v>
      </c>
      <c r="U310" s="2">
        <f t="shared" si="51"/>
        <v>229.65231627900101</v>
      </c>
    </row>
    <row r="311" spans="1:21" s="2" customFormat="1" ht="45" x14ac:dyDescent="0.25">
      <c r="A311" s="10" t="s">
        <v>597</v>
      </c>
      <c r="B311" s="11" t="s">
        <v>474</v>
      </c>
      <c r="C311" s="182" t="s">
        <v>598</v>
      </c>
      <c r="D311" s="182"/>
      <c r="E311" s="182"/>
      <c r="F311" s="10" t="s">
        <v>35</v>
      </c>
      <c r="G311" s="12">
        <v>1</v>
      </c>
      <c r="H311" s="12"/>
      <c r="I311" s="13">
        <v>0</v>
      </c>
      <c r="J311" s="72"/>
      <c r="K311" s="131"/>
      <c r="L311" s="72">
        <v>144.12</v>
      </c>
      <c r="M311" s="13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49">
        <f t="shared" si="49"/>
        <v>1.0095000000000001</v>
      </c>
      <c r="T311" s="68">
        <f t="shared" si="54"/>
        <v>0</v>
      </c>
      <c r="U311" s="2">
        <f t="shared" si="51"/>
        <v>167.50590526914101</v>
      </c>
    </row>
    <row r="312" spans="1:21" s="2" customFormat="1" ht="45" x14ac:dyDescent="0.25">
      <c r="A312" s="10" t="s">
        <v>599</v>
      </c>
      <c r="B312" s="11" t="s">
        <v>600</v>
      </c>
      <c r="C312" s="182" t="s">
        <v>601</v>
      </c>
      <c r="D312" s="182"/>
      <c r="E312" s="182"/>
      <c r="F312" s="10" t="s">
        <v>35</v>
      </c>
      <c r="G312" s="12">
        <v>12</v>
      </c>
      <c r="H312" s="12"/>
      <c r="I312" s="13">
        <v>0</v>
      </c>
      <c r="J312" s="72"/>
      <c r="K312" s="131"/>
      <c r="L312" s="72">
        <v>355.65</v>
      </c>
      <c r="M312" s="13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49">
        <f t="shared" si="49"/>
        <v>1.0095000000000001</v>
      </c>
      <c r="T312" s="68">
        <f t="shared" si="54"/>
        <v>0</v>
      </c>
      <c r="U312" s="2">
        <f t="shared" si="51"/>
        <v>413.36022209943098</v>
      </c>
    </row>
    <row r="313" spans="1:21" s="2" customFormat="1" ht="33.75" x14ac:dyDescent="0.25">
      <c r="A313" s="10" t="s">
        <v>602</v>
      </c>
      <c r="B313" s="11" t="s">
        <v>603</v>
      </c>
      <c r="C313" s="182" t="s">
        <v>604</v>
      </c>
      <c r="D313" s="182"/>
      <c r="E313" s="182"/>
      <c r="F313" s="10" t="s">
        <v>334</v>
      </c>
      <c r="G313" s="32">
        <v>2.1</v>
      </c>
      <c r="H313" s="32"/>
      <c r="I313" s="13">
        <v>4376.18</v>
      </c>
      <c r="J313" s="72"/>
      <c r="K313" s="131"/>
      <c r="L313" s="72">
        <v>369.6</v>
      </c>
      <c r="M313" s="1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49">
        <f t="shared" si="49"/>
        <v>1.0095000000000001</v>
      </c>
      <c r="T313" s="68">
        <f t="shared" si="54"/>
        <v>4417.75</v>
      </c>
      <c r="U313" s="2">
        <f t="shared" si="51"/>
        <v>429.57384531969598</v>
      </c>
    </row>
    <row r="314" spans="1:21" s="2" customFormat="1" ht="22.5" x14ac:dyDescent="0.25">
      <c r="A314" s="20"/>
      <c r="B314" s="21" t="s">
        <v>335</v>
      </c>
      <c r="C314" s="183" t="s">
        <v>336</v>
      </c>
      <c r="D314" s="183"/>
      <c r="E314" s="183"/>
      <c r="F314" s="22" t="s">
        <v>282</v>
      </c>
      <c r="G314" s="17" t="s">
        <v>605</v>
      </c>
      <c r="H314" s="17"/>
      <c r="I314" s="23">
        <v>0</v>
      </c>
      <c r="J314" s="109"/>
      <c r="K314" s="132"/>
      <c r="L314" s="147">
        <v>0</v>
      </c>
      <c r="M314" s="24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49">
        <f t="shared" si="49"/>
        <v>1.0095000000000001</v>
      </c>
      <c r="T314" s="2">
        <f>I314*N314*O314*P314*Q314*R314</f>
        <v>0</v>
      </c>
      <c r="U314" s="2">
        <f t="shared" si="51"/>
        <v>0</v>
      </c>
    </row>
    <row r="315" spans="1:21" s="2" customFormat="1" ht="22.5" x14ac:dyDescent="0.25">
      <c r="A315" s="20"/>
      <c r="B315" s="21" t="s">
        <v>338</v>
      </c>
      <c r="C315" s="183" t="s">
        <v>339</v>
      </c>
      <c r="D315" s="183"/>
      <c r="E315" s="183"/>
      <c r="F315" s="22" t="s">
        <v>21</v>
      </c>
      <c r="G315" s="17" t="s">
        <v>606</v>
      </c>
      <c r="H315" s="17"/>
      <c r="I315" s="23">
        <v>0</v>
      </c>
      <c r="J315" s="109"/>
      <c r="K315" s="132"/>
      <c r="L315" s="147">
        <v>0</v>
      </c>
      <c r="M315" s="24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49">
        <f t="shared" si="49"/>
        <v>1.0095000000000001</v>
      </c>
      <c r="T315" s="2">
        <f>I315*N315*O315*P315*Q315*R315</f>
        <v>0</v>
      </c>
      <c r="U315" s="2">
        <f t="shared" si="51"/>
        <v>0</v>
      </c>
    </row>
    <row r="316" spans="1:21" s="2" customFormat="1" ht="22.5" x14ac:dyDescent="0.25">
      <c r="A316" s="20"/>
      <c r="B316" s="21" t="s">
        <v>341</v>
      </c>
      <c r="C316" s="183" t="s">
        <v>342</v>
      </c>
      <c r="D316" s="183"/>
      <c r="E316" s="183"/>
      <c r="F316" s="22" t="s">
        <v>21</v>
      </c>
      <c r="G316" s="17" t="s">
        <v>607</v>
      </c>
      <c r="H316" s="17"/>
      <c r="I316" s="23">
        <v>0</v>
      </c>
      <c r="J316" s="109"/>
      <c r="K316" s="132"/>
      <c r="L316" s="147">
        <v>0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49">
        <f t="shared" si="49"/>
        <v>1.0095000000000001</v>
      </c>
      <c r="T316" s="2">
        <f>I316*N316*O316*P316*Q316*R316</f>
        <v>0</v>
      </c>
      <c r="U316" s="2">
        <f t="shared" si="51"/>
        <v>0</v>
      </c>
    </row>
    <row r="317" spans="1:21" s="2" customFormat="1" ht="22.5" x14ac:dyDescent="0.25">
      <c r="A317" s="25" t="s">
        <v>344</v>
      </c>
      <c r="B317" s="26" t="s">
        <v>345</v>
      </c>
      <c r="C317" s="186" t="s">
        <v>346</v>
      </c>
      <c r="D317" s="186"/>
      <c r="E317" s="186"/>
      <c r="F317" s="27" t="s">
        <v>165</v>
      </c>
      <c r="G317" s="28" t="s">
        <v>347</v>
      </c>
      <c r="H317" s="28"/>
      <c r="I317" s="29">
        <v>0</v>
      </c>
      <c r="J317" s="110"/>
      <c r="K317" s="133"/>
      <c r="L317" s="148">
        <v>0</v>
      </c>
      <c r="M317" s="30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49">
        <f t="shared" si="49"/>
        <v>1.0095000000000001</v>
      </c>
      <c r="T317" s="2">
        <f>I317*N317*O317*P317*Q317*R317</f>
        <v>0</v>
      </c>
      <c r="U317" s="2">
        <f t="shared" si="51"/>
        <v>0</v>
      </c>
    </row>
    <row r="318" spans="1:21" s="2" customFormat="1" ht="22.5" x14ac:dyDescent="0.25">
      <c r="A318" s="25" t="s">
        <v>344</v>
      </c>
      <c r="B318" s="26" t="s">
        <v>348</v>
      </c>
      <c r="C318" s="186" t="s">
        <v>349</v>
      </c>
      <c r="D318" s="186"/>
      <c r="E318" s="186"/>
      <c r="F318" s="27" t="s">
        <v>71</v>
      </c>
      <c r="G318" s="28" t="s">
        <v>347</v>
      </c>
      <c r="H318" s="28"/>
      <c r="I318" s="29">
        <v>0</v>
      </c>
      <c r="J318" s="110"/>
      <c r="K318" s="133"/>
      <c r="L318" s="148">
        <v>0</v>
      </c>
      <c r="M318" s="30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49">
        <f t="shared" si="49"/>
        <v>1.0095000000000001</v>
      </c>
      <c r="T318" s="2">
        <f>I318*N318*O318*P318*Q318*R318</f>
        <v>0</v>
      </c>
      <c r="U318" s="2">
        <f t="shared" si="51"/>
        <v>0</v>
      </c>
    </row>
    <row r="319" spans="1:21" s="2" customFormat="1" ht="33.75" x14ac:dyDescent="0.25">
      <c r="A319" s="10" t="s">
        <v>608</v>
      </c>
      <c r="B319" s="11" t="s">
        <v>609</v>
      </c>
      <c r="C319" s="182" t="s">
        <v>610</v>
      </c>
      <c r="D319" s="182"/>
      <c r="E319" s="182"/>
      <c r="F319" s="10" t="s">
        <v>353</v>
      </c>
      <c r="G319" s="31">
        <v>0.21</v>
      </c>
      <c r="H319" s="31"/>
      <c r="I319" s="13">
        <v>44708.74</v>
      </c>
      <c r="J319" s="72"/>
      <c r="K319" s="131"/>
      <c r="L319" s="72">
        <v>347.52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49">
        <f t="shared" si="49"/>
        <v>1.0095000000000001</v>
      </c>
      <c r="T319" s="68">
        <f>I319*S319</f>
        <v>45133.47</v>
      </c>
      <c r="U319" s="2">
        <f t="shared" si="51"/>
        <v>403.91099222267502</v>
      </c>
    </row>
    <row r="320" spans="1:21" s="2" customFormat="1" ht="22.5" x14ac:dyDescent="0.25">
      <c r="A320" s="20"/>
      <c r="B320" s="21" t="s">
        <v>335</v>
      </c>
      <c r="C320" s="183" t="s">
        <v>336</v>
      </c>
      <c r="D320" s="183"/>
      <c r="E320" s="183"/>
      <c r="F320" s="22" t="s">
        <v>282</v>
      </c>
      <c r="G320" s="17" t="s">
        <v>611</v>
      </c>
      <c r="H320" s="17"/>
      <c r="I320" s="23">
        <v>0</v>
      </c>
      <c r="J320" s="109"/>
      <c r="K320" s="132"/>
      <c r="L320" s="147">
        <v>0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49">
        <f t="shared" si="49"/>
        <v>1.0095000000000001</v>
      </c>
      <c r="T320" s="2">
        <f t="shared" ref="T320:T326" si="55">I320*N320*O320*P320*Q320*R320</f>
        <v>0</v>
      </c>
      <c r="U320" s="2">
        <f t="shared" si="51"/>
        <v>0</v>
      </c>
    </row>
    <row r="321" spans="1:21" s="2" customFormat="1" ht="22.5" x14ac:dyDescent="0.25">
      <c r="A321" s="20"/>
      <c r="B321" s="21" t="s">
        <v>360</v>
      </c>
      <c r="C321" s="183" t="s">
        <v>361</v>
      </c>
      <c r="D321" s="183"/>
      <c r="E321" s="183"/>
      <c r="F321" s="22" t="s">
        <v>71</v>
      </c>
      <c r="G321" s="17" t="s">
        <v>298</v>
      </c>
      <c r="H321" s="17"/>
      <c r="I321" s="23">
        <v>0</v>
      </c>
      <c r="J321" s="109"/>
      <c r="K321" s="132"/>
      <c r="L321" s="147">
        <v>0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49">
        <f t="shared" si="49"/>
        <v>1.0095000000000001</v>
      </c>
      <c r="T321" s="2">
        <f t="shared" si="55"/>
        <v>0</v>
      </c>
      <c r="U321" s="2">
        <f t="shared" si="51"/>
        <v>0</v>
      </c>
    </row>
    <row r="322" spans="1:21" s="2" customFormat="1" ht="22.5" x14ac:dyDescent="0.25">
      <c r="A322" s="20"/>
      <c r="B322" s="21" t="s">
        <v>560</v>
      </c>
      <c r="C322" s="183" t="s">
        <v>561</v>
      </c>
      <c r="D322" s="183"/>
      <c r="E322" s="183"/>
      <c r="F322" s="22" t="s">
        <v>282</v>
      </c>
      <c r="G322" s="17" t="s">
        <v>612</v>
      </c>
      <c r="H322" s="17"/>
      <c r="I322" s="23">
        <v>0</v>
      </c>
      <c r="J322" s="109"/>
      <c r="K322" s="132"/>
      <c r="L322" s="147">
        <v>0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49">
        <f t="shared" si="49"/>
        <v>1.0095000000000001</v>
      </c>
      <c r="T322" s="2">
        <f t="shared" si="55"/>
        <v>0</v>
      </c>
      <c r="U322" s="2">
        <f t="shared" si="51"/>
        <v>0</v>
      </c>
    </row>
    <row r="323" spans="1:21" s="2" customFormat="1" ht="22.5" x14ac:dyDescent="0.25">
      <c r="A323" s="25" t="s">
        <v>344</v>
      </c>
      <c r="B323" s="26" t="s">
        <v>366</v>
      </c>
      <c r="C323" s="186" t="s">
        <v>367</v>
      </c>
      <c r="D323" s="186"/>
      <c r="E323" s="186"/>
      <c r="F323" s="27" t="s">
        <v>21</v>
      </c>
      <c r="G323" s="28" t="s">
        <v>347</v>
      </c>
      <c r="H323" s="28"/>
      <c r="I323" s="29">
        <v>0</v>
      </c>
      <c r="J323" s="110"/>
      <c r="K323" s="133"/>
      <c r="L323" s="148">
        <v>0</v>
      </c>
      <c r="M323" s="30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49">
        <f t="shared" si="49"/>
        <v>1.0095000000000001</v>
      </c>
      <c r="T323" s="2">
        <f t="shared" si="55"/>
        <v>0</v>
      </c>
      <c r="U323" s="2">
        <f t="shared" si="51"/>
        <v>0</v>
      </c>
    </row>
    <row r="324" spans="1:21" s="2" customFormat="1" ht="22.5" x14ac:dyDescent="0.25">
      <c r="A324" s="20"/>
      <c r="B324" s="21" t="s">
        <v>563</v>
      </c>
      <c r="C324" s="183" t="s">
        <v>564</v>
      </c>
      <c r="D324" s="183"/>
      <c r="E324" s="183"/>
      <c r="F324" s="22" t="s">
        <v>282</v>
      </c>
      <c r="G324" s="17" t="s">
        <v>613</v>
      </c>
      <c r="H324" s="17"/>
      <c r="I324" s="23">
        <v>0</v>
      </c>
      <c r="J324" s="109"/>
      <c r="K324" s="132"/>
      <c r="L324" s="147">
        <v>0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49">
        <f t="shared" si="49"/>
        <v>1.0095000000000001</v>
      </c>
      <c r="T324" s="2">
        <f t="shared" si="55"/>
        <v>0</v>
      </c>
      <c r="U324" s="2">
        <f t="shared" si="51"/>
        <v>0</v>
      </c>
    </row>
    <row r="325" spans="1:21" s="2" customFormat="1" ht="22.5" x14ac:dyDescent="0.25">
      <c r="A325" s="20"/>
      <c r="B325" s="21" t="s">
        <v>368</v>
      </c>
      <c r="C325" s="183" t="s">
        <v>369</v>
      </c>
      <c r="D325" s="183"/>
      <c r="E325" s="183"/>
      <c r="F325" s="22" t="s">
        <v>21</v>
      </c>
      <c r="G325" s="17" t="s">
        <v>614</v>
      </c>
      <c r="H325" s="17"/>
      <c r="I325" s="23">
        <v>0</v>
      </c>
      <c r="J325" s="109"/>
      <c r="K325" s="132"/>
      <c r="L325" s="147">
        <v>0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49">
        <f t="shared" si="49"/>
        <v>1.0095000000000001</v>
      </c>
      <c r="T325" s="2">
        <f t="shared" si="55"/>
        <v>0</v>
      </c>
      <c r="U325" s="2">
        <f t="shared" si="51"/>
        <v>0</v>
      </c>
    </row>
    <row r="326" spans="1:21" s="2" customFormat="1" ht="22.5" x14ac:dyDescent="0.25">
      <c r="A326" s="20"/>
      <c r="B326" s="21" t="s">
        <v>371</v>
      </c>
      <c r="C326" s="183" t="s">
        <v>372</v>
      </c>
      <c r="D326" s="183"/>
      <c r="E326" s="183"/>
      <c r="F326" s="22" t="s">
        <v>282</v>
      </c>
      <c r="G326" s="17" t="s">
        <v>615</v>
      </c>
      <c r="H326" s="17"/>
      <c r="I326" s="23">
        <v>0</v>
      </c>
      <c r="J326" s="109"/>
      <c r="K326" s="132"/>
      <c r="L326" s="147">
        <v>0</v>
      </c>
      <c r="M326" s="24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49">
        <f t="shared" si="49"/>
        <v>1.0095000000000001</v>
      </c>
      <c r="T326" s="2">
        <f t="shared" si="55"/>
        <v>0</v>
      </c>
      <c r="U326" s="2">
        <f t="shared" si="51"/>
        <v>0</v>
      </c>
    </row>
    <row r="327" spans="1:21" s="2" customFormat="1" ht="45" x14ac:dyDescent="0.25">
      <c r="A327" s="10" t="s">
        <v>616</v>
      </c>
      <c r="B327" s="11" t="s">
        <v>617</v>
      </c>
      <c r="C327" s="182" t="s">
        <v>618</v>
      </c>
      <c r="D327" s="182"/>
      <c r="E327" s="182"/>
      <c r="F327" s="10" t="s">
        <v>165</v>
      </c>
      <c r="G327" s="12">
        <v>6</v>
      </c>
      <c r="H327" s="12"/>
      <c r="I327" s="13">
        <v>0</v>
      </c>
      <c r="J327" s="72"/>
      <c r="K327" s="131"/>
      <c r="L327" s="72">
        <v>6662.11</v>
      </c>
      <c r="M327" s="13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49">
        <f t="shared" si="49"/>
        <v>1.0095000000000001</v>
      </c>
      <c r="T327" s="68">
        <f t="shared" ref="T327:T331" si="56">I327*S327</f>
        <v>0</v>
      </c>
      <c r="U327" s="2">
        <f t="shared" si="51"/>
        <v>7743.1499205703403</v>
      </c>
    </row>
    <row r="328" spans="1:21" s="2" customFormat="1" ht="45" x14ac:dyDescent="0.25">
      <c r="A328" s="10" t="s">
        <v>619</v>
      </c>
      <c r="B328" s="11" t="s">
        <v>620</v>
      </c>
      <c r="C328" s="182" t="s">
        <v>621</v>
      </c>
      <c r="D328" s="182"/>
      <c r="E328" s="182"/>
      <c r="F328" s="10" t="s">
        <v>35</v>
      </c>
      <c r="G328" s="12">
        <v>10</v>
      </c>
      <c r="H328" s="12"/>
      <c r="I328" s="13">
        <v>0</v>
      </c>
      <c r="J328" s="72"/>
      <c r="K328" s="131"/>
      <c r="L328" s="72">
        <v>7705.83</v>
      </c>
      <c r="M328" s="13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49">
        <f t="shared" si="49"/>
        <v>1.0095000000000001</v>
      </c>
      <c r="T328" s="68">
        <f t="shared" si="56"/>
        <v>0</v>
      </c>
      <c r="U328" s="2">
        <f t="shared" si="51"/>
        <v>8956.2311268394806</v>
      </c>
    </row>
    <row r="329" spans="1:21" s="2" customFormat="1" ht="45" x14ac:dyDescent="0.25">
      <c r="A329" s="10" t="s">
        <v>622</v>
      </c>
      <c r="B329" s="11" t="s">
        <v>623</v>
      </c>
      <c r="C329" s="182" t="s">
        <v>624</v>
      </c>
      <c r="D329" s="182"/>
      <c r="E329" s="182"/>
      <c r="F329" s="10" t="s">
        <v>35</v>
      </c>
      <c r="G329" s="12">
        <v>4</v>
      </c>
      <c r="H329" s="12"/>
      <c r="I329" s="13">
        <v>0</v>
      </c>
      <c r="J329" s="72"/>
      <c r="K329" s="131"/>
      <c r="L329" s="72">
        <v>1493.51</v>
      </c>
      <c r="M329" s="13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49">
        <f t="shared" si="49"/>
        <v>1.0095000000000001</v>
      </c>
      <c r="T329" s="68">
        <f t="shared" si="56"/>
        <v>0</v>
      </c>
      <c r="U329" s="2">
        <f t="shared" si="51"/>
        <v>1735.85723410016</v>
      </c>
    </row>
    <row r="330" spans="1:21" s="2" customFormat="1" ht="45" x14ac:dyDescent="0.25">
      <c r="A330" s="10" t="s">
        <v>625</v>
      </c>
      <c r="B330" s="11" t="s">
        <v>626</v>
      </c>
      <c r="C330" s="182" t="s">
        <v>627</v>
      </c>
      <c r="D330" s="182"/>
      <c r="E330" s="182"/>
      <c r="F330" s="10" t="s">
        <v>35</v>
      </c>
      <c r="G330" s="12">
        <v>21</v>
      </c>
      <c r="H330" s="12"/>
      <c r="I330" s="13">
        <v>0</v>
      </c>
      <c r="J330" s="72"/>
      <c r="K330" s="131"/>
      <c r="L330" s="72">
        <v>1058.83</v>
      </c>
      <c r="M330" s="13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49">
        <f t="shared" si="49"/>
        <v>1.0095000000000001</v>
      </c>
      <c r="T330" s="68">
        <f t="shared" si="56"/>
        <v>0</v>
      </c>
      <c r="U330" s="2">
        <f t="shared" si="51"/>
        <v>1230.64305909051</v>
      </c>
    </row>
    <row r="331" spans="1:21" s="2" customFormat="1" ht="33.75" x14ac:dyDescent="0.25">
      <c r="A331" s="10" t="s">
        <v>628</v>
      </c>
      <c r="B331" s="11" t="s">
        <v>629</v>
      </c>
      <c r="C331" s="182" t="s">
        <v>630</v>
      </c>
      <c r="D331" s="182"/>
      <c r="E331" s="182"/>
      <c r="F331" s="10" t="s">
        <v>334</v>
      </c>
      <c r="G331" s="32">
        <v>0.3</v>
      </c>
      <c r="H331" s="32"/>
      <c r="I331" s="13">
        <v>841.92</v>
      </c>
      <c r="J331" s="72"/>
      <c r="K331" s="131"/>
      <c r="L331" s="72">
        <v>102.28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49">
        <f t="shared" si="49"/>
        <v>1.0095000000000001</v>
      </c>
      <c r="T331" s="68">
        <f t="shared" si="56"/>
        <v>849.92</v>
      </c>
      <c r="U331" s="2">
        <f t="shared" si="51"/>
        <v>118.876658277323</v>
      </c>
    </row>
    <row r="332" spans="1:21" s="2" customFormat="1" ht="22.5" x14ac:dyDescent="0.25">
      <c r="A332" s="20"/>
      <c r="B332" s="21" t="s">
        <v>335</v>
      </c>
      <c r="C332" s="183" t="s">
        <v>336</v>
      </c>
      <c r="D332" s="183"/>
      <c r="E332" s="183"/>
      <c r="F332" s="22" t="s">
        <v>282</v>
      </c>
      <c r="G332" s="17" t="s">
        <v>631</v>
      </c>
      <c r="H332" s="17"/>
      <c r="I332" s="23">
        <v>0</v>
      </c>
      <c r="J332" s="109"/>
      <c r="K332" s="132"/>
      <c r="L332" s="147">
        <v>0</v>
      </c>
      <c r="M332" s="24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49">
        <f t="shared" si="49"/>
        <v>1.0095000000000001</v>
      </c>
      <c r="T332" s="2">
        <f>I332*N332*O332*P332*Q332*R332</f>
        <v>0</v>
      </c>
      <c r="U332" s="2">
        <f t="shared" si="51"/>
        <v>0</v>
      </c>
    </row>
    <row r="333" spans="1:21" s="2" customFormat="1" ht="22.5" x14ac:dyDescent="0.25">
      <c r="A333" s="20"/>
      <c r="B333" s="21" t="s">
        <v>338</v>
      </c>
      <c r="C333" s="183" t="s">
        <v>339</v>
      </c>
      <c r="D333" s="183"/>
      <c r="E333" s="183"/>
      <c r="F333" s="22" t="s">
        <v>21</v>
      </c>
      <c r="G333" s="17" t="s">
        <v>632</v>
      </c>
      <c r="H333" s="17"/>
      <c r="I333" s="23">
        <v>0</v>
      </c>
      <c r="J333" s="109"/>
      <c r="K333" s="132"/>
      <c r="L333" s="147">
        <v>0</v>
      </c>
      <c r="M333" s="24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49">
        <f t="shared" si="49"/>
        <v>1.0095000000000001</v>
      </c>
      <c r="T333" s="2">
        <f>I333*N333*O333*P333*Q333*R333</f>
        <v>0</v>
      </c>
      <c r="U333" s="2">
        <f t="shared" si="51"/>
        <v>0</v>
      </c>
    </row>
    <row r="334" spans="1:21" s="2" customFormat="1" ht="22.5" x14ac:dyDescent="0.25">
      <c r="A334" s="20"/>
      <c r="B334" s="21" t="s">
        <v>341</v>
      </c>
      <c r="C334" s="183" t="s">
        <v>342</v>
      </c>
      <c r="D334" s="183"/>
      <c r="E334" s="183"/>
      <c r="F334" s="22" t="s">
        <v>21</v>
      </c>
      <c r="G334" s="17" t="s">
        <v>633</v>
      </c>
      <c r="H334" s="17"/>
      <c r="I334" s="23">
        <v>0</v>
      </c>
      <c r="J334" s="109"/>
      <c r="K334" s="132"/>
      <c r="L334" s="147">
        <v>0</v>
      </c>
      <c r="M334" s="24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49">
        <f t="shared" ref="S334:S394" si="57">S333</f>
        <v>1.0095000000000001</v>
      </c>
      <c r="T334" s="2">
        <f>I334*N334*O334*P334*Q334*R334</f>
        <v>0</v>
      </c>
      <c r="U334" s="2">
        <f t="shared" si="51"/>
        <v>0</v>
      </c>
    </row>
    <row r="335" spans="1:21" s="2" customFormat="1" ht="22.5" x14ac:dyDescent="0.25">
      <c r="A335" s="25" t="s">
        <v>344</v>
      </c>
      <c r="B335" s="26" t="s">
        <v>345</v>
      </c>
      <c r="C335" s="186" t="s">
        <v>346</v>
      </c>
      <c r="D335" s="186"/>
      <c r="E335" s="186"/>
      <c r="F335" s="27" t="s">
        <v>165</v>
      </c>
      <c r="G335" s="28" t="s">
        <v>347</v>
      </c>
      <c r="H335" s="28"/>
      <c r="I335" s="29">
        <v>0</v>
      </c>
      <c r="J335" s="110"/>
      <c r="K335" s="133"/>
      <c r="L335" s="148">
        <v>0</v>
      </c>
      <c r="M335" s="30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49">
        <f t="shared" si="57"/>
        <v>1.0095000000000001</v>
      </c>
      <c r="T335" s="2">
        <f>I335*N335*O335*P335*Q335*R335</f>
        <v>0</v>
      </c>
      <c r="U335" s="2">
        <f t="shared" si="51"/>
        <v>0</v>
      </c>
    </row>
    <row r="336" spans="1:21" s="2" customFormat="1" ht="22.5" x14ac:dyDescent="0.25">
      <c r="A336" s="25" t="s">
        <v>344</v>
      </c>
      <c r="B336" s="26" t="s">
        <v>348</v>
      </c>
      <c r="C336" s="186" t="s">
        <v>349</v>
      </c>
      <c r="D336" s="186"/>
      <c r="E336" s="186"/>
      <c r="F336" s="27" t="s">
        <v>71</v>
      </c>
      <c r="G336" s="28" t="s">
        <v>347</v>
      </c>
      <c r="H336" s="28"/>
      <c r="I336" s="29">
        <v>0</v>
      </c>
      <c r="J336" s="110"/>
      <c r="K336" s="133"/>
      <c r="L336" s="148">
        <v>0</v>
      </c>
      <c r="M336" s="30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49">
        <f t="shared" si="57"/>
        <v>1.0095000000000001</v>
      </c>
      <c r="T336" s="2">
        <f>I336*N336*O336*P336*Q336*R336</f>
        <v>0</v>
      </c>
      <c r="U336" s="2">
        <f t="shared" si="51"/>
        <v>0</v>
      </c>
    </row>
    <row r="337" spans="1:21" s="2" customFormat="1" ht="33.75" x14ac:dyDescent="0.25">
      <c r="A337" s="10" t="s">
        <v>634</v>
      </c>
      <c r="B337" s="11" t="s">
        <v>635</v>
      </c>
      <c r="C337" s="182" t="s">
        <v>636</v>
      </c>
      <c r="D337" s="182"/>
      <c r="E337" s="182"/>
      <c r="F337" s="10" t="s">
        <v>353</v>
      </c>
      <c r="G337" s="31">
        <v>0.03</v>
      </c>
      <c r="H337" s="31"/>
      <c r="I337" s="13">
        <v>6386.1</v>
      </c>
      <c r="J337" s="72"/>
      <c r="K337" s="131"/>
      <c r="L337" s="72">
        <v>54.63</v>
      </c>
      <c r="M337" s="13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49">
        <f t="shared" si="57"/>
        <v>1.0095000000000001</v>
      </c>
      <c r="T337" s="68">
        <f>I337*S337</f>
        <v>6446.77</v>
      </c>
      <c r="U337" s="2">
        <f t="shared" si="51"/>
        <v>63.494640610971302</v>
      </c>
    </row>
    <row r="338" spans="1:21" s="2" customFormat="1" ht="22.5" x14ac:dyDescent="0.25">
      <c r="A338" s="20"/>
      <c r="B338" s="21" t="s">
        <v>335</v>
      </c>
      <c r="C338" s="183" t="s">
        <v>336</v>
      </c>
      <c r="D338" s="183"/>
      <c r="E338" s="183"/>
      <c r="F338" s="22" t="s">
        <v>282</v>
      </c>
      <c r="G338" s="17" t="s">
        <v>637</v>
      </c>
      <c r="H338" s="17"/>
      <c r="I338" s="23">
        <v>0</v>
      </c>
      <c r="J338" s="109"/>
      <c r="K338" s="132"/>
      <c r="L338" s="147">
        <v>0</v>
      </c>
      <c r="M338" s="24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49">
        <f t="shared" si="57"/>
        <v>1.0095000000000001</v>
      </c>
      <c r="T338" s="2">
        <f t="shared" ref="T338:T344" si="58">I338*N338*O338*P338*Q338*R338</f>
        <v>0</v>
      </c>
      <c r="U338" s="2">
        <f t="shared" si="51"/>
        <v>0</v>
      </c>
    </row>
    <row r="339" spans="1:21" s="2" customFormat="1" ht="22.5" x14ac:dyDescent="0.25">
      <c r="A339" s="20"/>
      <c r="B339" s="21" t="s">
        <v>360</v>
      </c>
      <c r="C339" s="183" t="s">
        <v>361</v>
      </c>
      <c r="D339" s="183"/>
      <c r="E339" s="183"/>
      <c r="F339" s="22" t="s">
        <v>71</v>
      </c>
      <c r="G339" s="17" t="s">
        <v>638</v>
      </c>
      <c r="H339" s="17"/>
      <c r="I339" s="23">
        <v>0</v>
      </c>
      <c r="J339" s="109"/>
      <c r="K339" s="132"/>
      <c r="L339" s="147">
        <v>0</v>
      </c>
      <c r="M339" s="24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49">
        <f t="shared" si="57"/>
        <v>1.0095000000000001</v>
      </c>
      <c r="T339" s="2">
        <f t="shared" si="58"/>
        <v>0</v>
      </c>
      <c r="U339" s="2">
        <f t="shared" si="51"/>
        <v>0</v>
      </c>
    </row>
    <row r="340" spans="1:21" s="2" customFormat="1" ht="22.5" x14ac:dyDescent="0.25">
      <c r="A340" s="20"/>
      <c r="B340" s="21" t="s">
        <v>560</v>
      </c>
      <c r="C340" s="183" t="s">
        <v>561</v>
      </c>
      <c r="D340" s="183"/>
      <c r="E340" s="183"/>
      <c r="F340" s="22" t="s">
        <v>282</v>
      </c>
      <c r="G340" s="17" t="s">
        <v>639</v>
      </c>
      <c r="H340" s="17"/>
      <c r="I340" s="23">
        <v>0</v>
      </c>
      <c r="J340" s="109"/>
      <c r="K340" s="132"/>
      <c r="L340" s="147">
        <v>0</v>
      </c>
      <c r="M340" s="24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49">
        <f t="shared" si="57"/>
        <v>1.0095000000000001</v>
      </c>
      <c r="T340" s="2">
        <f t="shared" si="58"/>
        <v>0</v>
      </c>
      <c r="U340" s="2">
        <f t="shared" si="51"/>
        <v>0</v>
      </c>
    </row>
    <row r="341" spans="1:21" s="2" customFormat="1" ht="22.5" x14ac:dyDescent="0.25">
      <c r="A341" s="25" t="s">
        <v>344</v>
      </c>
      <c r="B341" s="26" t="s">
        <v>366</v>
      </c>
      <c r="C341" s="186" t="s">
        <v>367</v>
      </c>
      <c r="D341" s="186"/>
      <c r="E341" s="186"/>
      <c r="F341" s="27" t="s">
        <v>21</v>
      </c>
      <c r="G341" s="28" t="s">
        <v>347</v>
      </c>
      <c r="H341" s="28"/>
      <c r="I341" s="29">
        <v>0</v>
      </c>
      <c r="J341" s="110"/>
      <c r="K341" s="133"/>
      <c r="L341" s="148">
        <v>0</v>
      </c>
      <c r="M341" s="30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49">
        <f t="shared" si="57"/>
        <v>1.0095000000000001</v>
      </c>
      <c r="T341" s="2">
        <f t="shared" si="58"/>
        <v>0</v>
      </c>
      <c r="U341" s="2">
        <f t="shared" si="51"/>
        <v>0</v>
      </c>
    </row>
    <row r="342" spans="1:21" s="2" customFormat="1" ht="22.5" x14ac:dyDescent="0.25">
      <c r="A342" s="20"/>
      <c r="B342" s="21" t="s">
        <v>563</v>
      </c>
      <c r="C342" s="183" t="s">
        <v>564</v>
      </c>
      <c r="D342" s="183"/>
      <c r="E342" s="183"/>
      <c r="F342" s="22" t="s">
        <v>282</v>
      </c>
      <c r="G342" s="17" t="s">
        <v>640</v>
      </c>
      <c r="H342" s="17"/>
      <c r="I342" s="23">
        <v>0</v>
      </c>
      <c r="J342" s="109"/>
      <c r="K342" s="132"/>
      <c r="L342" s="147">
        <v>0</v>
      </c>
      <c r="M342" s="24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49">
        <f t="shared" si="57"/>
        <v>1.0095000000000001</v>
      </c>
      <c r="T342" s="2">
        <f t="shared" si="58"/>
        <v>0</v>
      </c>
      <c r="U342" s="2">
        <f t="shared" si="51"/>
        <v>0</v>
      </c>
    </row>
    <row r="343" spans="1:21" s="2" customFormat="1" ht="22.5" x14ac:dyDescent="0.25">
      <c r="A343" s="20"/>
      <c r="B343" s="21" t="s">
        <v>368</v>
      </c>
      <c r="C343" s="183" t="s">
        <v>369</v>
      </c>
      <c r="D343" s="183"/>
      <c r="E343" s="183"/>
      <c r="F343" s="22" t="s">
        <v>21</v>
      </c>
      <c r="G343" s="17" t="s">
        <v>641</v>
      </c>
      <c r="H343" s="17"/>
      <c r="I343" s="23">
        <v>0</v>
      </c>
      <c r="J343" s="109"/>
      <c r="K343" s="132"/>
      <c r="L343" s="147">
        <v>0</v>
      </c>
      <c r="M343" s="24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49">
        <f t="shared" si="57"/>
        <v>1.0095000000000001</v>
      </c>
      <c r="T343" s="2">
        <f t="shared" si="58"/>
        <v>0</v>
      </c>
      <c r="U343" s="2">
        <f t="shared" si="51"/>
        <v>0</v>
      </c>
    </row>
    <row r="344" spans="1:21" s="2" customFormat="1" ht="22.5" x14ac:dyDescent="0.25">
      <c r="A344" s="20"/>
      <c r="B344" s="21" t="s">
        <v>371</v>
      </c>
      <c r="C344" s="183" t="s">
        <v>372</v>
      </c>
      <c r="D344" s="183"/>
      <c r="E344" s="183"/>
      <c r="F344" s="22" t="s">
        <v>282</v>
      </c>
      <c r="G344" s="17" t="s">
        <v>642</v>
      </c>
      <c r="H344" s="17"/>
      <c r="I344" s="23">
        <v>0</v>
      </c>
      <c r="J344" s="109"/>
      <c r="K344" s="132"/>
      <c r="L344" s="147">
        <v>0</v>
      </c>
      <c r="M344" s="24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49">
        <f t="shared" si="57"/>
        <v>1.0095000000000001</v>
      </c>
      <c r="T344" s="2">
        <f t="shared" si="58"/>
        <v>0</v>
      </c>
      <c r="U344" s="2">
        <f t="shared" si="51"/>
        <v>0</v>
      </c>
    </row>
    <row r="345" spans="1:21" s="2" customFormat="1" ht="45" x14ac:dyDescent="0.25">
      <c r="A345" s="10" t="s">
        <v>643</v>
      </c>
      <c r="B345" s="11" t="s">
        <v>644</v>
      </c>
      <c r="C345" s="182" t="s">
        <v>645</v>
      </c>
      <c r="D345" s="182"/>
      <c r="E345" s="182"/>
      <c r="F345" s="10" t="s">
        <v>165</v>
      </c>
      <c r="G345" s="12">
        <v>3</v>
      </c>
      <c r="H345" s="12"/>
      <c r="I345" s="13">
        <v>0</v>
      </c>
      <c r="J345" s="72"/>
      <c r="K345" s="131"/>
      <c r="L345" s="72">
        <v>3170.66</v>
      </c>
      <c r="M345" s="13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49">
        <f t="shared" si="57"/>
        <v>1.0095000000000001</v>
      </c>
      <c r="T345" s="68">
        <f t="shared" ref="T345:T348" si="59">I345*S345</f>
        <v>0</v>
      </c>
      <c r="U345" s="2">
        <f t="shared" si="51"/>
        <v>3685.1531612590602</v>
      </c>
    </row>
    <row r="346" spans="1:21" s="2" customFormat="1" ht="45" x14ac:dyDescent="0.25">
      <c r="A346" s="10" t="s">
        <v>646</v>
      </c>
      <c r="B346" s="11" t="s">
        <v>647</v>
      </c>
      <c r="C346" s="182" t="s">
        <v>648</v>
      </c>
      <c r="D346" s="182"/>
      <c r="E346" s="182"/>
      <c r="F346" s="10" t="s">
        <v>35</v>
      </c>
      <c r="G346" s="12">
        <v>2</v>
      </c>
      <c r="H346" s="12"/>
      <c r="I346" s="13">
        <v>0</v>
      </c>
      <c r="J346" s="72"/>
      <c r="K346" s="131"/>
      <c r="L346" s="72">
        <v>1595.79</v>
      </c>
      <c r="M346" s="13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49">
        <f t="shared" si="57"/>
        <v>1.0095000000000001</v>
      </c>
      <c r="T346" s="68">
        <f t="shared" si="59"/>
        <v>0</v>
      </c>
      <c r="U346" s="2">
        <f t="shared" si="51"/>
        <v>1854.7338923774801</v>
      </c>
    </row>
    <row r="347" spans="1:21" s="2" customFormat="1" ht="45" x14ac:dyDescent="0.25">
      <c r="A347" s="10" t="s">
        <v>649</v>
      </c>
      <c r="B347" s="11" t="s">
        <v>650</v>
      </c>
      <c r="C347" s="182" t="s">
        <v>651</v>
      </c>
      <c r="D347" s="182"/>
      <c r="E347" s="182"/>
      <c r="F347" s="10" t="s">
        <v>35</v>
      </c>
      <c r="G347" s="12">
        <v>6</v>
      </c>
      <c r="H347" s="12"/>
      <c r="I347" s="13">
        <v>0</v>
      </c>
      <c r="J347" s="72"/>
      <c r="K347" s="131"/>
      <c r="L347" s="72">
        <v>388.2</v>
      </c>
      <c r="M347" s="13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49">
        <f t="shared" si="57"/>
        <v>1.0095000000000001</v>
      </c>
      <c r="T347" s="68">
        <f t="shared" si="59"/>
        <v>0</v>
      </c>
      <c r="U347" s="2">
        <f t="shared" si="51"/>
        <v>451.19200961338203</v>
      </c>
    </row>
    <row r="348" spans="1:21" s="2" customFormat="1" ht="33.75" x14ac:dyDescent="0.25">
      <c r="A348" s="10" t="s">
        <v>652</v>
      </c>
      <c r="B348" s="11" t="s">
        <v>653</v>
      </c>
      <c r="C348" s="182" t="s">
        <v>654</v>
      </c>
      <c r="D348" s="182"/>
      <c r="E348" s="182"/>
      <c r="F348" s="10" t="s">
        <v>655</v>
      </c>
      <c r="G348" s="12">
        <v>16</v>
      </c>
      <c r="H348" s="12"/>
      <c r="I348" s="13">
        <v>32226.27</v>
      </c>
      <c r="J348" s="72"/>
      <c r="K348" s="131"/>
      <c r="L348" s="72">
        <v>2988.19</v>
      </c>
      <c r="M348" s="13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49">
        <f t="shared" si="57"/>
        <v>1.0095000000000001</v>
      </c>
      <c r="T348" s="68">
        <f t="shared" si="59"/>
        <v>32532.42</v>
      </c>
      <c r="U348" s="2">
        <f t="shared" si="51"/>
        <v>3473.0743204704099</v>
      </c>
    </row>
    <row r="349" spans="1:21" s="2" customFormat="1" ht="22.5" x14ac:dyDescent="0.25">
      <c r="A349" s="20"/>
      <c r="B349" s="21" t="s">
        <v>69</v>
      </c>
      <c r="C349" s="183" t="s">
        <v>70</v>
      </c>
      <c r="D349" s="183"/>
      <c r="E349" s="183"/>
      <c r="F349" s="22" t="s">
        <v>71</v>
      </c>
      <c r="G349" s="17" t="s">
        <v>656</v>
      </c>
      <c r="H349" s="17"/>
      <c r="I349" s="23">
        <v>0</v>
      </c>
      <c r="J349" s="109"/>
      <c r="K349" s="132"/>
      <c r="L349" s="147">
        <v>0</v>
      </c>
      <c r="M349" s="24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49">
        <f t="shared" si="57"/>
        <v>1.0095000000000001</v>
      </c>
      <c r="T349" s="2">
        <f>I349*N349*O349*P349*Q349*R349</f>
        <v>0</v>
      </c>
      <c r="U349" s="2">
        <f t="shared" si="51"/>
        <v>0</v>
      </c>
    </row>
    <row r="350" spans="1:21" s="2" customFormat="1" ht="22.5" x14ac:dyDescent="0.25">
      <c r="A350" s="20"/>
      <c r="B350" s="21" t="s">
        <v>73</v>
      </c>
      <c r="C350" s="183" t="s">
        <v>74</v>
      </c>
      <c r="D350" s="183"/>
      <c r="E350" s="183"/>
      <c r="F350" s="22" t="s">
        <v>71</v>
      </c>
      <c r="G350" s="17" t="s">
        <v>657</v>
      </c>
      <c r="H350" s="17"/>
      <c r="I350" s="23">
        <v>0</v>
      </c>
      <c r="J350" s="109"/>
      <c r="K350" s="132"/>
      <c r="L350" s="147">
        <v>0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49">
        <f t="shared" si="57"/>
        <v>1.0095000000000001</v>
      </c>
      <c r="T350" s="2">
        <f>I350*N350*O350*P350*Q350*R350</f>
        <v>0</v>
      </c>
      <c r="U350" s="2">
        <f t="shared" si="51"/>
        <v>0</v>
      </c>
    </row>
    <row r="351" spans="1:21" s="2" customFormat="1" ht="45" x14ac:dyDescent="0.25">
      <c r="A351" s="10" t="s">
        <v>658</v>
      </c>
      <c r="B351" s="11" t="s">
        <v>659</v>
      </c>
      <c r="C351" s="182" t="s">
        <v>660</v>
      </c>
      <c r="D351" s="182"/>
      <c r="E351" s="182"/>
      <c r="F351" s="10" t="s">
        <v>35</v>
      </c>
      <c r="G351" s="12">
        <v>4</v>
      </c>
      <c r="H351" s="12"/>
      <c r="I351" s="13">
        <v>0</v>
      </c>
      <c r="J351" s="72"/>
      <c r="K351" s="131"/>
      <c r="L351" s="72">
        <v>1481.89</v>
      </c>
      <c r="M351" s="13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49">
        <f t="shared" si="57"/>
        <v>1.0095000000000001</v>
      </c>
      <c r="T351" s="68">
        <f t="shared" ref="T351:T359" si="60">I351*S351</f>
        <v>0</v>
      </c>
      <c r="U351" s="2">
        <f t="shared" si="51"/>
        <v>1722.35169275109</v>
      </c>
    </row>
    <row r="352" spans="1:21" s="2" customFormat="1" ht="45" x14ac:dyDescent="0.25">
      <c r="A352" s="10" t="s">
        <v>661</v>
      </c>
      <c r="B352" s="11" t="s">
        <v>662</v>
      </c>
      <c r="C352" s="182" t="s">
        <v>663</v>
      </c>
      <c r="D352" s="182"/>
      <c r="E352" s="182"/>
      <c r="F352" s="10" t="s">
        <v>35</v>
      </c>
      <c r="G352" s="12">
        <v>10</v>
      </c>
      <c r="H352" s="12"/>
      <c r="I352" s="13">
        <v>0</v>
      </c>
      <c r="J352" s="72"/>
      <c r="K352" s="131"/>
      <c r="L352" s="72">
        <v>7517.54</v>
      </c>
      <c r="M352" s="13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49">
        <f t="shared" si="57"/>
        <v>1.0095000000000001</v>
      </c>
      <c r="T352" s="68">
        <f t="shared" si="60"/>
        <v>0</v>
      </c>
      <c r="U352" s="2">
        <f t="shared" si="51"/>
        <v>8737.3878927073201</v>
      </c>
    </row>
    <row r="353" spans="1:21" s="2" customFormat="1" ht="45" x14ac:dyDescent="0.25">
      <c r="A353" s="10" t="s">
        <v>664</v>
      </c>
      <c r="B353" s="11" t="s">
        <v>665</v>
      </c>
      <c r="C353" s="182" t="s">
        <v>666</v>
      </c>
      <c r="D353" s="182"/>
      <c r="E353" s="182"/>
      <c r="F353" s="10" t="s">
        <v>35</v>
      </c>
      <c r="G353" s="12">
        <v>2</v>
      </c>
      <c r="H353" s="12"/>
      <c r="I353" s="13">
        <v>0</v>
      </c>
      <c r="J353" s="72"/>
      <c r="K353" s="131"/>
      <c r="L353" s="72">
        <v>819.4</v>
      </c>
      <c r="M353" s="13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49">
        <f t="shared" si="57"/>
        <v>1.0095000000000001</v>
      </c>
      <c r="T353" s="68">
        <f t="shared" si="60"/>
        <v>0</v>
      </c>
      <c r="U353" s="2">
        <f t="shared" si="51"/>
        <v>952.36149581969403</v>
      </c>
    </row>
    <row r="354" spans="1:21" s="2" customFormat="1" ht="45" x14ac:dyDescent="0.25">
      <c r="A354" s="10" t="s">
        <v>667</v>
      </c>
      <c r="B354" s="11" t="s">
        <v>668</v>
      </c>
      <c r="C354" s="182" t="s">
        <v>669</v>
      </c>
      <c r="D354" s="182"/>
      <c r="E354" s="182"/>
      <c r="F354" s="10" t="s">
        <v>35</v>
      </c>
      <c r="G354" s="12">
        <v>2</v>
      </c>
      <c r="H354" s="12"/>
      <c r="I354" s="13">
        <v>0</v>
      </c>
      <c r="J354" s="72"/>
      <c r="K354" s="131"/>
      <c r="L354" s="72">
        <v>8246.2800000000007</v>
      </c>
      <c r="M354" s="13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49">
        <f t="shared" si="57"/>
        <v>1.0095000000000001</v>
      </c>
      <c r="T354" s="68">
        <f t="shared" si="60"/>
        <v>0</v>
      </c>
      <c r="U354" s="2">
        <f t="shared" ref="U354:U377" si="61">L354*N354*O354*P354*Q354*R354</f>
        <v>9584.37827159876</v>
      </c>
    </row>
    <row r="355" spans="1:21" s="2" customFormat="1" ht="45" x14ac:dyDescent="0.25">
      <c r="A355" s="10" t="s">
        <v>670</v>
      </c>
      <c r="B355" s="11" t="s">
        <v>671</v>
      </c>
      <c r="C355" s="182" t="s">
        <v>672</v>
      </c>
      <c r="D355" s="182"/>
      <c r="E355" s="182"/>
      <c r="F355" s="10" t="s">
        <v>35</v>
      </c>
      <c r="G355" s="12">
        <v>4</v>
      </c>
      <c r="H355" s="12"/>
      <c r="I355" s="13">
        <v>0</v>
      </c>
      <c r="J355" s="72"/>
      <c r="K355" s="131"/>
      <c r="L355" s="72">
        <v>9.3000000000000007</v>
      </c>
      <c r="M355" s="13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49">
        <f t="shared" si="57"/>
        <v>1.0095000000000001</v>
      </c>
      <c r="T355" s="68">
        <f t="shared" si="60"/>
        <v>0</v>
      </c>
      <c r="U355" s="2">
        <f t="shared" si="61"/>
        <v>10.809082146843</v>
      </c>
    </row>
    <row r="356" spans="1:21" s="2" customFormat="1" ht="45" x14ac:dyDescent="0.25">
      <c r="A356" s="10" t="s">
        <v>673</v>
      </c>
      <c r="B356" s="11" t="s">
        <v>671</v>
      </c>
      <c r="C356" s="182" t="s">
        <v>674</v>
      </c>
      <c r="D356" s="182"/>
      <c r="E356" s="182"/>
      <c r="F356" s="10" t="s">
        <v>35</v>
      </c>
      <c r="G356" s="12">
        <v>10</v>
      </c>
      <c r="H356" s="12"/>
      <c r="I356" s="13">
        <v>0</v>
      </c>
      <c r="J356" s="72"/>
      <c r="K356" s="131"/>
      <c r="L356" s="72">
        <v>39.520000000000003</v>
      </c>
      <c r="M356" s="13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49">
        <f t="shared" si="57"/>
        <v>1.0095000000000001</v>
      </c>
      <c r="T356" s="68">
        <f t="shared" si="60"/>
        <v>0</v>
      </c>
      <c r="U356" s="2">
        <f t="shared" si="61"/>
        <v>45.932787789595203</v>
      </c>
    </row>
    <row r="357" spans="1:21" s="2" customFormat="1" ht="45" x14ac:dyDescent="0.25">
      <c r="A357" s="10" t="s">
        <v>675</v>
      </c>
      <c r="B357" s="11" t="s">
        <v>676</v>
      </c>
      <c r="C357" s="182" t="s">
        <v>677</v>
      </c>
      <c r="D357" s="182"/>
      <c r="E357" s="182"/>
      <c r="F357" s="10" t="s">
        <v>35</v>
      </c>
      <c r="G357" s="12">
        <v>2</v>
      </c>
      <c r="H357" s="12"/>
      <c r="I357" s="13">
        <v>0</v>
      </c>
      <c r="J357" s="72"/>
      <c r="K357" s="131"/>
      <c r="L357" s="72">
        <v>36.03</v>
      </c>
      <c r="M357" s="13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49">
        <f t="shared" si="57"/>
        <v>1.0095000000000001</v>
      </c>
      <c r="T357" s="68">
        <f t="shared" si="60"/>
        <v>0</v>
      </c>
      <c r="U357" s="2">
        <f t="shared" si="61"/>
        <v>41.876476317285302</v>
      </c>
    </row>
    <row r="358" spans="1:21" s="2" customFormat="1" ht="45" x14ac:dyDescent="0.25">
      <c r="A358" s="10" t="s">
        <v>678</v>
      </c>
      <c r="B358" s="11" t="s">
        <v>671</v>
      </c>
      <c r="C358" s="182" t="s">
        <v>679</v>
      </c>
      <c r="D358" s="182"/>
      <c r="E358" s="182"/>
      <c r="F358" s="10" t="s">
        <v>35</v>
      </c>
      <c r="G358" s="12">
        <v>2</v>
      </c>
      <c r="H358" s="12"/>
      <c r="I358" s="13">
        <v>0</v>
      </c>
      <c r="J358" s="72"/>
      <c r="K358" s="131"/>
      <c r="L358" s="72">
        <v>9.3000000000000007</v>
      </c>
      <c r="M358" s="13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49">
        <f t="shared" si="57"/>
        <v>1.0095000000000001</v>
      </c>
      <c r="T358" s="68">
        <f t="shared" si="60"/>
        <v>0</v>
      </c>
      <c r="U358" s="2">
        <f t="shared" si="61"/>
        <v>10.809082146843</v>
      </c>
    </row>
    <row r="359" spans="1:21" s="2" customFormat="1" ht="33.75" x14ac:dyDescent="0.25">
      <c r="A359" s="10" t="s">
        <v>680</v>
      </c>
      <c r="B359" s="11" t="s">
        <v>681</v>
      </c>
      <c r="C359" s="182" t="s">
        <v>682</v>
      </c>
      <c r="D359" s="182"/>
      <c r="E359" s="182"/>
      <c r="F359" s="10" t="s">
        <v>655</v>
      </c>
      <c r="G359" s="12">
        <v>4</v>
      </c>
      <c r="H359" s="12"/>
      <c r="I359" s="13">
        <v>20627.11</v>
      </c>
      <c r="J359" s="72"/>
      <c r="K359" s="131"/>
      <c r="L359" s="72">
        <v>1873.57</v>
      </c>
      <c r="M359" s="13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49">
        <f t="shared" si="57"/>
        <v>1.0095000000000001</v>
      </c>
      <c r="T359" s="68">
        <f t="shared" si="60"/>
        <v>20823.07</v>
      </c>
      <c r="U359" s="2">
        <f t="shared" si="61"/>
        <v>2177.5883911678102</v>
      </c>
    </row>
    <row r="360" spans="1:21" s="2" customFormat="1" ht="22.5" x14ac:dyDescent="0.25">
      <c r="A360" s="20"/>
      <c r="B360" s="21" t="s">
        <v>69</v>
      </c>
      <c r="C360" s="183" t="s">
        <v>70</v>
      </c>
      <c r="D360" s="183"/>
      <c r="E360" s="183"/>
      <c r="F360" s="22" t="s">
        <v>71</v>
      </c>
      <c r="G360" s="17" t="s">
        <v>683</v>
      </c>
      <c r="H360" s="17"/>
      <c r="I360" s="23">
        <v>0</v>
      </c>
      <c r="J360" s="109"/>
      <c r="K360" s="132"/>
      <c r="L360" s="147">
        <v>0</v>
      </c>
      <c r="M360" s="24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49">
        <f t="shared" si="57"/>
        <v>1.0095000000000001</v>
      </c>
      <c r="T360" s="2">
        <f>I360*N360*O360*P360*Q360*R360</f>
        <v>0</v>
      </c>
      <c r="U360" s="2">
        <f t="shared" si="61"/>
        <v>0</v>
      </c>
    </row>
    <row r="361" spans="1:21" s="2" customFormat="1" ht="22.5" x14ac:dyDescent="0.25">
      <c r="A361" s="20"/>
      <c r="B361" s="21" t="s">
        <v>73</v>
      </c>
      <c r="C361" s="183" t="s">
        <v>74</v>
      </c>
      <c r="D361" s="183"/>
      <c r="E361" s="183"/>
      <c r="F361" s="22" t="s">
        <v>71</v>
      </c>
      <c r="G361" s="17" t="s">
        <v>684</v>
      </c>
      <c r="H361" s="17"/>
      <c r="I361" s="23">
        <v>0</v>
      </c>
      <c r="J361" s="109"/>
      <c r="K361" s="132"/>
      <c r="L361" s="147">
        <v>0</v>
      </c>
      <c r="M361" s="24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49">
        <f t="shared" si="57"/>
        <v>1.0095000000000001</v>
      </c>
      <c r="T361" s="2">
        <f>I361*N361*O361*P361*Q361*R361</f>
        <v>0</v>
      </c>
      <c r="U361" s="2">
        <f t="shared" si="61"/>
        <v>0</v>
      </c>
    </row>
    <row r="362" spans="1:21" s="2" customFormat="1" ht="45" x14ac:dyDescent="0.25">
      <c r="A362" s="10" t="s">
        <v>685</v>
      </c>
      <c r="B362" s="11" t="s">
        <v>686</v>
      </c>
      <c r="C362" s="182" t="s">
        <v>687</v>
      </c>
      <c r="D362" s="182"/>
      <c r="E362" s="182"/>
      <c r="F362" s="10" t="s">
        <v>35</v>
      </c>
      <c r="G362" s="12">
        <v>8</v>
      </c>
      <c r="H362" s="12"/>
      <c r="I362" s="13">
        <v>0</v>
      </c>
      <c r="J362" s="72"/>
      <c r="K362" s="131"/>
      <c r="L362" s="72">
        <v>12961.6</v>
      </c>
      <c r="M362" s="13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49">
        <f t="shared" si="57"/>
        <v>1.0095000000000001</v>
      </c>
      <c r="T362" s="68">
        <f t="shared" ref="T362:T364" si="62">I362*S362</f>
        <v>0</v>
      </c>
      <c r="U362" s="2">
        <f t="shared" si="61"/>
        <v>15064.8386187656</v>
      </c>
    </row>
    <row r="363" spans="1:21" s="2" customFormat="1" ht="45" x14ac:dyDescent="0.25">
      <c r="A363" s="10" t="s">
        <v>688</v>
      </c>
      <c r="B363" s="11" t="s">
        <v>689</v>
      </c>
      <c r="C363" s="182" t="s">
        <v>690</v>
      </c>
      <c r="D363" s="182"/>
      <c r="E363" s="182"/>
      <c r="F363" s="10" t="s">
        <v>35</v>
      </c>
      <c r="G363" s="12">
        <v>8</v>
      </c>
      <c r="H363" s="12"/>
      <c r="I363" s="13">
        <v>0</v>
      </c>
      <c r="J363" s="72"/>
      <c r="K363" s="131"/>
      <c r="L363" s="72">
        <v>149.93</v>
      </c>
      <c r="M363" s="13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49">
        <f t="shared" si="57"/>
        <v>1.0095000000000001</v>
      </c>
      <c r="T363" s="68">
        <f t="shared" si="62"/>
        <v>0</v>
      </c>
      <c r="U363" s="2">
        <f t="shared" si="61"/>
        <v>174.25867594367401</v>
      </c>
    </row>
    <row r="364" spans="1:21" s="2" customFormat="1" ht="33.75" x14ac:dyDescent="0.25">
      <c r="A364" s="10" t="s">
        <v>691</v>
      </c>
      <c r="B364" s="11" t="s">
        <v>692</v>
      </c>
      <c r="C364" s="182" t="s">
        <v>693</v>
      </c>
      <c r="D364" s="182"/>
      <c r="E364" s="182"/>
      <c r="F364" s="10" t="s">
        <v>655</v>
      </c>
      <c r="G364" s="12">
        <v>2</v>
      </c>
      <c r="H364" s="12"/>
      <c r="I364" s="13">
        <v>4828.4399999999996</v>
      </c>
      <c r="J364" s="72"/>
      <c r="K364" s="131"/>
      <c r="L364" s="72">
        <v>1537.68</v>
      </c>
      <c r="M364" s="13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49">
        <f t="shared" si="57"/>
        <v>1.0095000000000001</v>
      </c>
      <c r="T364" s="68">
        <f t="shared" si="62"/>
        <v>4874.3100000000004</v>
      </c>
      <c r="U364" s="2">
        <f t="shared" si="61"/>
        <v>1787.19456296318</v>
      </c>
    </row>
    <row r="365" spans="1:21" s="2" customFormat="1" ht="22.5" x14ac:dyDescent="0.25">
      <c r="A365" s="20"/>
      <c r="B365" s="21" t="s">
        <v>69</v>
      </c>
      <c r="C365" s="183" t="s">
        <v>70</v>
      </c>
      <c r="D365" s="183"/>
      <c r="E365" s="183"/>
      <c r="F365" s="22" t="s">
        <v>71</v>
      </c>
      <c r="G365" s="17" t="s">
        <v>694</v>
      </c>
      <c r="H365" s="17"/>
      <c r="I365" s="23">
        <v>0</v>
      </c>
      <c r="J365" s="109"/>
      <c r="K365" s="132"/>
      <c r="L365" s="147">
        <v>0</v>
      </c>
      <c r="M365" s="24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49">
        <f t="shared" si="57"/>
        <v>1.0095000000000001</v>
      </c>
      <c r="T365" s="2">
        <f>I365*N365*O365*P365*Q365*R365</f>
        <v>0</v>
      </c>
      <c r="U365" s="2">
        <f t="shared" si="61"/>
        <v>0</v>
      </c>
    </row>
    <row r="366" spans="1:21" s="2" customFormat="1" ht="22.5" x14ac:dyDescent="0.25">
      <c r="A366" s="20"/>
      <c r="B366" s="21" t="s">
        <v>143</v>
      </c>
      <c r="C366" s="183" t="s">
        <v>144</v>
      </c>
      <c r="D366" s="183"/>
      <c r="E366" s="183"/>
      <c r="F366" s="22" t="s">
        <v>71</v>
      </c>
      <c r="G366" s="17" t="s">
        <v>695</v>
      </c>
      <c r="H366" s="17"/>
      <c r="I366" s="23">
        <v>0</v>
      </c>
      <c r="J366" s="109"/>
      <c r="K366" s="132"/>
      <c r="L366" s="147">
        <v>0</v>
      </c>
      <c r="M366" s="24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49">
        <f t="shared" si="57"/>
        <v>1.0095000000000001</v>
      </c>
      <c r="T366" s="2">
        <f>I366*N366*O366*P366*Q366*R366</f>
        <v>0</v>
      </c>
      <c r="U366" s="2">
        <f t="shared" si="61"/>
        <v>0</v>
      </c>
    </row>
    <row r="367" spans="1:21" s="2" customFormat="1" ht="45" x14ac:dyDescent="0.25">
      <c r="A367" s="10" t="s">
        <v>696</v>
      </c>
      <c r="B367" s="11" t="s">
        <v>697</v>
      </c>
      <c r="C367" s="182" t="s">
        <v>698</v>
      </c>
      <c r="D367" s="182"/>
      <c r="E367" s="182"/>
      <c r="F367" s="10" t="s">
        <v>35</v>
      </c>
      <c r="G367" s="12">
        <v>4</v>
      </c>
      <c r="H367" s="12"/>
      <c r="I367" s="13">
        <v>0</v>
      </c>
      <c r="J367" s="72"/>
      <c r="K367" s="131"/>
      <c r="L367" s="72">
        <v>9377.17</v>
      </c>
      <c r="M367" s="13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49">
        <f t="shared" si="57"/>
        <v>1.0095000000000001</v>
      </c>
      <c r="T367" s="68">
        <f t="shared" ref="T367:T369" si="63">I367*S367</f>
        <v>0</v>
      </c>
      <c r="U367" s="2">
        <f t="shared" si="61"/>
        <v>10898.774283323801</v>
      </c>
    </row>
    <row r="368" spans="1:21" s="2" customFormat="1" ht="45" x14ac:dyDescent="0.25">
      <c r="A368" s="10" t="s">
        <v>699</v>
      </c>
      <c r="B368" s="11" t="s">
        <v>700</v>
      </c>
      <c r="C368" s="182" t="s">
        <v>701</v>
      </c>
      <c r="D368" s="182"/>
      <c r="E368" s="182"/>
      <c r="F368" s="10" t="s">
        <v>35</v>
      </c>
      <c r="G368" s="12">
        <v>4</v>
      </c>
      <c r="H368" s="12"/>
      <c r="I368" s="13">
        <v>0</v>
      </c>
      <c r="J368" s="72"/>
      <c r="K368" s="131"/>
      <c r="L368" s="72">
        <v>95.31</v>
      </c>
      <c r="M368" s="13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49">
        <f t="shared" si="57"/>
        <v>1.0095000000000001</v>
      </c>
      <c r="T368" s="68">
        <f t="shared" si="63"/>
        <v>0</v>
      </c>
      <c r="U368" s="2">
        <f t="shared" si="61"/>
        <v>110.775658001678</v>
      </c>
    </row>
    <row r="369" spans="1:21" s="2" customFormat="1" ht="33.75" x14ac:dyDescent="0.25">
      <c r="A369" s="10" t="s">
        <v>702</v>
      </c>
      <c r="B369" s="11" t="s">
        <v>703</v>
      </c>
      <c r="C369" s="182" t="s">
        <v>704</v>
      </c>
      <c r="D369" s="182"/>
      <c r="E369" s="182"/>
      <c r="F369" s="10" t="s">
        <v>655</v>
      </c>
      <c r="G369" s="12">
        <v>5</v>
      </c>
      <c r="H369" s="12"/>
      <c r="I369" s="13">
        <v>15012.27</v>
      </c>
      <c r="J369" s="72"/>
      <c r="K369" s="131"/>
      <c r="L369" s="72">
        <v>1069.29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49">
        <f t="shared" si="57"/>
        <v>1.0095000000000001</v>
      </c>
      <c r="T369" s="68">
        <f t="shared" si="63"/>
        <v>15154.89</v>
      </c>
      <c r="U369" s="2">
        <f t="shared" si="61"/>
        <v>1242.8003708384699</v>
      </c>
    </row>
    <row r="370" spans="1:21" s="2" customFormat="1" ht="22.5" x14ac:dyDescent="0.25">
      <c r="A370" s="20"/>
      <c r="B370" s="21" t="s">
        <v>69</v>
      </c>
      <c r="C370" s="183" t="s">
        <v>70</v>
      </c>
      <c r="D370" s="183"/>
      <c r="E370" s="183"/>
      <c r="F370" s="22" t="s">
        <v>71</v>
      </c>
      <c r="G370" s="17" t="s">
        <v>705</v>
      </c>
      <c r="H370" s="17"/>
      <c r="I370" s="23">
        <v>0</v>
      </c>
      <c r="J370" s="109"/>
      <c r="K370" s="132"/>
      <c r="L370" s="147">
        <v>0</v>
      </c>
      <c r="M370" s="24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49">
        <f t="shared" si="57"/>
        <v>1.0095000000000001</v>
      </c>
      <c r="T370" s="2">
        <f>I370*N370*O370*P370*Q370*R370</f>
        <v>0</v>
      </c>
      <c r="U370" s="2">
        <f t="shared" si="61"/>
        <v>0</v>
      </c>
    </row>
    <row r="371" spans="1:21" s="2" customFormat="1" ht="22.5" x14ac:dyDescent="0.25">
      <c r="A371" s="20"/>
      <c r="B371" s="21" t="s">
        <v>73</v>
      </c>
      <c r="C371" s="183" t="s">
        <v>74</v>
      </c>
      <c r="D371" s="183"/>
      <c r="E371" s="183"/>
      <c r="F371" s="22" t="s">
        <v>71</v>
      </c>
      <c r="G371" s="17" t="s">
        <v>706</v>
      </c>
      <c r="H371" s="17"/>
      <c r="I371" s="23">
        <v>0</v>
      </c>
      <c r="J371" s="109"/>
      <c r="K371" s="132"/>
      <c r="L371" s="147">
        <v>0</v>
      </c>
      <c r="M371" s="24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49">
        <f t="shared" si="57"/>
        <v>1.0095000000000001</v>
      </c>
      <c r="T371" s="2">
        <f>I371*N371*O371*P371*Q371*R371</f>
        <v>0</v>
      </c>
      <c r="U371" s="2">
        <f t="shared" si="61"/>
        <v>0</v>
      </c>
    </row>
    <row r="372" spans="1:21" s="2" customFormat="1" ht="45" x14ac:dyDescent="0.25">
      <c r="A372" s="10" t="s">
        <v>707</v>
      </c>
      <c r="B372" s="11" t="s">
        <v>708</v>
      </c>
      <c r="C372" s="182" t="s">
        <v>709</v>
      </c>
      <c r="D372" s="182"/>
      <c r="E372" s="182"/>
      <c r="F372" s="10" t="s">
        <v>35</v>
      </c>
      <c r="G372" s="12">
        <v>10</v>
      </c>
      <c r="H372" s="12"/>
      <c r="I372" s="13">
        <v>0</v>
      </c>
      <c r="J372" s="72"/>
      <c r="K372" s="131"/>
      <c r="L372" s="72">
        <v>9484.1</v>
      </c>
      <c r="M372" s="13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49">
        <f t="shared" si="57"/>
        <v>1.0095000000000001</v>
      </c>
      <c r="T372" s="68">
        <f t="shared" ref="T372:T379" si="64">I372*S372</f>
        <v>0</v>
      </c>
      <c r="U372" s="2">
        <f t="shared" si="61"/>
        <v>11023.055482674599</v>
      </c>
    </row>
    <row r="373" spans="1:21" s="2" customFormat="1" ht="45" x14ac:dyDescent="0.25">
      <c r="A373" s="10" t="s">
        <v>710</v>
      </c>
      <c r="B373" s="11" t="s">
        <v>689</v>
      </c>
      <c r="C373" s="182" t="s">
        <v>711</v>
      </c>
      <c r="D373" s="182"/>
      <c r="E373" s="182"/>
      <c r="F373" s="10" t="s">
        <v>35</v>
      </c>
      <c r="G373" s="12">
        <v>10</v>
      </c>
      <c r="H373" s="12"/>
      <c r="I373" s="13">
        <v>0</v>
      </c>
      <c r="J373" s="72"/>
      <c r="K373" s="131"/>
      <c r="L373" s="72">
        <v>98.79</v>
      </c>
      <c r="M373" s="13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49">
        <f t="shared" si="57"/>
        <v>1.0095000000000001</v>
      </c>
      <c r="T373" s="68">
        <f t="shared" si="64"/>
        <v>0</v>
      </c>
      <c r="U373" s="2">
        <f t="shared" si="61"/>
        <v>114.820346805013</v>
      </c>
    </row>
    <row r="374" spans="1:21" s="2" customFormat="1" ht="15" x14ac:dyDescent="0.25">
      <c r="A374" s="43" t="s">
        <v>712</v>
      </c>
      <c r="B374" s="65"/>
      <c r="C374" s="65"/>
      <c r="D374" s="65"/>
      <c r="E374" s="65"/>
      <c r="F374" s="65"/>
      <c r="G374" s="65"/>
      <c r="H374" s="65"/>
      <c r="I374" s="65">
        <v>0</v>
      </c>
      <c r="J374" s="112"/>
      <c r="K374" s="135"/>
      <c r="L374" s="150">
        <v>0</v>
      </c>
      <c r="M374" s="4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49">
        <f t="shared" si="57"/>
        <v>1.0095000000000001</v>
      </c>
      <c r="T374" s="68">
        <f t="shared" si="64"/>
        <v>0</v>
      </c>
      <c r="U374" s="2">
        <f t="shared" si="61"/>
        <v>0</v>
      </c>
    </row>
    <row r="375" spans="1:21" s="2" customFormat="1" ht="15" x14ac:dyDescent="0.25">
      <c r="A375" s="10" t="s">
        <v>713</v>
      </c>
      <c r="B375" s="11" t="s">
        <v>714</v>
      </c>
      <c r="C375" s="182" t="s">
        <v>715</v>
      </c>
      <c r="D375" s="182"/>
      <c r="E375" s="182"/>
      <c r="F375" s="10" t="s">
        <v>71</v>
      </c>
      <c r="G375" s="33">
        <v>1.2999999999999999E-3</v>
      </c>
      <c r="H375" s="33"/>
      <c r="I375" s="13">
        <v>71.67</v>
      </c>
      <c r="J375" s="72"/>
      <c r="K375" s="131"/>
      <c r="L375" s="72">
        <v>82.52</v>
      </c>
      <c r="M375" s="13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49">
        <f t="shared" si="57"/>
        <v>1.0095000000000001</v>
      </c>
      <c r="T375" s="68">
        <f t="shared" si="64"/>
        <v>72.349999999999994</v>
      </c>
      <c r="U375" s="2">
        <f t="shared" si="61"/>
        <v>95.910264382525199</v>
      </c>
    </row>
    <row r="376" spans="1:21" s="2" customFormat="1" ht="15" x14ac:dyDescent="0.25">
      <c r="A376" s="10" t="s">
        <v>716</v>
      </c>
      <c r="B376" s="11" t="s">
        <v>717</v>
      </c>
      <c r="C376" s="182" t="s">
        <v>718</v>
      </c>
      <c r="D376" s="182"/>
      <c r="E376" s="182"/>
      <c r="F376" s="10" t="s">
        <v>71</v>
      </c>
      <c r="G376" s="33">
        <v>4.9200000000000001E-2</v>
      </c>
      <c r="H376" s="33"/>
      <c r="I376" s="13">
        <v>10217.15</v>
      </c>
      <c r="J376" s="72"/>
      <c r="K376" s="131"/>
      <c r="L376" s="72">
        <v>11763.3</v>
      </c>
      <c r="M376" s="13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49">
        <f t="shared" si="57"/>
        <v>1.0095000000000001</v>
      </c>
      <c r="T376" s="68">
        <f t="shared" si="64"/>
        <v>10314.209999999999</v>
      </c>
      <c r="U376" s="2">
        <f t="shared" si="61"/>
        <v>13672.0941954794</v>
      </c>
    </row>
    <row r="377" spans="1:21" s="2" customFormat="1" ht="15" x14ac:dyDescent="0.25">
      <c r="A377" s="10" t="s">
        <v>719</v>
      </c>
      <c r="B377" s="11" t="s">
        <v>720</v>
      </c>
      <c r="C377" s="182" t="s">
        <v>721</v>
      </c>
      <c r="D377" s="182"/>
      <c r="E377" s="182"/>
      <c r="F377" s="10" t="s">
        <v>21</v>
      </c>
      <c r="G377" s="12">
        <v>200</v>
      </c>
      <c r="H377" s="12"/>
      <c r="I377" s="13">
        <v>26960.720000000001</v>
      </c>
      <c r="J377" s="72"/>
      <c r="K377" s="131"/>
      <c r="L377" s="72">
        <v>31040.66</v>
      </c>
      <c r="M377" s="13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49">
        <f t="shared" si="57"/>
        <v>1.0095000000000001</v>
      </c>
      <c r="T377" s="68">
        <f t="shared" si="64"/>
        <v>27216.85</v>
      </c>
      <c r="U377" s="2">
        <f t="shared" si="61"/>
        <v>36077.531594862703</v>
      </c>
    </row>
    <row r="378" spans="1:21" s="2" customFormat="1" ht="15" customHeight="1" x14ac:dyDescent="0.25">
      <c r="A378" s="195" t="s">
        <v>722</v>
      </c>
      <c r="B378" s="196"/>
      <c r="C378" s="196"/>
      <c r="D378" s="196"/>
      <c r="E378" s="196"/>
      <c r="F378" s="63"/>
      <c r="G378" s="63"/>
      <c r="H378" s="63"/>
      <c r="I378" s="63">
        <v>0</v>
      </c>
      <c r="J378" s="108"/>
      <c r="K378" s="130"/>
      <c r="L378" s="146">
        <v>0</v>
      </c>
      <c r="M378" s="64"/>
      <c r="N378" s="49"/>
      <c r="O378" s="49"/>
      <c r="P378" s="49"/>
      <c r="Q378" s="49"/>
      <c r="R378" s="49"/>
      <c r="S378" s="49">
        <f t="shared" si="57"/>
        <v>1.0095000000000001</v>
      </c>
      <c r="T378" s="68">
        <f t="shared" si="64"/>
        <v>0</v>
      </c>
      <c r="U378" s="68">
        <f>I378</f>
        <v>0</v>
      </c>
    </row>
    <row r="379" spans="1:21" s="2" customFormat="1" ht="22.5" x14ac:dyDescent="0.25">
      <c r="A379" s="10" t="s">
        <v>723</v>
      </c>
      <c r="B379" s="11" t="s">
        <v>724</v>
      </c>
      <c r="C379" s="182" t="s">
        <v>725</v>
      </c>
      <c r="D379" s="182"/>
      <c r="E379" s="182"/>
      <c r="F379" s="10" t="s">
        <v>726</v>
      </c>
      <c r="G379" s="31">
        <v>0.64</v>
      </c>
      <c r="H379" s="31"/>
      <c r="I379" s="13">
        <v>21363.040000000001</v>
      </c>
      <c r="J379" s="72"/>
      <c r="K379" s="131"/>
      <c r="L379" s="72">
        <v>3563.51</v>
      </c>
      <c r="M379" s="13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49">
        <f t="shared" si="57"/>
        <v>1.0095000000000001</v>
      </c>
      <c r="T379" s="68">
        <f t="shared" si="64"/>
        <v>21565.99</v>
      </c>
      <c r="U379" s="2">
        <f t="shared" ref="U379:U394" si="65">L379*N379*O379*P379*Q379*R379</f>
        <v>4141.7497119458603</v>
      </c>
    </row>
    <row r="380" spans="1:21" s="2" customFormat="1" ht="22.5" x14ac:dyDescent="0.25">
      <c r="A380" s="20"/>
      <c r="B380" s="21" t="s">
        <v>727</v>
      </c>
      <c r="C380" s="183" t="s">
        <v>728</v>
      </c>
      <c r="D380" s="183"/>
      <c r="E380" s="183"/>
      <c r="F380" s="22" t="s">
        <v>71</v>
      </c>
      <c r="G380" s="17" t="s">
        <v>729</v>
      </c>
      <c r="H380" s="17"/>
      <c r="I380" s="23">
        <v>0</v>
      </c>
      <c r="J380" s="109"/>
      <c r="K380" s="132"/>
      <c r="L380" s="147">
        <v>0</v>
      </c>
      <c r="M380" s="24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49">
        <f t="shared" si="57"/>
        <v>1.0095000000000001</v>
      </c>
      <c r="T380" s="2">
        <f>I380*N380*O380*P380*Q380*R380</f>
        <v>0</v>
      </c>
      <c r="U380" s="2">
        <f t="shared" si="65"/>
        <v>0</v>
      </c>
    </row>
    <row r="381" spans="1:21" s="2" customFormat="1" ht="22.5" x14ac:dyDescent="0.25">
      <c r="A381" s="20"/>
      <c r="B381" s="21" t="s">
        <v>730</v>
      </c>
      <c r="C381" s="183" t="s">
        <v>731</v>
      </c>
      <c r="D381" s="183"/>
      <c r="E381" s="183"/>
      <c r="F381" s="22" t="s">
        <v>71</v>
      </c>
      <c r="G381" s="17" t="s">
        <v>732</v>
      </c>
      <c r="H381" s="17"/>
      <c r="I381" s="23">
        <v>0</v>
      </c>
      <c r="J381" s="109"/>
      <c r="K381" s="132"/>
      <c r="L381" s="147">
        <v>0</v>
      </c>
      <c r="M381" s="24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49">
        <f t="shared" si="57"/>
        <v>1.0095000000000001</v>
      </c>
      <c r="T381" s="2">
        <f>I381*N381*O381*P381*Q381*R381</f>
        <v>0</v>
      </c>
      <c r="U381" s="2">
        <f t="shared" si="65"/>
        <v>0</v>
      </c>
    </row>
    <row r="382" spans="1:21" s="2" customFormat="1" ht="22.5" x14ac:dyDescent="0.25">
      <c r="A382" s="20"/>
      <c r="B382" s="21" t="s">
        <v>733</v>
      </c>
      <c r="C382" s="183" t="s">
        <v>734</v>
      </c>
      <c r="D382" s="183"/>
      <c r="E382" s="183"/>
      <c r="F382" s="22" t="s">
        <v>71</v>
      </c>
      <c r="G382" s="17" t="s">
        <v>735</v>
      </c>
      <c r="H382" s="17"/>
      <c r="I382" s="23">
        <v>0</v>
      </c>
      <c r="J382" s="109"/>
      <c r="K382" s="132"/>
      <c r="L382" s="147">
        <v>0</v>
      </c>
      <c r="M382" s="24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49">
        <f t="shared" si="57"/>
        <v>1.0095000000000001</v>
      </c>
      <c r="T382" s="2">
        <f>I382*N382*O382*P382*Q382*R382</f>
        <v>0</v>
      </c>
      <c r="U382" s="2">
        <f t="shared" si="65"/>
        <v>0</v>
      </c>
    </row>
    <row r="383" spans="1:21" s="2" customFormat="1" ht="22.5" x14ac:dyDescent="0.25">
      <c r="A383" s="20"/>
      <c r="B383" s="21" t="s">
        <v>736</v>
      </c>
      <c r="C383" s="183" t="s">
        <v>737</v>
      </c>
      <c r="D383" s="183"/>
      <c r="E383" s="183"/>
      <c r="F383" s="22" t="s">
        <v>71</v>
      </c>
      <c r="G383" s="17" t="s">
        <v>738</v>
      </c>
      <c r="H383" s="17"/>
      <c r="I383" s="23">
        <v>0</v>
      </c>
      <c r="J383" s="109"/>
      <c r="K383" s="132"/>
      <c r="L383" s="147">
        <v>0</v>
      </c>
      <c r="M383" s="24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49">
        <f t="shared" si="57"/>
        <v>1.0095000000000001</v>
      </c>
      <c r="T383" s="2">
        <f>I383*N383*O383*P383*Q383*R383</f>
        <v>0</v>
      </c>
      <c r="U383" s="2">
        <f t="shared" si="65"/>
        <v>0</v>
      </c>
    </row>
    <row r="384" spans="1:21" s="2" customFormat="1" ht="22.5" x14ac:dyDescent="0.25">
      <c r="A384" s="20"/>
      <c r="B384" s="21" t="s">
        <v>739</v>
      </c>
      <c r="C384" s="183" t="s">
        <v>740</v>
      </c>
      <c r="D384" s="183"/>
      <c r="E384" s="183"/>
      <c r="F384" s="22" t="s">
        <v>71</v>
      </c>
      <c r="G384" s="17" t="s">
        <v>741</v>
      </c>
      <c r="H384" s="17"/>
      <c r="I384" s="23">
        <v>0</v>
      </c>
      <c r="J384" s="109"/>
      <c r="K384" s="132"/>
      <c r="L384" s="147">
        <v>0</v>
      </c>
      <c r="M384" s="24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49">
        <f t="shared" si="57"/>
        <v>1.0095000000000001</v>
      </c>
      <c r="T384" s="2">
        <f>I384*N384*O384*P384*Q384*R384</f>
        <v>0</v>
      </c>
      <c r="U384" s="2">
        <f t="shared" si="65"/>
        <v>0</v>
      </c>
    </row>
    <row r="385" spans="1:21" s="2" customFormat="1" ht="45" x14ac:dyDescent="0.25">
      <c r="A385" s="10" t="s">
        <v>742</v>
      </c>
      <c r="B385" s="11" t="s">
        <v>743</v>
      </c>
      <c r="C385" s="182" t="s">
        <v>744</v>
      </c>
      <c r="D385" s="182"/>
      <c r="E385" s="182"/>
      <c r="F385" s="10" t="s">
        <v>165</v>
      </c>
      <c r="G385" s="12">
        <v>6</v>
      </c>
      <c r="H385" s="12"/>
      <c r="I385" s="13">
        <v>0</v>
      </c>
      <c r="J385" s="72"/>
      <c r="K385" s="131"/>
      <c r="L385" s="72">
        <v>1925.88</v>
      </c>
      <c r="M385" s="13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49">
        <f t="shared" si="57"/>
        <v>1.0095000000000001</v>
      </c>
      <c r="T385" s="68">
        <f t="shared" ref="T385:T392" si="66">I385*S385</f>
        <v>0</v>
      </c>
      <c r="U385" s="2">
        <f t="shared" si="65"/>
        <v>2238.38657257656</v>
      </c>
    </row>
    <row r="386" spans="1:21" s="2" customFormat="1" ht="45" x14ac:dyDescent="0.25">
      <c r="A386" s="10" t="s">
        <v>745</v>
      </c>
      <c r="B386" s="11" t="s">
        <v>746</v>
      </c>
      <c r="C386" s="182" t="s">
        <v>747</v>
      </c>
      <c r="D386" s="182"/>
      <c r="E386" s="182"/>
      <c r="F386" s="10" t="s">
        <v>165</v>
      </c>
      <c r="G386" s="12">
        <v>4</v>
      </c>
      <c r="H386" s="12"/>
      <c r="I386" s="13">
        <v>0</v>
      </c>
      <c r="J386" s="72"/>
      <c r="K386" s="131"/>
      <c r="L386" s="72">
        <v>841.48</v>
      </c>
      <c r="M386" s="13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49">
        <f t="shared" si="57"/>
        <v>1.0095000000000001</v>
      </c>
      <c r="T386" s="68">
        <f t="shared" si="66"/>
        <v>0</v>
      </c>
      <c r="U386" s="2">
        <f t="shared" si="65"/>
        <v>978.02434891671498</v>
      </c>
    </row>
    <row r="387" spans="1:21" s="2" customFormat="1" ht="45" x14ac:dyDescent="0.25">
      <c r="A387" s="10" t="s">
        <v>748</v>
      </c>
      <c r="B387" s="11" t="s">
        <v>743</v>
      </c>
      <c r="C387" s="182" t="s">
        <v>749</v>
      </c>
      <c r="D387" s="182"/>
      <c r="E387" s="182"/>
      <c r="F387" s="10" t="s">
        <v>165</v>
      </c>
      <c r="G387" s="12">
        <v>3</v>
      </c>
      <c r="H387" s="12"/>
      <c r="I387" s="13">
        <v>0</v>
      </c>
      <c r="J387" s="72"/>
      <c r="K387" s="131"/>
      <c r="L387" s="72">
        <v>1986.31</v>
      </c>
      <c r="M387" s="13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49">
        <f t="shared" si="57"/>
        <v>1.0095000000000001</v>
      </c>
      <c r="T387" s="68">
        <f t="shared" si="66"/>
        <v>0</v>
      </c>
      <c r="U387" s="2">
        <f t="shared" si="65"/>
        <v>2308.62236119309</v>
      </c>
    </row>
    <row r="388" spans="1:21" s="2" customFormat="1" ht="45" x14ac:dyDescent="0.25">
      <c r="A388" s="10" t="s">
        <v>750</v>
      </c>
      <c r="B388" s="11" t="s">
        <v>746</v>
      </c>
      <c r="C388" s="182" t="s">
        <v>751</v>
      </c>
      <c r="D388" s="182"/>
      <c r="E388" s="182"/>
      <c r="F388" s="10" t="s">
        <v>165</v>
      </c>
      <c r="G388" s="12">
        <v>6</v>
      </c>
      <c r="H388" s="12"/>
      <c r="I388" s="13">
        <v>0</v>
      </c>
      <c r="J388" s="72"/>
      <c r="K388" s="131"/>
      <c r="L388" s="72">
        <v>2749.92</v>
      </c>
      <c r="M388" s="13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49">
        <f t="shared" si="57"/>
        <v>1.0095000000000001</v>
      </c>
      <c r="T388" s="68">
        <f t="shared" si="66"/>
        <v>0</v>
      </c>
      <c r="U388" s="2">
        <f t="shared" si="65"/>
        <v>3196.1409868006999</v>
      </c>
    </row>
    <row r="389" spans="1:21" s="2" customFormat="1" ht="45" x14ac:dyDescent="0.25">
      <c r="A389" s="10" t="s">
        <v>752</v>
      </c>
      <c r="B389" s="11" t="s">
        <v>746</v>
      </c>
      <c r="C389" s="182" t="s">
        <v>753</v>
      </c>
      <c r="D389" s="182"/>
      <c r="E389" s="182"/>
      <c r="F389" s="10" t="s">
        <v>165</v>
      </c>
      <c r="G389" s="12">
        <v>21</v>
      </c>
      <c r="H389" s="12"/>
      <c r="I389" s="13">
        <v>0</v>
      </c>
      <c r="J389" s="72"/>
      <c r="K389" s="131"/>
      <c r="L389" s="72">
        <v>13029.01</v>
      </c>
      <c r="M389" s="13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49">
        <f t="shared" si="57"/>
        <v>1.0095000000000001</v>
      </c>
      <c r="T389" s="68">
        <f t="shared" si="66"/>
        <v>0</v>
      </c>
      <c r="U389" s="2">
        <f t="shared" si="65"/>
        <v>15143.187030326801</v>
      </c>
    </row>
    <row r="390" spans="1:21" s="2" customFormat="1" ht="45" x14ac:dyDescent="0.25">
      <c r="A390" s="10" t="s">
        <v>754</v>
      </c>
      <c r="B390" s="11" t="s">
        <v>755</v>
      </c>
      <c r="C390" s="182" t="s">
        <v>756</v>
      </c>
      <c r="D390" s="182"/>
      <c r="E390" s="182"/>
      <c r="F390" s="10" t="s">
        <v>165</v>
      </c>
      <c r="G390" s="12">
        <v>3</v>
      </c>
      <c r="H390" s="12"/>
      <c r="I390" s="13">
        <v>0</v>
      </c>
      <c r="J390" s="72"/>
      <c r="K390" s="131"/>
      <c r="L390" s="72">
        <v>2071.16</v>
      </c>
      <c r="M390" s="13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49">
        <f t="shared" si="57"/>
        <v>1.0095000000000001</v>
      </c>
      <c r="T390" s="68">
        <f t="shared" si="66"/>
        <v>0</v>
      </c>
      <c r="U390" s="2">
        <f t="shared" si="65"/>
        <v>2407.2407074468101</v>
      </c>
    </row>
    <row r="391" spans="1:21" s="2" customFormat="1" ht="45" x14ac:dyDescent="0.25">
      <c r="A391" s="10" t="s">
        <v>757</v>
      </c>
      <c r="B391" s="11" t="s">
        <v>758</v>
      </c>
      <c r="C391" s="182" t="s">
        <v>759</v>
      </c>
      <c r="D391" s="182"/>
      <c r="E391" s="182"/>
      <c r="F391" s="10" t="s">
        <v>35</v>
      </c>
      <c r="G391" s="12">
        <v>1</v>
      </c>
      <c r="H391" s="12"/>
      <c r="I391" s="13">
        <v>0</v>
      </c>
      <c r="J391" s="72"/>
      <c r="K391" s="131"/>
      <c r="L391" s="72">
        <v>596.24</v>
      </c>
      <c r="M391" s="13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49">
        <f t="shared" si="57"/>
        <v>1.0095000000000001</v>
      </c>
      <c r="T391" s="68">
        <f t="shared" si="66"/>
        <v>0</v>
      </c>
      <c r="U391" s="2">
        <f t="shared" si="65"/>
        <v>692.99001497136203</v>
      </c>
    </row>
    <row r="392" spans="1:21" s="2" customFormat="1" ht="56.25" x14ac:dyDescent="0.25">
      <c r="A392" s="10" t="s">
        <v>760</v>
      </c>
      <c r="B392" s="11" t="s">
        <v>761</v>
      </c>
      <c r="C392" s="182" t="s">
        <v>762</v>
      </c>
      <c r="D392" s="182"/>
      <c r="E392" s="182"/>
      <c r="F392" s="10" t="s">
        <v>763</v>
      </c>
      <c r="G392" s="32">
        <v>0.2</v>
      </c>
      <c r="H392" s="32"/>
      <c r="I392" s="13">
        <v>1664.67</v>
      </c>
      <c r="J392" s="72"/>
      <c r="K392" s="131"/>
      <c r="L392" s="72">
        <v>276.62</v>
      </c>
      <c r="M392" s="13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49">
        <f t="shared" si="57"/>
        <v>1.0095000000000001</v>
      </c>
      <c r="T392" s="68">
        <f t="shared" si="66"/>
        <v>1680.48</v>
      </c>
      <c r="U392" s="2">
        <f t="shared" si="65"/>
        <v>321.50626918921603</v>
      </c>
    </row>
    <row r="393" spans="1:21" s="2" customFormat="1" ht="22.5" x14ac:dyDescent="0.25">
      <c r="A393" s="20"/>
      <c r="B393" s="21" t="s">
        <v>764</v>
      </c>
      <c r="C393" s="183" t="s">
        <v>765</v>
      </c>
      <c r="D393" s="183"/>
      <c r="E393" s="183"/>
      <c r="F393" s="22" t="s">
        <v>71</v>
      </c>
      <c r="G393" s="17" t="s">
        <v>766</v>
      </c>
      <c r="H393" s="17"/>
      <c r="I393" s="23">
        <v>0</v>
      </c>
      <c r="J393" s="109"/>
      <c r="K393" s="132"/>
      <c r="L393" s="147">
        <v>0</v>
      </c>
      <c r="M393" s="24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49">
        <f t="shared" si="57"/>
        <v>1.0095000000000001</v>
      </c>
      <c r="T393" s="2">
        <f>I393*N393*O393*P393*Q393*R393</f>
        <v>0</v>
      </c>
      <c r="U393" s="2">
        <f t="shared" si="65"/>
        <v>0</v>
      </c>
    </row>
    <row r="394" spans="1:21" s="2" customFormat="1" ht="45" x14ac:dyDescent="0.25">
      <c r="A394" s="10" t="s">
        <v>767</v>
      </c>
      <c r="B394" s="11" t="s">
        <v>768</v>
      </c>
      <c r="C394" s="182" t="s">
        <v>769</v>
      </c>
      <c r="D394" s="182"/>
      <c r="E394" s="182"/>
      <c r="F394" s="10" t="s">
        <v>21</v>
      </c>
      <c r="G394" s="12">
        <v>10</v>
      </c>
      <c r="H394" s="12"/>
      <c r="I394" s="13">
        <v>0</v>
      </c>
      <c r="J394" s="72"/>
      <c r="K394" s="131"/>
      <c r="L394" s="72">
        <v>3655.33</v>
      </c>
      <c r="M394" s="13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49">
        <f t="shared" si="57"/>
        <v>1.0095000000000001</v>
      </c>
      <c r="T394" s="68">
        <f>I394*S394</f>
        <v>0</v>
      </c>
      <c r="U394" s="2">
        <f t="shared" si="65"/>
        <v>4248.4690584752298</v>
      </c>
    </row>
    <row r="395" spans="1:21" s="55" customFormat="1" ht="20.25" customHeight="1" x14ac:dyDescent="0.25">
      <c r="A395" s="184" t="s">
        <v>6535</v>
      </c>
      <c r="B395" s="185"/>
      <c r="C395" s="185"/>
      <c r="D395" s="185"/>
      <c r="E395" s="185"/>
      <c r="F395" s="185"/>
      <c r="G395" s="185"/>
      <c r="H395" s="165"/>
      <c r="I395" s="166"/>
      <c r="J395" s="167"/>
      <c r="K395" s="168"/>
      <c r="L395" s="169"/>
      <c r="M395" s="170"/>
    </row>
    <row r="396" spans="1:21" s="172" customFormat="1" ht="20.25" customHeight="1" thickBot="1" x14ac:dyDescent="0.3">
      <c r="A396" s="174" t="s">
        <v>6546</v>
      </c>
      <c r="B396" s="175"/>
      <c r="C396" s="175"/>
      <c r="D396" s="175"/>
      <c r="E396" s="175"/>
      <c r="F396" s="175"/>
      <c r="G396" s="175"/>
      <c r="H396" s="171"/>
      <c r="I396" s="176"/>
      <c r="J396" s="177"/>
      <c r="K396" s="177"/>
      <c r="L396" s="177"/>
      <c r="M396" s="178"/>
    </row>
    <row r="397" spans="1:21" s="172" customFormat="1" ht="20.25" customHeight="1" thickBot="1" x14ac:dyDescent="0.3">
      <c r="A397" s="174" t="s">
        <v>6547</v>
      </c>
      <c r="B397" s="175"/>
      <c r="C397" s="175"/>
      <c r="D397" s="175"/>
      <c r="E397" s="175"/>
      <c r="F397" s="175"/>
      <c r="G397" s="175"/>
      <c r="H397" s="171"/>
      <c r="I397" s="179"/>
      <c r="J397" s="180"/>
      <c r="K397" s="180"/>
      <c r="L397" s="180"/>
      <c r="M397" s="181"/>
    </row>
    <row r="398" spans="1:21" ht="20.25" customHeight="1" x14ac:dyDescent="0.2">
      <c r="I398" s="73"/>
      <c r="J398" s="113"/>
      <c r="K398" s="136"/>
      <c r="L398" s="113"/>
      <c r="M398" s="73"/>
      <c r="T398" s="73">
        <f>T397-I401</f>
        <v>0</v>
      </c>
      <c r="U398" s="1">
        <f>SUM(U14:U394)</f>
        <v>2520707.91060767</v>
      </c>
    </row>
    <row r="399" spans="1:21" ht="11.25" customHeight="1" x14ac:dyDescent="0.2">
      <c r="U399" s="73">
        <f>I398+U398</f>
        <v>2520707.91</v>
      </c>
    </row>
    <row r="400" spans="1:21" ht="11.25" customHeight="1" x14ac:dyDescent="0.2">
      <c r="I400" s="73"/>
      <c r="J400" s="113"/>
      <c r="K400" s="136"/>
    </row>
    <row r="401" spans="7:11" ht="11.25" customHeight="1" x14ac:dyDescent="0.2">
      <c r="G401" s="76"/>
      <c r="H401" s="76"/>
    </row>
    <row r="402" spans="7:11" ht="11.25" customHeight="1" x14ac:dyDescent="0.2">
      <c r="I402" s="73"/>
      <c r="J402" s="113"/>
      <c r="K402" s="136"/>
    </row>
  </sheetData>
  <autoFilter ref="A11:BQ400" xr:uid="{00000000-0001-0000-0000-000000000000}"/>
  <mergeCells count="395">
    <mergeCell ref="A2:L2"/>
    <mergeCell ref="A3:L3"/>
    <mergeCell ref="A5:L5"/>
    <mergeCell ref="A6:L6"/>
    <mergeCell ref="A7:L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  <mergeCell ref="A396:G396"/>
    <mergeCell ref="I396:M396"/>
    <mergeCell ref="A397:G397"/>
    <mergeCell ref="I397:M397"/>
    <mergeCell ref="C392:E392"/>
    <mergeCell ref="C393:E393"/>
    <mergeCell ref="C394:E394"/>
    <mergeCell ref="C387:E387"/>
    <mergeCell ref="C388:E388"/>
    <mergeCell ref="C389:E389"/>
    <mergeCell ref="C390:E390"/>
    <mergeCell ref="C391:E391"/>
    <mergeCell ref="A395:G39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T641"/>
  <sheetViews>
    <sheetView topLeftCell="A61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4067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4068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4069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4070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82" t="s">
        <v>775</v>
      </c>
      <c r="D13" s="182"/>
      <c r="E13" s="182"/>
      <c r="F13" s="10" t="s">
        <v>776</v>
      </c>
      <c r="G13" s="12">
        <v>1</v>
      </c>
      <c r="H13" s="12"/>
      <c r="I13" s="13">
        <v>5583.29</v>
      </c>
      <c r="J13" s="72"/>
      <c r="K13" s="131"/>
      <c r="L13" s="72">
        <v>64.34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5583.29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4" si="0">I14*N14*O14*P14*Q14*R14</f>
        <v>6489.2731461986104</v>
      </c>
      <c r="T14" s="2">
        <f t="shared" ref="T14:T64" si="1">L14*N14*O14*P14*Q14*R14</f>
        <v>0</v>
      </c>
    </row>
    <row r="15" spans="1:20" s="2" customFormat="1" ht="22.5" x14ac:dyDescent="0.25">
      <c r="A15" s="20"/>
      <c r="B15" s="21" t="s">
        <v>41</v>
      </c>
      <c r="C15" s="183" t="s">
        <v>42</v>
      </c>
      <c r="D15" s="183"/>
      <c r="E15" s="183"/>
      <c r="F15" s="22" t="s">
        <v>21</v>
      </c>
      <c r="G15" s="17" t="s">
        <v>4071</v>
      </c>
      <c r="H15" s="17"/>
      <c r="I15" s="23">
        <v>5.48</v>
      </c>
      <c r="J15" s="109"/>
      <c r="K15" s="132"/>
      <c r="L15" s="147">
        <v>5.48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6.3692225983548001</v>
      </c>
      <c r="T15" s="2">
        <f t="shared" si="1"/>
        <v>6.3692225983548001</v>
      </c>
    </row>
    <row r="16" spans="1:20" s="2" customFormat="1" ht="22.5" x14ac:dyDescent="0.25">
      <c r="A16" s="20"/>
      <c r="B16" s="21" t="s">
        <v>778</v>
      </c>
      <c r="C16" s="183" t="s">
        <v>24</v>
      </c>
      <c r="D16" s="183"/>
      <c r="E16" s="183"/>
      <c r="F16" s="22" t="s">
        <v>71</v>
      </c>
      <c r="G16" s="17" t="s">
        <v>4072</v>
      </c>
      <c r="H16" s="17"/>
      <c r="I16" s="23">
        <v>0.78</v>
      </c>
      <c r="J16" s="109"/>
      <c r="K16" s="132"/>
      <c r="L16" s="147">
        <v>0.78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0.90656818005780004</v>
      </c>
      <c r="T16" s="2">
        <f t="shared" si="1"/>
        <v>0.90656818005780004</v>
      </c>
    </row>
    <row r="17" spans="1:20" s="2" customFormat="1" ht="22.5" x14ac:dyDescent="0.25">
      <c r="A17" s="25" t="s">
        <v>344</v>
      </c>
      <c r="B17" s="26" t="s">
        <v>780</v>
      </c>
      <c r="C17" s="186" t="s">
        <v>781</v>
      </c>
      <c r="D17" s="186"/>
      <c r="E17" s="186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86" t="s">
        <v>783</v>
      </c>
      <c r="D18" s="186"/>
      <c r="E18" s="186"/>
      <c r="F18" s="27" t="s">
        <v>79</v>
      </c>
      <c r="G18" s="28" t="s">
        <v>944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3" t="s">
        <v>785</v>
      </c>
      <c r="D19" s="183"/>
      <c r="E19" s="183"/>
      <c r="F19" s="22" t="s">
        <v>71</v>
      </c>
      <c r="G19" s="17" t="s">
        <v>1561</v>
      </c>
      <c r="H19" s="17"/>
      <c r="I19" s="23">
        <v>1.18</v>
      </c>
      <c r="J19" s="109"/>
      <c r="K19" s="132"/>
      <c r="L19" s="147">
        <v>1.18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1.3714749390618</v>
      </c>
      <c r="T19" s="2">
        <f t="shared" si="1"/>
        <v>1.3714749390618</v>
      </c>
    </row>
    <row r="20" spans="1:20" s="2" customFormat="1" ht="45" x14ac:dyDescent="0.25">
      <c r="A20" s="10" t="s">
        <v>787</v>
      </c>
      <c r="B20" s="11" t="s">
        <v>4024</v>
      </c>
      <c r="C20" s="182" t="s">
        <v>789</v>
      </c>
      <c r="D20" s="182"/>
      <c r="E20" s="182"/>
      <c r="F20" s="10" t="s">
        <v>35</v>
      </c>
      <c r="G20" s="12">
        <v>1</v>
      </c>
      <c r="H20" s="12"/>
      <c r="I20" s="13">
        <v>87299.99</v>
      </c>
      <c r="J20" s="72"/>
      <c r="K20" s="131"/>
      <c r="L20" s="72">
        <v>87299.99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101465.888529954</v>
      </c>
      <c r="T20" s="2">
        <f t="shared" si="1"/>
        <v>101465.888529954</v>
      </c>
    </row>
    <row r="21" spans="1:20" s="2" customFormat="1" ht="15" x14ac:dyDescent="0.25">
      <c r="A21" s="10" t="s">
        <v>790</v>
      </c>
      <c r="B21" s="11" t="s">
        <v>791</v>
      </c>
      <c r="C21" s="182" t="s">
        <v>792</v>
      </c>
      <c r="D21" s="182"/>
      <c r="E21" s="182"/>
      <c r="F21" s="10" t="s">
        <v>793</v>
      </c>
      <c r="G21" s="12">
        <v>1</v>
      </c>
      <c r="H21" s="12"/>
      <c r="I21" s="13">
        <v>904.36</v>
      </c>
      <c r="J21" s="72"/>
      <c r="K21" s="131"/>
      <c r="L21" s="72">
        <v>37.5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1051.10769143214</v>
      </c>
      <c r="T21" s="2">
        <f t="shared" si="1"/>
        <v>43.585008656625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2507.42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2914.2912641545199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3" t="s">
        <v>70</v>
      </c>
      <c r="D23" s="183"/>
      <c r="E23" s="183"/>
      <c r="F23" s="22" t="s">
        <v>71</v>
      </c>
      <c r="G23" s="17" t="s">
        <v>1052</v>
      </c>
      <c r="H23" s="17"/>
      <c r="I23" s="23">
        <v>1.55</v>
      </c>
      <c r="J23" s="109"/>
      <c r="K23" s="132"/>
      <c r="L23" s="147">
        <v>1.55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1.8015136911405001</v>
      </c>
      <c r="T23" s="2">
        <f t="shared" si="1"/>
        <v>1.8015136911405001</v>
      </c>
    </row>
    <row r="24" spans="1:20" s="2" customFormat="1" ht="22.5" x14ac:dyDescent="0.25">
      <c r="A24" s="20"/>
      <c r="B24" s="21" t="s">
        <v>795</v>
      </c>
      <c r="C24" s="183" t="s">
        <v>796</v>
      </c>
      <c r="D24" s="183"/>
      <c r="E24" s="183"/>
      <c r="F24" s="22" t="s">
        <v>71</v>
      </c>
      <c r="G24" s="17" t="s">
        <v>1053</v>
      </c>
      <c r="H24" s="17"/>
      <c r="I24" s="23">
        <v>2.63</v>
      </c>
      <c r="J24" s="109"/>
      <c r="K24" s="132"/>
      <c r="L24" s="147">
        <v>2.63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3.0567619404512998</v>
      </c>
      <c r="T24" s="2">
        <f t="shared" si="1"/>
        <v>3.0567619404512998</v>
      </c>
    </row>
    <row r="25" spans="1:20" s="2" customFormat="1" ht="22.5" x14ac:dyDescent="0.25">
      <c r="A25" s="25" t="s">
        <v>76</v>
      </c>
      <c r="B25" s="26" t="s">
        <v>798</v>
      </c>
      <c r="C25" s="186" t="s">
        <v>799</v>
      </c>
      <c r="D25" s="186"/>
      <c r="E25" s="186"/>
      <c r="F25" s="27" t="s">
        <v>79</v>
      </c>
      <c r="G25" s="28" t="s">
        <v>944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3" t="s">
        <v>801</v>
      </c>
      <c r="D26" s="183"/>
      <c r="E26" s="183"/>
      <c r="F26" s="22" t="s">
        <v>282</v>
      </c>
      <c r="G26" s="17" t="s">
        <v>1054</v>
      </c>
      <c r="H26" s="17"/>
      <c r="I26" s="23">
        <v>0.14000000000000001</v>
      </c>
      <c r="J26" s="109"/>
      <c r="K26" s="132"/>
      <c r="L26" s="147">
        <v>0.14000000000000001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45" x14ac:dyDescent="0.25">
      <c r="A27" s="10" t="s">
        <v>38</v>
      </c>
      <c r="B27" s="11" t="s">
        <v>4028</v>
      </c>
      <c r="C27" s="182" t="s">
        <v>804</v>
      </c>
      <c r="D27" s="182"/>
      <c r="E27" s="182"/>
      <c r="F27" s="10" t="s">
        <v>35</v>
      </c>
      <c r="G27" s="12">
        <v>1</v>
      </c>
      <c r="H27" s="12"/>
      <c r="I27" s="13">
        <v>22969.96</v>
      </c>
      <c r="J27" s="72"/>
      <c r="K27" s="131"/>
      <c r="L27" s="72">
        <v>22969.96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26697.224145128799</v>
      </c>
      <c r="T27" s="2">
        <f t="shared" si="1"/>
        <v>26697.224145128799</v>
      </c>
    </row>
    <row r="28" spans="1:20" s="2" customFormat="1" ht="15" x14ac:dyDescent="0.25">
      <c r="A28" s="209" t="s">
        <v>805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1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960</v>
      </c>
      <c r="C29" s="182" t="s">
        <v>961</v>
      </c>
      <c r="D29" s="182"/>
      <c r="E29" s="182"/>
      <c r="F29" s="10" t="s">
        <v>808</v>
      </c>
      <c r="G29" s="37">
        <v>2.896E-2</v>
      </c>
      <c r="H29" s="37"/>
      <c r="I29" s="13">
        <v>3736.51</v>
      </c>
      <c r="J29" s="72"/>
      <c r="K29" s="131"/>
      <c r="L29" s="72">
        <v>559.34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4342.8218852150903</v>
      </c>
      <c r="T29" s="2">
        <f t="shared" si="1"/>
        <v>650.10236645324301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9752.94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11335.519315401199</v>
      </c>
      <c r="T30" s="2">
        <f t="shared" si="1"/>
        <v>0</v>
      </c>
    </row>
    <row r="31" spans="1:20" s="2" customFormat="1" ht="22.5" x14ac:dyDescent="0.25">
      <c r="A31" s="20"/>
      <c r="B31" s="21" t="s">
        <v>69</v>
      </c>
      <c r="C31" s="183" t="s">
        <v>70</v>
      </c>
      <c r="D31" s="183"/>
      <c r="E31" s="183"/>
      <c r="F31" s="22" t="s">
        <v>71</v>
      </c>
      <c r="G31" s="17" t="s">
        <v>4073</v>
      </c>
      <c r="H31" s="17"/>
      <c r="I31" s="23">
        <v>0.18</v>
      </c>
      <c r="J31" s="109"/>
      <c r="K31" s="132"/>
      <c r="L31" s="147">
        <v>0.18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0.20920804155180001</v>
      </c>
      <c r="T31" s="2">
        <f t="shared" si="1"/>
        <v>0.20920804155180001</v>
      </c>
    </row>
    <row r="32" spans="1:20" s="2" customFormat="1" ht="22.5" x14ac:dyDescent="0.25">
      <c r="A32" s="20"/>
      <c r="B32" s="21" t="s">
        <v>41</v>
      </c>
      <c r="C32" s="183" t="s">
        <v>42</v>
      </c>
      <c r="D32" s="183"/>
      <c r="E32" s="183"/>
      <c r="F32" s="22" t="s">
        <v>21</v>
      </c>
      <c r="G32" s="17" t="s">
        <v>4074</v>
      </c>
      <c r="H32" s="17"/>
      <c r="I32" s="23">
        <v>10.84</v>
      </c>
      <c r="J32" s="109"/>
      <c r="K32" s="132"/>
      <c r="L32" s="147">
        <v>10.84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12.598973169008399</v>
      </c>
      <c r="T32" s="2">
        <f t="shared" si="1"/>
        <v>12.598973169008399</v>
      </c>
    </row>
    <row r="33" spans="1:20" s="2" customFormat="1" ht="22.5" x14ac:dyDescent="0.25">
      <c r="A33" s="20"/>
      <c r="B33" s="21" t="s">
        <v>778</v>
      </c>
      <c r="C33" s="183" t="s">
        <v>24</v>
      </c>
      <c r="D33" s="183"/>
      <c r="E33" s="183"/>
      <c r="F33" s="22" t="s">
        <v>71</v>
      </c>
      <c r="G33" s="17" t="s">
        <v>4075</v>
      </c>
      <c r="H33" s="17"/>
      <c r="I33" s="23">
        <v>6.79</v>
      </c>
      <c r="J33" s="109"/>
      <c r="K33" s="132"/>
      <c r="L33" s="147">
        <v>6.79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7.8917922340929003</v>
      </c>
      <c r="T33" s="2">
        <f t="shared" si="1"/>
        <v>7.8917922340929003</v>
      </c>
    </row>
    <row r="34" spans="1:20" s="2" customFormat="1" ht="22.5" x14ac:dyDescent="0.25">
      <c r="A34" s="20"/>
      <c r="B34" s="21" t="s">
        <v>965</v>
      </c>
      <c r="C34" s="183" t="s">
        <v>966</v>
      </c>
      <c r="D34" s="183"/>
      <c r="E34" s="183"/>
      <c r="F34" s="22" t="s">
        <v>21</v>
      </c>
      <c r="G34" s="17" t="s">
        <v>4076</v>
      </c>
      <c r="H34" s="17"/>
      <c r="I34" s="23">
        <v>36.979999999999997</v>
      </c>
      <c r="J34" s="109"/>
      <c r="K34" s="132"/>
      <c r="L34" s="147">
        <v>36.979999999999997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42.980629869919802</v>
      </c>
      <c r="T34" s="2">
        <f t="shared" si="1"/>
        <v>42.980629869919802</v>
      </c>
    </row>
    <row r="35" spans="1:20" s="2" customFormat="1" ht="22.5" x14ac:dyDescent="0.25">
      <c r="A35" s="20"/>
      <c r="B35" s="21" t="s">
        <v>968</v>
      </c>
      <c r="C35" s="183" t="s">
        <v>969</v>
      </c>
      <c r="D35" s="183"/>
      <c r="E35" s="183"/>
      <c r="F35" s="22" t="s">
        <v>21</v>
      </c>
      <c r="G35" s="17" t="s">
        <v>4077</v>
      </c>
      <c r="H35" s="17"/>
      <c r="I35" s="23">
        <v>9.7899999999999991</v>
      </c>
      <c r="J35" s="109"/>
      <c r="K35" s="132"/>
      <c r="L35" s="147">
        <v>9.7899999999999991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11.3785929266229</v>
      </c>
      <c r="T35" s="2">
        <f t="shared" si="1"/>
        <v>11.3785929266229</v>
      </c>
    </row>
    <row r="36" spans="1:20" s="2" customFormat="1" ht="22.5" x14ac:dyDescent="0.25">
      <c r="A36" s="25" t="s">
        <v>344</v>
      </c>
      <c r="B36" s="26" t="s">
        <v>815</v>
      </c>
      <c r="C36" s="186" t="s">
        <v>816</v>
      </c>
      <c r="D36" s="186"/>
      <c r="E36" s="186"/>
      <c r="F36" s="27" t="s">
        <v>817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76</v>
      </c>
      <c r="B37" s="26" t="s">
        <v>818</v>
      </c>
      <c r="C37" s="186" t="s">
        <v>819</v>
      </c>
      <c r="D37" s="186"/>
      <c r="E37" s="186"/>
      <c r="F37" s="27" t="s">
        <v>817</v>
      </c>
      <c r="G37" s="28" t="s">
        <v>4078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821</v>
      </c>
      <c r="C38" s="186" t="s">
        <v>822</v>
      </c>
      <c r="D38" s="186"/>
      <c r="E38" s="186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366</v>
      </c>
      <c r="C39" s="186" t="s">
        <v>367</v>
      </c>
      <c r="D39" s="186"/>
      <c r="E39" s="186"/>
      <c r="F39" s="27" t="s">
        <v>21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823</v>
      </c>
      <c r="C40" s="186" t="s">
        <v>824</v>
      </c>
      <c r="D40" s="186"/>
      <c r="E40" s="186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5" t="s">
        <v>344</v>
      </c>
      <c r="B41" s="26" t="s">
        <v>825</v>
      </c>
      <c r="C41" s="186" t="s">
        <v>826</v>
      </c>
      <c r="D41" s="186"/>
      <c r="E41" s="186"/>
      <c r="F41" s="27" t="s">
        <v>79</v>
      </c>
      <c r="G41" s="28" t="s">
        <v>347</v>
      </c>
      <c r="H41" s="28"/>
      <c r="I41" s="29">
        <v>0</v>
      </c>
      <c r="J41" s="110"/>
      <c r="K41" s="133"/>
      <c r="L41" s="148">
        <v>0</v>
      </c>
      <c r="M41" s="3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0" t="s">
        <v>49</v>
      </c>
      <c r="B42" s="11" t="s">
        <v>4035</v>
      </c>
      <c r="C42" s="182" t="s">
        <v>4079</v>
      </c>
      <c r="D42" s="182"/>
      <c r="E42" s="182"/>
      <c r="F42" s="10" t="s">
        <v>165</v>
      </c>
      <c r="G42" s="32">
        <v>3.5</v>
      </c>
      <c r="H42" s="32"/>
      <c r="I42" s="13">
        <v>113457.60000000001</v>
      </c>
      <c r="J42" s="72"/>
      <c r="K42" s="131"/>
      <c r="L42" s="72">
        <v>113457.60000000001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131868.012750931</v>
      </c>
      <c r="T42" s="2">
        <f t="shared" si="1"/>
        <v>131868.012750931</v>
      </c>
    </row>
    <row r="43" spans="1:20" s="2" customFormat="1" ht="45" x14ac:dyDescent="0.25">
      <c r="A43" s="10" t="s">
        <v>54</v>
      </c>
      <c r="B43" s="11" t="s">
        <v>977</v>
      </c>
      <c r="C43" s="182" t="s">
        <v>4080</v>
      </c>
      <c r="D43" s="182"/>
      <c r="E43" s="182"/>
      <c r="F43" s="10" t="s">
        <v>35</v>
      </c>
      <c r="G43" s="12">
        <v>1</v>
      </c>
      <c r="H43" s="12"/>
      <c r="I43" s="13">
        <v>26876.400000000001</v>
      </c>
      <c r="J43" s="72"/>
      <c r="K43" s="131"/>
      <c r="L43" s="72">
        <v>26876.400000000001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31237.5500442378</v>
      </c>
      <c r="T43" s="2">
        <f t="shared" si="1"/>
        <v>31237.5500442378</v>
      </c>
    </row>
    <row r="44" spans="1:20" s="2" customFormat="1" ht="45" x14ac:dyDescent="0.25">
      <c r="A44" s="10" t="s">
        <v>56</v>
      </c>
      <c r="B44" s="11" t="s">
        <v>977</v>
      </c>
      <c r="C44" s="182" t="s">
        <v>4081</v>
      </c>
      <c r="D44" s="182"/>
      <c r="E44" s="182"/>
      <c r="F44" s="10" t="s">
        <v>35</v>
      </c>
      <c r="G44" s="12">
        <v>1</v>
      </c>
      <c r="H44" s="12"/>
      <c r="I44" s="13">
        <v>22260.959999999999</v>
      </c>
      <c r="J44" s="72"/>
      <c r="K44" s="131"/>
      <c r="L44" s="72">
        <v>22260.959999999999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25873.1769147942</v>
      </c>
      <c r="T44" s="2">
        <f t="shared" si="1"/>
        <v>25873.1769147942</v>
      </c>
    </row>
    <row r="45" spans="1:20" s="2" customFormat="1" ht="15" x14ac:dyDescent="0.25">
      <c r="A45" s="10" t="s">
        <v>833</v>
      </c>
      <c r="B45" s="11" t="s">
        <v>834</v>
      </c>
      <c r="C45" s="182" t="s">
        <v>835</v>
      </c>
      <c r="D45" s="182"/>
      <c r="E45" s="182"/>
      <c r="F45" s="10" t="s">
        <v>71</v>
      </c>
      <c r="G45" s="33">
        <v>1.5E-3</v>
      </c>
      <c r="H45" s="33"/>
      <c r="I45" s="13">
        <v>149.34</v>
      </c>
      <c r="J45" s="72"/>
      <c r="K45" s="131"/>
      <c r="L45" s="72">
        <v>149.34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173.572938474143</v>
      </c>
      <c r="T45" s="2">
        <f t="shared" si="1"/>
        <v>173.572938474143</v>
      </c>
    </row>
    <row r="46" spans="1:20" s="2" customFormat="1" ht="15" x14ac:dyDescent="0.25">
      <c r="A46" s="10" t="s">
        <v>66</v>
      </c>
      <c r="B46" s="11" t="s">
        <v>791</v>
      </c>
      <c r="C46" s="182" t="s">
        <v>836</v>
      </c>
      <c r="D46" s="182"/>
      <c r="E46" s="182"/>
      <c r="F46" s="10" t="s">
        <v>793</v>
      </c>
      <c r="G46" s="12">
        <v>1</v>
      </c>
      <c r="H46" s="12"/>
      <c r="I46" s="13">
        <v>904.36</v>
      </c>
      <c r="J46" s="72"/>
      <c r="K46" s="131"/>
      <c r="L46" s="72">
        <v>37.5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1051.10769143214</v>
      </c>
      <c r="T46" s="2">
        <f t="shared" si="1"/>
        <v>43.585008656625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2507.42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2914.2912641545199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3" t="s">
        <v>70</v>
      </c>
      <c r="D48" s="183"/>
      <c r="E48" s="183"/>
      <c r="F48" s="22" t="s">
        <v>71</v>
      </c>
      <c r="G48" s="17" t="s">
        <v>1052</v>
      </c>
      <c r="H48" s="17"/>
      <c r="I48" s="23">
        <v>1.55</v>
      </c>
      <c r="J48" s="109"/>
      <c r="K48" s="132"/>
      <c r="L48" s="147">
        <v>1.55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1.8015136911405001</v>
      </c>
      <c r="T48" s="2">
        <f t="shared" si="1"/>
        <v>1.8015136911405001</v>
      </c>
    </row>
    <row r="49" spans="1:20" s="2" customFormat="1" ht="22.5" x14ac:dyDescent="0.25">
      <c r="A49" s="20"/>
      <c r="B49" s="21" t="s">
        <v>795</v>
      </c>
      <c r="C49" s="183" t="s">
        <v>796</v>
      </c>
      <c r="D49" s="183"/>
      <c r="E49" s="183"/>
      <c r="F49" s="22" t="s">
        <v>71</v>
      </c>
      <c r="G49" s="17" t="s">
        <v>1053</v>
      </c>
      <c r="H49" s="17"/>
      <c r="I49" s="23">
        <v>2.63</v>
      </c>
      <c r="J49" s="109"/>
      <c r="K49" s="132"/>
      <c r="L49" s="147">
        <v>2.63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3.0567619404512998</v>
      </c>
      <c r="T49" s="2">
        <f t="shared" si="1"/>
        <v>3.0567619404512998</v>
      </c>
    </row>
    <row r="50" spans="1:20" s="2" customFormat="1" ht="22.5" x14ac:dyDescent="0.25">
      <c r="A50" s="25" t="s">
        <v>76</v>
      </c>
      <c r="B50" s="26" t="s">
        <v>798</v>
      </c>
      <c r="C50" s="186" t="s">
        <v>799</v>
      </c>
      <c r="D50" s="186"/>
      <c r="E50" s="186"/>
      <c r="F50" s="27" t="s">
        <v>79</v>
      </c>
      <c r="G50" s="28" t="s">
        <v>944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3" t="s">
        <v>801</v>
      </c>
      <c r="D51" s="183"/>
      <c r="E51" s="183"/>
      <c r="F51" s="22" t="s">
        <v>282</v>
      </c>
      <c r="G51" s="17" t="s">
        <v>1054</v>
      </c>
      <c r="H51" s="17"/>
      <c r="I51" s="23">
        <v>0.14000000000000001</v>
      </c>
      <c r="J51" s="109"/>
      <c r="K51" s="132"/>
      <c r="L51" s="147">
        <v>0.14000000000000001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0.16271736565139999</v>
      </c>
      <c r="T51" s="2">
        <f t="shared" si="1"/>
        <v>0.16271736565139999</v>
      </c>
    </row>
    <row r="52" spans="1:20" s="2" customFormat="1" ht="45" x14ac:dyDescent="0.25">
      <c r="A52" s="10" t="s">
        <v>837</v>
      </c>
      <c r="B52" s="11" t="s">
        <v>838</v>
      </c>
      <c r="C52" s="182" t="s">
        <v>4082</v>
      </c>
      <c r="D52" s="182"/>
      <c r="E52" s="182"/>
      <c r="F52" s="10" t="s">
        <v>35</v>
      </c>
      <c r="G52" s="12">
        <v>1</v>
      </c>
      <c r="H52" s="12"/>
      <c r="I52" s="13">
        <v>4402.1400000000003</v>
      </c>
      <c r="J52" s="72"/>
      <c r="K52" s="131"/>
      <c r="L52" s="72">
        <v>4402.1400000000003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5116.4616002046696</v>
      </c>
      <c r="T52" s="2">
        <f t="shared" si="1"/>
        <v>5116.4616002046696</v>
      </c>
    </row>
    <row r="53" spans="1:20" s="2" customFormat="1" ht="56.25" x14ac:dyDescent="0.25">
      <c r="A53" s="10" t="s">
        <v>840</v>
      </c>
      <c r="B53" s="11" t="s">
        <v>1058</v>
      </c>
      <c r="C53" s="182" t="s">
        <v>1059</v>
      </c>
      <c r="D53" s="182"/>
      <c r="E53" s="182"/>
      <c r="F53" s="10" t="s">
        <v>1060</v>
      </c>
      <c r="G53" s="31">
        <v>0.03</v>
      </c>
      <c r="H53" s="31"/>
      <c r="I53" s="13">
        <v>305.89999999999998</v>
      </c>
      <c r="J53" s="72"/>
      <c r="K53" s="131"/>
      <c r="L53" s="72">
        <v>159.44999999999999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355.53744394830898</v>
      </c>
      <c r="T53" s="2">
        <f t="shared" si="1"/>
        <v>185.323456807969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497.27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577.96046012479803</v>
      </c>
      <c r="T54" s="2">
        <f t="shared" si="1"/>
        <v>0</v>
      </c>
    </row>
    <row r="55" spans="1:20" s="2" customFormat="1" ht="22.5" x14ac:dyDescent="0.25">
      <c r="A55" s="20"/>
      <c r="B55" s="21" t="s">
        <v>1061</v>
      </c>
      <c r="C55" s="183" t="s">
        <v>1062</v>
      </c>
      <c r="D55" s="183"/>
      <c r="E55" s="183"/>
      <c r="F55" s="22" t="s">
        <v>1063</v>
      </c>
      <c r="G55" s="17" t="s">
        <v>4083</v>
      </c>
      <c r="H55" s="17"/>
      <c r="I55" s="23">
        <v>18.010000000000002</v>
      </c>
      <c r="J55" s="109"/>
      <c r="K55" s="132"/>
      <c r="L55" s="147">
        <v>18.010000000000002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20.932426824155101</v>
      </c>
      <c r="T55" s="2">
        <f t="shared" si="1"/>
        <v>20.932426824155101</v>
      </c>
    </row>
    <row r="56" spans="1:20" s="2" customFormat="1" ht="22.5" x14ac:dyDescent="0.25">
      <c r="A56" s="20"/>
      <c r="B56" s="21" t="s">
        <v>1065</v>
      </c>
      <c r="C56" s="183" t="s">
        <v>1066</v>
      </c>
      <c r="D56" s="183"/>
      <c r="E56" s="183"/>
      <c r="F56" s="22" t="s">
        <v>1063</v>
      </c>
      <c r="G56" s="17" t="s">
        <v>4084</v>
      </c>
      <c r="H56" s="17"/>
      <c r="I56" s="23">
        <v>0.4</v>
      </c>
      <c r="J56" s="109"/>
      <c r="K56" s="132"/>
      <c r="L56" s="147">
        <v>0.4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0.46490675900400003</v>
      </c>
      <c r="T56" s="2">
        <f t="shared" si="1"/>
        <v>0.46490675900400003</v>
      </c>
    </row>
    <row r="57" spans="1:20" s="2" customFormat="1" ht="45" x14ac:dyDescent="0.25">
      <c r="A57" s="10" t="s">
        <v>86</v>
      </c>
      <c r="B57" s="11" t="s">
        <v>857</v>
      </c>
      <c r="C57" s="182" t="s">
        <v>858</v>
      </c>
      <c r="D57" s="182"/>
      <c r="E57" s="182"/>
      <c r="F57" s="10" t="s">
        <v>817</v>
      </c>
      <c r="G57" s="32">
        <v>0.3</v>
      </c>
      <c r="H57" s="32"/>
      <c r="I57" s="13">
        <v>64.25</v>
      </c>
      <c r="J57" s="72"/>
      <c r="K57" s="131"/>
      <c r="L57" s="72">
        <v>64.25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74.675648165017506</v>
      </c>
      <c r="T57" s="2">
        <f t="shared" si="1"/>
        <v>74.675648165017506</v>
      </c>
    </row>
    <row r="58" spans="1:20" s="2" customFormat="1" ht="45" x14ac:dyDescent="0.25">
      <c r="A58" s="10" t="s">
        <v>859</v>
      </c>
      <c r="B58" s="11" t="s">
        <v>860</v>
      </c>
      <c r="C58" s="182" t="s">
        <v>861</v>
      </c>
      <c r="D58" s="182"/>
      <c r="E58" s="182"/>
      <c r="F58" s="10" t="s">
        <v>21</v>
      </c>
      <c r="G58" s="32">
        <v>0.4</v>
      </c>
      <c r="H58" s="32"/>
      <c r="I58" s="13">
        <v>490.29</v>
      </c>
      <c r="J58" s="72"/>
      <c r="K58" s="131"/>
      <c r="L58" s="72">
        <v>490.29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569.84783718017798</v>
      </c>
      <c r="T58" s="2">
        <f t="shared" si="1"/>
        <v>569.84783718017798</v>
      </c>
    </row>
    <row r="59" spans="1:20" s="2" customFormat="1" ht="15" x14ac:dyDescent="0.25">
      <c r="A59" s="10" t="s">
        <v>862</v>
      </c>
      <c r="B59" s="11" t="s">
        <v>214</v>
      </c>
      <c r="C59" s="182" t="s">
        <v>215</v>
      </c>
      <c r="D59" s="182"/>
      <c r="E59" s="182"/>
      <c r="F59" s="10" t="s">
        <v>216</v>
      </c>
      <c r="G59" s="31">
        <v>0.01</v>
      </c>
      <c r="H59" s="31"/>
      <c r="I59" s="13">
        <v>484.68</v>
      </c>
      <c r="J59" s="72"/>
      <c r="K59" s="131"/>
      <c r="L59" s="72">
        <v>24.89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563.32751988514701</v>
      </c>
      <c r="T59" s="2">
        <f t="shared" si="1"/>
        <v>28.9288230790239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1027.5899999999999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1194.3338412123001</v>
      </c>
      <c r="T60" s="2">
        <f t="shared" si="1"/>
        <v>0</v>
      </c>
    </row>
    <row r="61" spans="1:20" s="2" customFormat="1" ht="22.5" x14ac:dyDescent="0.25">
      <c r="A61" s="20"/>
      <c r="B61" s="21" t="s">
        <v>217</v>
      </c>
      <c r="C61" s="183" t="s">
        <v>218</v>
      </c>
      <c r="D61" s="183"/>
      <c r="E61" s="183"/>
      <c r="F61" s="22" t="s">
        <v>71</v>
      </c>
      <c r="G61" s="17" t="s">
        <v>4085</v>
      </c>
      <c r="H61" s="17"/>
      <c r="I61" s="23">
        <v>1.23</v>
      </c>
      <c r="J61" s="109"/>
      <c r="K61" s="132"/>
      <c r="L61" s="147">
        <v>1.23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1.4295882839373</v>
      </c>
      <c r="T61" s="2">
        <f t="shared" si="1"/>
        <v>1.4295882839373</v>
      </c>
    </row>
    <row r="62" spans="1:20" s="2" customFormat="1" ht="22.5" x14ac:dyDescent="0.25">
      <c r="A62" s="20"/>
      <c r="B62" s="21" t="s">
        <v>41</v>
      </c>
      <c r="C62" s="183" t="s">
        <v>42</v>
      </c>
      <c r="D62" s="183"/>
      <c r="E62" s="183"/>
      <c r="F62" s="22" t="s">
        <v>21</v>
      </c>
      <c r="G62" s="17" t="s">
        <v>4086</v>
      </c>
      <c r="H62" s="17"/>
      <c r="I62" s="23">
        <v>1.4</v>
      </c>
      <c r="J62" s="109"/>
      <c r="K62" s="132"/>
      <c r="L62" s="147">
        <v>1.4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1.627173656514</v>
      </c>
      <c r="T62" s="2">
        <f t="shared" si="1"/>
        <v>1.627173656514</v>
      </c>
    </row>
    <row r="63" spans="1:20" s="2" customFormat="1" ht="22.5" x14ac:dyDescent="0.25">
      <c r="A63" s="20"/>
      <c r="B63" s="21" t="s">
        <v>28</v>
      </c>
      <c r="C63" s="183" t="s">
        <v>29</v>
      </c>
      <c r="D63" s="183"/>
      <c r="E63" s="183"/>
      <c r="F63" s="22" t="s">
        <v>30</v>
      </c>
      <c r="G63" s="17" t="s">
        <v>4087</v>
      </c>
      <c r="H63" s="17"/>
      <c r="I63" s="23">
        <v>0.24</v>
      </c>
      <c r="J63" s="109"/>
      <c r="K63" s="132"/>
      <c r="L63" s="147">
        <v>0.24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0.27894405540240003</v>
      </c>
      <c r="T63" s="2">
        <f t="shared" si="1"/>
        <v>0.27894405540240003</v>
      </c>
    </row>
    <row r="64" spans="1:20" s="2" customFormat="1" ht="45" x14ac:dyDescent="0.25">
      <c r="A64" s="10" t="s">
        <v>96</v>
      </c>
      <c r="B64" s="11" t="s">
        <v>863</v>
      </c>
      <c r="C64" s="182" t="s">
        <v>864</v>
      </c>
      <c r="D64" s="182"/>
      <c r="E64" s="182"/>
      <c r="F64" s="10" t="s">
        <v>35</v>
      </c>
      <c r="G64" s="12">
        <v>1</v>
      </c>
      <c r="H64" s="12"/>
      <c r="I64" s="13">
        <v>311.07</v>
      </c>
      <c r="J64" s="72"/>
      <c r="K64" s="131"/>
      <c r="L64" s="72">
        <v>311.07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361.54636380843601</v>
      </c>
      <c r="T64" s="2">
        <f t="shared" si="1"/>
        <v>361.54636380843601</v>
      </c>
    </row>
    <row r="65" spans="1:20" s="55" customFormat="1" ht="20.25" customHeight="1" x14ac:dyDescent="0.25">
      <c r="A65" s="184" t="s">
        <v>6535</v>
      </c>
      <c r="B65" s="185"/>
      <c r="C65" s="185"/>
      <c r="D65" s="185"/>
      <c r="E65" s="185"/>
      <c r="F65" s="185"/>
      <c r="G65" s="185"/>
      <c r="H65" s="165"/>
      <c r="I65" s="166"/>
      <c r="J65" s="167"/>
      <c r="K65" s="168"/>
      <c r="L65" s="169"/>
      <c r="M65" s="170"/>
    </row>
    <row r="66" spans="1:20" s="172" customFormat="1" ht="20.25" customHeight="1" thickBot="1" x14ac:dyDescent="0.3">
      <c r="A66" s="174" t="s">
        <v>6546</v>
      </c>
      <c r="B66" s="175"/>
      <c r="C66" s="175"/>
      <c r="D66" s="175"/>
      <c r="E66" s="175"/>
      <c r="F66" s="175"/>
      <c r="G66" s="175"/>
      <c r="H66" s="171"/>
      <c r="I66" s="176"/>
      <c r="J66" s="177"/>
      <c r="K66" s="177"/>
      <c r="L66" s="177"/>
      <c r="M66" s="178"/>
    </row>
    <row r="67" spans="1:20" s="172" customFormat="1" ht="20.25" customHeight="1" thickBot="1" x14ac:dyDescent="0.3">
      <c r="A67" s="174" t="s">
        <v>6547</v>
      </c>
      <c r="B67" s="175"/>
      <c r="C67" s="175"/>
      <c r="D67" s="175"/>
      <c r="E67" s="175"/>
      <c r="F67" s="175"/>
      <c r="G67" s="175"/>
      <c r="H67" s="171"/>
      <c r="I67" s="179"/>
      <c r="J67" s="180"/>
      <c r="K67" s="180"/>
      <c r="L67" s="180"/>
      <c r="M67" s="181"/>
    </row>
    <row r="68" spans="1:20" ht="11.25" customHeight="1" x14ac:dyDescent="0.25"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ref="S68:S114" si="2">I68*N68*O68*P68*Q68*R68</f>
        <v>0</v>
      </c>
      <c r="T68" s="2">
        <f t="shared" ref="T68:T114" si="3">L68*N68*O68*P68*Q68*R68</f>
        <v>0</v>
      </c>
    </row>
    <row r="69" spans="1:20" ht="11.25" customHeight="1" x14ac:dyDescent="0.25"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ht="11.25" customHeight="1" x14ac:dyDescent="0.25"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ref="S115:S178" si="4">I115*N115*O115*P115*Q115*R115</f>
        <v>0</v>
      </c>
      <c r="T115" s="2">
        <f t="shared" ref="T115:T178" si="5">L115*N115*O115*P115*Q115*R115</f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ref="S179:S242" si="6">I179*N179*O179*P179*Q179*R179</f>
        <v>0</v>
      </c>
      <c r="T179" s="2">
        <f t="shared" ref="T179:T242" si="7">L179*N179*O179*P179*Q179*R179</f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ref="S243:S306" si="8">I243*N243*O243*P243*Q243*R243</f>
        <v>0</v>
      </c>
      <c r="T243" s="2">
        <f t="shared" ref="T243:T306" si="9">L243*N243*O243*P243*Q243*R243</f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ref="S307:S370" si="10">I307*N307*O307*P307*Q307*R307</f>
        <v>0</v>
      </c>
      <c r="T307" s="2">
        <f t="shared" ref="T307:T370" si="11">L307*N307*O307*P307*Q307*R307</f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ref="S371:S434" si="12">I371*N371*O371*P371*Q371*R371</f>
        <v>0</v>
      </c>
      <c r="T371" s="2">
        <f t="shared" ref="T371:T434" si="13">L371*N371*O371*P371*Q371*R371</f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ref="S435:S498" si="14">I435*N435*O435*P435*Q435*R435</f>
        <v>0</v>
      </c>
      <c r="T435" s="2">
        <f t="shared" ref="T435:T498" si="15">L435*N435*O435*P435*Q435*R435</f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ref="S499:S562" si="16">I499*N499*O499*P499*Q499*R499</f>
        <v>0</v>
      </c>
      <c r="T499" s="2">
        <f t="shared" ref="T499:T562" si="17">L499*N499*O499*P499*Q499*R499</f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ref="S563:S626" si="18">I563*N563*O563*P563*Q563*R563</f>
        <v>0</v>
      </c>
      <c r="T563" s="2">
        <f t="shared" ref="T563:T626" si="19">L563*N563*O563*P563*Q563*R563</f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ref="S627:S641" si="20">I627*N627*O627*P627*Q627*R627</f>
        <v>0</v>
      </c>
      <c r="T627" s="2">
        <f t="shared" ref="T627:T641" si="21">L627*N627*O627*P627*Q627*R627</f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</sheetData>
  <autoFilter ref="A11:T641" xr:uid="{00000000-0001-0000-0900-000000000000}"/>
  <mergeCells count="60">
    <mergeCell ref="A2:L2"/>
    <mergeCell ref="A3:L3"/>
    <mergeCell ref="A5:L5"/>
    <mergeCell ref="A6:L6"/>
    <mergeCell ref="A7:L7"/>
    <mergeCell ref="A8:L8"/>
    <mergeCell ref="C9:G9"/>
    <mergeCell ref="C10:E10"/>
    <mergeCell ref="A12:L12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A28:L28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1:E61"/>
    <mergeCell ref="C62:E62"/>
    <mergeCell ref="C63:E63"/>
    <mergeCell ref="C64:E64"/>
    <mergeCell ref="A65:G65"/>
    <mergeCell ref="A66:G66"/>
    <mergeCell ref="A67:G67"/>
    <mergeCell ref="I66:M66"/>
    <mergeCell ref="I67:M6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T631"/>
  <sheetViews>
    <sheetView topLeftCell="A109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4088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4089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4090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4091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82" t="s">
        <v>16</v>
      </c>
      <c r="D13" s="182"/>
      <c r="E13" s="182"/>
      <c r="F13" s="10" t="s">
        <v>17</v>
      </c>
      <c r="G13" s="12">
        <v>1</v>
      </c>
      <c r="H13" s="12"/>
      <c r="I13" s="13">
        <v>4646.7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3" t="s">
        <v>20</v>
      </c>
      <c r="D15" s="183"/>
      <c r="E15" s="183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3" t="s">
        <v>24</v>
      </c>
      <c r="D16" s="183"/>
      <c r="E16" s="183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3" t="s">
        <v>26</v>
      </c>
      <c r="D17" s="183"/>
      <c r="E17" s="183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3" t="s">
        <v>29</v>
      </c>
      <c r="D18" s="183"/>
      <c r="E18" s="183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82" t="s">
        <v>3916</v>
      </c>
      <c r="D19" s="182"/>
      <c r="E19" s="182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9" t="s">
        <v>4093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4094</v>
      </c>
      <c r="C21" s="182" t="s">
        <v>4095</v>
      </c>
      <c r="D21" s="182"/>
      <c r="E21" s="182"/>
      <c r="F21" s="10" t="s">
        <v>3928</v>
      </c>
      <c r="G21" s="32">
        <v>0.5</v>
      </c>
      <c r="H21" s="32"/>
      <c r="I21" s="13">
        <v>3067.96</v>
      </c>
      <c r="J21" s="72"/>
      <c r="K21" s="131"/>
      <c r="L21" s="72">
        <v>287.86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3565.7883508847799</v>
      </c>
      <c r="T21" s="2">
        <f t="shared" si="1"/>
        <v>334.57014911722899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7060.68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8206.3946379109093</v>
      </c>
      <c r="T22" s="2">
        <f t="shared" si="1"/>
        <v>0</v>
      </c>
    </row>
    <row r="23" spans="1:20" s="2" customFormat="1" ht="22.5" x14ac:dyDescent="0.25">
      <c r="A23" s="20"/>
      <c r="B23" s="21" t="s">
        <v>3938</v>
      </c>
      <c r="C23" s="183" t="s">
        <v>3939</v>
      </c>
      <c r="D23" s="183"/>
      <c r="E23" s="183"/>
      <c r="F23" s="22" t="s">
        <v>71</v>
      </c>
      <c r="G23" s="17" t="s">
        <v>4096</v>
      </c>
      <c r="H23" s="17"/>
      <c r="I23" s="23">
        <v>5.53</v>
      </c>
      <c r="J23" s="109"/>
      <c r="K23" s="132"/>
      <c r="L23" s="147">
        <v>5.53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6.4273359432303003</v>
      </c>
      <c r="T23" s="2">
        <f t="shared" si="1"/>
        <v>6.4273359432303003</v>
      </c>
    </row>
    <row r="24" spans="1:20" s="2" customFormat="1" ht="22.5" x14ac:dyDescent="0.25">
      <c r="A24" s="20"/>
      <c r="B24" s="21" t="s">
        <v>25</v>
      </c>
      <c r="C24" s="183" t="s">
        <v>26</v>
      </c>
      <c r="D24" s="183"/>
      <c r="E24" s="183"/>
      <c r="F24" s="22" t="s">
        <v>21</v>
      </c>
      <c r="G24" s="17" t="s">
        <v>4097</v>
      </c>
      <c r="H24" s="17"/>
      <c r="I24" s="23">
        <v>0.25</v>
      </c>
      <c r="J24" s="109"/>
      <c r="K24" s="132"/>
      <c r="L24" s="147">
        <v>0.25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0.29056672437749997</v>
      </c>
      <c r="T24" s="2">
        <f t="shared" si="1"/>
        <v>0.29056672437749997</v>
      </c>
    </row>
    <row r="25" spans="1:20" s="2" customFormat="1" ht="22.5" x14ac:dyDescent="0.25">
      <c r="A25" s="20"/>
      <c r="B25" s="21" t="s">
        <v>918</v>
      </c>
      <c r="C25" s="183" t="s">
        <v>919</v>
      </c>
      <c r="D25" s="183"/>
      <c r="E25" s="183"/>
      <c r="F25" s="22" t="s">
        <v>21</v>
      </c>
      <c r="G25" s="17" t="s">
        <v>4098</v>
      </c>
      <c r="H25" s="17"/>
      <c r="I25" s="23">
        <v>15.88</v>
      </c>
      <c r="J25" s="109"/>
      <c r="K25" s="132"/>
      <c r="L25" s="147">
        <v>15.88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18.456798332458799</v>
      </c>
      <c r="T25" s="2">
        <f t="shared" si="1"/>
        <v>18.456798332458799</v>
      </c>
    </row>
    <row r="26" spans="1:20" s="2" customFormat="1" ht="22.5" x14ac:dyDescent="0.25">
      <c r="A26" s="20"/>
      <c r="B26" s="21" t="s">
        <v>4099</v>
      </c>
      <c r="C26" s="183" t="s">
        <v>4100</v>
      </c>
      <c r="D26" s="183"/>
      <c r="E26" s="183"/>
      <c r="F26" s="22" t="s">
        <v>135</v>
      </c>
      <c r="G26" s="17" t="s">
        <v>4101</v>
      </c>
      <c r="H26" s="17"/>
      <c r="I26" s="23">
        <v>1.53</v>
      </c>
      <c r="J26" s="109"/>
      <c r="K26" s="132"/>
      <c r="L26" s="147">
        <v>1.53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1.7782683531903001</v>
      </c>
      <c r="T26" s="2">
        <f t="shared" si="1"/>
        <v>1.7782683531903001</v>
      </c>
    </row>
    <row r="27" spans="1:20" s="2" customFormat="1" ht="22.5" x14ac:dyDescent="0.25">
      <c r="A27" s="20"/>
      <c r="B27" s="21" t="s">
        <v>4102</v>
      </c>
      <c r="C27" s="183" t="s">
        <v>4103</v>
      </c>
      <c r="D27" s="183"/>
      <c r="E27" s="183"/>
      <c r="F27" s="22" t="s">
        <v>216</v>
      </c>
      <c r="G27" s="17" t="s">
        <v>4104</v>
      </c>
      <c r="H27" s="17"/>
      <c r="I27" s="23">
        <v>8.4499999999999993</v>
      </c>
      <c r="J27" s="109"/>
      <c r="K27" s="132"/>
      <c r="L27" s="147">
        <v>8.4499999999999993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9.8211552839595004</v>
      </c>
      <c r="T27" s="2">
        <f t="shared" si="1"/>
        <v>9.8211552839595004</v>
      </c>
    </row>
    <row r="28" spans="1:20" s="2" customFormat="1" ht="22.5" x14ac:dyDescent="0.25">
      <c r="A28" s="20"/>
      <c r="B28" s="21" t="s">
        <v>28</v>
      </c>
      <c r="C28" s="183" t="s">
        <v>29</v>
      </c>
      <c r="D28" s="183"/>
      <c r="E28" s="183"/>
      <c r="F28" s="22" t="s">
        <v>30</v>
      </c>
      <c r="G28" s="17" t="s">
        <v>4105</v>
      </c>
      <c r="H28" s="17"/>
      <c r="I28" s="23">
        <v>1.6</v>
      </c>
      <c r="J28" s="109"/>
      <c r="K28" s="132"/>
      <c r="L28" s="147">
        <v>1.6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1.8596270360160001</v>
      </c>
      <c r="T28" s="2">
        <f t="shared" si="1"/>
        <v>1.8596270360160001</v>
      </c>
    </row>
    <row r="29" spans="1:20" s="2" customFormat="1" ht="45" x14ac:dyDescent="0.25">
      <c r="A29" s="10" t="s">
        <v>38</v>
      </c>
      <c r="B29" s="11" t="s">
        <v>4106</v>
      </c>
      <c r="C29" s="182" t="s">
        <v>4107</v>
      </c>
      <c r="D29" s="182"/>
      <c r="E29" s="182"/>
      <c r="F29" s="10" t="s">
        <v>165</v>
      </c>
      <c r="G29" s="12">
        <v>51</v>
      </c>
      <c r="H29" s="12"/>
      <c r="I29" s="13">
        <v>63841.95</v>
      </c>
      <c r="J29" s="72"/>
      <c r="K29" s="131"/>
      <c r="L29" s="72">
        <v>63841.95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74201.385157488505</v>
      </c>
      <c r="T29" s="2">
        <f t="shared" si="1"/>
        <v>74201.385157488505</v>
      </c>
    </row>
    <row r="30" spans="1:20" s="2" customFormat="1" ht="15" x14ac:dyDescent="0.25">
      <c r="A30" s="10" t="s">
        <v>46</v>
      </c>
      <c r="B30" s="11" t="s">
        <v>3936</v>
      </c>
      <c r="C30" s="182" t="s">
        <v>3937</v>
      </c>
      <c r="D30" s="182"/>
      <c r="E30" s="182"/>
      <c r="F30" s="10" t="s">
        <v>3928</v>
      </c>
      <c r="G30" s="12">
        <v>1</v>
      </c>
      <c r="H30" s="12"/>
      <c r="I30" s="13">
        <v>4317.3500000000004</v>
      </c>
      <c r="J30" s="72"/>
      <c r="K30" s="131"/>
      <c r="L30" s="72">
        <v>457.33</v>
      </c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5017.9129899647996</v>
      </c>
      <c r="T30" s="2">
        <f t="shared" si="1"/>
        <v>531.53952023824797</v>
      </c>
    </row>
    <row r="31" spans="1:20" s="2" customFormat="1" ht="15" x14ac:dyDescent="0.25">
      <c r="A31" s="14"/>
      <c r="B31" s="15"/>
      <c r="C31" s="15"/>
      <c r="D31" s="15"/>
      <c r="E31" s="16" t="s">
        <v>18</v>
      </c>
      <c r="F31" s="16"/>
      <c r="G31" s="17"/>
      <c r="H31" s="17"/>
      <c r="I31" s="18">
        <v>9908.58</v>
      </c>
      <c r="J31" s="114"/>
      <c r="K31" s="138"/>
      <c r="L31" s="151"/>
      <c r="M31" s="19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11516.414535329601</v>
      </c>
      <c r="T31" s="2">
        <f t="shared" si="1"/>
        <v>0</v>
      </c>
    </row>
    <row r="32" spans="1:20" s="2" customFormat="1" ht="22.5" x14ac:dyDescent="0.25">
      <c r="A32" s="20"/>
      <c r="B32" s="21" t="s">
        <v>3938</v>
      </c>
      <c r="C32" s="183" t="s">
        <v>3939</v>
      </c>
      <c r="D32" s="183"/>
      <c r="E32" s="183"/>
      <c r="F32" s="22" t="s">
        <v>71</v>
      </c>
      <c r="G32" s="17" t="s">
        <v>4108</v>
      </c>
      <c r="H32" s="17"/>
      <c r="I32" s="23">
        <v>10.01</v>
      </c>
      <c r="J32" s="109"/>
      <c r="K32" s="132"/>
      <c r="L32" s="147">
        <v>10.01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11.6342916440751</v>
      </c>
      <c r="T32" s="2">
        <f t="shared" si="1"/>
        <v>11.6342916440751</v>
      </c>
    </row>
    <row r="33" spans="1:20" s="2" customFormat="1" ht="22.5" x14ac:dyDescent="0.25">
      <c r="A33" s="20"/>
      <c r="B33" s="21" t="s">
        <v>25</v>
      </c>
      <c r="C33" s="183" t="s">
        <v>26</v>
      </c>
      <c r="D33" s="183"/>
      <c r="E33" s="183"/>
      <c r="F33" s="22" t="s">
        <v>21</v>
      </c>
      <c r="G33" s="17" t="s">
        <v>1535</v>
      </c>
      <c r="H33" s="17"/>
      <c r="I33" s="23">
        <v>0.51</v>
      </c>
      <c r="J33" s="109"/>
      <c r="K33" s="132"/>
      <c r="L33" s="147">
        <v>0.51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0.59275611773009995</v>
      </c>
      <c r="T33" s="2">
        <f t="shared" si="1"/>
        <v>0.59275611773009995</v>
      </c>
    </row>
    <row r="34" spans="1:20" s="2" customFormat="1" ht="22.5" x14ac:dyDescent="0.25">
      <c r="A34" s="20"/>
      <c r="B34" s="21" t="s">
        <v>918</v>
      </c>
      <c r="C34" s="183" t="s">
        <v>919</v>
      </c>
      <c r="D34" s="183"/>
      <c r="E34" s="183"/>
      <c r="F34" s="22" t="s">
        <v>21</v>
      </c>
      <c r="G34" s="17" t="s">
        <v>1705</v>
      </c>
      <c r="H34" s="17"/>
      <c r="I34" s="23">
        <v>31.75</v>
      </c>
      <c r="J34" s="109"/>
      <c r="K34" s="132"/>
      <c r="L34" s="147">
        <v>31.75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36.901973995942498</v>
      </c>
      <c r="T34" s="2">
        <f t="shared" si="1"/>
        <v>36.901973995942498</v>
      </c>
    </row>
    <row r="35" spans="1:20" s="2" customFormat="1" ht="22.5" x14ac:dyDescent="0.25">
      <c r="A35" s="20"/>
      <c r="B35" s="21" t="s">
        <v>3943</v>
      </c>
      <c r="C35" s="183" t="s">
        <v>3944</v>
      </c>
      <c r="D35" s="183"/>
      <c r="E35" s="183"/>
      <c r="F35" s="22" t="s">
        <v>216</v>
      </c>
      <c r="G35" s="17" t="s">
        <v>1547</v>
      </c>
      <c r="H35" s="17"/>
      <c r="I35" s="23">
        <v>6.4</v>
      </c>
      <c r="J35" s="109"/>
      <c r="K35" s="132"/>
      <c r="L35" s="147">
        <v>6.4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7.4385081440640004</v>
      </c>
      <c r="T35" s="2">
        <f t="shared" si="1"/>
        <v>7.4385081440640004</v>
      </c>
    </row>
    <row r="36" spans="1:20" s="2" customFormat="1" ht="22.5" x14ac:dyDescent="0.25">
      <c r="A36" s="20"/>
      <c r="B36" s="21" t="s">
        <v>3946</v>
      </c>
      <c r="C36" s="183" t="s">
        <v>3947</v>
      </c>
      <c r="D36" s="183"/>
      <c r="E36" s="183"/>
      <c r="F36" s="22" t="s">
        <v>135</v>
      </c>
      <c r="G36" s="17" t="s">
        <v>4109</v>
      </c>
      <c r="H36" s="17"/>
      <c r="I36" s="23">
        <v>1.9</v>
      </c>
      <c r="J36" s="109"/>
      <c r="K36" s="132"/>
      <c r="L36" s="147">
        <v>1.9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2.2083071052690002</v>
      </c>
      <c r="T36" s="2">
        <f t="shared" si="1"/>
        <v>2.2083071052690002</v>
      </c>
    </row>
    <row r="37" spans="1:20" s="2" customFormat="1" ht="22.5" x14ac:dyDescent="0.25">
      <c r="A37" s="20"/>
      <c r="B37" s="21" t="s">
        <v>28</v>
      </c>
      <c r="C37" s="183" t="s">
        <v>29</v>
      </c>
      <c r="D37" s="183"/>
      <c r="E37" s="183"/>
      <c r="F37" s="22" t="s">
        <v>30</v>
      </c>
      <c r="G37" s="17" t="s">
        <v>1943</v>
      </c>
      <c r="H37" s="17"/>
      <c r="I37" s="23">
        <v>2.2400000000000002</v>
      </c>
      <c r="J37" s="109"/>
      <c r="K37" s="132"/>
      <c r="L37" s="147">
        <v>2.2400000000000002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2.6034778504223999</v>
      </c>
      <c r="T37" s="2">
        <f t="shared" si="1"/>
        <v>2.6034778504223999</v>
      </c>
    </row>
    <row r="38" spans="1:20" s="2" customFormat="1" ht="45" x14ac:dyDescent="0.25">
      <c r="A38" s="10" t="s">
        <v>49</v>
      </c>
      <c r="B38" s="11" t="s">
        <v>4110</v>
      </c>
      <c r="C38" s="182" t="s">
        <v>4111</v>
      </c>
      <c r="D38" s="182"/>
      <c r="E38" s="182"/>
      <c r="F38" s="10" t="s">
        <v>165</v>
      </c>
      <c r="G38" s="32">
        <v>40.799999999999997</v>
      </c>
      <c r="H38" s="32"/>
      <c r="I38" s="13">
        <v>34700.339999999997</v>
      </c>
      <c r="J38" s="72"/>
      <c r="K38" s="131"/>
      <c r="L38" s="72">
        <v>34700.339999999997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40331.056514342097</v>
      </c>
      <c r="T38" s="2">
        <f t="shared" si="1"/>
        <v>40331.056514342097</v>
      </c>
    </row>
    <row r="39" spans="1:20" s="2" customFormat="1" ht="45" x14ac:dyDescent="0.25">
      <c r="A39" s="10" t="s">
        <v>54</v>
      </c>
      <c r="B39" s="11" t="s">
        <v>4112</v>
      </c>
      <c r="C39" s="182" t="s">
        <v>4113</v>
      </c>
      <c r="D39" s="182"/>
      <c r="E39" s="182"/>
      <c r="F39" s="10" t="s">
        <v>165</v>
      </c>
      <c r="G39" s="32">
        <v>61.2</v>
      </c>
      <c r="H39" s="32"/>
      <c r="I39" s="13">
        <v>33675.69</v>
      </c>
      <c r="J39" s="72"/>
      <c r="K39" s="131"/>
      <c r="L39" s="72">
        <v>33675.69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39140.139737808502</v>
      </c>
      <c r="T39" s="2">
        <f t="shared" si="1"/>
        <v>39140.139737808502</v>
      </c>
    </row>
    <row r="40" spans="1:20" s="2" customFormat="1" ht="15" x14ac:dyDescent="0.25">
      <c r="A40" s="10" t="s">
        <v>56</v>
      </c>
      <c r="B40" s="11" t="s">
        <v>3954</v>
      </c>
      <c r="C40" s="182" t="s">
        <v>3955</v>
      </c>
      <c r="D40" s="182"/>
      <c r="E40" s="182"/>
      <c r="F40" s="10" t="s">
        <v>3928</v>
      </c>
      <c r="G40" s="32">
        <v>14.5</v>
      </c>
      <c r="H40" s="32"/>
      <c r="I40" s="13">
        <v>51460.77</v>
      </c>
      <c r="J40" s="72"/>
      <c r="K40" s="131"/>
      <c r="L40" s="72">
        <v>3794.73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59811.149491375698</v>
      </c>
      <c r="T40" s="2">
        <f t="shared" si="1"/>
        <v>4410.4890639881196</v>
      </c>
    </row>
    <row r="41" spans="1:20" s="2" customFormat="1" ht="15" x14ac:dyDescent="0.25">
      <c r="A41" s="14"/>
      <c r="B41" s="15"/>
      <c r="C41" s="15"/>
      <c r="D41" s="15"/>
      <c r="E41" s="16" t="s">
        <v>18</v>
      </c>
      <c r="F41" s="16"/>
      <c r="G41" s="17"/>
      <c r="H41" s="17"/>
      <c r="I41" s="18">
        <v>120827.73</v>
      </c>
      <c r="J41" s="114"/>
      <c r="K41" s="138"/>
      <c r="L41" s="151"/>
      <c r="M41" s="19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140434.07088027601</v>
      </c>
      <c r="T41" s="2">
        <f t="shared" si="1"/>
        <v>0</v>
      </c>
    </row>
    <row r="42" spans="1:20" s="2" customFormat="1" ht="22.5" x14ac:dyDescent="0.25">
      <c r="A42" s="20"/>
      <c r="B42" s="21" t="s">
        <v>3938</v>
      </c>
      <c r="C42" s="183" t="s">
        <v>3939</v>
      </c>
      <c r="D42" s="183"/>
      <c r="E42" s="183"/>
      <c r="F42" s="22" t="s">
        <v>71</v>
      </c>
      <c r="G42" s="17" t="s">
        <v>4114</v>
      </c>
      <c r="H42" s="17"/>
      <c r="I42" s="23">
        <v>82.9</v>
      </c>
      <c r="J42" s="109"/>
      <c r="K42" s="132"/>
      <c r="L42" s="147">
        <v>82.9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96.351925803578993</v>
      </c>
      <c r="T42" s="2">
        <f t="shared" si="1"/>
        <v>96.351925803578993</v>
      </c>
    </row>
    <row r="43" spans="1:20" s="2" customFormat="1" ht="22.5" x14ac:dyDescent="0.25">
      <c r="A43" s="20"/>
      <c r="B43" s="21" t="s">
        <v>25</v>
      </c>
      <c r="C43" s="183" t="s">
        <v>26</v>
      </c>
      <c r="D43" s="183"/>
      <c r="E43" s="183"/>
      <c r="F43" s="22" t="s">
        <v>21</v>
      </c>
      <c r="G43" s="17" t="s">
        <v>4115</v>
      </c>
      <c r="H43" s="17"/>
      <c r="I43" s="23">
        <v>7.39</v>
      </c>
      <c r="J43" s="109"/>
      <c r="K43" s="132"/>
      <c r="L43" s="147">
        <v>7.39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8.5891523725988996</v>
      </c>
      <c r="T43" s="2">
        <f t="shared" si="1"/>
        <v>8.5891523725988996</v>
      </c>
    </row>
    <row r="44" spans="1:20" s="2" customFormat="1" ht="22.5" x14ac:dyDescent="0.25">
      <c r="A44" s="20"/>
      <c r="B44" s="21" t="s">
        <v>918</v>
      </c>
      <c r="C44" s="183" t="s">
        <v>919</v>
      </c>
      <c r="D44" s="183"/>
      <c r="E44" s="183"/>
      <c r="F44" s="22" t="s">
        <v>21</v>
      </c>
      <c r="G44" s="17" t="s">
        <v>4116</v>
      </c>
      <c r="H44" s="17"/>
      <c r="I44" s="23">
        <v>230.19</v>
      </c>
      <c r="J44" s="109"/>
      <c r="K44" s="132"/>
      <c r="L44" s="147">
        <v>230.19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267.54221713782698</v>
      </c>
      <c r="T44" s="2">
        <f t="shared" si="1"/>
        <v>267.54221713782698</v>
      </c>
    </row>
    <row r="45" spans="1:20" s="2" customFormat="1" ht="22.5" x14ac:dyDescent="0.25">
      <c r="A45" s="20"/>
      <c r="B45" s="21" t="s">
        <v>3959</v>
      </c>
      <c r="C45" s="183" t="s">
        <v>3960</v>
      </c>
      <c r="D45" s="183"/>
      <c r="E45" s="183"/>
      <c r="F45" s="22" t="s">
        <v>135</v>
      </c>
      <c r="G45" s="17" t="s">
        <v>4117</v>
      </c>
      <c r="H45" s="17"/>
      <c r="I45" s="23">
        <v>18.760000000000002</v>
      </c>
      <c r="J45" s="109"/>
      <c r="K45" s="132"/>
      <c r="L45" s="147">
        <v>18.760000000000002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20"/>
      <c r="B46" s="21" t="s">
        <v>3962</v>
      </c>
      <c r="C46" s="183" t="s">
        <v>3963</v>
      </c>
      <c r="D46" s="183"/>
      <c r="E46" s="183"/>
      <c r="F46" s="22" t="s">
        <v>216</v>
      </c>
      <c r="G46" s="17" t="s">
        <v>4118</v>
      </c>
      <c r="H46" s="17"/>
      <c r="I46" s="23">
        <v>71.05</v>
      </c>
      <c r="J46" s="109"/>
      <c r="K46" s="132"/>
      <c r="L46" s="147">
        <v>71.05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82.579063068085503</v>
      </c>
      <c r="T46" s="2">
        <f t="shared" si="1"/>
        <v>82.579063068085503</v>
      </c>
    </row>
    <row r="47" spans="1:20" s="2" customFormat="1" ht="22.5" x14ac:dyDescent="0.25">
      <c r="A47" s="20"/>
      <c r="B47" s="21" t="s">
        <v>28</v>
      </c>
      <c r="C47" s="183" t="s">
        <v>29</v>
      </c>
      <c r="D47" s="183"/>
      <c r="E47" s="183"/>
      <c r="F47" s="22" t="s">
        <v>30</v>
      </c>
      <c r="G47" s="17" t="s">
        <v>4119</v>
      </c>
      <c r="H47" s="17"/>
      <c r="I47" s="23">
        <v>27.84</v>
      </c>
      <c r="J47" s="109"/>
      <c r="K47" s="132"/>
      <c r="L47" s="147">
        <v>27.84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32.357510426678402</v>
      </c>
      <c r="T47" s="2">
        <f t="shared" si="1"/>
        <v>32.357510426678402</v>
      </c>
    </row>
    <row r="48" spans="1:20" s="2" customFormat="1" ht="15" x14ac:dyDescent="0.25">
      <c r="A48" s="10" t="s">
        <v>833</v>
      </c>
      <c r="B48" s="11" t="s">
        <v>4120</v>
      </c>
      <c r="C48" s="182" t="s">
        <v>4121</v>
      </c>
      <c r="D48" s="182"/>
      <c r="E48" s="182"/>
      <c r="F48" s="10" t="s">
        <v>3928</v>
      </c>
      <c r="G48" s="32">
        <v>1.8</v>
      </c>
      <c r="H48" s="32"/>
      <c r="I48" s="13">
        <v>1526.52</v>
      </c>
      <c r="J48" s="72"/>
      <c r="K48" s="131"/>
      <c r="L48" s="72">
        <v>356.5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1774.2236643869601</v>
      </c>
      <c r="T48" s="2">
        <f t="shared" si="1"/>
        <v>414.34814896231501</v>
      </c>
    </row>
    <row r="49" spans="1:20" s="2" customFormat="1" ht="15" x14ac:dyDescent="0.25">
      <c r="A49" s="14"/>
      <c r="B49" s="15"/>
      <c r="C49" s="15"/>
      <c r="D49" s="15"/>
      <c r="E49" s="16" t="s">
        <v>18</v>
      </c>
      <c r="F49" s="16"/>
      <c r="G49" s="17"/>
      <c r="H49" s="17"/>
      <c r="I49" s="18">
        <v>3185.62</v>
      </c>
      <c r="J49" s="114"/>
      <c r="K49" s="138"/>
      <c r="L49" s="151"/>
      <c r="M49" s="19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3702.5406740458102</v>
      </c>
      <c r="T49" s="2">
        <f t="shared" si="1"/>
        <v>0</v>
      </c>
    </row>
    <row r="50" spans="1:20" s="2" customFormat="1" ht="22.5" x14ac:dyDescent="0.25">
      <c r="A50" s="20"/>
      <c r="B50" s="21" t="s">
        <v>25</v>
      </c>
      <c r="C50" s="183" t="s">
        <v>26</v>
      </c>
      <c r="D50" s="183"/>
      <c r="E50" s="183"/>
      <c r="F50" s="22" t="s">
        <v>21</v>
      </c>
      <c r="G50" s="17" t="s">
        <v>4122</v>
      </c>
      <c r="H50" s="17"/>
      <c r="I50" s="23">
        <v>2.29</v>
      </c>
      <c r="J50" s="109"/>
      <c r="K50" s="132"/>
      <c r="L50" s="147">
        <v>2.29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2.6615911952979001</v>
      </c>
      <c r="T50" s="2">
        <f t="shared" si="1"/>
        <v>2.6615911952979001</v>
      </c>
    </row>
    <row r="51" spans="1:20" s="2" customFormat="1" ht="22.5" x14ac:dyDescent="0.25">
      <c r="A51" s="20"/>
      <c r="B51" s="21" t="s">
        <v>3926</v>
      </c>
      <c r="C51" s="183" t="s">
        <v>3927</v>
      </c>
      <c r="D51" s="183"/>
      <c r="E51" s="183"/>
      <c r="F51" s="22" t="s">
        <v>3928</v>
      </c>
      <c r="G51" s="17" t="s">
        <v>4122</v>
      </c>
      <c r="H51" s="17"/>
      <c r="I51" s="23">
        <v>9.6199999999999992</v>
      </c>
      <c r="J51" s="109"/>
      <c r="K51" s="132"/>
      <c r="L51" s="147">
        <v>9.6199999999999992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11.1810075540462</v>
      </c>
      <c r="T51" s="2">
        <f t="shared" si="1"/>
        <v>11.1810075540462</v>
      </c>
    </row>
    <row r="52" spans="1:20" s="2" customFormat="1" ht="22.5" x14ac:dyDescent="0.25">
      <c r="A52" s="20"/>
      <c r="B52" s="21" t="s">
        <v>918</v>
      </c>
      <c r="C52" s="183" t="s">
        <v>919</v>
      </c>
      <c r="D52" s="183"/>
      <c r="E52" s="183"/>
      <c r="F52" s="22" t="s">
        <v>21</v>
      </c>
      <c r="G52" s="17" t="s">
        <v>4123</v>
      </c>
      <c r="H52" s="17"/>
      <c r="I52" s="23">
        <v>28.58</v>
      </c>
      <c r="J52" s="109"/>
      <c r="K52" s="132"/>
      <c r="L52" s="147">
        <v>28.58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33.217587930835798</v>
      </c>
      <c r="T52" s="2">
        <f t="shared" si="1"/>
        <v>33.217587930835798</v>
      </c>
    </row>
    <row r="53" spans="1:20" s="2" customFormat="1" ht="22.5" x14ac:dyDescent="0.25">
      <c r="A53" s="20"/>
      <c r="B53" s="21" t="s">
        <v>28</v>
      </c>
      <c r="C53" s="183" t="s">
        <v>29</v>
      </c>
      <c r="D53" s="183"/>
      <c r="E53" s="183"/>
      <c r="F53" s="22" t="s">
        <v>30</v>
      </c>
      <c r="G53" s="17" t="s">
        <v>4124</v>
      </c>
      <c r="H53" s="17"/>
      <c r="I53" s="23">
        <v>0.67</v>
      </c>
      <c r="J53" s="109"/>
      <c r="K53" s="132"/>
      <c r="L53" s="147">
        <v>0.67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0.77871882133170001</v>
      </c>
      <c r="T53" s="2">
        <f t="shared" si="1"/>
        <v>0.77871882133170001</v>
      </c>
    </row>
    <row r="54" spans="1:20" s="2" customFormat="1" ht="45" x14ac:dyDescent="0.25">
      <c r="A54" s="10" t="s">
        <v>66</v>
      </c>
      <c r="B54" s="11" t="s">
        <v>4125</v>
      </c>
      <c r="C54" s="182" t="s">
        <v>4126</v>
      </c>
      <c r="D54" s="182"/>
      <c r="E54" s="182"/>
      <c r="F54" s="10" t="s">
        <v>165</v>
      </c>
      <c r="G54" s="32">
        <v>20.399999999999999</v>
      </c>
      <c r="H54" s="32"/>
      <c r="I54" s="13">
        <v>10838.34</v>
      </c>
      <c r="J54" s="72"/>
      <c r="K54" s="131"/>
      <c r="L54" s="72">
        <v>10838.34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12597.043805958499</v>
      </c>
      <c r="T54" s="2">
        <f t="shared" si="1"/>
        <v>12597.043805958499</v>
      </c>
    </row>
    <row r="55" spans="1:20" s="2" customFormat="1" ht="45" x14ac:dyDescent="0.25">
      <c r="A55" s="10" t="s">
        <v>837</v>
      </c>
      <c r="B55" s="11" t="s">
        <v>4127</v>
      </c>
      <c r="C55" s="182" t="s">
        <v>4128</v>
      </c>
      <c r="D55" s="182"/>
      <c r="E55" s="182"/>
      <c r="F55" s="10" t="s">
        <v>165</v>
      </c>
      <c r="G55" s="32">
        <v>214.2</v>
      </c>
      <c r="H55" s="32"/>
      <c r="I55" s="13">
        <v>86923.99</v>
      </c>
      <c r="J55" s="72"/>
      <c r="K55" s="131"/>
      <c r="L55" s="72">
        <v>86923.99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101028.87617649</v>
      </c>
      <c r="T55" s="2">
        <f t="shared" si="1"/>
        <v>101028.87617649</v>
      </c>
    </row>
    <row r="56" spans="1:20" s="2" customFormat="1" ht="45" x14ac:dyDescent="0.25">
      <c r="A56" s="10" t="s">
        <v>840</v>
      </c>
      <c r="B56" s="11" t="s">
        <v>4125</v>
      </c>
      <c r="C56" s="182" t="s">
        <v>4129</v>
      </c>
      <c r="D56" s="182"/>
      <c r="E56" s="182"/>
      <c r="F56" s="10" t="s">
        <v>165</v>
      </c>
      <c r="G56" s="32">
        <v>112.2</v>
      </c>
      <c r="H56" s="32"/>
      <c r="I56" s="13">
        <v>51283.79</v>
      </c>
      <c r="J56" s="72"/>
      <c r="K56" s="131"/>
      <c r="L56" s="72">
        <v>51283.79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59605.451495854402</v>
      </c>
      <c r="T56" s="2">
        <f t="shared" si="1"/>
        <v>59605.451495854402</v>
      </c>
    </row>
    <row r="57" spans="1:20" s="2" customFormat="1" ht="45" x14ac:dyDescent="0.25">
      <c r="A57" s="10" t="s">
        <v>86</v>
      </c>
      <c r="B57" s="11" t="s">
        <v>4127</v>
      </c>
      <c r="C57" s="182" t="s">
        <v>3953</v>
      </c>
      <c r="D57" s="182"/>
      <c r="E57" s="182"/>
      <c r="F57" s="10" t="s">
        <v>165</v>
      </c>
      <c r="G57" s="32">
        <v>724.2</v>
      </c>
      <c r="H57" s="32"/>
      <c r="I57" s="13">
        <v>263656.89</v>
      </c>
      <c r="J57" s="72"/>
      <c r="K57" s="131"/>
      <c r="L57" s="72">
        <v>263656.89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306439.67554743501</v>
      </c>
      <c r="T57" s="2">
        <f t="shared" si="1"/>
        <v>306439.67554743501</v>
      </c>
    </row>
    <row r="58" spans="1:20" s="2" customFormat="1" ht="45" x14ac:dyDescent="0.25">
      <c r="A58" s="10" t="s">
        <v>859</v>
      </c>
      <c r="B58" s="11" t="s">
        <v>4130</v>
      </c>
      <c r="C58" s="182" t="s">
        <v>4131</v>
      </c>
      <c r="D58" s="182"/>
      <c r="E58" s="182"/>
      <c r="F58" s="10" t="s">
        <v>165</v>
      </c>
      <c r="G58" s="12">
        <v>204</v>
      </c>
      <c r="H58" s="12"/>
      <c r="I58" s="13">
        <v>54995.5</v>
      </c>
      <c r="J58" s="72"/>
      <c r="K58" s="131"/>
      <c r="L58" s="72">
        <v>54995.5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63919.449162011202</v>
      </c>
      <c r="T58" s="2">
        <f t="shared" si="1"/>
        <v>63919.449162011202</v>
      </c>
    </row>
    <row r="59" spans="1:20" s="2" customFormat="1" ht="45" x14ac:dyDescent="0.25">
      <c r="A59" s="10" t="s">
        <v>862</v>
      </c>
      <c r="B59" s="11" t="s">
        <v>4132</v>
      </c>
      <c r="C59" s="182" t="s">
        <v>3967</v>
      </c>
      <c r="D59" s="182"/>
      <c r="E59" s="182"/>
      <c r="F59" s="10" t="s">
        <v>165</v>
      </c>
      <c r="G59" s="32">
        <v>387.6</v>
      </c>
      <c r="H59" s="32"/>
      <c r="I59" s="13">
        <v>31317.23</v>
      </c>
      <c r="J59" s="72"/>
      <c r="K59" s="131"/>
      <c r="L59" s="72">
        <v>31317.23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36398.979750707098</v>
      </c>
      <c r="T59" s="2">
        <f t="shared" si="1"/>
        <v>36398.979750707098</v>
      </c>
    </row>
    <row r="60" spans="1:20" s="2" customFormat="1" ht="15" x14ac:dyDescent="0.25">
      <c r="A60" s="10" t="s">
        <v>96</v>
      </c>
      <c r="B60" s="11" t="s">
        <v>4009</v>
      </c>
      <c r="C60" s="182" t="s">
        <v>4010</v>
      </c>
      <c r="D60" s="182"/>
      <c r="E60" s="182"/>
      <c r="F60" s="10" t="s">
        <v>3928</v>
      </c>
      <c r="G60" s="31">
        <v>0.85</v>
      </c>
      <c r="H60" s="31"/>
      <c r="I60" s="13">
        <v>17951.62</v>
      </c>
      <c r="J60" s="72"/>
      <c r="K60" s="131"/>
      <c r="L60" s="72">
        <v>1265.21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20864.5736826785</v>
      </c>
      <c r="T60" s="2">
        <f t="shared" si="1"/>
        <v>1470.5117013986301</v>
      </c>
    </row>
    <row r="61" spans="1:20" s="2" customFormat="1" ht="15" x14ac:dyDescent="0.25">
      <c r="A61" s="14"/>
      <c r="B61" s="15"/>
      <c r="C61" s="15"/>
      <c r="D61" s="15"/>
      <c r="E61" s="16" t="s">
        <v>18</v>
      </c>
      <c r="F61" s="16"/>
      <c r="G61" s="17"/>
      <c r="H61" s="17"/>
      <c r="I61" s="18">
        <v>42122.74</v>
      </c>
      <c r="J61" s="114"/>
      <c r="K61" s="138"/>
      <c r="L61" s="151"/>
      <c r="M61" s="19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48957.866334420403</v>
      </c>
      <c r="T61" s="2">
        <f t="shared" si="1"/>
        <v>0</v>
      </c>
    </row>
    <row r="62" spans="1:20" s="2" customFormat="1" ht="22.5" x14ac:dyDescent="0.25">
      <c r="A62" s="20"/>
      <c r="B62" s="21" t="s">
        <v>871</v>
      </c>
      <c r="C62" s="183" t="s">
        <v>872</v>
      </c>
      <c r="D62" s="183"/>
      <c r="E62" s="183"/>
      <c r="F62" s="22" t="s">
        <v>216</v>
      </c>
      <c r="G62" s="17" t="s">
        <v>4133</v>
      </c>
      <c r="H62" s="17"/>
      <c r="I62" s="23">
        <v>132.88</v>
      </c>
      <c r="J62" s="109"/>
      <c r="K62" s="132"/>
      <c r="L62" s="147">
        <v>132.88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154.44202534112901</v>
      </c>
      <c r="T62" s="2">
        <f t="shared" si="1"/>
        <v>154.44202534112901</v>
      </c>
    </row>
    <row r="63" spans="1:20" s="2" customFormat="1" ht="22.5" x14ac:dyDescent="0.25">
      <c r="A63" s="20"/>
      <c r="B63" s="21" t="s">
        <v>4012</v>
      </c>
      <c r="C63" s="183" t="s">
        <v>4013</v>
      </c>
      <c r="D63" s="183"/>
      <c r="E63" s="183"/>
      <c r="F63" s="22" t="s">
        <v>216</v>
      </c>
      <c r="G63" s="17" t="s">
        <v>4133</v>
      </c>
      <c r="H63" s="17"/>
      <c r="I63" s="23">
        <v>3.47</v>
      </c>
      <c r="J63" s="109"/>
      <c r="K63" s="132"/>
      <c r="L63" s="147">
        <v>3.47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4.0330661343597001</v>
      </c>
      <c r="T63" s="2">
        <f t="shared" si="1"/>
        <v>4.0330661343597001</v>
      </c>
    </row>
    <row r="64" spans="1:20" s="2" customFormat="1" ht="22.5" x14ac:dyDescent="0.25">
      <c r="A64" s="20"/>
      <c r="B64" s="21" t="s">
        <v>28</v>
      </c>
      <c r="C64" s="183" t="s">
        <v>29</v>
      </c>
      <c r="D64" s="183"/>
      <c r="E64" s="183"/>
      <c r="F64" s="22" t="s">
        <v>30</v>
      </c>
      <c r="G64" s="17" t="s">
        <v>4134</v>
      </c>
      <c r="H64" s="17"/>
      <c r="I64" s="23">
        <v>9.75</v>
      </c>
      <c r="J64" s="109"/>
      <c r="K64" s="132"/>
      <c r="L64" s="147">
        <v>9.75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11.3321022507225</v>
      </c>
      <c r="T64" s="2">
        <f t="shared" si="1"/>
        <v>11.3321022507225</v>
      </c>
    </row>
    <row r="65" spans="1:20" s="2" customFormat="1" ht="45" x14ac:dyDescent="0.25">
      <c r="A65" s="10" t="s">
        <v>103</v>
      </c>
      <c r="B65" s="11" t="s">
        <v>4135</v>
      </c>
      <c r="C65" s="182" t="s">
        <v>4136</v>
      </c>
      <c r="D65" s="182"/>
      <c r="E65" s="182"/>
      <c r="F65" s="10" t="s">
        <v>165</v>
      </c>
      <c r="G65" s="32">
        <v>86.7</v>
      </c>
      <c r="H65" s="32"/>
      <c r="I65" s="13">
        <v>4557.49</v>
      </c>
      <c r="J65" s="72"/>
      <c r="K65" s="131"/>
      <c r="L65" s="72">
        <v>4557.49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5297.0197627328498</v>
      </c>
      <c r="T65" s="2">
        <f t="shared" si="1"/>
        <v>5297.0197627328498</v>
      </c>
    </row>
    <row r="66" spans="1:20" s="2" customFormat="1" ht="15" x14ac:dyDescent="0.25">
      <c r="A66" s="10" t="s">
        <v>106</v>
      </c>
      <c r="B66" s="11" t="s">
        <v>3918</v>
      </c>
      <c r="C66" s="182" t="s">
        <v>3919</v>
      </c>
      <c r="D66" s="182"/>
      <c r="E66" s="182"/>
      <c r="F66" s="10" t="s">
        <v>3920</v>
      </c>
      <c r="G66" s="31">
        <v>4.58</v>
      </c>
      <c r="H66" s="31"/>
      <c r="I66" s="13">
        <v>53111.14</v>
      </c>
      <c r="J66" s="72"/>
      <c r="K66" s="131"/>
      <c r="L66" s="72">
        <v>4539.41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61729.3199110192</v>
      </c>
      <c r="T66" s="2">
        <f t="shared" si="1"/>
        <v>5276.0059772258701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124812.73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1" si="2">I67*N67*O67*P67*Q67*R67</f>
        <v>145065.704466853</v>
      </c>
      <c r="T67" s="2">
        <f t="shared" ref="T67:T111" si="3">L67*N67*O67*P67*Q67*R67</f>
        <v>0</v>
      </c>
    </row>
    <row r="68" spans="1:20" s="2" customFormat="1" ht="22.5" x14ac:dyDescent="0.25">
      <c r="A68" s="20"/>
      <c r="B68" s="21" t="s">
        <v>3921</v>
      </c>
      <c r="C68" s="183" t="s">
        <v>3922</v>
      </c>
      <c r="D68" s="183"/>
      <c r="E68" s="183"/>
      <c r="F68" s="22" t="s">
        <v>71</v>
      </c>
      <c r="G68" s="17" t="s">
        <v>4137</v>
      </c>
      <c r="H68" s="17"/>
      <c r="I68" s="23">
        <v>27.71</v>
      </c>
      <c r="J68" s="109"/>
      <c r="K68" s="132"/>
      <c r="L68" s="147">
        <v>27.71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32.206415730002099</v>
      </c>
      <c r="T68" s="2">
        <f t="shared" si="3"/>
        <v>32.206415730002099</v>
      </c>
    </row>
    <row r="69" spans="1:20" s="2" customFormat="1" ht="22.5" x14ac:dyDescent="0.25">
      <c r="A69" s="20"/>
      <c r="B69" s="21" t="s">
        <v>911</v>
      </c>
      <c r="C69" s="183" t="s">
        <v>912</v>
      </c>
      <c r="D69" s="183"/>
      <c r="E69" s="183"/>
      <c r="F69" s="22" t="s">
        <v>21</v>
      </c>
      <c r="G69" s="17" t="s">
        <v>4138</v>
      </c>
      <c r="H69" s="17"/>
      <c r="I69" s="23">
        <v>1.52</v>
      </c>
      <c r="J69" s="109"/>
      <c r="K69" s="132"/>
      <c r="L69" s="147">
        <v>1.52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1.7666456842152001</v>
      </c>
      <c r="T69" s="2">
        <f t="shared" si="3"/>
        <v>1.7666456842152001</v>
      </c>
    </row>
    <row r="70" spans="1:20" s="2" customFormat="1" ht="22.5" x14ac:dyDescent="0.25">
      <c r="A70" s="20"/>
      <c r="B70" s="21" t="s">
        <v>916</v>
      </c>
      <c r="C70" s="183" t="s">
        <v>917</v>
      </c>
      <c r="D70" s="183"/>
      <c r="E70" s="183"/>
      <c r="F70" s="22" t="s">
        <v>21</v>
      </c>
      <c r="G70" s="17" t="s">
        <v>4139</v>
      </c>
      <c r="H70" s="17"/>
      <c r="I70" s="23">
        <v>5.43</v>
      </c>
      <c r="J70" s="109"/>
      <c r="K70" s="132"/>
      <c r="L70" s="147">
        <v>5.43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6.3111092534792999</v>
      </c>
      <c r="T70" s="2">
        <f t="shared" si="3"/>
        <v>6.3111092534792999</v>
      </c>
    </row>
    <row r="71" spans="1:20" s="2" customFormat="1" ht="22.5" x14ac:dyDescent="0.25">
      <c r="A71" s="20"/>
      <c r="B71" s="21" t="s">
        <v>3926</v>
      </c>
      <c r="C71" s="183" t="s">
        <v>3927</v>
      </c>
      <c r="D71" s="183"/>
      <c r="E71" s="183"/>
      <c r="F71" s="22" t="s">
        <v>3928</v>
      </c>
      <c r="G71" s="17" t="s">
        <v>4140</v>
      </c>
      <c r="H71" s="17"/>
      <c r="I71" s="23">
        <v>48.97</v>
      </c>
      <c r="J71" s="109"/>
      <c r="K71" s="132"/>
      <c r="L71" s="147">
        <v>48.97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56.916209971064703</v>
      </c>
      <c r="T71" s="2">
        <f t="shared" si="3"/>
        <v>56.916209971064703</v>
      </c>
    </row>
    <row r="72" spans="1:20" s="2" customFormat="1" ht="22.5" x14ac:dyDescent="0.25">
      <c r="A72" s="20"/>
      <c r="B72" s="21" t="s">
        <v>918</v>
      </c>
      <c r="C72" s="183" t="s">
        <v>919</v>
      </c>
      <c r="D72" s="183"/>
      <c r="E72" s="183"/>
      <c r="F72" s="22" t="s">
        <v>21</v>
      </c>
      <c r="G72" s="17" t="s">
        <v>4141</v>
      </c>
      <c r="H72" s="17"/>
      <c r="I72" s="23">
        <v>90.89</v>
      </c>
      <c r="J72" s="109"/>
      <c r="K72" s="132"/>
      <c r="L72" s="147">
        <v>90.89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105.638438314684</v>
      </c>
      <c r="T72" s="2">
        <f t="shared" si="3"/>
        <v>105.638438314684</v>
      </c>
    </row>
    <row r="73" spans="1:20" s="2" customFormat="1" ht="22.5" x14ac:dyDescent="0.25">
      <c r="A73" s="20"/>
      <c r="B73" s="21" t="s">
        <v>922</v>
      </c>
      <c r="C73" s="183" t="s">
        <v>923</v>
      </c>
      <c r="D73" s="183"/>
      <c r="E73" s="183"/>
      <c r="F73" s="22" t="s">
        <v>216</v>
      </c>
      <c r="G73" s="17" t="s">
        <v>4142</v>
      </c>
      <c r="H73" s="17"/>
      <c r="I73" s="23">
        <v>272.91000000000003</v>
      </c>
      <c r="J73" s="109"/>
      <c r="K73" s="132"/>
      <c r="L73" s="147">
        <v>272.91000000000003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317.19425899945401</v>
      </c>
      <c r="T73" s="2">
        <f t="shared" si="3"/>
        <v>317.19425899945401</v>
      </c>
    </row>
    <row r="74" spans="1:20" s="2" customFormat="1" ht="22.5" x14ac:dyDescent="0.25">
      <c r="A74" s="20"/>
      <c r="B74" s="21" t="s">
        <v>3932</v>
      </c>
      <c r="C74" s="183" t="s">
        <v>3933</v>
      </c>
      <c r="D74" s="183"/>
      <c r="E74" s="183"/>
      <c r="F74" s="22" t="s">
        <v>21</v>
      </c>
      <c r="G74" s="17" t="s">
        <v>4143</v>
      </c>
      <c r="H74" s="17"/>
      <c r="I74" s="23">
        <v>28.92</v>
      </c>
      <c r="J74" s="109"/>
      <c r="K74" s="132"/>
      <c r="L74" s="147">
        <v>28.92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33.612758675989198</v>
      </c>
      <c r="T74" s="2">
        <f t="shared" si="3"/>
        <v>33.612758675989198</v>
      </c>
    </row>
    <row r="75" spans="1:20" s="2" customFormat="1" ht="22.5" x14ac:dyDescent="0.25">
      <c r="A75" s="20"/>
      <c r="B75" s="21" t="s">
        <v>932</v>
      </c>
      <c r="C75" s="183" t="s">
        <v>933</v>
      </c>
      <c r="D75" s="183"/>
      <c r="E75" s="183"/>
      <c r="F75" s="22" t="s">
        <v>21</v>
      </c>
      <c r="G75" s="17" t="s">
        <v>4140</v>
      </c>
      <c r="H75" s="17"/>
      <c r="I75" s="23">
        <v>18.88</v>
      </c>
      <c r="J75" s="109"/>
      <c r="K75" s="132"/>
      <c r="L75" s="147">
        <v>18.88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21.943599024988799</v>
      </c>
      <c r="T75" s="2">
        <f t="shared" si="3"/>
        <v>21.943599024988799</v>
      </c>
    </row>
    <row r="76" spans="1:20" s="2" customFormat="1" ht="22.5" x14ac:dyDescent="0.25">
      <c r="A76" s="20"/>
      <c r="B76" s="21" t="s">
        <v>28</v>
      </c>
      <c r="C76" s="183" t="s">
        <v>29</v>
      </c>
      <c r="D76" s="183"/>
      <c r="E76" s="183"/>
      <c r="F76" s="22" t="s">
        <v>30</v>
      </c>
      <c r="G76" s="17" t="s">
        <v>4144</v>
      </c>
      <c r="H76" s="17"/>
      <c r="I76" s="23">
        <v>28.95</v>
      </c>
      <c r="J76" s="109"/>
      <c r="K76" s="132"/>
      <c r="L76" s="147">
        <v>28.95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33.647626682914499</v>
      </c>
      <c r="T76" s="2">
        <f t="shared" si="3"/>
        <v>33.647626682914499</v>
      </c>
    </row>
    <row r="77" spans="1:20" s="2" customFormat="1" ht="15" x14ac:dyDescent="0.25">
      <c r="A77" s="10" t="s">
        <v>108</v>
      </c>
      <c r="B77" s="11" t="s">
        <v>4145</v>
      </c>
      <c r="C77" s="182" t="s">
        <v>4146</v>
      </c>
      <c r="D77" s="182"/>
      <c r="E77" s="182"/>
      <c r="F77" s="10" t="s">
        <v>3920</v>
      </c>
      <c r="G77" s="32">
        <v>1.4</v>
      </c>
      <c r="H77" s="32"/>
      <c r="I77" s="13">
        <v>32829.67</v>
      </c>
      <c r="J77" s="72"/>
      <c r="K77" s="131"/>
      <c r="L77" s="72">
        <v>1961.91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38156.838697177103</v>
      </c>
      <c r="T77" s="2">
        <f t="shared" si="3"/>
        <v>2280.2630488938398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78081.31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90751.321927216501</v>
      </c>
      <c r="T78" s="2">
        <f t="shared" si="3"/>
        <v>0</v>
      </c>
    </row>
    <row r="79" spans="1:20" s="2" customFormat="1" ht="22.5" x14ac:dyDescent="0.25">
      <c r="A79" s="20"/>
      <c r="B79" s="21" t="s">
        <v>3921</v>
      </c>
      <c r="C79" s="183" t="s">
        <v>3922</v>
      </c>
      <c r="D79" s="183"/>
      <c r="E79" s="183"/>
      <c r="F79" s="22" t="s">
        <v>71</v>
      </c>
      <c r="G79" s="17" t="s">
        <v>4147</v>
      </c>
      <c r="H79" s="17"/>
      <c r="I79" s="23">
        <v>16.940000000000001</v>
      </c>
      <c r="J79" s="109"/>
      <c r="K79" s="132"/>
      <c r="L79" s="147">
        <v>16.940000000000001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19.688801243819398</v>
      </c>
      <c r="T79" s="2">
        <f t="shared" si="3"/>
        <v>19.688801243819398</v>
      </c>
    </row>
    <row r="80" spans="1:20" s="2" customFormat="1" ht="22.5" x14ac:dyDescent="0.25">
      <c r="A80" s="20"/>
      <c r="B80" s="21" t="s">
        <v>911</v>
      </c>
      <c r="C80" s="183" t="s">
        <v>912</v>
      </c>
      <c r="D80" s="183"/>
      <c r="E80" s="183"/>
      <c r="F80" s="22" t="s">
        <v>21</v>
      </c>
      <c r="G80" s="17" t="s">
        <v>4148</v>
      </c>
      <c r="H80" s="17"/>
      <c r="I80" s="23">
        <v>1.1599999999999999</v>
      </c>
      <c r="J80" s="109"/>
      <c r="K80" s="132"/>
      <c r="L80" s="147">
        <v>1.1599999999999999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1.3482296011116</v>
      </c>
      <c r="T80" s="2">
        <f t="shared" si="3"/>
        <v>1.3482296011116</v>
      </c>
    </row>
    <row r="81" spans="1:20" s="2" customFormat="1" ht="22.5" x14ac:dyDescent="0.25">
      <c r="A81" s="20"/>
      <c r="B81" s="21" t="s">
        <v>23</v>
      </c>
      <c r="C81" s="183" t="s">
        <v>24</v>
      </c>
      <c r="D81" s="183"/>
      <c r="E81" s="183"/>
      <c r="F81" s="22" t="s">
        <v>21</v>
      </c>
      <c r="G81" s="17" t="s">
        <v>4149</v>
      </c>
      <c r="H81" s="17"/>
      <c r="I81" s="23">
        <v>27.13</v>
      </c>
      <c r="J81" s="109"/>
      <c r="K81" s="132"/>
      <c r="L81" s="147">
        <v>27.13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31.532300929446301</v>
      </c>
      <c r="T81" s="2">
        <f t="shared" si="3"/>
        <v>31.532300929446301</v>
      </c>
    </row>
    <row r="82" spans="1:20" s="2" customFormat="1" ht="22.5" x14ac:dyDescent="0.25">
      <c r="A82" s="20"/>
      <c r="B82" s="21" t="s">
        <v>916</v>
      </c>
      <c r="C82" s="183" t="s">
        <v>917</v>
      </c>
      <c r="D82" s="183"/>
      <c r="E82" s="183"/>
      <c r="F82" s="22" t="s">
        <v>21</v>
      </c>
      <c r="G82" s="17" t="s">
        <v>4150</v>
      </c>
      <c r="H82" s="17"/>
      <c r="I82" s="23">
        <v>3.32</v>
      </c>
      <c r="J82" s="109"/>
      <c r="K82" s="132"/>
      <c r="L82" s="147">
        <v>3.32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3.8587260997331998</v>
      </c>
      <c r="T82" s="2">
        <f t="shared" si="3"/>
        <v>3.8587260997331998</v>
      </c>
    </row>
    <row r="83" spans="1:20" s="2" customFormat="1" ht="22.5" x14ac:dyDescent="0.25">
      <c r="A83" s="20"/>
      <c r="B83" s="21" t="s">
        <v>3926</v>
      </c>
      <c r="C83" s="183" t="s">
        <v>3927</v>
      </c>
      <c r="D83" s="183"/>
      <c r="E83" s="183"/>
      <c r="F83" s="22" t="s">
        <v>3928</v>
      </c>
      <c r="G83" s="17" t="s">
        <v>4151</v>
      </c>
      <c r="H83" s="17"/>
      <c r="I83" s="23">
        <v>14.97</v>
      </c>
      <c r="J83" s="109"/>
      <c r="K83" s="132"/>
      <c r="L83" s="147">
        <v>14.97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17.3991354557247</v>
      </c>
      <c r="T83" s="2">
        <f t="shared" si="3"/>
        <v>17.3991354557247</v>
      </c>
    </row>
    <row r="84" spans="1:20" s="2" customFormat="1" ht="22.5" x14ac:dyDescent="0.25">
      <c r="A84" s="20"/>
      <c r="B84" s="21" t="s">
        <v>918</v>
      </c>
      <c r="C84" s="183" t="s">
        <v>919</v>
      </c>
      <c r="D84" s="183"/>
      <c r="E84" s="183"/>
      <c r="F84" s="22" t="s">
        <v>21</v>
      </c>
      <c r="G84" s="17" t="s">
        <v>4152</v>
      </c>
      <c r="H84" s="17"/>
      <c r="I84" s="23">
        <v>55.56</v>
      </c>
      <c r="J84" s="109"/>
      <c r="K84" s="132"/>
      <c r="L84" s="147">
        <v>55.56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64.575548825655602</v>
      </c>
      <c r="T84" s="2">
        <f t="shared" si="3"/>
        <v>64.575548825655602</v>
      </c>
    </row>
    <row r="85" spans="1:20" s="2" customFormat="1" ht="22.5" x14ac:dyDescent="0.25">
      <c r="A85" s="20"/>
      <c r="B85" s="21" t="s">
        <v>922</v>
      </c>
      <c r="C85" s="183" t="s">
        <v>923</v>
      </c>
      <c r="D85" s="183"/>
      <c r="E85" s="183"/>
      <c r="F85" s="22" t="s">
        <v>216</v>
      </c>
      <c r="G85" s="17" t="s">
        <v>4153</v>
      </c>
      <c r="H85" s="17"/>
      <c r="I85" s="23">
        <v>83.42</v>
      </c>
      <c r="J85" s="109"/>
      <c r="K85" s="132"/>
      <c r="L85" s="147">
        <v>83.42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96.956304590284205</v>
      </c>
      <c r="T85" s="2">
        <f t="shared" si="3"/>
        <v>96.956304590284205</v>
      </c>
    </row>
    <row r="86" spans="1:20" s="2" customFormat="1" ht="22.5" x14ac:dyDescent="0.25">
      <c r="A86" s="20"/>
      <c r="B86" s="21" t="s">
        <v>932</v>
      </c>
      <c r="C86" s="183" t="s">
        <v>933</v>
      </c>
      <c r="D86" s="183"/>
      <c r="E86" s="183"/>
      <c r="F86" s="22" t="s">
        <v>21</v>
      </c>
      <c r="G86" s="17" t="s">
        <v>4151</v>
      </c>
      <c r="H86" s="17"/>
      <c r="I86" s="23">
        <v>5.77</v>
      </c>
      <c r="J86" s="109"/>
      <c r="K86" s="132"/>
      <c r="L86" s="147">
        <v>5.77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6.7062799986327004</v>
      </c>
      <c r="T86" s="2">
        <f t="shared" si="3"/>
        <v>6.7062799986327004</v>
      </c>
    </row>
    <row r="87" spans="1:20" s="2" customFormat="1" ht="22.5" x14ac:dyDescent="0.25">
      <c r="A87" s="20"/>
      <c r="B87" s="21" t="s">
        <v>28</v>
      </c>
      <c r="C87" s="183" t="s">
        <v>29</v>
      </c>
      <c r="D87" s="183"/>
      <c r="E87" s="183"/>
      <c r="F87" s="22" t="s">
        <v>30</v>
      </c>
      <c r="G87" s="17" t="s">
        <v>4154</v>
      </c>
      <c r="H87" s="17"/>
      <c r="I87" s="23">
        <v>18.27</v>
      </c>
      <c r="J87" s="109"/>
      <c r="K87" s="132"/>
      <c r="L87" s="147">
        <v>18.27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21.2346162175077</v>
      </c>
      <c r="T87" s="2">
        <f t="shared" si="3"/>
        <v>21.2346162175077</v>
      </c>
    </row>
    <row r="88" spans="1:20" s="2" customFormat="1" ht="15" x14ac:dyDescent="0.25">
      <c r="A88" s="10" t="s">
        <v>110</v>
      </c>
      <c r="B88" s="11" t="s">
        <v>3968</v>
      </c>
      <c r="C88" s="182" t="s">
        <v>3969</v>
      </c>
      <c r="D88" s="182"/>
      <c r="E88" s="182"/>
      <c r="F88" s="10" t="s">
        <v>3928</v>
      </c>
      <c r="G88" s="12">
        <v>16</v>
      </c>
      <c r="H88" s="12"/>
      <c r="I88" s="13">
        <v>155908.74</v>
      </c>
      <c r="J88" s="72"/>
      <c r="K88" s="131"/>
      <c r="L88" s="72">
        <v>732.98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181207.56753449299</v>
      </c>
      <c r="T88" s="2">
        <f t="shared" si="3"/>
        <v>851.91839053688</v>
      </c>
    </row>
    <row r="89" spans="1:20" s="2" customFormat="1" ht="15" x14ac:dyDescent="0.25">
      <c r="A89" s="14"/>
      <c r="B89" s="15"/>
      <c r="C89" s="15"/>
      <c r="D89" s="15"/>
      <c r="E89" s="16" t="s">
        <v>18</v>
      </c>
      <c r="F89" s="16"/>
      <c r="G89" s="17"/>
      <c r="H89" s="17"/>
      <c r="I89" s="18">
        <v>365615.11</v>
      </c>
      <c r="J89" s="114"/>
      <c r="K89" s="138"/>
      <c r="L89" s="151"/>
      <c r="M89" s="19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424942.339582477</v>
      </c>
      <c r="T89" s="2">
        <f t="shared" si="3"/>
        <v>0</v>
      </c>
    </row>
    <row r="90" spans="1:20" s="2" customFormat="1" ht="22.5" x14ac:dyDescent="0.25">
      <c r="A90" s="25" t="s">
        <v>76</v>
      </c>
      <c r="B90" s="26" t="s">
        <v>3970</v>
      </c>
      <c r="C90" s="186" t="s">
        <v>3971</v>
      </c>
      <c r="D90" s="186"/>
      <c r="E90" s="186"/>
      <c r="F90" s="27" t="s">
        <v>79</v>
      </c>
      <c r="G90" s="28" t="s">
        <v>4155</v>
      </c>
      <c r="H90" s="28"/>
      <c r="I90" s="29">
        <v>0</v>
      </c>
      <c r="J90" s="110"/>
      <c r="K90" s="133"/>
      <c r="L90" s="148">
        <v>0</v>
      </c>
      <c r="M90" s="30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s="2" customFormat="1" ht="22.5" x14ac:dyDescent="0.25">
      <c r="A91" s="25" t="s">
        <v>76</v>
      </c>
      <c r="B91" s="26" t="s">
        <v>3973</v>
      </c>
      <c r="C91" s="186" t="s">
        <v>3974</v>
      </c>
      <c r="D91" s="186"/>
      <c r="E91" s="186"/>
      <c r="F91" s="27" t="s">
        <v>165</v>
      </c>
      <c r="G91" s="28" t="s">
        <v>4156</v>
      </c>
      <c r="H91" s="28"/>
      <c r="I91" s="29">
        <v>0</v>
      </c>
      <c r="J91" s="110"/>
      <c r="K91" s="133"/>
      <c r="L91" s="148">
        <v>0</v>
      </c>
      <c r="M91" s="3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20"/>
      <c r="B92" s="21" t="s">
        <v>28</v>
      </c>
      <c r="C92" s="183" t="s">
        <v>29</v>
      </c>
      <c r="D92" s="183"/>
      <c r="E92" s="183"/>
      <c r="F92" s="22" t="s">
        <v>30</v>
      </c>
      <c r="G92" s="17" t="s">
        <v>4157</v>
      </c>
      <c r="H92" s="17"/>
      <c r="I92" s="23">
        <v>84.64</v>
      </c>
      <c r="J92" s="109"/>
      <c r="K92" s="132"/>
      <c r="L92" s="147">
        <v>84.64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98.374270205246404</v>
      </c>
      <c r="T92" s="2">
        <f t="shared" si="3"/>
        <v>98.374270205246404</v>
      </c>
    </row>
    <row r="93" spans="1:20" s="2" customFormat="1" ht="45" x14ac:dyDescent="0.25">
      <c r="A93" s="10" t="s">
        <v>112</v>
      </c>
      <c r="B93" s="11" t="s">
        <v>4158</v>
      </c>
      <c r="C93" s="182" t="s">
        <v>3978</v>
      </c>
      <c r="D93" s="182"/>
      <c r="E93" s="182"/>
      <c r="F93" s="10" t="s">
        <v>165</v>
      </c>
      <c r="G93" s="32">
        <v>1619.2</v>
      </c>
      <c r="H93" s="32"/>
      <c r="I93" s="13">
        <v>21594.3</v>
      </c>
      <c r="J93" s="72"/>
      <c r="K93" s="131"/>
      <c r="L93" s="72">
        <v>21594.3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25098.3400649002</v>
      </c>
      <c r="T93" s="2">
        <f t="shared" si="3"/>
        <v>25098.3400649002</v>
      </c>
    </row>
    <row r="94" spans="1:20" s="2" customFormat="1" ht="45" x14ac:dyDescent="0.25">
      <c r="A94" s="10" t="s">
        <v>117</v>
      </c>
      <c r="B94" s="11" t="s">
        <v>4159</v>
      </c>
      <c r="C94" s="182" t="s">
        <v>3980</v>
      </c>
      <c r="D94" s="182"/>
      <c r="E94" s="182"/>
      <c r="F94" s="10" t="s">
        <v>35</v>
      </c>
      <c r="G94" s="12">
        <v>2000</v>
      </c>
      <c r="H94" s="12"/>
      <c r="I94" s="13">
        <v>26846</v>
      </c>
      <c r="J94" s="72"/>
      <c r="K94" s="131"/>
      <c r="L94" s="72">
        <v>26846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31202.217130553501</v>
      </c>
      <c r="T94" s="2">
        <f t="shared" si="3"/>
        <v>31202.217130553501</v>
      </c>
    </row>
    <row r="95" spans="1:20" s="2" customFormat="1" ht="45" x14ac:dyDescent="0.25">
      <c r="A95" s="10" t="s">
        <v>119</v>
      </c>
      <c r="B95" s="11" t="s">
        <v>4160</v>
      </c>
      <c r="C95" s="182" t="s">
        <v>3982</v>
      </c>
      <c r="D95" s="182"/>
      <c r="E95" s="182"/>
      <c r="F95" s="10" t="s">
        <v>35</v>
      </c>
      <c r="G95" s="12">
        <v>2000</v>
      </c>
      <c r="H95" s="12"/>
      <c r="I95" s="13">
        <v>9179.6</v>
      </c>
      <c r="J95" s="72"/>
      <c r="K95" s="131"/>
      <c r="L95" s="72">
        <v>9179.6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10669.1452123828</v>
      </c>
      <c r="T95" s="2">
        <f t="shared" si="3"/>
        <v>10669.1452123828</v>
      </c>
    </row>
    <row r="96" spans="1:20" s="2" customFormat="1" ht="15" x14ac:dyDescent="0.25">
      <c r="A96" s="10" t="s">
        <v>121</v>
      </c>
      <c r="B96" s="11" t="s">
        <v>3983</v>
      </c>
      <c r="C96" s="182" t="s">
        <v>3984</v>
      </c>
      <c r="D96" s="182"/>
      <c r="E96" s="182"/>
      <c r="F96" s="10" t="s">
        <v>3928</v>
      </c>
      <c r="G96" s="32">
        <v>0.2</v>
      </c>
      <c r="H96" s="32"/>
      <c r="I96" s="13">
        <v>3715.61</v>
      </c>
      <c r="J96" s="72"/>
      <c r="K96" s="131"/>
      <c r="L96" s="72">
        <v>363.39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4318.5305070571303</v>
      </c>
      <c r="T96" s="2">
        <f t="shared" si="3"/>
        <v>422.35616788615903</v>
      </c>
    </row>
    <row r="97" spans="1:20" s="2" customFormat="1" ht="15" x14ac:dyDescent="0.25">
      <c r="A97" s="14"/>
      <c r="B97" s="15"/>
      <c r="C97" s="15"/>
      <c r="D97" s="15"/>
      <c r="E97" s="16" t="s">
        <v>18</v>
      </c>
      <c r="F97" s="16"/>
      <c r="G97" s="17"/>
      <c r="H97" s="17"/>
      <c r="I97" s="18">
        <v>8159.79</v>
      </c>
      <c r="J97" s="114"/>
      <c r="K97" s="138"/>
      <c r="L97" s="151"/>
      <c r="M97" s="19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9483.8538076331206</v>
      </c>
      <c r="T97" s="2">
        <f t="shared" si="3"/>
        <v>0</v>
      </c>
    </row>
    <row r="98" spans="1:20" s="2" customFormat="1" ht="22.5" x14ac:dyDescent="0.25">
      <c r="A98" s="20"/>
      <c r="B98" s="21" t="s">
        <v>19</v>
      </c>
      <c r="C98" s="183" t="s">
        <v>20</v>
      </c>
      <c r="D98" s="183"/>
      <c r="E98" s="183"/>
      <c r="F98" s="22" t="s">
        <v>21</v>
      </c>
      <c r="G98" s="17" t="s">
        <v>4161</v>
      </c>
      <c r="H98" s="17"/>
      <c r="I98" s="23">
        <v>2.38</v>
      </c>
      <c r="J98" s="109"/>
      <c r="K98" s="132"/>
      <c r="L98" s="147">
        <v>2.38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2.7661952160737999</v>
      </c>
      <c r="T98" s="2">
        <f t="shared" si="3"/>
        <v>2.7661952160737999</v>
      </c>
    </row>
    <row r="99" spans="1:20" s="2" customFormat="1" ht="22.5" x14ac:dyDescent="0.25">
      <c r="A99" s="20"/>
      <c r="B99" s="21" t="s">
        <v>25</v>
      </c>
      <c r="C99" s="183" t="s">
        <v>26</v>
      </c>
      <c r="D99" s="183"/>
      <c r="E99" s="183"/>
      <c r="F99" s="22" t="s">
        <v>21</v>
      </c>
      <c r="G99" s="17" t="s">
        <v>4162</v>
      </c>
      <c r="H99" s="17"/>
      <c r="I99" s="23">
        <v>3.47</v>
      </c>
      <c r="J99" s="109"/>
      <c r="K99" s="132"/>
      <c r="L99" s="147">
        <v>3.47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4.0330661343597001</v>
      </c>
      <c r="T99" s="2">
        <f t="shared" si="3"/>
        <v>4.0330661343597001</v>
      </c>
    </row>
    <row r="100" spans="1:20" s="2" customFormat="1" ht="22.5" x14ac:dyDescent="0.25">
      <c r="A100" s="20"/>
      <c r="B100" s="21" t="s">
        <v>3987</v>
      </c>
      <c r="C100" s="183" t="s">
        <v>3988</v>
      </c>
      <c r="D100" s="183"/>
      <c r="E100" s="183"/>
      <c r="F100" s="22" t="s">
        <v>21</v>
      </c>
      <c r="G100" s="17" t="s">
        <v>4163</v>
      </c>
      <c r="H100" s="17"/>
      <c r="I100" s="23">
        <v>2.37</v>
      </c>
      <c r="J100" s="109"/>
      <c r="K100" s="132"/>
      <c r="L100" s="147">
        <v>2.37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2.7545725470987001</v>
      </c>
      <c r="T100" s="2">
        <f t="shared" si="3"/>
        <v>2.7545725470987001</v>
      </c>
    </row>
    <row r="101" spans="1:20" s="2" customFormat="1" ht="22.5" x14ac:dyDescent="0.25">
      <c r="A101" s="20"/>
      <c r="B101" s="21" t="s">
        <v>871</v>
      </c>
      <c r="C101" s="183" t="s">
        <v>872</v>
      </c>
      <c r="D101" s="183"/>
      <c r="E101" s="183"/>
      <c r="F101" s="22" t="s">
        <v>216</v>
      </c>
      <c r="G101" s="17" t="s">
        <v>4164</v>
      </c>
      <c r="H101" s="17"/>
      <c r="I101" s="23">
        <v>12.57</v>
      </c>
      <c r="J101" s="109"/>
      <c r="K101" s="132"/>
      <c r="L101" s="147">
        <v>12.57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14.609694901700699</v>
      </c>
      <c r="T101" s="2">
        <f t="shared" si="3"/>
        <v>14.609694901700699</v>
      </c>
    </row>
    <row r="102" spans="1:20" s="2" customFormat="1" ht="22.5" x14ac:dyDescent="0.25">
      <c r="A102" s="20"/>
      <c r="B102" s="21" t="s">
        <v>3991</v>
      </c>
      <c r="C102" s="183" t="s">
        <v>3992</v>
      </c>
      <c r="D102" s="183"/>
      <c r="E102" s="183"/>
      <c r="F102" s="22" t="s">
        <v>216</v>
      </c>
      <c r="G102" s="17" t="s">
        <v>4165</v>
      </c>
      <c r="H102" s="17"/>
      <c r="I102" s="23">
        <v>10.25</v>
      </c>
      <c r="J102" s="109"/>
      <c r="K102" s="132"/>
      <c r="L102" s="147">
        <v>10.25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11.9132356994775</v>
      </c>
      <c r="T102" s="2">
        <f t="shared" si="3"/>
        <v>11.9132356994775</v>
      </c>
    </row>
    <row r="103" spans="1:20" s="2" customFormat="1" ht="22.5" x14ac:dyDescent="0.25">
      <c r="A103" s="20"/>
      <c r="B103" s="21" t="s">
        <v>928</v>
      </c>
      <c r="C103" s="183" t="s">
        <v>929</v>
      </c>
      <c r="D103" s="183"/>
      <c r="E103" s="183"/>
      <c r="F103" s="22" t="s">
        <v>930</v>
      </c>
      <c r="G103" s="17" t="s">
        <v>4166</v>
      </c>
      <c r="H103" s="17"/>
      <c r="I103" s="23">
        <v>5.55</v>
      </c>
      <c r="J103" s="109"/>
      <c r="K103" s="132"/>
      <c r="L103" s="147">
        <v>5.55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6.4505812811804999</v>
      </c>
      <c r="T103" s="2">
        <f t="shared" si="3"/>
        <v>6.4505812811804999</v>
      </c>
    </row>
    <row r="104" spans="1:20" s="2" customFormat="1" ht="22.5" x14ac:dyDescent="0.25">
      <c r="A104" s="20"/>
      <c r="B104" s="21" t="s">
        <v>3995</v>
      </c>
      <c r="C104" s="183" t="s">
        <v>3996</v>
      </c>
      <c r="D104" s="183"/>
      <c r="E104" s="183"/>
      <c r="F104" s="22" t="s">
        <v>930</v>
      </c>
      <c r="G104" s="17" t="s">
        <v>4167</v>
      </c>
      <c r="H104" s="17"/>
      <c r="I104" s="23">
        <v>3.62</v>
      </c>
      <c r="J104" s="109"/>
      <c r="K104" s="132"/>
      <c r="L104" s="147">
        <v>3.62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4.2074061689861999</v>
      </c>
      <c r="T104" s="2">
        <f t="shared" si="3"/>
        <v>4.2074061689861999</v>
      </c>
    </row>
    <row r="105" spans="1:20" s="2" customFormat="1" ht="22.5" x14ac:dyDescent="0.25">
      <c r="A105" s="20"/>
      <c r="B105" s="21" t="s">
        <v>28</v>
      </c>
      <c r="C105" s="183" t="s">
        <v>29</v>
      </c>
      <c r="D105" s="183"/>
      <c r="E105" s="183"/>
      <c r="F105" s="22" t="s">
        <v>30</v>
      </c>
      <c r="G105" s="17" t="s">
        <v>4168</v>
      </c>
      <c r="H105" s="17"/>
      <c r="I105" s="23">
        <v>1.76</v>
      </c>
      <c r="J105" s="109"/>
      <c r="K105" s="132"/>
      <c r="L105" s="147">
        <v>1.76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2.0455897396176002</v>
      </c>
      <c r="T105" s="2">
        <f t="shared" si="3"/>
        <v>2.0455897396176002</v>
      </c>
    </row>
    <row r="106" spans="1:20" s="2" customFormat="1" ht="45" x14ac:dyDescent="0.25">
      <c r="A106" s="10" t="s">
        <v>122</v>
      </c>
      <c r="B106" s="11" t="s">
        <v>4169</v>
      </c>
      <c r="C106" s="182" t="s">
        <v>4000</v>
      </c>
      <c r="D106" s="182"/>
      <c r="E106" s="182"/>
      <c r="F106" s="10" t="s">
        <v>165</v>
      </c>
      <c r="G106" s="12">
        <v>20</v>
      </c>
      <c r="H106" s="12"/>
      <c r="I106" s="13">
        <v>3266.55</v>
      </c>
      <c r="J106" s="72"/>
      <c r="K106" s="131"/>
      <c r="L106" s="72">
        <v>3266.55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3796.6029340612899</v>
      </c>
      <c r="T106" s="2">
        <f t="shared" si="3"/>
        <v>3796.6029340612899</v>
      </c>
    </row>
    <row r="107" spans="1:20" s="2" customFormat="1" ht="22.5" x14ac:dyDescent="0.25">
      <c r="A107" s="10" t="s">
        <v>125</v>
      </c>
      <c r="B107" s="11" t="s">
        <v>4001</v>
      </c>
      <c r="C107" s="182" t="s">
        <v>4002</v>
      </c>
      <c r="D107" s="182"/>
      <c r="E107" s="182"/>
      <c r="F107" s="10" t="s">
        <v>4003</v>
      </c>
      <c r="G107" s="12">
        <v>12</v>
      </c>
      <c r="H107" s="12"/>
      <c r="I107" s="13">
        <v>2796.46</v>
      </c>
      <c r="J107" s="72"/>
      <c r="K107" s="131"/>
      <c r="L107" s="72">
        <v>13.51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3250.23288821081</v>
      </c>
      <c r="T107" s="2">
        <f t="shared" si="3"/>
        <v>15.702225785360101</v>
      </c>
    </row>
    <row r="108" spans="1:20" s="2" customFormat="1" ht="15" x14ac:dyDescent="0.25">
      <c r="A108" s="14"/>
      <c r="B108" s="15"/>
      <c r="C108" s="15"/>
      <c r="D108" s="15"/>
      <c r="E108" s="16" t="s">
        <v>18</v>
      </c>
      <c r="F108" s="16"/>
      <c r="G108" s="17"/>
      <c r="H108" s="17"/>
      <c r="I108" s="18">
        <v>6915.22</v>
      </c>
      <c r="J108" s="114"/>
      <c r="K108" s="138"/>
      <c r="L108" s="151"/>
      <c r="M108" s="19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8037.3312949990996</v>
      </c>
      <c r="T108" s="2">
        <f t="shared" si="3"/>
        <v>0</v>
      </c>
    </row>
    <row r="109" spans="1:20" s="2" customFormat="1" ht="22.5" x14ac:dyDescent="0.25">
      <c r="A109" s="20"/>
      <c r="B109" s="21" t="s">
        <v>28</v>
      </c>
      <c r="C109" s="183" t="s">
        <v>29</v>
      </c>
      <c r="D109" s="183"/>
      <c r="E109" s="183"/>
      <c r="F109" s="22" t="s">
        <v>30</v>
      </c>
      <c r="G109" s="17" t="s">
        <v>4170</v>
      </c>
      <c r="H109" s="17"/>
      <c r="I109" s="23">
        <v>1.68</v>
      </c>
      <c r="J109" s="109"/>
      <c r="K109" s="132"/>
      <c r="L109" s="147">
        <v>1.68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1.9526083878167999</v>
      </c>
      <c r="T109" s="2">
        <f t="shared" si="3"/>
        <v>1.9526083878167999</v>
      </c>
    </row>
    <row r="110" spans="1:20" s="2" customFormat="1" ht="45" x14ac:dyDescent="0.25">
      <c r="A110" s="10" t="s">
        <v>137</v>
      </c>
      <c r="B110" s="11" t="s">
        <v>4171</v>
      </c>
      <c r="C110" s="182" t="s">
        <v>4006</v>
      </c>
      <c r="D110" s="182"/>
      <c r="E110" s="182"/>
      <c r="F110" s="10" t="s">
        <v>35</v>
      </c>
      <c r="G110" s="12">
        <v>12</v>
      </c>
      <c r="H110" s="12"/>
      <c r="I110" s="13">
        <v>83640.009999999995</v>
      </c>
      <c r="J110" s="72"/>
      <c r="K110" s="131"/>
      <c r="L110" s="72">
        <v>83640.009999999995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97212.014930405305</v>
      </c>
      <c r="T110" s="2">
        <f t="shared" si="3"/>
        <v>97212.014930405305</v>
      </c>
    </row>
    <row r="111" spans="1:20" s="2" customFormat="1" ht="45" x14ac:dyDescent="0.25">
      <c r="A111" s="10" t="s">
        <v>140</v>
      </c>
      <c r="B111" s="11" t="s">
        <v>4172</v>
      </c>
      <c r="C111" s="182" t="s">
        <v>4008</v>
      </c>
      <c r="D111" s="182"/>
      <c r="E111" s="182"/>
      <c r="F111" s="10" t="s">
        <v>35</v>
      </c>
      <c r="G111" s="12">
        <v>10</v>
      </c>
      <c r="H111" s="12"/>
      <c r="I111" s="13">
        <v>17611.84</v>
      </c>
      <c r="J111" s="72"/>
      <c r="K111" s="131"/>
      <c r="L111" s="72">
        <v>17611.84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20469.658636242501</v>
      </c>
      <c r="T111" s="2">
        <f t="shared" si="3"/>
        <v>20469.658636242501</v>
      </c>
    </row>
    <row r="112" spans="1:20" s="55" customFormat="1" ht="20.25" customHeight="1" x14ac:dyDescent="0.25">
      <c r="A112" s="184" t="s">
        <v>6535</v>
      </c>
      <c r="B112" s="185"/>
      <c r="C112" s="185"/>
      <c r="D112" s="185"/>
      <c r="E112" s="185"/>
      <c r="F112" s="185"/>
      <c r="G112" s="185"/>
      <c r="H112" s="165"/>
      <c r="I112" s="166"/>
      <c r="J112" s="167"/>
      <c r="K112" s="168"/>
      <c r="L112" s="169"/>
      <c r="M112" s="170"/>
    </row>
    <row r="113" spans="1:20" s="172" customFormat="1" ht="20.25" customHeight="1" thickBot="1" x14ac:dyDescent="0.3">
      <c r="A113" s="174" t="s">
        <v>6546</v>
      </c>
      <c r="B113" s="175"/>
      <c r="C113" s="175"/>
      <c r="D113" s="175"/>
      <c r="E113" s="175"/>
      <c r="F113" s="175"/>
      <c r="G113" s="175"/>
      <c r="H113" s="171"/>
      <c r="I113" s="176"/>
      <c r="J113" s="177"/>
      <c r="K113" s="177"/>
      <c r="L113" s="177"/>
      <c r="M113" s="178"/>
    </row>
    <row r="114" spans="1:20" s="172" customFormat="1" ht="20.25" customHeight="1" thickBot="1" x14ac:dyDescent="0.3">
      <c r="A114" s="174" t="s">
        <v>6547</v>
      </c>
      <c r="B114" s="175"/>
      <c r="C114" s="175"/>
      <c r="D114" s="175"/>
      <c r="E114" s="175"/>
      <c r="F114" s="175"/>
      <c r="G114" s="175"/>
      <c r="H114" s="171"/>
      <c r="I114" s="179"/>
      <c r="J114" s="180"/>
      <c r="K114" s="180"/>
      <c r="L114" s="180"/>
      <c r="M114" s="181"/>
    </row>
    <row r="115" spans="1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ref="S115:S168" si="4">I115*N115*O115*P115*Q115*R115</f>
        <v>0</v>
      </c>
      <c r="T115" s="2">
        <f t="shared" ref="T115:T168" si="5">L115*N115*O115*P115*Q115*R115</f>
        <v>0</v>
      </c>
    </row>
    <row r="116" spans="1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ref="S169:S232" si="6">I169*N169*O169*P169*Q169*R169</f>
        <v>0</v>
      </c>
      <c r="T169" s="2">
        <f t="shared" ref="T169:T232" si="7">L169*N169*O169*P169*Q169*R169</f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ref="S233:S296" si="8">I233*N233*O233*P233*Q233*R233</f>
        <v>0</v>
      </c>
      <c r="T233" s="2">
        <f t="shared" ref="T233:T296" si="9">L233*N233*O233*P233*Q233*R233</f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ref="S297:S360" si="10">I297*N297*O297*P297*Q297*R297</f>
        <v>0</v>
      </c>
      <c r="T297" s="2">
        <f t="shared" ref="T297:T360" si="11">L297*N297*O297*P297*Q297*R297</f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ref="S361:S424" si="12">I361*N361*O361*P361*Q361*R361</f>
        <v>0</v>
      </c>
      <c r="T361" s="2">
        <f t="shared" ref="T361:T424" si="13">L361*N361*O361*P361*Q361*R361</f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ref="S425:S488" si="14">I425*N425*O425*P425*Q425*R425</f>
        <v>0</v>
      </c>
      <c r="T425" s="2">
        <f t="shared" ref="T425:T488" si="15">L425*N425*O425*P425*Q425*R425</f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ref="S489:S552" si="16">I489*N489*O489*P489*Q489*R489</f>
        <v>0</v>
      </c>
      <c r="T489" s="2">
        <f t="shared" ref="T489:T552" si="17">L489*N489*O489*P489*Q489*R489</f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ref="S553:S616" si="18">I553*N553*O553*P553*Q553*R553</f>
        <v>0</v>
      </c>
      <c r="T553" s="2">
        <f t="shared" ref="T553:T616" si="19">L553*N553*O553*P553*Q553*R553</f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ref="S617:S631" si="20">I617*N617*O617*P617*Q617*R617</f>
        <v>0</v>
      </c>
      <c r="T617" s="2">
        <f t="shared" ref="T617:T631" si="21">L617*N617*O617*P617*Q617*R617</f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</sheetData>
  <autoFilter ref="A11:T631" xr:uid="{00000000-0001-0000-0A00-000000000000}"/>
  <mergeCells count="102">
    <mergeCell ref="A12:L12"/>
    <mergeCell ref="C13:E13"/>
    <mergeCell ref="C15:E15"/>
    <mergeCell ref="C16:E16"/>
    <mergeCell ref="C28:E28"/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23:E23"/>
    <mergeCell ref="C24:E24"/>
    <mergeCell ref="C25:E25"/>
    <mergeCell ref="C26:E26"/>
    <mergeCell ref="C27:E27"/>
    <mergeCell ref="C18:E18"/>
    <mergeCell ref="C19:E19"/>
    <mergeCell ref="A20:L20"/>
    <mergeCell ref="C21:E21"/>
    <mergeCell ref="C34:E34"/>
    <mergeCell ref="C35:E35"/>
    <mergeCell ref="C36:E36"/>
    <mergeCell ref="C37:E37"/>
    <mergeCell ref="C38:E38"/>
    <mergeCell ref="C29:E29"/>
    <mergeCell ref="C30:E30"/>
    <mergeCell ref="C32:E32"/>
    <mergeCell ref="C33:E33"/>
    <mergeCell ref="C45:E45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90:E90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101:E101"/>
    <mergeCell ref="C102:E102"/>
    <mergeCell ref="C103:E103"/>
    <mergeCell ref="C104:E104"/>
    <mergeCell ref="C105:E105"/>
    <mergeCell ref="C95:E95"/>
    <mergeCell ref="C96:E96"/>
    <mergeCell ref="C98:E98"/>
    <mergeCell ref="C99:E99"/>
    <mergeCell ref="C100:E100"/>
    <mergeCell ref="A112:G112"/>
    <mergeCell ref="A113:G113"/>
    <mergeCell ref="A114:G114"/>
    <mergeCell ref="I113:M113"/>
    <mergeCell ref="I114:M114"/>
    <mergeCell ref="C106:E106"/>
    <mergeCell ref="C107:E107"/>
    <mergeCell ref="C109:E109"/>
    <mergeCell ref="C110:E110"/>
    <mergeCell ref="C111:E1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T620"/>
  <sheetViews>
    <sheetView topLeftCell="A80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4173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4174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4175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2</v>
      </c>
      <c r="H14" s="12"/>
      <c r="I14" s="13">
        <v>3143.15</v>
      </c>
      <c r="J14" s="72"/>
      <c r="K14" s="131"/>
      <c r="L14" s="72">
        <v>42.09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3653.17919890856</v>
      </c>
      <c r="T14" s="2">
        <f>L14*N14*O14*P14*Q14*R14</f>
        <v>48.919813716195897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3143.15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5" si="0">I15*N15*O15*P15*Q15*R15</f>
        <v>3653.17919890856</v>
      </c>
      <c r="T15" s="2">
        <f t="shared" ref="T15:T65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4176</v>
      </c>
      <c r="H16" s="17"/>
      <c r="I16" s="23">
        <v>4.1399999999999997</v>
      </c>
      <c r="J16" s="109"/>
      <c r="K16" s="132"/>
      <c r="L16" s="147">
        <v>4.1399999999999997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4.8117849556914001</v>
      </c>
      <c r="T16" s="2">
        <f t="shared" si="1"/>
        <v>4.8117849556914001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4177</v>
      </c>
      <c r="H17" s="17"/>
      <c r="I17" s="23">
        <v>0.72</v>
      </c>
      <c r="J17" s="109"/>
      <c r="K17" s="132"/>
      <c r="L17" s="147">
        <v>0.72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0.83683216620720002</v>
      </c>
      <c r="T17" s="2">
        <f t="shared" si="1"/>
        <v>0.83683216620720002</v>
      </c>
    </row>
    <row r="18" spans="1:20" s="2" customFormat="1" ht="22.5" x14ac:dyDescent="0.25">
      <c r="A18" s="10" t="s">
        <v>32</v>
      </c>
      <c r="B18" s="11" t="s">
        <v>4178</v>
      </c>
      <c r="C18" s="182" t="s">
        <v>4179</v>
      </c>
      <c r="D18" s="182"/>
      <c r="E18" s="182"/>
      <c r="F18" s="10" t="s">
        <v>35</v>
      </c>
      <c r="G18" s="12">
        <v>3</v>
      </c>
      <c r="H18" s="12"/>
      <c r="I18" s="13">
        <v>10757.97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15" x14ac:dyDescent="0.25">
      <c r="A19" s="209" t="s">
        <v>4180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1"/>
      <c r="M19" s="122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10" t="s">
        <v>790</v>
      </c>
      <c r="B20" s="11" t="s">
        <v>4181</v>
      </c>
      <c r="C20" s="182" t="s">
        <v>4182</v>
      </c>
      <c r="D20" s="182"/>
      <c r="E20" s="182"/>
      <c r="F20" s="10" t="s">
        <v>883</v>
      </c>
      <c r="G20" s="12">
        <v>2</v>
      </c>
      <c r="H20" s="12"/>
      <c r="I20" s="13">
        <v>15030.63</v>
      </c>
      <c r="J20" s="72"/>
      <c r="K20" s="131"/>
      <c r="L20" s="72">
        <v>1565.9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17469.6036977207</v>
      </c>
      <c r="T20" s="2">
        <f t="shared" si="1"/>
        <v>1819.9937348109099</v>
      </c>
    </row>
    <row r="21" spans="1:20" s="2" customFormat="1" ht="15" x14ac:dyDescent="0.25">
      <c r="A21" s="14"/>
      <c r="B21" s="15"/>
      <c r="C21" s="15"/>
      <c r="D21" s="15"/>
      <c r="E21" s="16" t="s">
        <v>18</v>
      </c>
      <c r="F21" s="16"/>
      <c r="G21" s="17"/>
      <c r="H21" s="17"/>
      <c r="I21" s="18">
        <v>39527.370000000003</v>
      </c>
      <c r="J21" s="114"/>
      <c r="K21" s="138"/>
      <c r="L21" s="151"/>
      <c r="M21" s="19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45941.353696629798</v>
      </c>
      <c r="T21" s="2">
        <f t="shared" si="1"/>
        <v>0</v>
      </c>
    </row>
    <row r="22" spans="1:20" s="2" customFormat="1" ht="22.5" x14ac:dyDescent="0.25">
      <c r="A22" s="20"/>
      <c r="B22" s="21" t="s">
        <v>41</v>
      </c>
      <c r="C22" s="183" t="s">
        <v>42</v>
      </c>
      <c r="D22" s="183"/>
      <c r="E22" s="183"/>
      <c r="F22" s="22" t="s">
        <v>21</v>
      </c>
      <c r="G22" s="17" t="s">
        <v>4183</v>
      </c>
      <c r="H22" s="17"/>
      <c r="I22" s="23">
        <v>11.23</v>
      </c>
      <c r="J22" s="109"/>
      <c r="K22" s="132"/>
      <c r="L22" s="147">
        <v>11.23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13.052257259037299</v>
      </c>
      <c r="T22" s="2">
        <f t="shared" si="1"/>
        <v>13.052257259037299</v>
      </c>
    </row>
    <row r="23" spans="1:20" s="2" customFormat="1" ht="22.5" x14ac:dyDescent="0.25">
      <c r="A23" s="20"/>
      <c r="B23" s="21" t="s">
        <v>778</v>
      </c>
      <c r="C23" s="183" t="s">
        <v>24</v>
      </c>
      <c r="D23" s="183"/>
      <c r="E23" s="183"/>
      <c r="F23" s="22" t="s">
        <v>71</v>
      </c>
      <c r="G23" s="17" t="s">
        <v>4184</v>
      </c>
      <c r="H23" s="17"/>
      <c r="I23" s="23">
        <v>0.94</v>
      </c>
      <c r="J23" s="109"/>
      <c r="K23" s="132"/>
      <c r="L23" s="147">
        <v>0.94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1.0925308836594001</v>
      </c>
      <c r="T23" s="2">
        <f t="shared" si="1"/>
        <v>1.0925308836594001</v>
      </c>
    </row>
    <row r="24" spans="1:20" s="2" customFormat="1" ht="22.5" x14ac:dyDescent="0.25">
      <c r="A24" s="20"/>
      <c r="B24" s="21" t="s">
        <v>884</v>
      </c>
      <c r="C24" s="183" t="s">
        <v>885</v>
      </c>
      <c r="D24" s="183"/>
      <c r="E24" s="183"/>
      <c r="F24" s="22" t="s">
        <v>71</v>
      </c>
      <c r="G24" s="17" t="s">
        <v>4185</v>
      </c>
      <c r="H24" s="17"/>
      <c r="I24" s="23">
        <v>168.65</v>
      </c>
      <c r="J24" s="109"/>
      <c r="K24" s="132"/>
      <c r="L24" s="147">
        <v>168.65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196.016312265061</v>
      </c>
      <c r="T24" s="2">
        <f t="shared" si="1"/>
        <v>196.016312265061</v>
      </c>
    </row>
    <row r="25" spans="1:20" s="2" customFormat="1" ht="22.5" x14ac:dyDescent="0.25">
      <c r="A25" s="25" t="s">
        <v>76</v>
      </c>
      <c r="B25" s="26" t="s">
        <v>1813</v>
      </c>
      <c r="C25" s="186" t="s">
        <v>1814</v>
      </c>
      <c r="D25" s="186"/>
      <c r="E25" s="186"/>
      <c r="F25" s="27" t="s">
        <v>880</v>
      </c>
      <c r="G25" s="28" t="s">
        <v>91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10" t="s">
        <v>1080</v>
      </c>
      <c r="B26" s="11" t="s">
        <v>4186</v>
      </c>
      <c r="C26" s="182" t="s">
        <v>4187</v>
      </c>
      <c r="D26" s="182"/>
      <c r="E26" s="182"/>
      <c r="F26" s="10" t="s">
        <v>35</v>
      </c>
      <c r="G26" s="12">
        <v>3</v>
      </c>
      <c r="H26" s="12"/>
      <c r="I26" s="13">
        <v>51113</v>
      </c>
      <c r="J26" s="72"/>
      <c r="K26" s="131"/>
      <c r="L26" s="72"/>
      <c r="M26" s="1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59406.9479324286</v>
      </c>
      <c r="T26" s="2">
        <f t="shared" si="1"/>
        <v>0</v>
      </c>
    </row>
    <row r="27" spans="1:20" s="2" customFormat="1" ht="15" x14ac:dyDescent="0.25">
      <c r="A27" s="209" t="s">
        <v>4188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1"/>
      <c r="M27" s="122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0" t="s">
        <v>46</v>
      </c>
      <c r="B28" s="11" t="s">
        <v>4189</v>
      </c>
      <c r="C28" s="182" t="s">
        <v>4190</v>
      </c>
      <c r="D28" s="182"/>
      <c r="E28" s="182"/>
      <c r="F28" s="10" t="s">
        <v>776</v>
      </c>
      <c r="G28" s="12">
        <v>1</v>
      </c>
      <c r="H28" s="12"/>
      <c r="I28" s="13">
        <v>7251.38</v>
      </c>
      <c r="J28" s="72"/>
      <c r="K28" s="131"/>
      <c r="L28" s="72">
        <v>158.47999999999999</v>
      </c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8428.0389352660604</v>
      </c>
      <c r="T28" s="2">
        <f t="shared" si="1"/>
        <v>184.19605791738499</v>
      </c>
    </row>
    <row r="29" spans="1:20" s="2" customFormat="1" ht="15" x14ac:dyDescent="0.25">
      <c r="A29" s="14"/>
      <c r="B29" s="15"/>
      <c r="C29" s="15"/>
      <c r="D29" s="15"/>
      <c r="E29" s="16" t="s">
        <v>18</v>
      </c>
      <c r="F29" s="16"/>
      <c r="G29" s="17"/>
      <c r="H29" s="17"/>
      <c r="I29" s="18">
        <v>20562.919999999998</v>
      </c>
      <c r="J29" s="114"/>
      <c r="K29" s="138"/>
      <c r="L29" s="151"/>
      <c r="M29" s="19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23899.601232146299</v>
      </c>
      <c r="T29" s="2">
        <f t="shared" si="1"/>
        <v>0</v>
      </c>
    </row>
    <row r="30" spans="1:20" s="2" customFormat="1" ht="22.5" x14ac:dyDescent="0.25">
      <c r="A30" s="20"/>
      <c r="B30" s="21" t="s">
        <v>41</v>
      </c>
      <c r="C30" s="183" t="s">
        <v>42</v>
      </c>
      <c r="D30" s="183"/>
      <c r="E30" s="183"/>
      <c r="F30" s="22" t="s">
        <v>21</v>
      </c>
      <c r="G30" s="17" t="s">
        <v>4191</v>
      </c>
      <c r="H30" s="17"/>
      <c r="I30" s="23">
        <v>14.46</v>
      </c>
      <c r="J30" s="109"/>
      <c r="K30" s="132"/>
      <c r="L30" s="147">
        <v>14.46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16.806379337994599</v>
      </c>
      <c r="T30" s="2">
        <f t="shared" si="1"/>
        <v>16.806379337994599</v>
      </c>
    </row>
    <row r="31" spans="1:20" s="2" customFormat="1" ht="22.5" x14ac:dyDescent="0.25">
      <c r="A31" s="20"/>
      <c r="B31" s="21" t="s">
        <v>778</v>
      </c>
      <c r="C31" s="183" t="s">
        <v>24</v>
      </c>
      <c r="D31" s="183"/>
      <c r="E31" s="183"/>
      <c r="F31" s="22" t="s">
        <v>71</v>
      </c>
      <c r="G31" s="17" t="s">
        <v>1523</v>
      </c>
      <c r="H31" s="17"/>
      <c r="I31" s="23">
        <v>1.88</v>
      </c>
      <c r="J31" s="109"/>
      <c r="K31" s="132"/>
      <c r="L31" s="147">
        <v>1.88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2.1850617673188002</v>
      </c>
      <c r="T31" s="2">
        <f t="shared" si="1"/>
        <v>2.1850617673188002</v>
      </c>
    </row>
    <row r="32" spans="1:20" s="2" customFormat="1" ht="22.5" x14ac:dyDescent="0.25">
      <c r="A32" s="25" t="s">
        <v>344</v>
      </c>
      <c r="B32" s="26" t="s">
        <v>780</v>
      </c>
      <c r="C32" s="186" t="s">
        <v>781</v>
      </c>
      <c r="D32" s="186"/>
      <c r="E32" s="186"/>
      <c r="F32" s="27" t="s">
        <v>79</v>
      </c>
      <c r="G32" s="28" t="s">
        <v>347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5" t="s">
        <v>76</v>
      </c>
      <c r="B33" s="26" t="s">
        <v>782</v>
      </c>
      <c r="C33" s="186" t="s">
        <v>783</v>
      </c>
      <c r="D33" s="186"/>
      <c r="E33" s="186"/>
      <c r="F33" s="27" t="s">
        <v>79</v>
      </c>
      <c r="G33" s="28" t="s">
        <v>944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0"/>
      <c r="B34" s="21" t="s">
        <v>784</v>
      </c>
      <c r="C34" s="183" t="s">
        <v>785</v>
      </c>
      <c r="D34" s="183"/>
      <c r="E34" s="183"/>
      <c r="F34" s="22" t="s">
        <v>71</v>
      </c>
      <c r="G34" s="17" t="s">
        <v>4192</v>
      </c>
      <c r="H34" s="17"/>
      <c r="I34" s="23">
        <v>1.96</v>
      </c>
      <c r="J34" s="109"/>
      <c r="K34" s="132"/>
      <c r="L34" s="147">
        <v>1.96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2.2780431191195998</v>
      </c>
      <c r="T34" s="2">
        <f t="shared" si="1"/>
        <v>2.2780431191195998</v>
      </c>
    </row>
    <row r="35" spans="1:20" s="2" customFormat="1" ht="45" x14ac:dyDescent="0.25">
      <c r="A35" s="10" t="s">
        <v>49</v>
      </c>
      <c r="B35" s="11" t="s">
        <v>4193</v>
      </c>
      <c r="C35" s="182" t="s">
        <v>4194</v>
      </c>
      <c r="D35" s="182"/>
      <c r="E35" s="182"/>
      <c r="F35" s="10" t="s">
        <v>35</v>
      </c>
      <c r="G35" s="12">
        <v>1</v>
      </c>
      <c r="H35" s="12"/>
      <c r="I35" s="13">
        <v>123836.53</v>
      </c>
      <c r="J35" s="72"/>
      <c r="K35" s="131"/>
      <c r="L35" s="72">
        <v>123836.53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143931.09952150399</v>
      </c>
      <c r="T35" s="2">
        <f t="shared" si="1"/>
        <v>143931.09952150399</v>
      </c>
    </row>
    <row r="36" spans="1:20" s="2" customFormat="1" ht="33.75" x14ac:dyDescent="0.25">
      <c r="A36" s="10" t="s">
        <v>54</v>
      </c>
      <c r="B36" s="11" t="s">
        <v>1761</v>
      </c>
      <c r="C36" s="182" t="s">
        <v>4195</v>
      </c>
      <c r="D36" s="182"/>
      <c r="E36" s="182"/>
      <c r="F36" s="10" t="s">
        <v>1763</v>
      </c>
      <c r="G36" s="36">
        <v>6.8000000000000005E-2</v>
      </c>
      <c r="H36" s="36"/>
      <c r="I36" s="13">
        <v>6541.21</v>
      </c>
      <c r="J36" s="72"/>
      <c r="K36" s="131"/>
      <c r="L36" s="72">
        <v>405.89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7602.6318526613804</v>
      </c>
      <c r="T36" s="2">
        <f t="shared" si="1"/>
        <v>471.75251103033401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11115.81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12919.5380020106</v>
      </c>
      <c r="T37" s="2">
        <f t="shared" si="1"/>
        <v>0</v>
      </c>
    </row>
    <row r="38" spans="1:20" s="2" customFormat="1" ht="22.5" x14ac:dyDescent="0.25">
      <c r="A38" s="20"/>
      <c r="B38" s="21" t="s">
        <v>1021</v>
      </c>
      <c r="C38" s="183" t="s">
        <v>1022</v>
      </c>
      <c r="D38" s="183"/>
      <c r="E38" s="183"/>
      <c r="F38" s="22" t="s">
        <v>71</v>
      </c>
      <c r="G38" s="17" t="s">
        <v>4196</v>
      </c>
      <c r="H38" s="17"/>
      <c r="I38" s="23">
        <v>2.27</v>
      </c>
      <c r="J38" s="109"/>
      <c r="K38" s="132"/>
      <c r="L38" s="147">
        <v>2.27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2.6383458573477001</v>
      </c>
      <c r="T38" s="2">
        <f t="shared" si="1"/>
        <v>2.6383458573477001</v>
      </c>
    </row>
    <row r="39" spans="1:20" s="2" customFormat="1" ht="22.5" x14ac:dyDescent="0.25">
      <c r="A39" s="20"/>
      <c r="B39" s="21" t="s">
        <v>335</v>
      </c>
      <c r="C39" s="183" t="s">
        <v>336</v>
      </c>
      <c r="D39" s="183"/>
      <c r="E39" s="183"/>
      <c r="F39" s="22" t="s">
        <v>282</v>
      </c>
      <c r="G39" s="17" t="s">
        <v>4197</v>
      </c>
      <c r="H39" s="17"/>
      <c r="I39" s="23">
        <v>0.2</v>
      </c>
      <c r="J39" s="109"/>
      <c r="K39" s="132"/>
      <c r="L39" s="147">
        <v>0.2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0.23245337950200001</v>
      </c>
      <c r="T39" s="2">
        <f t="shared" si="1"/>
        <v>0.23245337950200001</v>
      </c>
    </row>
    <row r="40" spans="1:20" s="2" customFormat="1" ht="22.5" x14ac:dyDescent="0.25">
      <c r="A40" s="20"/>
      <c r="B40" s="21" t="s">
        <v>1024</v>
      </c>
      <c r="C40" s="183" t="s">
        <v>1025</v>
      </c>
      <c r="D40" s="183"/>
      <c r="E40" s="183"/>
      <c r="F40" s="22" t="s">
        <v>71</v>
      </c>
      <c r="G40" s="17" t="s">
        <v>4198</v>
      </c>
      <c r="H40" s="17"/>
      <c r="I40" s="23">
        <v>0.06</v>
      </c>
      <c r="J40" s="109"/>
      <c r="K40" s="132"/>
      <c r="L40" s="147">
        <v>0.06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6.9736013850600007E-2</v>
      </c>
      <c r="T40" s="2">
        <f t="shared" si="1"/>
        <v>6.9736013850600007E-2</v>
      </c>
    </row>
    <row r="41" spans="1:20" s="2" customFormat="1" ht="22.5" x14ac:dyDescent="0.25">
      <c r="A41" s="20"/>
      <c r="B41" s="21" t="s">
        <v>1027</v>
      </c>
      <c r="C41" s="183" t="s">
        <v>1028</v>
      </c>
      <c r="D41" s="183"/>
      <c r="E41" s="183"/>
      <c r="F41" s="22" t="s">
        <v>71</v>
      </c>
      <c r="G41" s="17" t="s">
        <v>4199</v>
      </c>
      <c r="H41" s="17"/>
      <c r="I41" s="23">
        <v>6.45</v>
      </c>
      <c r="J41" s="109"/>
      <c r="K41" s="132"/>
      <c r="L41" s="147">
        <v>6.45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7.4966214889394998</v>
      </c>
      <c r="T41" s="2">
        <f t="shared" si="1"/>
        <v>7.4966214889394998</v>
      </c>
    </row>
    <row r="42" spans="1:20" s="2" customFormat="1" ht="22.5" x14ac:dyDescent="0.25">
      <c r="A42" s="20"/>
      <c r="B42" s="21" t="s">
        <v>1768</v>
      </c>
      <c r="C42" s="183" t="s">
        <v>1769</v>
      </c>
      <c r="D42" s="183"/>
      <c r="E42" s="183"/>
      <c r="F42" s="22" t="s">
        <v>71</v>
      </c>
      <c r="G42" s="17" t="s">
        <v>4200</v>
      </c>
      <c r="H42" s="17"/>
      <c r="I42" s="23">
        <v>8.9</v>
      </c>
      <c r="J42" s="109"/>
      <c r="K42" s="132"/>
      <c r="L42" s="147">
        <v>8.9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10.344175387839</v>
      </c>
      <c r="T42" s="2">
        <f t="shared" si="1"/>
        <v>10.344175387839</v>
      </c>
    </row>
    <row r="43" spans="1:20" s="2" customFormat="1" ht="22.5" x14ac:dyDescent="0.25">
      <c r="A43" s="25" t="s">
        <v>344</v>
      </c>
      <c r="B43" s="26" t="s">
        <v>778</v>
      </c>
      <c r="C43" s="186" t="s">
        <v>24</v>
      </c>
      <c r="D43" s="186"/>
      <c r="E43" s="186"/>
      <c r="F43" s="27" t="s">
        <v>71</v>
      </c>
      <c r="G43" s="28" t="s">
        <v>347</v>
      </c>
      <c r="H43" s="28"/>
      <c r="I43" s="29">
        <v>0</v>
      </c>
      <c r="J43" s="110"/>
      <c r="K43" s="133"/>
      <c r="L43" s="148">
        <v>0</v>
      </c>
      <c r="M43" s="30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0</v>
      </c>
      <c r="T43" s="2">
        <f t="shared" si="1"/>
        <v>0</v>
      </c>
    </row>
    <row r="44" spans="1:20" s="2" customFormat="1" ht="22.5" x14ac:dyDescent="0.25">
      <c r="A44" s="20"/>
      <c r="B44" s="21" t="s">
        <v>1031</v>
      </c>
      <c r="C44" s="183" t="s">
        <v>1032</v>
      </c>
      <c r="D44" s="183"/>
      <c r="E44" s="183"/>
      <c r="F44" s="22" t="s">
        <v>71</v>
      </c>
      <c r="G44" s="17" t="s">
        <v>4201</v>
      </c>
      <c r="H44" s="17"/>
      <c r="I44" s="23">
        <v>6.17</v>
      </c>
      <c r="J44" s="109"/>
      <c r="K44" s="132"/>
      <c r="L44" s="147">
        <v>6.17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7.1711867576366997</v>
      </c>
      <c r="T44" s="2">
        <f t="shared" si="1"/>
        <v>7.1711867576366997</v>
      </c>
    </row>
    <row r="45" spans="1:20" s="2" customFormat="1" ht="22.5" x14ac:dyDescent="0.25">
      <c r="A45" s="20"/>
      <c r="B45" s="21" t="s">
        <v>341</v>
      </c>
      <c r="C45" s="183" t="s">
        <v>342</v>
      </c>
      <c r="D45" s="183"/>
      <c r="E45" s="183"/>
      <c r="F45" s="22" t="s">
        <v>21</v>
      </c>
      <c r="G45" s="17" t="s">
        <v>4202</v>
      </c>
      <c r="H45" s="17"/>
      <c r="I45" s="23">
        <v>0.59</v>
      </c>
      <c r="J45" s="109"/>
      <c r="K45" s="132"/>
      <c r="L45" s="147">
        <v>0.59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0.68573746953089998</v>
      </c>
      <c r="T45" s="2">
        <f t="shared" si="1"/>
        <v>0.68573746953089998</v>
      </c>
    </row>
    <row r="46" spans="1:20" s="2" customFormat="1" ht="22.5" x14ac:dyDescent="0.25">
      <c r="A46" s="25" t="s">
        <v>76</v>
      </c>
      <c r="B46" s="26" t="s">
        <v>1773</v>
      </c>
      <c r="C46" s="186" t="s">
        <v>1774</v>
      </c>
      <c r="D46" s="186"/>
      <c r="E46" s="186"/>
      <c r="F46" s="27" t="s">
        <v>71</v>
      </c>
      <c r="G46" s="28" t="s">
        <v>4203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0"/>
      <c r="B47" s="21" t="s">
        <v>1037</v>
      </c>
      <c r="C47" s="183" t="s">
        <v>1038</v>
      </c>
      <c r="D47" s="183"/>
      <c r="E47" s="183"/>
      <c r="F47" s="22" t="s">
        <v>282</v>
      </c>
      <c r="G47" s="17" t="s">
        <v>4204</v>
      </c>
      <c r="H47" s="17"/>
      <c r="I47" s="23">
        <v>0.16</v>
      </c>
      <c r="J47" s="109"/>
      <c r="K47" s="132"/>
      <c r="L47" s="147">
        <v>0.16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0.1859627036016</v>
      </c>
      <c r="T47" s="2">
        <f t="shared" si="1"/>
        <v>0.1859627036016</v>
      </c>
    </row>
    <row r="48" spans="1:20" s="2" customFormat="1" ht="22.5" x14ac:dyDescent="0.25">
      <c r="A48" s="20"/>
      <c r="B48" s="21" t="s">
        <v>1777</v>
      </c>
      <c r="C48" s="183" t="s">
        <v>1778</v>
      </c>
      <c r="D48" s="183"/>
      <c r="E48" s="183"/>
      <c r="F48" s="22" t="s">
        <v>71</v>
      </c>
      <c r="G48" s="17" t="s">
        <v>4205</v>
      </c>
      <c r="H48" s="17"/>
      <c r="I48" s="23">
        <v>17.100000000000001</v>
      </c>
      <c r="J48" s="109"/>
      <c r="K48" s="132"/>
      <c r="L48" s="147">
        <v>17.100000000000001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19.874763947420998</v>
      </c>
      <c r="T48" s="2">
        <f t="shared" si="1"/>
        <v>19.874763947420998</v>
      </c>
    </row>
    <row r="49" spans="1:20" s="2" customFormat="1" ht="22.5" x14ac:dyDescent="0.25">
      <c r="A49" s="25" t="s">
        <v>76</v>
      </c>
      <c r="B49" s="26" t="s">
        <v>1043</v>
      </c>
      <c r="C49" s="186" t="s">
        <v>1044</v>
      </c>
      <c r="D49" s="186"/>
      <c r="E49" s="186"/>
      <c r="F49" s="27" t="s">
        <v>71</v>
      </c>
      <c r="G49" s="28" t="s">
        <v>4206</v>
      </c>
      <c r="H49" s="28"/>
      <c r="I49" s="29">
        <v>0</v>
      </c>
      <c r="J49" s="110"/>
      <c r="K49" s="133"/>
      <c r="L49" s="148">
        <v>0</v>
      </c>
      <c r="M49" s="30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0</v>
      </c>
      <c r="T49" s="2">
        <f t="shared" si="1"/>
        <v>0</v>
      </c>
    </row>
    <row r="50" spans="1:20" s="2" customFormat="1" ht="22.5" x14ac:dyDescent="0.25">
      <c r="A50" s="20"/>
      <c r="B50" s="21" t="s">
        <v>1046</v>
      </c>
      <c r="C50" s="183" t="s">
        <v>1047</v>
      </c>
      <c r="D50" s="183"/>
      <c r="E50" s="183"/>
      <c r="F50" s="22" t="s">
        <v>1048</v>
      </c>
      <c r="G50" s="17" t="s">
        <v>4207</v>
      </c>
      <c r="H50" s="17"/>
      <c r="I50" s="23">
        <v>4.9800000000000004</v>
      </c>
      <c r="J50" s="109"/>
      <c r="K50" s="132"/>
      <c r="L50" s="147">
        <v>4.9800000000000004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5.7880891495998004</v>
      </c>
      <c r="T50" s="2">
        <f t="shared" si="1"/>
        <v>5.7880891495998004</v>
      </c>
    </row>
    <row r="51" spans="1:20" s="2" customFormat="1" ht="45" x14ac:dyDescent="0.25">
      <c r="A51" s="10" t="s">
        <v>56</v>
      </c>
      <c r="B51" s="11" t="s">
        <v>4208</v>
      </c>
      <c r="C51" s="182" t="s">
        <v>4209</v>
      </c>
      <c r="D51" s="182"/>
      <c r="E51" s="182"/>
      <c r="F51" s="10" t="s">
        <v>35</v>
      </c>
      <c r="G51" s="12">
        <v>1</v>
      </c>
      <c r="H51" s="12"/>
      <c r="I51" s="13">
        <v>107517.36</v>
      </c>
      <c r="J51" s="72"/>
      <c r="K51" s="131"/>
      <c r="L51" s="72">
        <v>107517.36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124963.86843566599</v>
      </c>
      <c r="T51" s="2">
        <f t="shared" si="1"/>
        <v>124963.86843566599</v>
      </c>
    </row>
    <row r="52" spans="1:20" s="2" customFormat="1" ht="45" x14ac:dyDescent="0.25">
      <c r="A52" s="10" t="s">
        <v>833</v>
      </c>
      <c r="B52" s="11" t="s">
        <v>4210</v>
      </c>
      <c r="C52" s="182" t="s">
        <v>4211</v>
      </c>
      <c r="D52" s="182"/>
      <c r="E52" s="182"/>
      <c r="F52" s="10" t="s">
        <v>35</v>
      </c>
      <c r="G52" s="12">
        <v>1</v>
      </c>
      <c r="H52" s="12"/>
      <c r="I52" s="13">
        <v>20276.78</v>
      </c>
      <c r="J52" s="72"/>
      <c r="K52" s="131"/>
      <c r="L52" s="72">
        <v>20276.78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23567.0301820928</v>
      </c>
      <c r="T52" s="2">
        <f t="shared" si="1"/>
        <v>23567.0301820928</v>
      </c>
    </row>
    <row r="53" spans="1:20" s="2" customFormat="1" ht="15" x14ac:dyDescent="0.25">
      <c r="A53" s="10" t="s">
        <v>66</v>
      </c>
      <c r="B53" s="11" t="s">
        <v>15</v>
      </c>
      <c r="C53" s="182" t="s">
        <v>4212</v>
      </c>
      <c r="D53" s="182"/>
      <c r="E53" s="182"/>
      <c r="F53" s="10" t="s">
        <v>17</v>
      </c>
      <c r="G53" s="12">
        <v>1</v>
      </c>
      <c r="H53" s="12"/>
      <c r="I53" s="13">
        <v>2155.94</v>
      </c>
      <c r="J53" s="72"/>
      <c r="K53" s="131"/>
      <c r="L53" s="72">
        <v>35.42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2505.7776950177099</v>
      </c>
      <c r="T53" s="2">
        <f t="shared" si="1"/>
        <v>41.167493509804203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4646.7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5400.7055926597104</v>
      </c>
      <c r="T54" s="2">
        <f t="shared" si="1"/>
        <v>0</v>
      </c>
    </row>
    <row r="55" spans="1:20" s="2" customFormat="1" ht="22.5" x14ac:dyDescent="0.25">
      <c r="A55" s="20"/>
      <c r="B55" s="21" t="s">
        <v>19</v>
      </c>
      <c r="C55" s="183" t="s">
        <v>20</v>
      </c>
      <c r="D55" s="183"/>
      <c r="E55" s="183"/>
      <c r="F55" s="22" t="s">
        <v>21</v>
      </c>
      <c r="G55" s="17" t="s">
        <v>1534</v>
      </c>
      <c r="H55" s="17"/>
      <c r="I55" s="23">
        <v>1.1299999999999999</v>
      </c>
      <c r="J55" s="109"/>
      <c r="K55" s="132"/>
      <c r="L55" s="147">
        <v>1.1299999999999999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1.3133615941862999</v>
      </c>
      <c r="T55" s="2">
        <f t="shared" si="1"/>
        <v>1.3133615941862999</v>
      </c>
    </row>
    <row r="56" spans="1:20" s="2" customFormat="1" ht="22.5" x14ac:dyDescent="0.25">
      <c r="A56" s="20"/>
      <c r="B56" s="21" t="s">
        <v>23</v>
      </c>
      <c r="C56" s="183" t="s">
        <v>24</v>
      </c>
      <c r="D56" s="183"/>
      <c r="E56" s="183"/>
      <c r="F56" s="22" t="s">
        <v>21</v>
      </c>
      <c r="G56" s="17" t="s">
        <v>1534</v>
      </c>
      <c r="H56" s="17"/>
      <c r="I56" s="23">
        <v>1.56</v>
      </c>
      <c r="J56" s="109"/>
      <c r="K56" s="132"/>
      <c r="L56" s="147">
        <v>1.56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1.8131363601156001</v>
      </c>
      <c r="T56" s="2">
        <f t="shared" si="1"/>
        <v>1.8131363601156001</v>
      </c>
    </row>
    <row r="57" spans="1:20" s="2" customFormat="1" ht="22.5" x14ac:dyDescent="0.25">
      <c r="A57" s="20"/>
      <c r="B57" s="21" t="s">
        <v>25</v>
      </c>
      <c r="C57" s="183" t="s">
        <v>26</v>
      </c>
      <c r="D57" s="183"/>
      <c r="E57" s="183"/>
      <c r="F57" s="22" t="s">
        <v>21</v>
      </c>
      <c r="G57" s="17" t="s">
        <v>1535</v>
      </c>
      <c r="H57" s="17"/>
      <c r="I57" s="23">
        <v>0.51</v>
      </c>
      <c r="J57" s="109"/>
      <c r="K57" s="132"/>
      <c r="L57" s="147">
        <v>0.51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0.59275611773009995</v>
      </c>
      <c r="T57" s="2">
        <f t="shared" si="1"/>
        <v>0.59275611773009995</v>
      </c>
    </row>
    <row r="58" spans="1:20" s="2" customFormat="1" ht="22.5" x14ac:dyDescent="0.25">
      <c r="A58" s="20"/>
      <c r="B58" s="21" t="s">
        <v>28</v>
      </c>
      <c r="C58" s="183" t="s">
        <v>29</v>
      </c>
      <c r="D58" s="183"/>
      <c r="E58" s="183"/>
      <c r="F58" s="22" t="s">
        <v>30</v>
      </c>
      <c r="G58" s="17" t="s">
        <v>1536</v>
      </c>
      <c r="H58" s="17"/>
      <c r="I58" s="23">
        <v>0.89</v>
      </c>
      <c r="J58" s="109"/>
      <c r="K58" s="132"/>
      <c r="L58" s="147">
        <v>0.89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1.0344175387839001</v>
      </c>
      <c r="T58" s="2">
        <f t="shared" si="1"/>
        <v>1.0344175387839001</v>
      </c>
    </row>
    <row r="59" spans="1:20" s="2" customFormat="1" ht="22.5" x14ac:dyDescent="0.25">
      <c r="A59" s="10" t="s">
        <v>81</v>
      </c>
      <c r="B59" s="11" t="s">
        <v>4213</v>
      </c>
      <c r="C59" s="182" t="s">
        <v>4214</v>
      </c>
      <c r="D59" s="182"/>
      <c r="E59" s="182"/>
      <c r="F59" s="10" t="s">
        <v>35</v>
      </c>
      <c r="G59" s="12">
        <v>1</v>
      </c>
      <c r="H59" s="12"/>
      <c r="I59" s="13">
        <v>121340.59</v>
      </c>
      <c r="J59" s="72"/>
      <c r="K59" s="131"/>
      <c r="L59" s="72"/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141030.151081333</v>
      </c>
      <c r="T59" s="2">
        <f t="shared" si="1"/>
        <v>0</v>
      </c>
    </row>
    <row r="60" spans="1:20" s="2" customFormat="1" ht="15" x14ac:dyDescent="0.25">
      <c r="A60" s="10" t="s">
        <v>840</v>
      </c>
      <c r="B60" s="11" t="s">
        <v>1537</v>
      </c>
      <c r="C60" s="182" t="s">
        <v>4215</v>
      </c>
      <c r="D60" s="182"/>
      <c r="E60" s="182"/>
      <c r="F60" s="10" t="s">
        <v>17</v>
      </c>
      <c r="G60" s="12">
        <v>1</v>
      </c>
      <c r="H60" s="12"/>
      <c r="I60" s="13">
        <v>338.89</v>
      </c>
      <c r="J60" s="72"/>
      <c r="K60" s="131"/>
      <c r="L60" s="72">
        <v>11.6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393.880628897164</v>
      </c>
      <c r="T60" s="2">
        <f t="shared" si="1"/>
        <v>13.482296011116</v>
      </c>
    </row>
    <row r="61" spans="1:20" s="2" customFormat="1" ht="15" x14ac:dyDescent="0.25">
      <c r="A61" s="14"/>
      <c r="B61" s="15"/>
      <c r="C61" s="15"/>
      <c r="D61" s="15"/>
      <c r="E61" s="16" t="s">
        <v>18</v>
      </c>
      <c r="F61" s="16"/>
      <c r="G61" s="17"/>
      <c r="H61" s="17"/>
      <c r="I61" s="18">
        <v>784</v>
      </c>
      <c r="J61" s="114"/>
      <c r="K61" s="138"/>
      <c r="L61" s="151"/>
      <c r="M61" s="19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911.21724764784005</v>
      </c>
      <c r="T61" s="2">
        <f t="shared" si="1"/>
        <v>0</v>
      </c>
    </row>
    <row r="62" spans="1:20" s="2" customFormat="1" ht="22.5" x14ac:dyDescent="0.25">
      <c r="A62" s="20"/>
      <c r="B62" s="21" t="s">
        <v>1539</v>
      </c>
      <c r="C62" s="183" t="s">
        <v>1540</v>
      </c>
      <c r="D62" s="183"/>
      <c r="E62" s="183"/>
      <c r="F62" s="22" t="s">
        <v>21</v>
      </c>
      <c r="G62" s="17" t="s">
        <v>1548</v>
      </c>
      <c r="H62" s="17"/>
      <c r="I62" s="23">
        <v>1.1399999999999999</v>
      </c>
      <c r="J62" s="109"/>
      <c r="K62" s="132"/>
      <c r="L62" s="147">
        <v>1.1399999999999999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1.3249842631613999</v>
      </c>
      <c r="T62" s="2">
        <f t="shared" si="1"/>
        <v>1.3249842631613999</v>
      </c>
    </row>
    <row r="63" spans="1:20" s="2" customFormat="1" ht="22.5" x14ac:dyDescent="0.25">
      <c r="A63" s="20"/>
      <c r="B63" s="21" t="s">
        <v>28</v>
      </c>
      <c r="C63" s="183" t="s">
        <v>29</v>
      </c>
      <c r="D63" s="183"/>
      <c r="E63" s="183"/>
      <c r="F63" s="22" t="s">
        <v>30</v>
      </c>
      <c r="G63" s="17" t="s">
        <v>1575</v>
      </c>
      <c r="H63" s="17"/>
      <c r="I63" s="23">
        <v>0.2</v>
      </c>
      <c r="J63" s="109"/>
      <c r="K63" s="132"/>
      <c r="L63" s="147">
        <v>0.2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0.23245337950200001</v>
      </c>
      <c r="T63" s="2">
        <f t="shared" si="1"/>
        <v>0.23245337950200001</v>
      </c>
    </row>
    <row r="64" spans="1:20" s="2" customFormat="1" ht="22.5" x14ac:dyDescent="0.25">
      <c r="A64" s="10" t="s">
        <v>86</v>
      </c>
      <c r="B64" s="11" t="s">
        <v>4216</v>
      </c>
      <c r="C64" s="182" t="s">
        <v>4217</v>
      </c>
      <c r="D64" s="182"/>
      <c r="E64" s="182"/>
      <c r="F64" s="10" t="s">
        <v>35</v>
      </c>
      <c r="G64" s="12">
        <v>1</v>
      </c>
      <c r="H64" s="12"/>
      <c r="I64" s="13">
        <v>71784.990000000005</v>
      </c>
      <c r="J64" s="72"/>
      <c r="K64" s="131"/>
      <c r="L64" s="72">
        <v>71784.990000000005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83433.317615086402</v>
      </c>
      <c r="T64" s="2">
        <f t="shared" si="1"/>
        <v>83433.317615086402</v>
      </c>
    </row>
    <row r="65" spans="1:20" s="2" customFormat="1" ht="15" x14ac:dyDescent="0.25">
      <c r="A65" s="10" t="s">
        <v>859</v>
      </c>
      <c r="B65" s="11" t="s">
        <v>947</v>
      </c>
      <c r="C65" s="182" t="s">
        <v>948</v>
      </c>
      <c r="D65" s="182"/>
      <c r="E65" s="182"/>
      <c r="F65" s="10" t="s">
        <v>17</v>
      </c>
      <c r="G65" s="12">
        <v>2</v>
      </c>
      <c r="H65" s="12"/>
      <c r="I65" s="13">
        <v>2022.43</v>
      </c>
      <c r="J65" s="72"/>
      <c r="K65" s="131"/>
      <c r="L65" s="72">
        <v>508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2350.6034415311501</v>
      </c>
      <c r="T65" s="2">
        <f t="shared" si="1"/>
        <v>590.43158393507997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4835.46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ref="S66:S93" si="2">I66*N66*O66*P66*Q66*R66</f>
        <v>5620.0950922336997</v>
      </c>
      <c r="T66" s="2">
        <f t="shared" ref="T66:T93" si="3">L66*N66*O66*P66*Q66*R66</f>
        <v>0</v>
      </c>
    </row>
    <row r="67" spans="1:20" s="2" customFormat="1" ht="22.5" x14ac:dyDescent="0.25">
      <c r="A67" s="20"/>
      <c r="B67" s="21" t="s">
        <v>41</v>
      </c>
      <c r="C67" s="183" t="s">
        <v>42</v>
      </c>
      <c r="D67" s="183"/>
      <c r="E67" s="183"/>
      <c r="F67" s="22" t="s">
        <v>21</v>
      </c>
      <c r="G67" s="17" t="s">
        <v>949</v>
      </c>
      <c r="H67" s="17"/>
      <c r="I67" s="23">
        <v>52.42</v>
      </c>
      <c r="J67" s="109"/>
      <c r="K67" s="132"/>
      <c r="L67" s="147">
        <v>52.42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60.926030767474202</v>
      </c>
      <c r="T67" s="2">
        <f t="shared" si="3"/>
        <v>60.926030767474202</v>
      </c>
    </row>
    <row r="68" spans="1:20" s="2" customFormat="1" ht="22.5" x14ac:dyDescent="0.25">
      <c r="A68" s="20"/>
      <c r="B68" s="21" t="s">
        <v>778</v>
      </c>
      <c r="C68" s="183" t="s">
        <v>24</v>
      </c>
      <c r="D68" s="183"/>
      <c r="E68" s="183"/>
      <c r="F68" s="22" t="s">
        <v>71</v>
      </c>
      <c r="G68" s="17" t="s">
        <v>950</v>
      </c>
      <c r="H68" s="17"/>
      <c r="I68" s="23">
        <v>6.25</v>
      </c>
      <c r="J68" s="109"/>
      <c r="K68" s="132"/>
      <c r="L68" s="147">
        <v>6.25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7.2641681094374997</v>
      </c>
      <c r="T68" s="2">
        <f t="shared" si="3"/>
        <v>7.2641681094374997</v>
      </c>
    </row>
    <row r="69" spans="1:20" s="2" customFormat="1" ht="22.5" x14ac:dyDescent="0.25">
      <c r="A69" s="25" t="s">
        <v>76</v>
      </c>
      <c r="B69" s="26" t="s">
        <v>902</v>
      </c>
      <c r="C69" s="186" t="s">
        <v>903</v>
      </c>
      <c r="D69" s="186"/>
      <c r="E69" s="186"/>
      <c r="F69" s="27" t="s">
        <v>79</v>
      </c>
      <c r="G69" s="28" t="s">
        <v>91</v>
      </c>
      <c r="H69" s="28"/>
      <c r="I69" s="29">
        <v>0</v>
      </c>
      <c r="J69" s="110"/>
      <c r="K69" s="133"/>
      <c r="L69" s="148">
        <v>0</v>
      </c>
      <c r="M69" s="3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22.5" x14ac:dyDescent="0.25">
      <c r="A70" s="10" t="s">
        <v>94</v>
      </c>
      <c r="B70" s="11" t="s">
        <v>4218</v>
      </c>
      <c r="C70" s="182" t="s">
        <v>4219</v>
      </c>
      <c r="D70" s="182"/>
      <c r="E70" s="182"/>
      <c r="F70" s="10" t="s">
        <v>880</v>
      </c>
      <c r="G70" s="12">
        <v>2</v>
      </c>
      <c r="H70" s="12"/>
      <c r="I70" s="13">
        <v>3517.03</v>
      </c>
      <c r="J70" s="72"/>
      <c r="K70" s="131"/>
      <c r="L70" s="72"/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4087.72754654959</v>
      </c>
      <c r="T70" s="2">
        <f t="shared" si="3"/>
        <v>0</v>
      </c>
    </row>
    <row r="71" spans="1:20" s="2" customFormat="1" ht="15" x14ac:dyDescent="0.25">
      <c r="A71" s="10" t="s">
        <v>96</v>
      </c>
      <c r="B71" s="11" t="s">
        <v>791</v>
      </c>
      <c r="C71" s="182" t="s">
        <v>792</v>
      </c>
      <c r="D71" s="182"/>
      <c r="E71" s="182"/>
      <c r="F71" s="10" t="s">
        <v>793</v>
      </c>
      <c r="G71" s="12">
        <v>2</v>
      </c>
      <c r="H71" s="12"/>
      <c r="I71" s="13">
        <v>1808.72</v>
      </c>
      <c r="J71" s="72"/>
      <c r="K71" s="131"/>
      <c r="L71" s="72">
        <v>75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2102.2153828642899</v>
      </c>
      <c r="T71" s="2">
        <f t="shared" si="3"/>
        <v>87.17001731325</v>
      </c>
    </row>
    <row r="72" spans="1:20" s="2" customFormat="1" ht="15" x14ac:dyDescent="0.25">
      <c r="A72" s="14"/>
      <c r="B72" s="15"/>
      <c r="C72" s="15"/>
      <c r="D72" s="15"/>
      <c r="E72" s="16" t="s">
        <v>18</v>
      </c>
      <c r="F72" s="16"/>
      <c r="G72" s="17"/>
      <c r="H72" s="17"/>
      <c r="I72" s="18">
        <v>5014.83</v>
      </c>
      <c r="J72" s="114"/>
      <c r="K72" s="138"/>
      <c r="L72" s="151"/>
      <c r="M72" s="1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5828.5709056400701</v>
      </c>
      <c r="T72" s="2">
        <f t="shared" si="3"/>
        <v>0</v>
      </c>
    </row>
    <row r="73" spans="1:20" s="2" customFormat="1" ht="22.5" x14ac:dyDescent="0.25">
      <c r="A73" s="20"/>
      <c r="B73" s="21" t="s">
        <v>69</v>
      </c>
      <c r="C73" s="183" t="s">
        <v>70</v>
      </c>
      <c r="D73" s="183"/>
      <c r="E73" s="183"/>
      <c r="F73" s="22" t="s">
        <v>71</v>
      </c>
      <c r="G73" s="17" t="s">
        <v>2048</v>
      </c>
      <c r="H73" s="17"/>
      <c r="I73" s="23">
        <v>3.11</v>
      </c>
      <c r="J73" s="109"/>
      <c r="K73" s="132"/>
      <c r="L73" s="147">
        <v>3.11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3.6146500512560999</v>
      </c>
      <c r="T73" s="2">
        <f t="shared" si="3"/>
        <v>3.6146500512560999</v>
      </c>
    </row>
    <row r="74" spans="1:20" s="2" customFormat="1" ht="22.5" x14ac:dyDescent="0.25">
      <c r="A74" s="20"/>
      <c r="B74" s="21" t="s">
        <v>795</v>
      </c>
      <c r="C74" s="183" t="s">
        <v>796</v>
      </c>
      <c r="D74" s="183"/>
      <c r="E74" s="183"/>
      <c r="F74" s="22" t="s">
        <v>71</v>
      </c>
      <c r="G74" s="17" t="s">
        <v>2049</v>
      </c>
      <c r="H74" s="17"/>
      <c r="I74" s="23">
        <v>5.25</v>
      </c>
      <c r="J74" s="109"/>
      <c r="K74" s="132"/>
      <c r="L74" s="147">
        <v>5.25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6.1019012119275002</v>
      </c>
      <c r="T74" s="2">
        <f t="shared" si="3"/>
        <v>6.1019012119275002</v>
      </c>
    </row>
    <row r="75" spans="1:20" s="2" customFormat="1" ht="22.5" x14ac:dyDescent="0.25">
      <c r="A75" s="25" t="s">
        <v>76</v>
      </c>
      <c r="B75" s="26" t="s">
        <v>798</v>
      </c>
      <c r="C75" s="186" t="s">
        <v>799</v>
      </c>
      <c r="D75" s="186"/>
      <c r="E75" s="186"/>
      <c r="F75" s="27" t="s">
        <v>79</v>
      </c>
      <c r="G75" s="28" t="s">
        <v>91</v>
      </c>
      <c r="H75" s="28"/>
      <c r="I75" s="29">
        <v>0</v>
      </c>
      <c r="J75" s="110"/>
      <c r="K75" s="133"/>
      <c r="L75" s="148">
        <v>0</v>
      </c>
      <c r="M75" s="3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20"/>
      <c r="B76" s="21" t="s">
        <v>800</v>
      </c>
      <c r="C76" s="183" t="s">
        <v>801</v>
      </c>
      <c r="D76" s="183"/>
      <c r="E76" s="183"/>
      <c r="F76" s="22" t="s">
        <v>282</v>
      </c>
      <c r="G76" s="17" t="s">
        <v>1918</v>
      </c>
      <c r="H76" s="17"/>
      <c r="I76" s="23">
        <v>0.28999999999999998</v>
      </c>
      <c r="J76" s="109"/>
      <c r="K76" s="132"/>
      <c r="L76" s="147">
        <v>0.28999999999999998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0.33705740027789999</v>
      </c>
      <c r="T76" s="2">
        <f t="shared" si="3"/>
        <v>0.33705740027789999</v>
      </c>
    </row>
    <row r="77" spans="1:20" s="2" customFormat="1" ht="45" x14ac:dyDescent="0.25">
      <c r="A77" s="10" t="s">
        <v>103</v>
      </c>
      <c r="B77" s="11" t="s">
        <v>4220</v>
      </c>
      <c r="C77" s="182" t="s">
        <v>4221</v>
      </c>
      <c r="D77" s="182"/>
      <c r="E77" s="182"/>
      <c r="F77" s="10" t="s">
        <v>35</v>
      </c>
      <c r="G77" s="12">
        <v>2</v>
      </c>
      <c r="H77" s="12"/>
      <c r="I77" s="13">
        <v>811.79</v>
      </c>
      <c r="J77" s="72"/>
      <c r="K77" s="131"/>
      <c r="L77" s="72">
        <v>811.79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943.51664472964296</v>
      </c>
      <c r="T77" s="2">
        <f t="shared" si="3"/>
        <v>943.51664472964296</v>
      </c>
    </row>
    <row r="78" spans="1:20" s="2" customFormat="1" ht="15" x14ac:dyDescent="0.25">
      <c r="A78" s="209" t="s">
        <v>4222</v>
      </c>
      <c r="B78" s="210"/>
      <c r="C78" s="210"/>
      <c r="D78" s="210"/>
      <c r="E78" s="210"/>
      <c r="F78" s="210"/>
      <c r="G78" s="210"/>
      <c r="H78" s="210"/>
      <c r="I78" s="210"/>
      <c r="J78" s="210"/>
      <c r="K78" s="210"/>
      <c r="L78" s="211"/>
      <c r="M78" s="122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s="2" customFormat="1" ht="56.25" x14ac:dyDescent="0.25">
      <c r="A79" s="10" t="s">
        <v>106</v>
      </c>
      <c r="B79" s="11" t="s">
        <v>1058</v>
      </c>
      <c r="C79" s="182" t="s">
        <v>1059</v>
      </c>
      <c r="D79" s="182"/>
      <c r="E79" s="182"/>
      <c r="F79" s="10" t="s">
        <v>1060</v>
      </c>
      <c r="G79" s="31">
        <v>0.31</v>
      </c>
      <c r="H79" s="31"/>
      <c r="I79" s="13">
        <v>3160.92</v>
      </c>
      <c r="J79" s="72"/>
      <c r="K79" s="131"/>
      <c r="L79" s="72">
        <v>1647.62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3673.8326816773101</v>
      </c>
      <c r="T79" s="2">
        <f t="shared" si="3"/>
        <v>1914.9741856754299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5138.32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5972.0992448135803</v>
      </c>
      <c r="T80" s="2">
        <f t="shared" si="3"/>
        <v>0</v>
      </c>
    </row>
    <row r="81" spans="1:20" s="2" customFormat="1" ht="22.5" x14ac:dyDescent="0.25">
      <c r="A81" s="20"/>
      <c r="B81" s="21" t="s">
        <v>1061</v>
      </c>
      <c r="C81" s="183" t="s">
        <v>1062</v>
      </c>
      <c r="D81" s="183"/>
      <c r="E81" s="183"/>
      <c r="F81" s="22" t="s">
        <v>1063</v>
      </c>
      <c r="G81" s="17" t="s">
        <v>4223</v>
      </c>
      <c r="H81" s="17"/>
      <c r="I81" s="23">
        <v>186.11</v>
      </c>
      <c r="J81" s="109"/>
      <c r="K81" s="132"/>
      <c r="L81" s="147">
        <v>186.11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216.30949229558601</v>
      </c>
      <c r="T81" s="2">
        <f t="shared" si="3"/>
        <v>216.30949229558601</v>
      </c>
    </row>
    <row r="82" spans="1:20" s="2" customFormat="1" ht="22.5" x14ac:dyDescent="0.25">
      <c r="A82" s="20"/>
      <c r="B82" s="21" t="s">
        <v>1065</v>
      </c>
      <c r="C82" s="183" t="s">
        <v>1066</v>
      </c>
      <c r="D82" s="183"/>
      <c r="E82" s="183"/>
      <c r="F82" s="22" t="s">
        <v>1063</v>
      </c>
      <c r="G82" s="17" t="s">
        <v>4224</v>
      </c>
      <c r="H82" s="17"/>
      <c r="I82" s="23">
        <v>4.1500000000000004</v>
      </c>
      <c r="J82" s="109"/>
      <c r="K82" s="132"/>
      <c r="L82" s="147">
        <v>4.1500000000000004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4.8234076246665003</v>
      </c>
      <c r="T82" s="2">
        <f t="shared" si="3"/>
        <v>4.8234076246665003</v>
      </c>
    </row>
    <row r="83" spans="1:20" s="2" customFormat="1" ht="45" x14ac:dyDescent="0.25">
      <c r="A83" s="10" t="s">
        <v>108</v>
      </c>
      <c r="B83" s="11" t="s">
        <v>4225</v>
      </c>
      <c r="C83" s="182" t="s">
        <v>4226</v>
      </c>
      <c r="D83" s="182"/>
      <c r="E83" s="182"/>
      <c r="F83" s="10" t="s">
        <v>817</v>
      </c>
      <c r="G83" s="32">
        <v>3.1</v>
      </c>
      <c r="H83" s="32"/>
      <c r="I83" s="13">
        <v>663.9</v>
      </c>
      <c r="J83" s="72"/>
      <c r="K83" s="131"/>
      <c r="L83" s="72">
        <v>663.9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771.62899325688898</v>
      </c>
      <c r="T83" s="2">
        <f t="shared" si="3"/>
        <v>771.62899325688898</v>
      </c>
    </row>
    <row r="84" spans="1:20" s="2" customFormat="1" ht="45" x14ac:dyDescent="0.25">
      <c r="A84" s="10" t="s">
        <v>110</v>
      </c>
      <c r="B84" s="11" t="s">
        <v>4227</v>
      </c>
      <c r="C84" s="182" t="s">
        <v>4228</v>
      </c>
      <c r="D84" s="182"/>
      <c r="E84" s="182"/>
      <c r="F84" s="10" t="s">
        <v>21</v>
      </c>
      <c r="G84" s="32">
        <v>3.5</v>
      </c>
      <c r="H84" s="32"/>
      <c r="I84" s="13">
        <v>229.14</v>
      </c>
      <c r="J84" s="72"/>
      <c r="K84" s="131"/>
      <c r="L84" s="72">
        <v>229.14</v>
      </c>
      <c r="M84" s="13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266.32183689544098</v>
      </c>
      <c r="T84" s="2">
        <f t="shared" si="3"/>
        <v>266.32183689544098</v>
      </c>
    </row>
    <row r="85" spans="1:20" s="55" customFormat="1" ht="20.25" customHeight="1" x14ac:dyDescent="0.25">
      <c r="A85" s="184" t="s">
        <v>6535</v>
      </c>
      <c r="B85" s="185"/>
      <c r="C85" s="185"/>
      <c r="D85" s="185"/>
      <c r="E85" s="185"/>
      <c r="F85" s="185"/>
      <c r="G85" s="185"/>
      <c r="H85" s="165"/>
      <c r="I85" s="166"/>
      <c r="J85" s="167"/>
      <c r="K85" s="168"/>
      <c r="L85" s="169"/>
      <c r="M85" s="170"/>
    </row>
    <row r="86" spans="1:20" s="172" customFormat="1" ht="20.25" customHeight="1" thickBot="1" x14ac:dyDescent="0.3">
      <c r="A86" s="174" t="s">
        <v>6546</v>
      </c>
      <c r="B86" s="175"/>
      <c r="C86" s="175"/>
      <c r="D86" s="175"/>
      <c r="E86" s="175"/>
      <c r="F86" s="175"/>
      <c r="G86" s="175"/>
      <c r="H86" s="171"/>
      <c r="I86" s="176"/>
      <c r="J86" s="177"/>
      <c r="K86" s="177"/>
      <c r="L86" s="177"/>
      <c r="M86" s="178"/>
    </row>
    <row r="87" spans="1:20" s="172" customFormat="1" ht="20.25" customHeight="1" thickBot="1" x14ac:dyDescent="0.3">
      <c r="A87" s="174" t="s">
        <v>6547</v>
      </c>
      <c r="B87" s="175"/>
      <c r="C87" s="175"/>
      <c r="D87" s="175"/>
      <c r="E87" s="175"/>
      <c r="F87" s="175"/>
      <c r="G87" s="175"/>
      <c r="H87" s="171"/>
      <c r="I87" s="179"/>
      <c r="J87" s="180"/>
      <c r="K87" s="180"/>
      <c r="L87" s="180"/>
      <c r="M87" s="181"/>
    </row>
    <row r="88" spans="1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ref="S94:S157" si="4">I94*N94*O94*P94*Q94*R94</f>
        <v>0</v>
      </c>
      <c r="T94" s="2">
        <f t="shared" ref="T94:T157" si="5">L94*N94*O94*P94*Q94*R94</f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4"/>
        <v>0</v>
      </c>
      <c r="T95" s="2">
        <f t="shared" si="5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4"/>
        <v>0</v>
      </c>
      <c r="T96" s="2">
        <f t="shared" si="5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4"/>
        <v>0</v>
      </c>
      <c r="T97" s="2">
        <f t="shared" si="5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4"/>
        <v>0</v>
      </c>
      <c r="T98" s="2">
        <f t="shared" si="5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4"/>
        <v>0</v>
      </c>
      <c r="T99" s="2">
        <f t="shared" si="5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4"/>
        <v>0</v>
      </c>
      <c r="T100" s="2">
        <f t="shared" si="5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4"/>
        <v>0</v>
      </c>
      <c r="T101" s="2">
        <f t="shared" si="5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4"/>
        <v>0</v>
      </c>
      <c r="T102" s="2">
        <f t="shared" si="5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4"/>
        <v>0</v>
      </c>
      <c r="T103" s="2">
        <f t="shared" si="5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4"/>
        <v>0</v>
      </c>
      <c r="T104" s="2">
        <f t="shared" si="5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4"/>
        <v>0</v>
      </c>
      <c r="T105" s="2">
        <f t="shared" si="5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4"/>
        <v>0</v>
      </c>
      <c r="T106" s="2">
        <f t="shared" si="5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4"/>
        <v>0</v>
      </c>
      <c r="T107" s="2">
        <f t="shared" si="5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4"/>
        <v>0</v>
      </c>
      <c r="T108" s="2">
        <f t="shared" si="5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ref="S158:S221" si="6">I158*N158*O158*P158*Q158*R158</f>
        <v>0</v>
      </c>
      <c r="T158" s="2">
        <f t="shared" ref="T158:T221" si="7">L158*N158*O158*P158*Q158*R158</f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6"/>
        <v>0</v>
      </c>
      <c r="T159" s="2">
        <f t="shared" si="7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0</v>
      </c>
      <c r="T160" s="2">
        <f t="shared" si="7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</v>
      </c>
      <c r="T161" s="2">
        <f t="shared" si="7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0</v>
      </c>
      <c r="T162" s="2">
        <f t="shared" si="7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0</v>
      </c>
      <c r="T163" s="2">
        <f t="shared" si="7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0</v>
      </c>
      <c r="T164" s="2">
        <f t="shared" si="7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</v>
      </c>
      <c r="T166" s="2">
        <f t="shared" si="7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</v>
      </c>
      <c r="T167" s="2">
        <f t="shared" si="7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</v>
      </c>
      <c r="T168" s="2">
        <f t="shared" si="7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ref="S222:S285" si="8">I222*N222*O222*P222*Q222*R222</f>
        <v>0</v>
      </c>
      <c r="T222" s="2">
        <f t="shared" ref="T222:T285" si="9">L222*N222*O222*P222*Q222*R222</f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</v>
      </c>
      <c r="T223" s="2">
        <f t="shared" si="9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0</v>
      </c>
      <c r="T224" s="2">
        <f t="shared" si="9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0</v>
      </c>
      <c r="T225" s="2">
        <f t="shared" si="9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</v>
      </c>
      <c r="T227" s="2">
        <f t="shared" si="9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ref="S286:S349" si="10">I286*N286*O286*P286*Q286*R286</f>
        <v>0</v>
      </c>
      <c r="T286" s="2">
        <f t="shared" ref="T286:T349" si="11">L286*N286*O286*P286*Q286*R286</f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ref="S350:S413" si="12">I350*N350*O350*P350*Q350*R350</f>
        <v>0</v>
      </c>
      <c r="T350" s="2">
        <f t="shared" ref="T350:T413" si="13">L350*N350*O350*P350*Q350*R350</f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ref="S414:S477" si="14">I414*N414*O414*P414*Q414*R414</f>
        <v>0</v>
      </c>
      <c r="T414" s="2">
        <f t="shared" ref="T414:T477" si="15">L414*N414*O414*P414*Q414*R414</f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ref="S478:S541" si="16">I478*N478*O478*P478*Q478*R478</f>
        <v>0</v>
      </c>
      <c r="T478" s="2">
        <f t="shared" ref="T478:T541" si="17">L478*N478*O478*P478*Q478*R478</f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ref="S542:S605" si="18">I542*N542*O542*P542*Q542*R542</f>
        <v>0</v>
      </c>
      <c r="T542" s="2">
        <f t="shared" ref="T542:T605" si="19">L542*N542*O542*P542*Q542*R542</f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ref="S606:S620" si="20">I606*N606*O606*P606*Q606*R606</f>
        <v>0</v>
      </c>
      <c r="T606" s="2">
        <f t="shared" ref="T606:T620" si="21">L606*N606*O606*P606*Q606*R606</f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20"/>
        <v>0</v>
      </c>
      <c r="T607" s="2">
        <f t="shared" si="21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20"/>
        <v>0</v>
      </c>
      <c r="T608" s="2">
        <f t="shared" si="21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20"/>
        <v>0</v>
      </c>
      <c r="T609" s="2">
        <f t="shared" si="21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20"/>
        <v>0</v>
      </c>
      <c r="T610" s="2">
        <f t="shared" si="21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20"/>
        <v>0</v>
      </c>
      <c r="T611" s="2">
        <f t="shared" si="21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20"/>
        <v>0</v>
      </c>
      <c r="T612" s="2">
        <f t="shared" si="21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20"/>
        <v>0</v>
      </c>
      <c r="T613" s="2">
        <f t="shared" si="21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20"/>
        <v>0</v>
      </c>
      <c r="T614" s="2">
        <f t="shared" si="21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20"/>
        <v>0</v>
      </c>
      <c r="T615" s="2">
        <f t="shared" si="21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20"/>
        <v>0</v>
      </c>
      <c r="T616" s="2">
        <f t="shared" si="21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20"/>
        <v>0</v>
      </c>
      <c r="T617" s="2">
        <f t="shared" si="21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</sheetData>
  <autoFilter ref="A12:T620" xr:uid="{00000000-0001-0000-0B00-000000000000}"/>
  <mergeCells count="77">
    <mergeCell ref="C10:E10"/>
    <mergeCell ref="A2:L2"/>
    <mergeCell ref="A3:L3"/>
    <mergeCell ref="A5:L5"/>
    <mergeCell ref="A6:L6"/>
    <mergeCell ref="A7:L7"/>
    <mergeCell ref="A8:L8"/>
    <mergeCell ref="C9:G9"/>
    <mergeCell ref="C11:E11"/>
    <mergeCell ref="A13:L13"/>
    <mergeCell ref="C14:E14"/>
    <mergeCell ref="C16:E16"/>
    <mergeCell ref="C17:E17"/>
    <mergeCell ref="C18:E18"/>
    <mergeCell ref="A19:L19"/>
    <mergeCell ref="C20:E20"/>
    <mergeCell ref="C22:E22"/>
    <mergeCell ref="C23:E23"/>
    <mergeCell ref="C24:E24"/>
    <mergeCell ref="C25:E25"/>
    <mergeCell ref="C26:E26"/>
    <mergeCell ref="A27:L27"/>
    <mergeCell ref="C28:E28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A78:L78"/>
    <mergeCell ref="C79:E79"/>
    <mergeCell ref="A86:G86"/>
    <mergeCell ref="A87:G87"/>
    <mergeCell ref="I86:M86"/>
    <mergeCell ref="I87:M87"/>
    <mergeCell ref="C81:E81"/>
    <mergeCell ref="C82:E82"/>
    <mergeCell ref="C83:E83"/>
    <mergeCell ref="C84:E84"/>
    <mergeCell ref="A85:G8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T643"/>
  <sheetViews>
    <sheetView topLeftCell="A65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4229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4230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4231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4232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3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206" t="s">
        <v>4233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4234</v>
      </c>
      <c r="C14" s="200" t="s">
        <v>4235</v>
      </c>
      <c r="D14" s="201"/>
      <c r="E14" s="202"/>
      <c r="F14" s="10" t="s">
        <v>3920</v>
      </c>
      <c r="G14" s="32">
        <v>0.2</v>
      </c>
      <c r="H14" s="32"/>
      <c r="I14" s="13">
        <v>12628.72</v>
      </c>
      <c r="J14" s="72"/>
      <c r="K14" s="131"/>
      <c r="L14" s="72">
        <v>459.36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14677.943213922499</v>
      </c>
      <c r="T14" s="2">
        <f>L14*N14*O14*P14*Q14*R14</f>
        <v>533.89892204019304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12628.72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14677.943213922499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3921</v>
      </c>
      <c r="C16" s="183" t="s">
        <v>3922</v>
      </c>
      <c r="D16" s="183"/>
      <c r="E16" s="183"/>
      <c r="F16" s="22" t="s">
        <v>71</v>
      </c>
      <c r="G16" s="17" t="s">
        <v>4236</v>
      </c>
      <c r="H16" s="17"/>
      <c r="I16" s="23">
        <v>3.63</v>
      </c>
      <c r="J16" s="109"/>
      <c r="K16" s="132"/>
      <c r="L16" s="147">
        <v>3.63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20"/>
      <c r="B17" s="21" t="s">
        <v>911</v>
      </c>
      <c r="C17" s="183" t="s">
        <v>912</v>
      </c>
      <c r="D17" s="183"/>
      <c r="E17" s="183"/>
      <c r="F17" s="22" t="s">
        <v>21</v>
      </c>
      <c r="G17" s="17" t="s">
        <v>4237</v>
      </c>
      <c r="H17" s="17"/>
      <c r="I17" s="23">
        <v>0.2</v>
      </c>
      <c r="J17" s="109"/>
      <c r="K17" s="132"/>
      <c r="L17" s="147">
        <v>0.2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20"/>
      <c r="B18" s="21" t="s">
        <v>23</v>
      </c>
      <c r="C18" s="183" t="s">
        <v>24</v>
      </c>
      <c r="D18" s="183"/>
      <c r="E18" s="183"/>
      <c r="F18" s="22" t="s">
        <v>21</v>
      </c>
      <c r="G18" s="17" t="s">
        <v>4238</v>
      </c>
      <c r="H18" s="17"/>
      <c r="I18" s="23">
        <v>17.32</v>
      </c>
      <c r="J18" s="109"/>
      <c r="K18" s="132"/>
      <c r="L18" s="147">
        <v>17.32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20"/>
      <c r="B19" s="21" t="s">
        <v>916</v>
      </c>
      <c r="C19" s="183" t="s">
        <v>917</v>
      </c>
      <c r="D19" s="183"/>
      <c r="E19" s="183"/>
      <c r="F19" s="22" t="s">
        <v>21</v>
      </c>
      <c r="G19" s="17" t="s">
        <v>4163</v>
      </c>
      <c r="H19" s="17"/>
      <c r="I19" s="23">
        <v>0.71</v>
      </c>
      <c r="J19" s="109"/>
      <c r="K19" s="132"/>
      <c r="L19" s="147">
        <v>0.71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20"/>
      <c r="B20" s="21" t="s">
        <v>3926</v>
      </c>
      <c r="C20" s="183" t="s">
        <v>3927</v>
      </c>
      <c r="D20" s="183"/>
      <c r="E20" s="183"/>
      <c r="F20" s="22" t="s">
        <v>3928</v>
      </c>
      <c r="G20" s="17" t="s">
        <v>4239</v>
      </c>
      <c r="H20" s="17"/>
      <c r="I20" s="23">
        <v>3.21</v>
      </c>
      <c r="J20" s="109"/>
      <c r="K20" s="132"/>
      <c r="L20" s="147">
        <v>3.21</v>
      </c>
      <c r="M20" s="24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20"/>
      <c r="B21" s="21" t="s">
        <v>918</v>
      </c>
      <c r="C21" s="183" t="s">
        <v>919</v>
      </c>
      <c r="D21" s="183"/>
      <c r="E21" s="183"/>
      <c r="F21" s="22" t="s">
        <v>21</v>
      </c>
      <c r="G21" s="17" t="s">
        <v>4240</v>
      </c>
      <c r="H21" s="17"/>
      <c r="I21" s="23">
        <v>11.91</v>
      </c>
      <c r="J21" s="109"/>
      <c r="K21" s="132"/>
      <c r="L21" s="147">
        <v>11.91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20"/>
      <c r="B22" s="21" t="s">
        <v>922</v>
      </c>
      <c r="C22" s="183" t="s">
        <v>923</v>
      </c>
      <c r="D22" s="183"/>
      <c r="E22" s="183"/>
      <c r="F22" s="22" t="s">
        <v>216</v>
      </c>
      <c r="G22" s="17" t="s">
        <v>4167</v>
      </c>
      <c r="H22" s="17"/>
      <c r="I22" s="23">
        <v>11.92</v>
      </c>
      <c r="J22" s="109"/>
      <c r="K22" s="132"/>
      <c r="L22" s="147">
        <v>11.92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20"/>
      <c r="B23" s="21" t="s">
        <v>932</v>
      </c>
      <c r="C23" s="183" t="s">
        <v>933</v>
      </c>
      <c r="D23" s="183"/>
      <c r="E23" s="183"/>
      <c r="F23" s="22" t="s">
        <v>21</v>
      </c>
      <c r="G23" s="17" t="s">
        <v>4239</v>
      </c>
      <c r="H23" s="17"/>
      <c r="I23" s="23">
        <v>1.24</v>
      </c>
      <c r="J23" s="109"/>
      <c r="K23" s="132"/>
      <c r="L23" s="147">
        <v>1.24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20"/>
      <c r="B24" s="21" t="s">
        <v>28</v>
      </c>
      <c r="C24" s="183" t="s">
        <v>29</v>
      </c>
      <c r="D24" s="183"/>
      <c r="E24" s="183"/>
      <c r="F24" s="22" t="s">
        <v>30</v>
      </c>
      <c r="G24" s="17" t="s">
        <v>4241</v>
      </c>
      <c r="H24" s="17"/>
      <c r="I24" s="23">
        <v>2.92</v>
      </c>
      <c r="J24" s="109"/>
      <c r="K24" s="132"/>
      <c r="L24" s="147">
        <v>2.92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10" t="s">
        <v>787</v>
      </c>
      <c r="B25" s="11" t="s">
        <v>3918</v>
      </c>
      <c r="C25" s="182" t="s">
        <v>3919</v>
      </c>
      <c r="D25" s="182"/>
      <c r="E25" s="182"/>
      <c r="F25" s="10" t="s">
        <v>3920</v>
      </c>
      <c r="G25" s="31">
        <v>1.32</v>
      </c>
      <c r="H25" s="31"/>
      <c r="I25" s="13">
        <v>15307.14</v>
      </c>
      <c r="J25" s="72"/>
      <c r="K25" s="131"/>
      <c r="L25" s="72">
        <v>1308.3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17790.982117551201</v>
      </c>
      <c r="T25" s="2">
        <f t="shared" si="1"/>
        <v>1520.5937820123299</v>
      </c>
    </row>
    <row r="26" spans="1:20" s="2" customFormat="1" ht="15" x14ac:dyDescent="0.25">
      <c r="A26" s="14"/>
      <c r="B26" s="15"/>
      <c r="C26" s="15"/>
      <c r="D26" s="15"/>
      <c r="E26" s="16" t="s">
        <v>18</v>
      </c>
      <c r="F26" s="16"/>
      <c r="G26" s="17"/>
      <c r="H26" s="17"/>
      <c r="I26" s="18">
        <v>35972.21</v>
      </c>
      <c r="J26" s="114"/>
      <c r="K26" s="138"/>
      <c r="L26" s="151"/>
      <c r="M26" s="19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41809.308913278197</v>
      </c>
      <c r="T26" s="2">
        <f t="shared" si="1"/>
        <v>0</v>
      </c>
    </row>
    <row r="27" spans="1:20" s="2" customFormat="1" ht="22.5" x14ac:dyDescent="0.25">
      <c r="A27" s="20"/>
      <c r="B27" s="21" t="s">
        <v>3921</v>
      </c>
      <c r="C27" s="183" t="s">
        <v>3922</v>
      </c>
      <c r="D27" s="183"/>
      <c r="E27" s="183"/>
      <c r="F27" s="22" t="s">
        <v>71</v>
      </c>
      <c r="G27" s="17" t="s">
        <v>4242</v>
      </c>
      <c r="H27" s="17"/>
      <c r="I27" s="23">
        <v>7.99</v>
      </c>
      <c r="J27" s="109"/>
      <c r="K27" s="132"/>
      <c r="L27" s="147">
        <v>7.99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9.2865125111049007</v>
      </c>
      <c r="T27" s="2">
        <f t="shared" si="1"/>
        <v>9.2865125111049007</v>
      </c>
    </row>
    <row r="28" spans="1:20" s="2" customFormat="1" ht="22.5" x14ac:dyDescent="0.25">
      <c r="A28" s="20"/>
      <c r="B28" s="21" t="s">
        <v>911</v>
      </c>
      <c r="C28" s="183" t="s">
        <v>912</v>
      </c>
      <c r="D28" s="183"/>
      <c r="E28" s="183"/>
      <c r="F28" s="22" t="s">
        <v>21</v>
      </c>
      <c r="G28" s="17" t="s">
        <v>4243</v>
      </c>
      <c r="H28" s="17"/>
      <c r="I28" s="23">
        <v>0.44</v>
      </c>
      <c r="J28" s="109"/>
      <c r="K28" s="132"/>
      <c r="L28" s="147">
        <v>0.44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0.51139743490440004</v>
      </c>
      <c r="T28" s="2">
        <f t="shared" si="1"/>
        <v>0.51139743490440004</v>
      </c>
    </row>
    <row r="29" spans="1:20" s="2" customFormat="1" ht="22.5" x14ac:dyDescent="0.25">
      <c r="A29" s="20"/>
      <c r="B29" s="21" t="s">
        <v>916</v>
      </c>
      <c r="C29" s="183" t="s">
        <v>917</v>
      </c>
      <c r="D29" s="183"/>
      <c r="E29" s="183"/>
      <c r="F29" s="22" t="s">
        <v>21</v>
      </c>
      <c r="G29" s="17" t="s">
        <v>4244</v>
      </c>
      <c r="H29" s="17"/>
      <c r="I29" s="23">
        <v>1.56</v>
      </c>
      <c r="J29" s="109"/>
      <c r="K29" s="132"/>
      <c r="L29" s="147">
        <v>1.56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1.8131363601156001</v>
      </c>
      <c r="T29" s="2">
        <f t="shared" si="1"/>
        <v>1.8131363601156001</v>
      </c>
    </row>
    <row r="30" spans="1:20" s="2" customFormat="1" ht="22.5" x14ac:dyDescent="0.25">
      <c r="A30" s="20"/>
      <c r="B30" s="21" t="s">
        <v>3926</v>
      </c>
      <c r="C30" s="183" t="s">
        <v>3927</v>
      </c>
      <c r="D30" s="183"/>
      <c r="E30" s="183"/>
      <c r="F30" s="22" t="s">
        <v>3928</v>
      </c>
      <c r="G30" s="17" t="s">
        <v>4245</v>
      </c>
      <c r="H30" s="17"/>
      <c r="I30" s="23">
        <v>14.11</v>
      </c>
      <c r="J30" s="109"/>
      <c r="K30" s="132"/>
      <c r="L30" s="147">
        <v>14.11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16.399585923866098</v>
      </c>
      <c r="T30" s="2">
        <f t="shared" si="1"/>
        <v>16.399585923866098</v>
      </c>
    </row>
    <row r="31" spans="1:20" s="2" customFormat="1" ht="22.5" x14ac:dyDescent="0.25">
      <c r="A31" s="20"/>
      <c r="B31" s="21" t="s">
        <v>918</v>
      </c>
      <c r="C31" s="183" t="s">
        <v>919</v>
      </c>
      <c r="D31" s="183"/>
      <c r="E31" s="183"/>
      <c r="F31" s="22" t="s">
        <v>21</v>
      </c>
      <c r="G31" s="17" t="s">
        <v>4246</v>
      </c>
      <c r="H31" s="17"/>
      <c r="I31" s="23">
        <v>26.19</v>
      </c>
      <c r="J31" s="109"/>
      <c r="K31" s="132"/>
      <c r="L31" s="147">
        <v>26.19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30.439770045786901</v>
      </c>
      <c r="T31" s="2">
        <f t="shared" si="1"/>
        <v>30.439770045786901</v>
      </c>
    </row>
    <row r="32" spans="1:20" s="2" customFormat="1" ht="22.5" x14ac:dyDescent="0.25">
      <c r="A32" s="20"/>
      <c r="B32" s="21" t="s">
        <v>922</v>
      </c>
      <c r="C32" s="183" t="s">
        <v>923</v>
      </c>
      <c r="D32" s="183"/>
      <c r="E32" s="183"/>
      <c r="F32" s="22" t="s">
        <v>216</v>
      </c>
      <c r="G32" s="17" t="s">
        <v>4247</v>
      </c>
      <c r="H32" s="17"/>
      <c r="I32" s="23">
        <v>78.66</v>
      </c>
      <c r="J32" s="109"/>
      <c r="K32" s="132"/>
      <c r="L32" s="147">
        <v>78.66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91.423914158136597</v>
      </c>
      <c r="T32" s="2">
        <f t="shared" si="1"/>
        <v>91.423914158136597</v>
      </c>
    </row>
    <row r="33" spans="1:20" s="2" customFormat="1" ht="22.5" x14ac:dyDescent="0.25">
      <c r="A33" s="20"/>
      <c r="B33" s="21" t="s">
        <v>3932</v>
      </c>
      <c r="C33" s="183" t="s">
        <v>3933</v>
      </c>
      <c r="D33" s="183"/>
      <c r="E33" s="183"/>
      <c r="F33" s="22" t="s">
        <v>21</v>
      </c>
      <c r="G33" s="17" t="s">
        <v>4248</v>
      </c>
      <c r="H33" s="17"/>
      <c r="I33" s="23">
        <v>8.33</v>
      </c>
      <c r="J33" s="109"/>
      <c r="K33" s="132"/>
      <c r="L33" s="147">
        <v>8.33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9.6816832562582995</v>
      </c>
      <c r="T33" s="2">
        <f t="shared" si="1"/>
        <v>9.6816832562582995</v>
      </c>
    </row>
    <row r="34" spans="1:20" s="2" customFormat="1" ht="22.5" x14ac:dyDescent="0.25">
      <c r="A34" s="20"/>
      <c r="B34" s="21" t="s">
        <v>932</v>
      </c>
      <c r="C34" s="183" t="s">
        <v>933</v>
      </c>
      <c r="D34" s="183"/>
      <c r="E34" s="183"/>
      <c r="F34" s="22" t="s">
        <v>21</v>
      </c>
      <c r="G34" s="17" t="s">
        <v>4245</v>
      </c>
      <c r="H34" s="17"/>
      <c r="I34" s="23">
        <v>5.44</v>
      </c>
      <c r="J34" s="109"/>
      <c r="K34" s="132"/>
      <c r="L34" s="147">
        <v>5.44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6.3227319224544001</v>
      </c>
      <c r="T34" s="2">
        <f t="shared" si="1"/>
        <v>6.3227319224544001</v>
      </c>
    </row>
    <row r="35" spans="1:20" s="2" customFormat="1" ht="22.5" x14ac:dyDescent="0.25">
      <c r="A35" s="20"/>
      <c r="B35" s="21" t="s">
        <v>28</v>
      </c>
      <c r="C35" s="183" t="s">
        <v>29</v>
      </c>
      <c r="D35" s="183"/>
      <c r="E35" s="183"/>
      <c r="F35" s="22" t="s">
        <v>30</v>
      </c>
      <c r="G35" s="17" t="s">
        <v>4249</v>
      </c>
      <c r="H35" s="17"/>
      <c r="I35" s="23">
        <v>8.34</v>
      </c>
      <c r="J35" s="109"/>
      <c r="K35" s="132"/>
      <c r="L35" s="147">
        <v>8.34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9.6933059252333997</v>
      </c>
      <c r="T35" s="2">
        <f t="shared" si="1"/>
        <v>9.6933059252333997</v>
      </c>
    </row>
    <row r="36" spans="1:20" s="2" customFormat="1" ht="15" x14ac:dyDescent="0.25">
      <c r="A36" s="10" t="s">
        <v>790</v>
      </c>
      <c r="B36" s="11" t="s">
        <v>4094</v>
      </c>
      <c r="C36" s="182" t="s">
        <v>4095</v>
      </c>
      <c r="D36" s="182"/>
      <c r="E36" s="182"/>
      <c r="F36" s="10" t="s">
        <v>3928</v>
      </c>
      <c r="G36" s="32">
        <v>0.2</v>
      </c>
      <c r="H36" s="32"/>
      <c r="I36" s="13">
        <v>1227.18</v>
      </c>
      <c r="J36" s="72"/>
      <c r="K36" s="131"/>
      <c r="L36" s="72">
        <v>115.14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1426.31069128632</v>
      </c>
      <c r="T36" s="2">
        <f t="shared" si="1"/>
        <v>133.823410579301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2824.27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3282.55553063057</v>
      </c>
      <c r="T37" s="2">
        <f t="shared" si="1"/>
        <v>0</v>
      </c>
    </row>
    <row r="38" spans="1:20" s="2" customFormat="1" ht="22.5" x14ac:dyDescent="0.25">
      <c r="A38" s="20"/>
      <c r="B38" s="21" t="s">
        <v>3938</v>
      </c>
      <c r="C38" s="183" t="s">
        <v>3939</v>
      </c>
      <c r="D38" s="183"/>
      <c r="E38" s="183"/>
      <c r="F38" s="22" t="s">
        <v>71</v>
      </c>
      <c r="G38" s="17" t="s">
        <v>4250</v>
      </c>
      <c r="H38" s="17"/>
      <c r="I38" s="23">
        <v>2.21</v>
      </c>
      <c r="J38" s="109"/>
      <c r="K38" s="132"/>
      <c r="L38" s="147">
        <v>2.21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2.5686098434971001</v>
      </c>
      <c r="T38" s="2">
        <f t="shared" si="1"/>
        <v>2.5686098434971001</v>
      </c>
    </row>
    <row r="39" spans="1:20" s="2" customFormat="1" ht="22.5" x14ac:dyDescent="0.25">
      <c r="A39" s="20"/>
      <c r="B39" s="21" t="s">
        <v>25</v>
      </c>
      <c r="C39" s="183" t="s">
        <v>26</v>
      </c>
      <c r="D39" s="183"/>
      <c r="E39" s="183"/>
      <c r="F39" s="22" t="s">
        <v>21</v>
      </c>
      <c r="G39" s="17" t="s">
        <v>4251</v>
      </c>
      <c r="H39" s="17"/>
      <c r="I39" s="23">
        <v>0.1</v>
      </c>
      <c r="J39" s="109"/>
      <c r="K39" s="132"/>
      <c r="L39" s="147">
        <v>0.1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0.11622668975100001</v>
      </c>
      <c r="T39" s="2">
        <f t="shared" si="1"/>
        <v>0.11622668975100001</v>
      </c>
    </row>
    <row r="40" spans="1:20" s="2" customFormat="1" ht="22.5" x14ac:dyDescent="0.25">
      <c r="A40" s="20"/>
      <c r="B40" s="21" t="s">
        <v>918</v>
      </c>
      <c r="C40" s="183" t="s">
        <v>919</v>
      </c>
      <c r="D40" s="183"/>
      <c r="E40" s="183"/>
      <c r="F40" s="22" t="s">
        <v>21</v>
      </c>
      <c r="G40" s="17" t="s">
        <v>4252</v>
      </c>
      <c r="H40" s="17"/>
      <c r="I40" s="23">
        <v>6.35</v>
      </c>
      <c r="J40" s="109"/>
      <c r="K40" s="132"/>
      <c r="L40" s="147">
        <v>6.35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7.3803947991885002</v>
      </c>
      <c r="T40" s="2">
        <f t="shared" si="1"/>
        <v>7.3803947991885002</v>
      </c>
    </row>
    <row r="41" spans="1:20" s="2" customFormat="1" ht="22.5" x14ac:dyDescent="0.25">
      <c r="A41" s="20"/>
      <c r="B41" s="21" t="s">
        <v>4099</v>
      </c>
      <c r="C41" s="183" t="s">
        <v>4100</v>
      </c>
      <c r="D41" s="183"/>
      <c r="E41" s="183"/>
      <c r="F41" s="22" t="s">
        <v>135</v>
      </c>
      <c r="G41" s="17" t="s">
        <v>4253</v>
      </c>
      <c r="H41" s="17"/>
      <c r="I41" s="23">
        <v>0.61</v>
      </c>
      <c r="J41" s="109"/>
      <c r="K41" s="132"/>
      <c r="L41" s="147">
        <v>0.61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0.70898280748109999</v>
      </c>
      <c r="T41" s="2">
        <f t="shared" si="1"/>
        <v>0.70898280748109999</v>
      </c>
    </row>
    <row r="42" spans="1:20" s="2" customFormat="1" ht="22.5" x14ac:dyDescent="0.25">
      <c r="A42" s="20"/>
      <c r="B42" s="21" t="s">
        <v>4102</v>
      </c>
      <c r="C42" s="183" t="s">
        <v>4103</v>
      </c>
      <c r="D42" s="183"/>
      <c r="E42" s="183"/>
      <c r="F42" s="22" t="s">
        <v>216</v>
      </c>
      <c r="G42" s="17" t="s">
        <v>4254</v>
      </c>
      <c r="H42" s="17"/>
      <c r="I42" s="23">
        <v>3.38</v>
      </c>
      <c r="J42" s="109"/>
      <c r="K42" s="132"/>
      <c r="L42" s="147">
        <v>3.38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3.9284621135837998</v>
      </c>
      <c r="T42" s="2">
        <f t="shared" si="1"/>
        <v>3.9284621135837998</v>
      </c>
    </row>
    <row r="43" spans="1:20" s="2" customFormat="1" ht="22.5" x14ac:dyDescent="0.25">
      <c r="A43" s="20"/>
      <c r="B43" s="21" t="s">
        <v>28</v>
      </c>
      <c r="C43" s="183" t="s">
        <v>29</v>
      </c>
      <c r="D43" s="183"/>
      <c r="E43" s="183"/>
      <c r="F43" s="22" t="s">
        <v>30</v>
      </c>
      <c r="G43" s="17" t="s">
        <v>4255</v>
      </c>
      <c r="H43" s="17"/>
      <c r="I43" s="23">
        <v>0.64</v>
      </c>
      <c r="J43" s="109"/>
      <c r="K43" s="132"/>
      <c r="L43" s="147">
        <v>0.64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0.7438508144064</v>
      </c>
      <c r="T43" s="2">
        <f t="shared" si="1"/>
        <v>0.7438508144064</v>
      </c>
    </row>
    <row r="44" spans="1:20" s="2" customFormat="1" ht="45" x14ac:dyDescent="0.25">
      <c r="A44" s="10" t="s">
        <v>38</v>
      </c>
      <c r="B44" s="11" t="s">
        <v>4106</v>
      </c>
      <c r="C44" s="182" t="s">
        <v>4107</v>
      </c>
      <c r="D44" s="182"/>
      <c r="E44" s="182"/>
      <c r="F44" s="10" t="s">
        <v>165</v>
      </c>
      <c r="G44" s="32">
        <v>20.399999999999999</v>
      </c>
      <c r="H44" s="32"/>
      <c r="I44" s="13">
        <v>25536.78</v>
      </c>
      <c r="J44" s="72"/>
      <c r="K44" s="131"/>
      <c r="L44" s="72">
        <v>25536.78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29680.554062995401</v>
      </c>
      <c r="T44" s="2">
        <f t="shared" si="1"/>
        <v>29680.554062995401</v>
      </c>
    </row>
    <row r="45" spans="1:20" s="2" customFormat="1" ht="15" x14ac:dyDescent="0.25">
      <c r="A45" s="10" t="s">
        <v>46</v>
      </c>
      <c r="B45" s="11" t="s">
        <v>3954</v>
      </c>
      <c r="C45" s="182" t="s">
        <v>3955</v>
      </c>
      <c r="D45" s="182"/>
      <c r="E45" s="182"/>
      <c r="F45" s="10" t="s">
        <v>3928</v>
      </c>
      <c r="G45" s="32">
        <v>2.2000000000000002</v>
      </c>
      <c r="H45" s="32"/>
      <c r="I45" s="13">
        <v>7807.84</v>
      </c>
      <c r="J45" s="72"/>
      <c r="K45" s="131"/>
      <c r="L45" s="72">
        <v>575.75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9074.7939730544804</v>
      </c>
      <c r="T45" s="2">
        <f t="shared" si="1"/>
        <v>669.17516624138204</v>
      </c>
    </row>
    <row r="46" spans="1:20" s="2" customFormat="1" ht="15" x14ac:dyDescent="0.25">
      <c r="A46" s="14"/>
      <c r="B46" s="15"/>
      <c r="C46" s="15"/>
      <c r="D46" s="15"/>
      <c r="E46" s="16" t="s">
        <v>18</v>
      </c>
      <c r="F46" s="16"/>
      <c r="G46" s="17"/>
      <c r="H46" s="17"/>
      <c r="I46" s="18">
        <v>18332.490000000002</v>
      </c>
      <c r="J46" s="114"/>
      <c r="K46" s="138"/>
      <c r="L46" s="151"/>
      <c r="M46" s="1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21307.246275933099</v>
      </c>
      <c r="T46" s="2">
        <f t="shared" si="1"/>
        <v>0</v>
      </c>
    </row>
    <row r="47" spans="1:20" s="2" customFormat="1" ht="22.5" x14ac:dyDescent="0.25">
      <c r="A47" s="20"/>
      <c r="B47" s="21" t="s">
        <v>3938</v>
      </c>
      <c r="C47" s="183" t="s">
        <v>3939</v>
      </c>
      <c r="D47" s="183"/>
      <c r="E47" s="183"/>
      <c r="F47" s="22" t="s">
        <v>71</v>
      </c>
      <c r="G47" s="17" t="s">
        <v>4256</v>
      </c>
      <c r="H47" s="17"/>
      <c r="I47" s="23">
        <v>12.58</v>
      </c>
      <c r="J47" s="109"/>
      <c r="K47" s="132"/>
      <c r="L47" s="147">
        <v>12.58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14.621317570675799</v>
      </c>
      <c r="T47" s="2">
        <f t="shared" si="1"/>
        <v>14.621317570675799</v>
      </c>
    </row>
    <row r="48" spans="1:20" s="2" customFormat="1" ht="22.5" x14ac:dyDescent="0.25">
      <c r="A48" s="20"/>
      <c r="B48" s="21" t="s">
        <v>25</v>
      </c>
      <c r="C48" s="183" t="s">
        <v>26</v>
      </c>
      <c r="D48" s="183"/>
      <c r="E48" s="183"/>
      <c r="F48" s="22" t="s">
        <v>21</v>
      </c>
      <c r="G48" s="17" t="s">
        <v>4257</v>
      </c>
      <c r="H48" s="17"/>
      <c r="I48" s="23">
        <v>1.1200000000000001</v>
      </c>
      <c r="J48" s="109"/>
      <c r="K48" s="132"/>
      <c r="L48" s="147">
        <v>1.1200000000000001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1.3017389252111999</v>
      </c>
      <c r="T48" s="2">
        <f t="shared" si="1"/>
        <v>1.3017389252111999</v>
      </c>
    </row>
    <row r="49" spans="1:20" s="2" customFormat="1" ht="22.5" x14ac:dyDescent="0.25">
      <c r="A49" s="20"/>
      <c r="B49" s="21" t="s">
        <v>918</v>
      </c>
      <c r="C49" s="183" t="s">
        <v>919</v>
      </c>
      <c r="D49" s="183"/>
      <c r="E49" s="183"/>
      <c r="F49" s="22" t="s">
        <v>21</v>
      </c>
      <c r="G49" s="17" t="s">
        <v>4258</v>
      </c>
      <c r="H49" s="17"/>
      <c r="I49" s="23">
        <v>34.93</v>
      </c>
      <c r="J49" s="109"/>
      <c r="K49" s="132"/>
      <c r="L49" s="147">
        <v>34.93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40.597982730024299</v>
      </c>
      <c r="T49" s="2">
        <f t="shared" si="1"/>
        <v>40.597982730024299</v>
      </c>
    </row>
    <row r="50" spans="1:20" s="2" customFormat="1" ht="22.5" x14ac:dyDescent="0.25">
      <c r="A50" s="20"/>
      <c r="B50" s="21" t="s">
        <v>3959</v>
      </c>
      <c r="C50" s="183" t="s">
        <v>3960</v>
      </c>
      <c r="D50" s="183"/>
      <c r="E50" s="183"/>
      <c r="F50" s="22" t="s">
        <v>135</v>
      </c>
      <c r="G50" s="17" t="s">
        <v>4259</v>
      </c>
      <c r="H50" s="17"/>
      <c r="I50" s="23">
        <v>2.85</v>
      </c>
      <c r="J50" s="109"/>
      <c r="K50" s="132"/>
      <c r="L50" s="147">
        <v>2.85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3.3124606579034999</v>
      </c>
      <c r="T50" s="2">
        <f t="shared" si="1"/>
        <v>3.3124606579034999</v>
      </c>
    </row>
    <row r="51" spans="1:20" s="2" customFormat="1" ht="22.5" x14ac:dyDescent="0.25">
      <c r="A51" s="20"/>
      <c r="B51" s="21" t="s">
        <v>3962</v>
      </c>
      <c r="C51" s="183" t="s">
        <v>3963</v>
      </c>
      <c r="D51" s="183"/>
      <c r="E51" s="183"/>
      <c r="F51" s="22" t="s">
        <v>216</v>
      </c>
      <c r="G51" s="17" t="s">
        <v>4260</v>
      </c>
      <c r="H51" s="17"/>
      <c r="I51" s="23">
        <v>10.78</v>
      </c>
      <c r="J51" s="109"/>
      <c r="K51" s="132"/>
      <c r="L51" s="147">
        <v>10.78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12.5292371551578</v>
      </c>
      <c r="T51" s="2">
        <f t="shared" si="1"/>
        <v>12.5292371551578</v>
      </c>
    </row>
    <row r="52" spans="1:20" s="2" customFormat="1" ht="22.5" x14ac:dyDescent="0.25">
      <c r="A52" s="20"/>
      <c r="B52" s="21" t="s">
        <v>28</v>
      </c>
      <c r="C52" s="183" t="s">
        <v>29</v>
      </c>
      <c r="D52" s="183"/>
      <c r="E52" s="183"/>
      <c r="F52" s="22" t="s">
        <v>30</v>
      </c>
      <c r="G52" s="17" t="s">
        <v>4261</v>
      </c>
      <c r="H52" s="17"/>
      <c r="I52" s="23">
        <v>4.22</v>
      </c>
      <c r="J52" s="109"/>
      <c r="K52" s="132"/>
      <c r="L52" s="147">
        <v>4.22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4.9047663074922001</v>
      </c>
      <c r="T52" s="2">
        <f t="shared" si="1"/>
        <v>4.9047663074922001</v>
      </c>
    </row>
    <row r="53" spans="1:20" s="2" customFormat="1" ht="45" x14ac:dyDescent="0.25">
      <c r="A53" s="10" t="s">
        <v>49</v>
      </c>
      <c r="B53" s="11" t="s">
        <v>4127</v>
      </c>
      <c r="C53" s="182" t="s">
        <v>4128</v>
      </c>
      <c r="D53" s="182"/>
      <c r="E53" s="182"/>
      <c r="F53" s="10" t="s">
        <v>165</v>
      </c>
      <c r="G53" s="32">
        <v>40.799999999999997</v>
      </c>
      <c r="H53" s="32"/>
      <c r="I53" s="13">
        <v>16556.95</v>
      </c>
      <c r="J53" s="72"/>
      <c r="K53" s="131"/>
      <c r="L53" s="72">
        <v>16556.95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19243.594908728199</v>
      </c>
      <c r="T53" s="2">
        <f t="shared" si="1"/>
        <v>19243.594908728199</v>
      </c>
    </row>
    <row r="54" spans="1:20" s="2" customFormat="1" ht="45" x14ac:dyDescent="0.25">
      <c r="A54" s="10" t="s">
        <v>54</v>
      </c>
      <c r="B54" s="11" t="s">
        <v>4127</v>
      </c>
      <c r="C54" s="182" t="s">
        <v>3953</v>
      </c>
      <c r="D54" s="182"/>
      <c r="E54" s="182"/>
      <c r="F54" s="10" t="s">
        <v>165</v>
      </c>
      <c r="G54" s="32">
        <v>183.6</v>
      </c>
      <c r="H54" s="32"/>
      <c r="I54" s="13">
        <v>66842.59</v>
      </c>
      <c r="J54" s="72"/>
      <c r="K54" s="131"/>
      <c r="L54" s="72">
        <v>66842.59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77688.929700832901</v>
      </c>
      <c r="T54" s="2">
        <f t="shared" si="1"/>
        <v>77688.929700832901</v>
      </c>
    </row>
    <row r="55" spans="1:20" s="2" customFormat="1" ht="15" x14ac:dyDescent="0.25">
      <c r="A55" s="206" t="s">
        <v>4262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8"/>
      <c r="M55" s="12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15" x14ac:dyDescent="0.25">
      <c r="A56" s="10" t="s">
        <v>56</v>
      </c>
      <c r="B56" s="11" t="s">
        <v>3968</v>
      </c>
      <c r="C56" s="182" t="s">
        <v>3969</v>
      </c>
      <c r="D56" s="182"/>
      <c r="E56" s="182"/>
      <c r="F56" s="10" t="s">
        <v>3928</v>
      </c>
      <c r="G56" s="32">
        <v>2.4</v>
      </c>
      <c r="H56" s="32"/>
      <c r="I56" s="13">
        <v>23386.31</v>
      </c>
      <c r="J56" s="72"/>
      <c r="K56" s="131"/>
      <c r="L56" s="72">
        <v>109.95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27181.133967907099</v>
      </c>
      <c r="T56" s="2">
        <f t="shared" si="1"/>
        <v>127.791245381224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54842.26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63741.343382636798</v>
      </c>
      <c r="T57" s="2">
        <f t="shared" si="1"/>
        <v>0</v>
      </c>
    </row>
    <row r="58" spans="1:20" s="2" customFormat="1" ht="22.5" x14ac:dyDescent="0.25">
      <c r="A58" s="25" t="s">
        <v>76</v>
      </c>
      <c r="B58" s="26" t="s">
        <v>3970</v>
      </c>
      <c r="C58" s="186" t="s">
        <v>3971</v>
      </c>
      <c r="D58" s="186"/>
      <c r="E58" s="186"/>
      <c r="F58" s="27" t="s">
        <v>79</v>
      </c>
      <c r="G58" s="28" t="s">
        <v>4263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22.5" x14ac:dyDescent="0.25">
      <c r="A59" s="25" t="s">
        <v>76</v>
      </c>
      <c r="B59" s="26" t="s">
        <v>3973</v>
      </c>
      <c r="C59" s="186" t="s">
        <v>3974</v>
      </c>
      <c r="D59" s="186"/>
      <c r="E59" s="186"/>
      <c r="F59" s="27" t="s">
        <v>165</v>
      </c>
      <c r="G59" s="28" t="s">
        <v>4264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0"/>
      <c r="B60" s="21" t="s">
        <v>28</v>
      </c>
      <c r="C60" s="183" t="s">
        <v>29</v>
      </c>
      <c r="D60" s="183"/>
      <c r="E60" s="183"/>
      <c r="F60" s="22" t="s">
        <v>30</v>
      </c>
      <c r="G60" s="17" t="s">
        <v>4265</v>
      </c>
      <c r="H60" s="17"/>
      <c r="I60" s="23">
        <v>12.7</v>
      </c>
      <c r="J60" s="109"/>
      <c r="K60" s="132"/>
      <c r="L60" s="147">
        <v>12.7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14.760789598377</v>
      </c>
      <c r="T60" s="2">
        <f t="shared" si="1"/>
        <v>14.760789598377</v>
      </c>
    </row>
    <row r="61" spans="1:20" s="2" customFormat="1" ht="45" x14ac:dyDescent="0.25">
      <c r="A61" s="10" t="s">
        <v>833</v>
      </c>
      <c r="B61" s="11" t="s">
        <v>4266</v>
      </c>
      <c r="C61" s="182" t="s">
        <v>3978</v>
      </c>
      <c r="D61" s="182"/>
      <c r="E61" s="182"/>
      <c r="F61" s="10" t="s">
        <v>165</v>
      </c>
      <c r="G61" s="31">
        <v>242.88</v>
      </c>
      <c r="H61" s="31"/>
      <c r="I61" s="13">
        <v>2902.61</v>
      </c>
      <c r="J61" s="72"/>
      <c r="K61" s="131"/>
      <c r="L61" s="72">
        <v>2902.61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3373.6075193815</v>
      </c>
      <c r="T61" s="2">
        <f t="shared" si="1"/>
        <v>3373.6075193815</v>
      </c>
    </row>
    <row r="62" spans="1:20" s="2" customFormat="1" ht="45" x14ac:dyDescent="0.25">
      <c r="A62" s="10" t="s">
        <v>66</v>
      </c>
      <c r="B62" s="11" t="s">
        <v>4267</v>
      </c>
      <c r="C62" s="182" t="s">
        <v>3980</v>
      </c>
      <c r="D62" s="182"/>
      <c r="E62" s="182"/>
      <c r="F62" s="10" t="s">
        <v>35</v>
      </c>
      <c r="G62" s="12">
        <v>250</v>
      </c>
      <c r="H62" s="12"/>
      <c r="I62" s="13">
        <v>2836.15</v>
      </c>
      <c r="J62" s="72"/>
      <c r="K62" s="131"/>
      <c r="L62" s="72">
        <v>2836.15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3296.3632613729901</v>
      </c>
      <c r="T62" s="2">
        <f t="shared" si="1"/>
        <v>3296.3632613729901</v>
      </c>
    </row>
    <row r="63" spans="1:20" s="2" customFormat="1" ht="45" x14ac:dyDescent="0.25">
      <c r="A63" s="10" t="s">
        <v>837</v>
      </c>
      <c r="B63" s="11" t="s">
        <v>4268</v>
      </c>
      <c r="C63" s="182" t="s">
        <v>3982</v>
      </c>
      <c r="D63" s="182"/>
      <c r="E63" s="182"/>
      <c r="F63" s="10" t="s">
        <v>35</v>
      </c>
      <c r="G63" s="12">
        <v>250</v>
      </c>
      <c r="H63" s="12"/>
      <c r="I63" s="13">
        <v>930.95</v>
      </c>
      <c r="J63" s="72"/>
      <c r="K63" s="131"/>
      <c r="L63" s="72">
        <v>930.95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1082.0123682369299</v>
      </c>
      <c r="T63" s="2">
        <f t="shared" si="1"/>
        <v>1082.0123682369299</v>
      </c>
    </row>
    <row r="64" spans="1:20" s="2" customFormat="1" ht="15" x14ac:dyDescent="0.25">
      <c r="A64" s="10" t="s">
        <v>840</v>
      </c>
      <c r="B64" s="11" t="s">
        <v>4009</v>
      </c>
      <c r="C64" s="182" t="s">
        <v>4010</v>
      </c>
      <c r="D64" s="182"/>
      <c r="E64" s="182"/>
      <c r="F64" s="10" t="s">
        <v>3928</v>
      </c>
      <c r="G64" s="31">
        <v>0.05</v>
      </c>
      <c r="H64" s="31"/>
      <c r="I64" s="13">
        <v>1055.98</v>
      </c>
      <c r="J64" s="72"/>
      <c r="K64" s="131"/>
      <c r="L64" s="72">
        <v>74.42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1227.33059843261</v>
      </c>
      <c r="T64" s="2">
        <f t="shared" si="1"/>
        <v>86.495902512694201</v>
      </c>
    </row>
    <row r="65" spans="1:20" s="2" customFormat="1" ht="15" x14ac:dyDescent="0.25">
      <c r="A65" s="14"/>
      <c r="B65" s="15"/>
      <c r="C65" s="15"/>
      <c r="D65" s="15"/>
      <c r="E65" s="16" t="s">
        <v>18</v>
      </c>
      <c r="F65" s="16"/>
      <c r="G65" s="17"/>
      <c r="H65" s="17"/>
      <c r="I65" s="18">
        <v>2477.8200000000002</v>
      </c>
      <c r="J65" s="114"/>
      <c r="K65" s="138"/>
      <c r="L65" s="151"/>
      <c r="M65" s="19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2879.8881639882302</v>
      </c>
      <c r="T65" s="2">
        <f t="shared" si="1"/>
        <v>0</v>
      </c>
    </row>
    <row r="66" spans="1:20" s="2" customFormat="1" ht="22.5" x14ac:dyDescent="0.25">
      <c r="A66" s="20"/>
      <c r="B66" s="21" t="s">
        <v>871</v>
      </c>
      <c r="C66" s="183" t="s">
        <v>872</v>
      </c>
      <c r="D66" s="183"/>
      <c r="E66" s="183"/>
      <c r="F66" s="22" t="s">
        <v>216</v>
      </c>
      <c r="G66" s="17" t="s">
        <v>4269</v>
      </c>
      <c r="H66" s="17"/>
      <c r="I66" s="23">
        <v>7.82</v>
      </c>
      <c r="J66" s="109"/>
      <c r="K66" s="132"/>
      <c r="L66" s="147">
        <v>7.82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9.0889271385282004</v>
      </c>
      <c r="T66" s="2">
        <f t="shared" si="1"/>
        <v>9.0889271385282004</v>
      </c>
    </row>
    <row r="67" spans="1:20" s="2" customFormat="1" ht="22.5" x14ac:dyDescent="0.25">
      <c r="A67" s="20"/>
      <c r="B67" s="21" t="s">
        <v>4012</v>
      </c>
      <c r="C67" s="183" t="s">
        <v>4013</v>
      </c>
      <c r="D67" s="183"/>
      <c r="E67" s="183"/>
      <c r="F67" s="22" t="s">
        <v>216</v>
      </c>
      <c r="G67" s="17" t="s">
        <v>4269</v>
      </c>
      <c r="H67" s="17"/>
      <c r="I67" s="23">
        <v>0.2</v>
      </c>
      <c r="J67" s="109"/>
      <c r="K67" s="132"/>
      <c r="L67" s="147">
        <v>0.2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6" si="2">I67*N67*O67*P67*Q67*R67</f>
        <v>0.23245337950200001</v>
      </c>
      <c r="T67" s="2">
        <f t="shared" ref="T67:T116" si="3">L67*N67*O67*P67*Q67*R67</f>
        <v>0.23245337950200001</v>
      </c>
    </row>
    <row r="68" spans="1:20" s="2" customFormat="1" ht="22.5" x14ac:dyDescent="0.25">
      <c r="A68" s="20"/>
      <c r="B68" s="21" t="s">
        <v>28</v>
      </c>
      <c r="C68" s="183" t="s">
        <v>29</v>
      </c>
      <c r="D68" s="183"/>
      <c r="E68" s="183"/>
      <c r="F68" s="22" t="s">
        <v>30</v>
      </c>
      <c r="G68" s="17" t="s">
        <v>4270</v>
      </c>
      <c r="H68" s="17"/>
      <c r="I68" s="23">
        <v>0.56999999999999995</v>
      </c>
      <c r="J68" s="109"/>
      <c r="K68" s="132"/>
      <c r="L68" s="147">
        <v>0.56999999999999995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0.66249213158069997</v>
      </c>
      <c r="T68" s="2">
        <f t="shared" si="3"/>
        <v>0.66249213158069997</v>
      </c>
    </row>
    <row r="69" spans="1:20" s="2" customFormat="1" ht="45" x14ac:dyDescent="0.25">
      <c r="A69" s="10" t="s">
        <v>86</v>
      </c>
      <c r="B69" s="11" t="s">
        <v>4271</v>
      </c>
      <c r="C69" s="182" t="s">
        <v>4272</v>
      </c>
      <c r="D69" s="182"/>
      <c r="E69" s="182"/>
      <c r="F69" s="10" t="s">
        <v>165</v>
      </c>
      <c r="G69" s="31">
        <v>5.15</v>
      </c>
      <c r="H69" s="31"/>
      <c r="I69" s="13">
        <v>265.36</v>
      </c>
      <c r="J69" s="72"/>
      <c r="K69" s="131"/>
      <c r="L69" s="72">
        <v>265.36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308.41914392325401</v>
      </c>
      <c r="T69" s="2">
        <f t="shared" si="3"/>
        <v>308.41914392325401</v>
      </c>
    </row>
    <row r="70" spans="1:20" s="55" customFormat="1" ht="20.25" customHeight="1" x14ac:dyDescent="0.25">
      <c r="A70" s="184" t="s">
        <v>6535</v>
      </c>
      <c r="B70" s="185"/>
      <c r="C70" s="185"/>
      <c r="D70" s="185"/>
      <c r="E70" s="185"/>
      <c r="F70" s="185"/>
      <c r="G70" s="185"/>
      <c r="H70" s="165"/>
      <c r="I70" s="166"/>
      <c r="J70" s="167"/>
      <c r="K70" s="168"/>
      <c r="L70" s="169"/>
      <c r="M70" s="170"/>
    </row>
    <row r="71" spans="1:20" s="172" customFormat="1" ht="20.25" customHeight="1" thickBot="1" x14ac:dyDescent="0.3">
      <c r="A71" s="174" t="s">
        <v>6546</v>
      </c>
      <c r="B71" s="175"/>
      <c r="C71" s="175"/>
      <c r="D71" s="175"/>
      <c r="E71" s="175"/>
      <c r="F71" s="175"/>
      <c r="G71" s="175"/>
      <c r="H71" s="171"/>
      <c r="I71" s="176"/>
      <c r="J71" s="177"/>
      <c r="K71" s="177"/>
      <c r="L71" s="177"/>
      <c r="M71" s="178"/>
    </row>
    <row r="72" spans="1:20" s="172" customFormat="1" ht="20.25" customHeight="1" thickBot="1" x14ac:dyDescent="0.3">
      <c r="A72" s="174" t="s">
        <v>6547</v>
      </c>
      <c r="B72" s="175"/>
      <c r="C72" s="175"/>
      <c r="D72" s="175"/>
      <c r="E72" s="175"/>
      <c r="F72" s="175"/>
      <c r="G72" s="175"/>
      <c r="H72" s="171"/>
      <c r="I72" s="179"/>
      <c r="J72" s="180"/>
      <c r="K72" s="180"/>
      <c r="L72" s="180"/>
      <c r="M72" s="181"/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0</v>
      </c>
      <c r="T115" s="2">
        <f t="shared" si="3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0</v>
      </c>
      <c r="T116" s="2">
        <f t="shared" si="3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ref="S117:S180" si="4">I117*N117*O117*P117*Q117*R117</f>
        <v>0</v>
      </c>
      <c r="T117" s="2">
        <f t="shared" ref="T117:T180" si="5">L117*N117*O117*P117*Q117*R117</f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4"/>
        <v>0</v>
      </c>
      <c r="T179" s="2">
        <f t="shared" si="5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4"/>
        <v>0</v>
      </c>
      <c r="T180" s="2">
        <f t="shared" si="5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ref="S181:S244" si="6">I181*N181*O181*P181*Q181*R181</f>
        <v>0</v>
      </c>
      <c r="T181" s="2">
        <f t="shared" ref="T181:T244" si="7">L181*N181*O181*P181*Q181*R181</f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6"/>
        <v>0</v>
      </c>
      <c r="T243" s="2">
        <f t="shared" si="7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6"/>
        <v>0</v>
      </c>
      <c r="T244" s="2">
        <f t="shared" si="7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ref="S245:S308" si="8">I245*N245*O245*P245*Q245*R245</f>
        <v>0</v>
      </c>
      <c r="T245" s="2">
        <f t="shared" ref="T245:T308" si="9">L245*N245*O245*P245*Q245*R245</f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8"/>
        <v>0</v>
      </c>
      <c r="T307" s="2">
        <f t="shared" si="9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8"/>
        <v>0</v>
      </c>
      <c r="T308" s="2">
        <f t="shared" si="9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ref="S309:S372" si="10">I309*N309*O309*P309*Q309*R309</f>
        <v>0</v>
      </c>
      <c r="T309" s="2">
        <f t="shared" ref="T309:T372" si="11">L309*N309*O309*P309*Q309*R309</f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0"/>
        <v>0</v>
      </c>
      <c r="T371" s="2">
        <f t="shared" si="11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0"/>
        <v>0</v>
      </c>
      <c r="T372" s="2">
        <f t="shared" si="11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ref="S373:S436" si="12">I373*N373*O373*P373*Q373*R373</f>
        <v>0</v>
      </c>
      <c r="T373" s="2">
        <f t="shared" ref="T373:T436" si="13">L373*N373*O373*P373*Q373*R373</f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2"/>
        <v>0</v>
      </c>
      <c r="T435" s="2">
        <f t="shared" si="13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2"/>
        <v>0</v>
      </c>
      <c r="T436" s="2">
        <f t="shared" si="13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ref="S437:S500" si="14">I437*N437*O437*P437*Q437*R437</f>
        <v>0</v>
      </c>
      <c r="T437" s="2">
        <f t="shared" ref="T437:T500" si="15">L437*N437*O437*P437*Q437*R437</f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4"/>
        <v>0</v>
      </c>
      <c r="T499" s="2">
        <f t="shared" si="15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4"/>
        <v>0</v>
      </c>
      <c r="T500" s="2">
        <f t="shared" si="15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ref="S501:S564" si="16">I501*N501*O501*P501*Q501*R501</f>
        <v>0</v>
      </c>
      <c r="T501" s="2">
        <f t="shared" ref="T501:T564" si="17">L501*N501*O501*P501*Q501*R501</f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6"/>
        <v>0</v>
      </c>
      <c r="T563" s="2">
        <f t="shared" si="17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6"/>
        <v>0</v>
      </c>
      <c r="T564" s="2">
        <f t="shared" si="17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ref="S565:S628" si="18">I565*N565*O565*P565*Q565*R565</f>
        <v>0</v>
      </c>
      <c r="T565" s="2">
        <f t="shared" ref="T565:T628" si="19">L565*N565*O565*P565*Q565*R565</f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18"/>
        <v>0</v>
      </c>
      <c r="T627" s="2">
        <f t="shared" si="19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18"/>
        <v>0</v>
      </c>
      <c r="T628" s="2">
        <f t="shared" si="19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ref="S629:S643" si="20">I629*N629*O629*P629*Q629*R629</f>
        <v>0</v>
      </c>
      <c r="T629" s="2">
        <f t="shared" ref="T629:T643" si="21">L629*N629*O629*P629*Q629*R629</f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  <row r="642" spans="14:20" ht="11.25" customHeight="1" x14ac:dyDescent="0.25">
      <c r="N642" s="49">
        <v>1.052</v>
      </c>
      <c r="O642" s="49">
        <v>1.0209999999999999</v>
      </c>
      <c r="P642" s="49">
        <v>1.0349999999999999</v>
      </c>
      <c r="Q642" s="49">
        <v>1.0249999999999999</v>
      </c>
      <c r="R642" s="49">
        <v>1.02</v>
      </c>
      <c r="S642" s="2">
        <f t="shared" si="20"/>
        <v>0</v>
      </c>
      <c r="T642" s="2">
        <f t="shared" si="21"/>
        <v>0</v>
      </c>
    </row>
    <row r="643" spans="14:20" ht="11.25" customHeight="1" x14ac:dyDescent="0.25">
      <c r="N643" s="49">
        <v>1.052</v>
      </c>
      <c r="O643" s="49">
        <v>1.0209999999999999</v>
      </c>
      <c r="P643" s="49">
        <v>1.0349999999999999</v>
      </c>
      <c r="Q643" s="49">
        <v>1.0249999999999999</v>
      </c>
      <c r="R643" s="49">
        <v>1.02</v>
      </c>
      <c r="S643" s="2">
        <f t="shared" si="20"/>
        <v>0</v>
      </c>
      <c r="T643" s="2">
        <f t="shared" si="21"/>
        <v>0</v>
      </c>
    </row>
  </sheetData>
  <autoFilter ref="A11:T643" xr:uid="{00000000-0001-0000-0C00-000000000000}"/>
  <mergeCells count="65">
    <mergeCell ref="A2:L2"/>
    <mergeCell ref="A3:L3"/>
    <mergeCell ref="A5:L5"/>
    <mergeCell ref="A6:L6"/>
    <mergeCell ref="A7:L7"/>
    <mergeCell ref="A8:L8"/>
    <mergeCell ref="C9:G9"/>
    <mergeCell ref="A12:L12"/>
    <mergeCell ref="A13:L13"/>
    <mergeCell ref="C10:E10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7:E47"/>
    <mergeCell ref="C48:E48"/>
    <mergeCell ref="A55:L55"/>
    <mergeCell ref="C56:E56"/>
    <mergeCell ref="C58:E58"/>
    <mergeCell ref="C59:E59"/>
    <mergeCell ref="C49:E49"/>
    <mergeCell ref="C50:E50"/>
    <mergeCell ref="C51:E51"/>
    <mergeCell ref="C52:E52"/>
    <mergeCell ref="C53:E53"/>
    <mergeCell ref="C14:E14"/>
    <mergeCell ref="I71:M71"/>
    <mergeCell ref="I72:M72"/>
    <mergeCell ref="A71:G71"/>
    <mergeCell ref="A72:G72"/>
    <mergeCell ref="C66:E66"/>
    <mergeCell ref="C67:E67"/>
    <mergeCell ref="C68:E68"/>
    <mergeCell ref="C69:E69"/>
    <mergeCell ref="A70:G70"/>
    <mergeCell ref="C60:E60"/>
    <mergeCell ref="C61:E61"/>
    <mergeCell ref="C62:E62"/>
    <mergeCell ref="C63:E63"/>
    <mergeCell ref="C64:E64"/>
    <mergeCell ref="C54:E5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T571"/>
  <sheetViews>
    <sheetView topLeftCell="A317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4273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4274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4275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3</v>
      </c>
      <c r="H14" s="12"/>
      <c r="I14" s="13">
        <v>4714.7</v>
      </c>
      <c r="J14" s="72"/>
      <c r="K14" s="131"/>
      <c r="L14" s="72">
        <v>63.13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5479.7397416903996</v>
      </c>
      <c r="T14" s="2">
        <f>L14*N14*O14*P14*Q14*R14</f>
        <v>73.373909239806295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4714.7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5479.7397416903996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873</v>
      </c>
      <c r="H16" s="17"/>
      <c r="I16" s="23">
        <v>6.21</v>
      </c>
      <c r="J16" s="109"/>
      <c r="K16" s="132"/>
      <c r="L16" s="147">
        <v>6.21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874</v>
      </c>
      <c r="H17" s="17"/>
      <c r="I17" s="23">
        <v>1.08</v>
      </c>
      <c r="J17" s="109"/>
      <c r="K17" s="132"/>
      <c r="L17" s="147">
        <v>1.08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10" t="s">
        <v>32</v>
      </c>
      <c r="B18" s="11" t="s">
        <v>4276</v>
      </c>
      <c r="C18" s="182" t="s">
        <v>4179</v>
      </c>
      <c r="D18" s="182"/>
      <c r="E18" s="182"/>
      <c r="F18" s="10" t="s">
        <v>35</v>
      </c>
      <c r="G18" s="12">
        <v>2</v>
      </c>
      <c r="H18" s="12"/>
      <c r="I18" s="13">
        <v>7171.98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8335.7549436037698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4277</v>
      </c>
      <c r="C19" s="182" t="s">
        <v>4278</v>
      </c>
      <c r="D19" s="182"/>
      <c r="E19" s="182"/>
      <c r="F19" s="10" t="s">
        <v>35</v>
      </c>
      <c r="G19" s="12">
        <v>1</v>
      </c>
      <c r="H19" s="12"/>
      <c r="I19" s="13">
        <v>3865.66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4492.9286550285096</v>
      </c>
      <c r="T19" s="2">
        <f t="shared" si="1"/>
        <v>0</v>
      </c>
    </row>
    <row r="20" spans="1:20" s="2" customFormat="1" ht="15" x14ac:dyDescent="0.25">
      <c r="A20" s="209" t="s">
        <v>4279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6" t="s">
        <v>4280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4281</v>
      </c>
      <c r="C22" s="182" t="s">
        <v>4282</v>
      </c>
      <c r="D22" s="182"/>
      <c r="E22" s="182"/>
      <c r="F22" s="10" t="s">
        <v>880</v>
      </c>
      <c r="G22" s="12">
        <v>1</v>
      </c>
      <c r="H22" s="12"/>
      <c r="I22" s="13">
        <v>1170678.98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1360641.42606477</v>
      </c>
      <c r="T22" s="2">
        <f t="shared" si="1"/>
        <v>0</v>
      </c>
    </row>
    <row r="23" spans="1:20" s="2" customFormat="1" ht="15" x14ac:dyDescent="0.25">
      <c r="A23" s="10" t="s">
        <v>46</v>
      </c>
      <c r="B23" s="11" t="s">
        <v>1482</v>
      </c>
      <c r="C23" s="182" t="s">
        <v>4283</v>
      </c>
      <c r="D23" s="182"/>
      <c r="E23" s="182"/>
      <c r="F23" s="10" t="s">
        <v>1484</v>
      </c>
      <c r="G23" s="12">
        <v>4</v>
      </c>
      <c r="H23" s="12"/>
      <c r="I23" s="13">
        <v>123818.42</v>
      </c>
      <c r="J23" s="72"/>
      <c r="K23" s="131"/>
      <c r="L23" s="72">
        <v>10133.93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143910.05086799001</v>
      </c>
      <c r="T23" s="2">
        <f t="shared" si="1"/>
        <v>11778.331380683499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331645.2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385460.23767808301</v>
      </c>
      <c r="T24" s="2">
        <f t="shared" si="1"/>
        <v>0</v>
      </c>
    </row>
    <row r="25" spans="1:20" s="2" customFormat="1" ht="22.5" x14ac:dyDescent="0.25">
      <c r="A25" s="20"/>
      <c r="B25" s="21" t="s">
        <v>1485</v>
      </c>
      <c r="C25" s="183" t="s">
        <v>1486</v>
      </c>
      <c r="D25" s="183"/>
      <c r="E25" s="183"/>
      <c r="F25" s="22" t="s">
        <v>71</v>
      </c>
      <c r="G25" s="17" t="s">
        <v>4284</v>
      </c>
      <c r="H25" s="17"/>
      <c r="I25" s="23">
        <v>33.04</v>
      </c>
      <c r="J25" s="109"/>
      <c r="K25" s="132"/>
      <c r="L25" s="147">
        <v>33.04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38.401298293730399</v>
      </c>
      <c r="T25" s="2">
        <f t="shared" si="1"/>
        <v>38.401298293730399</v>
      </c>
    </row>
    <row r="26" spans="1:20" s="2" customFormat="1" ht="22.5" x14ac:dyDescent="0.25">
      <c r="A26" s="20"/>
      <c r="B26" s="21" t="s">
        <v>176</v>
      </c>
      <c r="C26" s="183" t="s">
        <v>177</v>
      </c>
      <c r="D26" s="183"/>
      <c r="E26" s="183"/>
      <c r="F26" s="22" t="s">
        <v>71</v>
      </c>
      <c r="G26" s="17" t="s">
        <v>4285</v>
      </c>
      <c r="H26" s="17"/>
      <c r="I26" s="23">
        <v>12.41</v>
      </c>
      <c r="J26" s="109"/>
      <c r="K26" s="132"/>
      <c r="L26" s="147">
        <v>12.41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14.423732198099099</v>
      </c>
      <c r="T26" s="2">
        <f t="shared" si="1"/>
        <v>14.423732198099099</v>
      </c>
    </row>
    <row r="27" spans="1:20" s="2" customFormat="1" ht="22.5" x14ac:dyDescent="0.25">
      <c r="A27" s="20"/>
      <c r="B27" s="21" t="s">
        <v>179</v>
      </c>
      <c r="C27" s="183" t="s">
        <v>180</v>
      </c>
      <c r="D27" s="183"/>
      <c r="E27" s="183"/>
      <c r="F27" s="22" t="s">
        <v>71</v>
      </c>
      <c r="G27" s="17" t="s">
        <v>1391</v>
      </c>
      <c r="H27" s="17"/>
      <c r="I27" s="23">
        <v>18.010000000000002</v>
      </c>
      <c r="J27" s="109"/>
      <c r="K27" s="132"/>
      <c r="L27" s="147">
        <v>18.010000000000002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20.932426824155101</v>
      </c>
      <c r="T27" s="2">
        <f t="shared" si="1"/>
        <v>20.932426824155101</v>
      </c>
    </row>
    <row r="28" spans="1:20" s="2" customFormat="1" ht="22.5" x14ac:dyDescent="0.25">
      <c r="A28" s="20"/>
      <c r="B28" s="21" t="s">
        <v>69</v>
      </c>
      <c r="C28" s="183" t="s">
        <v>70</v>
      </c>
      <c r="D28" s="183"/>
      <c r="E28" s="183"/>
      <c r="F28" s="22" t="s">
        <v>71</v>
      </c>
      <c r="G28" s="17" t="s">
        <v>4286</v>
      </c>
      <c r="H28" s="17"/>
      <c r="I28" s="23">
        <v>19.2</v>
      </c>
      <c r="J28" s="109"/>
      <c r="K28" s="132"/>
      <c r="L28" s="147">
        <v>19.2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22.315524432191999</v>
      </c>
      <c r="T28" s="2">
        <f t="shared" si="1"/>
        <v>22.315524432191999</v>
      </c>
    </row>
    <row r="29" spans="1:20" s="2" customFormat="1" ht="22.5" x14ac:dyDescent="0.25">
      <c r="A29" s="20"/>
      <c r="B29" s="21" t="s">
        <v>182</v>
      </c>
      <c r="C29" s="183" t="s">
        <v>183</v>
      </c>
      <c r="D29" s="183"/>
      <c r="E29" s="183"/>
      <c r="F29" s="22" t="s">
        <v>21</v>
      </c>
      <c r="G29" s="17" t="s">
        <v>4287</v>
      </c>
      <c r="H29" s="17"/>
      <c r="I29" s="23">
        <v>20.09</v>
      </c>
      <c r="J29" s="109"/>
      <c r="K29" s="132"/>
      <c r="L29" s="147">
        <v>20.09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23.349941970975902</v>
      </c>
      <c r="T29" s="2">
        <f t="shared" si="1"/>
        <v>23.349941970975902</v>
      </c>
    </row>
    <row r="30" spans="1:20" s="2" customFormat="1" ht="22.5" x14ac:dyDescent="0.25">
      <c r="A30" s="20"/>
      <c r="B30" s="21" t="s">
        <v>41</v>
      </c>
      <c r="C30" s="183" t="s">
        <v>42</v>
      </c>
      <c r="D30" s="183"/>
      <c r="E30" s="183"/>
      <c r="F30" s="22" t="s">
        <v>21</v>
      </c>
      <c r="G30" s="17" t="s">
        <v>4288</v>
      </c>
      <c r="H30" s="17"/>
      <c r="I30" s="23">
        <v>509.18</v>
      </c>
      <c r="J30" s="109"/>
      <c r="K30" s="132"/>
      <c r="L30" s="147">
        <v>509.18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591.80305887414204</v>
      </c>
      <c r="T30" s="2">
        <f t="shared" si="1"/>
        <v>591.80305887414204</v>
      </c>
    </row>
    <row r="31" spans="1:20" s="2" customFormat="1" ht="22.5" x14ac:dyDescent="0.25">
      <c r="A31" s="20"/>
      <c r="B31" s="21" t="s">
        <v>778</v>
      </c>
      <c r="C31" s="183" t="s">
        <v>24</v>
      </c>
      <c r="D31" s="183"/>
      <c r="E31" s="183"/>
      <c r="F31" s="22" t="s">
        <v>71</v>
      </c>
      <c r="G31" s="17" t="s">
        <v>4289</v>
      </c>
      <c r="H31" s="17"/>
      <c r="I31" s="23">
        <v>262.57</v>
      </c>
      <c r="J31" s="109"/>
      <c r="K31" s="132"/>
      <c r="L31" s="147">
        <v>262.57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305.17641927920101</v>
      </c>
      <c r="T31" s="2">
        <f t="shared" si="1"/>
        <v>305.17641927920101</v>
      </c>
    </row>
    <row r="32" spans="1:20" s="2" customFormat="1" ht="22.5" x14ac:dyDescent="0.25">
      <c r="A32" s="20"/>
      <c r="B32" s="21" t="s">
        <v>884</v>
      </c>
      <c r="C32" s="183" t="s">
        <v>885</v>
      </c>
      <c r="D32" s="183"/>
      <c r="E32" s="183"/>
      <c r="F32" s="22" t="s">
        <v>71</v>
      </c>
      <c r="G32" s="17" t="s">
        <v>4290</v>
      </c>
      <c r="H32" s="17"/>
      <c r="I32" s="23">
        <v>34.450000000000003</v>
      </c>
      <c r="J32" s="109"/>
      <c r="K32" s="132"/>
      <c r="L32" s="147">
        <v>34.450000000000003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40.040094619219502</v>
      </c>
      <c r="T32" s="2">
        <f t="shared" si="1"/>
        <v>40.040094619219502</v>
      </c>
    </row>
    <row r="33" spans="1:20" s="2" customFormat="1" ht="22.5" x14ac:dyDescent="0.25">
      <c r="A33" s="20"/>
      <c r="B33" s="21" t="s">
        <v>1495</v>
      </c>
      <c r="C33" s="183" t="s">
        <v>1496</v>
      </c>
      <c r="D33" s="183"/>
      <c r="E33" s="183"/>
      <c r="F33" s="22" t="s">
        <v>71</v>
      </c>
      <c r="G33" s="17" t="s">
        <v>4291</v>
      </c>
      <c r="H33" s="17"/>
      <c r="I33" s="23">
        <v>6.55</v>
      </c>
      <c r="J33" s="109"/>
      <c r="K33" s="132"/>
      <c r="L33" s="147">
        <v>6.55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7.6128481786905002</v>
      </c>
      <c r="T33" s="2">
        <f t="shared" si="1"/>
        <v>7.6128481786905002</v>
      </c>
    </row>
    <row r="34" spans="1:20" s="2" customFormat="1" ht="22.5" x14ac:dyDescent="0.25">
      <c r="A34" s="25" t="s">
        <v>76</v>
      </c>
      <c r="B34" s="26" t="s">
        <v>1498</v>
      </c>
      <c r="C34" s="186" t="s">
        <v>1499</v>
      </c>
      <c r="D34" s="186"/>
      <c r="E34" s="186"/>
      <c r="F34" s="27" t="s">
        <v>880</v>
      </c>
      <c r="G34" s="28" t="s">
        <v>1318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1500</v>
      </c>
      <c r="C35" s="183" t="s">
        <v>1501</v>
      </c>
      <c r="D35" s="183"/>
      <c r="E35" s="183"/>
      <c r="F35" s="22" t="s">
        <v>79</v>
      </c>
      <c r="G35" s="17" t="s">
        <v>4292</v>
      </c>
      <c r="H35" s="17"/>
      <c r="I35" s="23">
        <v>237.36</v>
      </c>
      <c r="J35" s="109"/>
      <c r="K35" s="132"/>
      <c r="L35" s="147">
        <v>237.36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275.87567079297401</v>
      </c>
      <c r="T35" s="2">
        <f t="shared" si="1"/>
        <v>275.87567079297401</v>
      </c>
    </row>
    <row r="36" spans="1:20" s="2" customFormat="1" ht="22.5" x14ac:dyDescent="0.25">
      <c r="A36" s="20"/>
      <c r="B36" s="21" t="s">
        <v>800</v>
      </c>
      <c r="C36" s="183" t="s">
        <v>801</v>
      </c>
      <c r="D36" s="183"/>
      <c r="E36" s="183"/>
      <c r="F36" s="22" t="s">
        <v>282</v>
      </c>
      <c r="G36" s="17" t="s">
        <v>4293</v>
      </c>
      <c r="H36" s="17"/>
      <c r="I36" s="23">
        <v>17.350000000000001</v>
      </c>
      <c r="J36" s="109"/>
      <c r="K36" s="132"/>
      <c r="L36" s="147">
        <v>17.350000000000001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20.1653306717985</v>
      </c>
      <c r="T36" s="2">
        <f t="shared" si="1"/>
        <v>20.1653306717985</v>
      </c>
    </row>
    <row r="37" spans="1:20" s="2" customFormat="1" ht="22.5" x14ac:dyDescent="0.25">
      <c r="A37" s="10" t="s">
        <v>49</v>
      </c>
      <c r="B37" s="11" t="s">
        <v>881</v>
      </c>
      <c r="C37" s="182" t="s">
        <v>4294</v>
      </c>
      <c r="D37" s="182"/>
      <c r="E37" s="182"/>
      <c r="F37" s="10" t="s">
        <v>883</v>
      </c>
      <c r="G37" s="12">
        <v>2</v>
      </c>
      <c r="H37" s="12"/>
      <c r="I37" s="13">
        <v>7848.44</v>
      </c>
      <c r="J37" s="72"/>
      <c r="K37" s="131"/>
      <c r="L37" s="72">
        <v>217.54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22223.99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20"/>
      <c r="B39" s="21" t="s">
        <v>884</v>
      </c>
      <c r="C39" s="183" t="s">
        <v>885</v>
      </c>
      <c r="D39" s="183"/>
      <c r="E39" s="183"/>
      <c r="F39" s="22" t="s">
        <v>71</v>
      </c>
      <c r="G39" s="17" t="s">
        <v>1531</v>
      </c>
      <c r="H39" s="17"/>
      <c r="I39" s="23">
        <v>25.12</v>
      </c>
      <c r="J39" s="109"/>
      <c r="K39" s="132"/>
      <c r="L39" s="147">
        <v>25.12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25" t="s">
        <v>76</v>
      </c>
      <c r="B40" s="26" t="s">
        <v>887</v>
      </c>
      <c r="C40" s="186" t="s">
        <v>888</v>
      </c>
      <c r="D40" s="186"/>
      <c r="E40" s="186"/>
      <c r="F40" s="27" t="s">
        <v>79</v>
      </c>
      <c r="G40" s="28" t="s">
        <v>91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0" t="s">
        <v>54</v>
      </c>
      <c r="B41" s="11" t="s">
        <v>1507</v>
      </c>
      <c r="C41" s="182" t="s">
        <v>1508</v>
      </c>
      <c r="D41" s="182"/>
      <c r="E41" s="182"/>
      <c r="F41" s="10" t="s">
        <v>1509</v>
      </c>
      <c r="G41" s="12">
        <v>1</v>
      </c>
      <c r="H41" s="12"/>
      <c r="I41" s="13">
        <v>7024.71</v>
      </c>
      <c r="J41" s="72"/>
      <c r="K41" s="131"/>
      <c r="L41" s="72">
        <v>311.5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8164.58789760747</v>
      </c>
      <c r="T41" s="2">
        <f t="shared" si="1"/>
        <v>362.04613857436499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19624.18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22808.534804777799</v>
      </c>
      <c r="T42" s="2">
        <f t="shared" si="1"/>
        <v>0</v>
      </c>
    </row>
    <row r="43" spans="1:20" s="2" customFormat="1" ht="22.5" x14ac:dyDescent="0.25">
      <c r="A43" s="20"/>
      <c r="B43" s="21" t="s">
        <v>41</v>
      </c>
      <c r="C43" s="183" t="s">
        <v>42</v>
      </c>
      <c r="D43" s="183"/>
      <c r="E43" s="183"/>
      <c r="F43" s="22" t="s">
        <v>21</v>
      </c>
      <c r="G43" s="17" t="s">
        <v>1673</v>
      </c>
      <c r="H43" s="17"/>
      <c r="I43" s="23">
        <v>5.15</v>
      </c>
      <c r="J43" s="109"/>
      <c r="K43" s="132"/>
      <c r="L43" s="147">
        <v>5.15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5.9856745221764998</v>
      </c>
      <c r="T43" s="2">
        <f t="shared" si="1"/>
        <v>5.9856745221764998</v>
      </c>
    </row>
    <row r="44" spans="1:20" s="2" customFormat="1" ht="22.5" x14ac:dyDescent="0.25">
      <c r="A44" s="20"/>
      <c r="B44" s="21" t="s">
        <v>778</v>
      </c>
      <c r="C44" s="183" t="s">
        <v>24</v>
      </c>
      <c r="D44" s="183"/>
      <c r="E44" s="183"/>
      <c r="F44" s="22" t="s">
        <v>71</v>
      </c>
      <c r="G44" s="17" t="s">
        <v>1494</v>
      </c>
      <c r="H44" s="17"/>
      <c r="I44" s="23">
        <v>15</v>
      </c>
      <c r="J44" s="109"/>
      <c r="K44" s="132"/>
      <c r="L44" s="147">
        <v>15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17.434003462650001</v>
      </c>
      <c r="T44" s="2">
        <f t="shared" si="1"/>
        <v>17.434003462650001</v>
      </c>
    </row>
    <row r="45" spans="1:20" s="2" customFormat="1" ht="22.5" x14ac:dyDescent="0.25">
      <c r="A45" s="20"/>
      <c r="B45" s="21" t="s">
        <v>884</v>
      </c>
      <c r="C45" s="183" t="s">
        <v>885</v>
      </c>
      <c r="D45" s="183"/>
      <c r="E45" s="183"/>
      <c r="F45" s="22" t="s">
        <v>71</v>
      </c>
      <c r="G45" s="17" t="s">
        <v>1674</v>
      </c>
      <c r="H45" s="17"/>
      <c r="I45" s="23">
        <v>11.48</v>
      </c>
      <c r="J45" s="109"/>
      <c r="K45" s="132"/>
      <c r="L45" s="147">
        <v>11.48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13.342823983414799</v>
      </c>
      <c r="T45" s="2">
        <f t="shared" si="1"/>
        <v>13.342823983414799</v>
      </c>
    </row>
    <row r="46" spans="1:20" s="2" customFormat="1" ht="22.5" x14ac:dyDescent="0.25">
      <c r="A46" s="25" t="s">
        <v>344</v>
      </c>
      <c r="B46" s="26" t="s">
        <v>366</v>
      </c>
      <c r="C46" s="186" t="s">
        <v>367</v>
      </c>
      <c r="D46" s="186"/>
      <c r="E46" s="186"/>
      <c r="F46" s="27" t="s">
        <v>21</v>
      </c>
      <c r="G46" s="28" t="s">
        <v>347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5" t="s">
        <v>76</v>
      </c>
      <c r="B47" s="26" t="s">
        <v>1513</v>
      </c>
      <c r="C47" s="186" t="s">
        <v>1514</v>
      </c>
      <c r="D47" s="186"/>
      <c r="E47" s="186"/>
      <c r="F47" s="27" t="s">
        <v>79</v>
      </c>
      <c r="G47" s="28" t="s">
        <v>944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800</v>
      </c>
      <c r="C48" s="183" t="s">
        <v>801</v>
      </c>
      <c r="D48" s="183"/>
      <c r="E48" s="183"/>
      <c r="F48" s="22" t="s">
        <v>282</v>
      </c>
      <c r="G48" s="17" t="s">
        <v>1503</v>
      </c>
      <c r="H48" s="17"/>
      <c r="I48" s="23">
        <v>4.34</v>
      </c>
      <c r="J48" s="109"/>
      <c r="K48" s="132"/>
      <c r="L48" s="147">
        <v>4.34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5.0442383351934001</v>
      </c>
      <c r="T48" s="2">
        <f t="shared" si="1"/>
        <v>5.0442383351934001</v>
      </c>
    </row>
    <row r="49" spans="1:20" s="2" customFormat="1" ht="15" x14ac:dyDescent="0.25">
      <c r="A49" s="10" t="s">
        <v>56</v>
      </c>
      <c r="B49" s="11" t="s">
        <v>4295</v>
      </c>
      <c r="C49" s="182" t="s">
        <v>4296</v>
      </c>
      <c r="D49" s="182"/>
      <c r="E49" s="182"/>
      <c r="F49" s="10" t="s">
        <v>17</v>
      </c>
      <c r="G49" s="12">
        <v>3</v>
      </c>
      <c r="H49" s="12"/>
      <c r="I49" s="13">
        <v>3910.65</v>
      </c>
      <c r="J49" s="72"/>
      <c r="K49" s="131"/>
      <c r="L49" s="72">
        <v>510.77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4545.2190427474798</v>
      </c>
      <c r="T49" s="2">
        <f t="shared" si="1"/>
        <v>593.65106324118301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10274.58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11941.804219818299</v>
      </c>
      <c r="T50" s="2">
        <f t="shared" si="1"/>
        <v>0</v>
      </c>
    </row>
    <row r="51" spans="1:20" s="2" customFormat="1" ht="22.5" x14ac:dyDescent="0.25">
      <c r="A51" s="20"/>
      <c r="B51" s="21" t="s">
        <v>41</v>
      </c>
      <c r="C51" s="183" t="s">
        <v>42</v>
      </c>
      <c r="D51" s="183"/>
      <c r="E51" s="183"/>
      <c r="F51" s="22" t="s">
        <v>21</v>
      </c>
      <c r="G51" s="17" t="s">
        <v>61</v>
      </c>
      <c r="H51" s="17"/>
      <c r="I51" s="23">
        <v>44.93</v>
      </c>
      <c r="J51" s="109"/>
      <c r="K51" s="132"/>
      <c r="L51" s="147">
        <v>44.93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20"/>
      <c r="B52" s="21" t="s">
        <v>778</v>
      </c>
      <c r="C52" s="183" t="s">
        <v>24</v>
      </c>
      <c r="D52" s="183"/>
      <c r="E52" s="183"/>
      <c r="F52" s="22" t="s">
        <v>71</v>
      </c>
      <c r="G52" s="17" t="s">
        <v>802</v>
      </c>
      <c r="H52" s="17"/>
      <c r="I52" s="23">
        <v>14.07</v>
      </c>
      <c r="J52" s="109"/>
      <c r="K52" s="132"/>
      <c r="L52" s="147">
        <v>14.07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25" t="s">
        <v>76</v>
      </c>
      <c r="B53" s="26" t="s">
        <v>902</v>
      </c>
      <c r="C53" s="186" t="s">
        <v>903</v>
      </c>
      <c r="D53" s="186"/>
      <c r="E53" s="186"/>
      <c r="F53" s="27" t="s">
        <v>79</v>
      </c>
      <c r="G53" s="28" t="s">
        <v>80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0" t="s">
        <v>833</v>
      </c>
      <c r="B54" s="11" t="s">
        <v>890</v>
      </c>
      <c r="C54" s="182" t="s">
        <v>4297</v>
      </c>
      <c r="D54" s="182"/>
      <c r="E54" s="182"/>
      <c r="F54" s="10" t="s">
        <v>892</v>
      </c>
      <c r="G54" s="31">
        <v>0.16</v>
      </c>
      <c r="H54" s="31"/>
      <c r="I54" s="13">
        <v>547.88</v>
      </c>
      <c r="J54" s="72"/>
      <c r="K54" s="131"/>
      <c r="L54" s="72">
        <v>9.52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636.78278780777896</v>
      </c>
      <c r="T54" s="2">
        <f t="shared" si="1"/>
        <v>11.0647808642952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1581.74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1838.4040424674699</v>
      </c>
      <c r="T55" s="2">
        <f t="shared" si="1"/>
        <v>0</v>
      </c>
    </row>
    <row r="56" spans="1:20" s="2" customFormat="1" ht="22.5" x14ac:dyDescent="0.25">
      <c r="A56" s="20"/>
      <c r="B56" s="21" t="s">
        <v>41</v>
      </c>
      <c r="C56" s="183" t="s">
        <v>42</v>
      </c>
      <c r="D56" s="183"/>
      <c r="E56" s="183"/>
      <c r="F56" s="22" t="s">
        <v>21</v>
      </c>
      <c r="G56" s="17" t="s">
        <v>4298</v>
      </c>
      <c r="H56" s="17"/>
      <c r="I56" s="23">
        <v>0.6</v>
      </c>
      <c r="J56" s="109"/>
      <c r="K56" s="132"/>
      <c r="L56" s="147">
        <v>0.6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0.69736013850599998</v>
      </c>
      <c r="T56" s="2">
        <f t="shared" si="1"/>
        <v>0.69736013850599998</v>
      </c>
    </row>
    <row r="57" spans="1:20" s="2" customFormat="1" ht="22.5" x14ac:dyDescent="0.25">
      <c r="A57" s="20"/>
      <c r="B57" s="21" t="s">
        <v>778</v>
      </c>
      <c r="C57" s="183" t="s">
        <v>24</v>
      </c>
      <c r="D57" s="183"/>
      <c r="E57" s="183"/>
      <c r="F57" s="22" t="s">
        <v>71</v>
      </c>
      <c r="G57" s="17" t="s">
        <v>4299</v>
      </c>
      <c r="H57" s="17"/>
      <c r="I57" s="23">
        <v>0.5</v>
      </c>
      <c r="J57" s="109"/>
      <c r="K57" s="132"/>
      <c r="L57" s="147">
        <v>0.5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0.58113344875499995</v>
      </c>
      <c r="T57" s="2">
        <f t="shared" si="1"/>
        <v>0.58113344875499995</v>
      </c>
    </row>
    <row r="58" spans="1:20" s="2" customFormat="1" ht="22.5" x14ac:dyDescent="0.25">
      <c r="A58" s="25" t="s">
        <v>76</v>
      </c>
      <c r="B58" s="26" t="s">
        <v>895</v>
      </c>
      <c r="C58" s="186" t="s">
        <v>896</v>
      </c>
      <c r="D58" s="186"/>
      <c r="E58" s="186"/>
      <c r="F58" s="27" t="s">
        <v>817</v>
      </c>
      <c r="G58" s="28" t="s">
        <v>4300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0" t="s">
        <v>66</v>
      </c>
      <c r="B59" s="11" t="s">
        <v>1520</v>
      </c>
      <c r="C59" s="182" t="s">
        <v>4301</v>
      </c>
      <c r="D59" s="182"/>
      <c r="E59" s="182"/>
      <c r="F59" s="10" t="s">
        <v>1522</v>
      </c>
      <c r="G59" s="12">
        <v>1</v>
      </c>
      <c r="H59" s="12"/>
      <c r="I59" s="13">
        <v>6384.59</v>
      </c>
      <c r="J59" s="72"/>
      <c r="K59" s="131"/>
      <c r="L59" s="72">
        <v>993.91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16343.72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20"/>
      <c r="B61" s="21" t="s">
        <v>69</v>
      </c>
      <c r="C61" s="183" t="s">
        <v>70</v>
      </c>
      <c r="D61" s="183"/>
      <c r="E61" s="183"/>
      <c r="F61" s="22" t="s">
        <v>71</v>
      </c>
      <c r="G61" s="17" t="s">
        <v>1523</v>
      </c>
      <c r="H61" s="17"/>
      <c r="I61" s="23">
        <v>1.69</v>
      </c>
      <c r="J61" s="109"/>
      <c r="K61" s="132"/>
      <c r="L61" s="147">
        <v>1.69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20"/>
      <c r="B62" s="21" t="s">
        <v>778</v>
      </c>
      <c r="C62" s="183" t="s">
        <v>24</v>
      </c>
      <c r="D62" s="183"/>
      <c r="E62" s="183"/>
      <c r="F62" s="22" t="s">
        <v>71</v>
      </c>
      <c r="G62" s="17" t="s">
        <v>1524</v>
      </c>
      <c r="H62" s="17"/>
      <c r="I62" s="23">
        <v>10.16</v>
      </c>
      <c r="J62" s="109"/>
      <c r="K62" s="132"/>
      <c r="L62" s="147">
        <v>10.16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20"/>
      <c r="B63" s="21" t="s">
        <v>884</v>
      </c>
      <c r="C63" s="183" t="s">
        <v>885</v>
      </c>
      <c r="D63" s="183"/>
      <c r="E63" s="183"/>
      <c r="F63" s="22" t="s">
        <v>71</v>
      </c>
      <c r="G63" s="17" t="s">
        <v>1525</v>
      </c>
      <c r="H63" s="17"/>
      <c r="I63" s="23">
        <v>27.63</v>
      </c>
      <c r="J63" s="109"/>
      <c r="K63" s="132"/>
      <c r="L63" s="147">
        <v>27.63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25" t="s">
        <v>76</v>
      </c>
      <c r="B64" s="26" t="s">
        <v>1526</v>
      </c>
      <c r="C64" s="186" t="s">
        <v>1527</v>
      </c>
      <c r="D64" s="186"/>
      <c r="E64" s="186"/>
      <c r="F64" s="27" t="s">
        <v>79</v>
      </c>
      <c r="G64" s="28" t="s">
        <v>944</v>
      </c>
      <c r="H64" s="28"/>
      <c r="I64" s="29">
        <v>0</v>
      </c>
      <c r="J64" s="110"/>
      <c r="K64" s="133"/>
      <c r="L64" s="148">
        <v>0</v>
      </c>
      <c r="M64" s="30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25" t="s">
        <v>344</v>
      </c>
      <c r="B65" s="26" t="s">
        <v>366</v>
      </c>
      <c r="C65" s="186" t="s">
        <v>367</v>
      </c>
      <c r="D65" s="186"/>
      <c r="E65" s="186"/>
      <c r="F65" s="27" t="s">
        <v>21</v>
      </c>
      <c r="G65" s="28" t="s">
        <v>347</v>
      </c>
      <c r="H65" s="28"/>
      <c r="I65" s="29">
        <v>0</v>
      </c>
      <c r="J65" s="110"/>
      <c r="K65" s="133"/>
      <c r="L65" s="148">
        <v>0</v>
      </c>
      <c r="M65" s="30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0" si="2">I65*N65*O65*P65*Q65*R65</f>
        <v>0</v>
      </c>
      <c r="T65" s="2">
        <f t="shared" ref="T65:T110" si="3">L65*N65*O65*P65*Q65*R65</f>
        <v>0</v>
      </c>
    </row>
    <row r="66" spans="1:20" s="2" customFormat="1" ht="22.5" x14ac:dyDescent="0.25">
      <c r="A66" s="20"/>
      <c r="B66" s="21" t="s">
        <v>800</v>
      </c>
      <c r="C66" s="183" t="s">
        <v>801</v>
      </c>
      <c r="D66" s="183"/>
      <c r="E66" s="183"/>
      <c r="F66" s="22" t="s">
        <v>282</v>
      </c>
      <c r="G66" s="17" t="s">
        <v>1528</v>
      </c>
      <c r="H66" s="17"/>
      <c r="I66" s="23">
        <v>3.71</v>
      </c>
      <c r="J66" s="109"/>
      <c r="K66" s="132"/>
      <c r="L66" s="147">
        <v>3.71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4.3120101897621002</v>
      </c>
      <c r="T66" s="2">
        <f t="shared" si="3"/>
        <v>4.3120101897621002</v>
      </c>
    </row>
    <row r="67" spans="1:20" s="2" customFormat="1" ht="22.5" x14ac:dyDescent="0.25">
      <c r="A67" s="20"/>
      <c r="B67" s="21" t="s">
        <v>284</v>
      </c>
      <c r="C67" s="183" t="s">
        <v>285</v>
      </c>
      <c r="D67" s="183"/>
      <c r="E67" s="183"/>
      <c r="F67" s="22" t="s">
        <v>79</v>
      </c>
      <c r="G67" s="17" t="s">
        <v>1529</v>
      </c>
      <c r="H67" s="17"/>
      <c r="I67" s="23">
        <v>65.319999999999993</v>
      </c>
      <c r="J67" s="109"/>
      <c r="K67" s="132"/>
      <c r="L67" s="147">
        <v>65.319999999999993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75.919273745353195</v>
      </c>
      <c r="T67" s="2">
        <f t="shared" si="3"/>
        <v>75.919273745353195</v>
      </c>
    </row>
    <row r="68" spans="1:20" s="2" customFormat="1" ht="22.5" x14ac:dyDescent="0.25">
      <c r="A68" s="20"/>
      <c r="B68" s="21" t="s">
        <v>1097</v>
      </c>
      <c r="C68" s="183" t="s">
        <v>1098</v>
      </c>
      <c r="D68" s="183"/>
      <c r="E68" s="183"/>
      <c r="F68" s="22" t="s">
        <v>135</v>
      </c>
      <c r="G68" s="17" t="s">
        <v>159</v>
      </c>
      <c r="H68" s="17"/>
      <c r="I68" s="23">
        <v>6.26</v>
      </c>
      <c r="J68" s="109"/>
      <c r="K68" s="132"/>
      <c r="L68" s="147">
        <v>6.26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7.2757907784125999</v>
      </c>
      <c r="T68" s="2">
        <f t="shared" si="3"/>
        <v>7.2757907784125999</v>
      </c>
    </row>
    <row r="69" spans="1:20" s="2" customFormat="1" ht="15" x14ac:dyDescent="0.25">
      <c r="A69" s="206" t="s">
        <v>4302</v>
      </c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8"/>
      <c r="M69" s="12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10" t="s">
        <v>837</v>
      </c>
      <c r="B70" s="11" t="s">
        <v>1553</v>
      </c>
      <c r="C70" s="182" t="s">
        <v>4303</v>
      </c>
      <c r="D70" s="182"/>
      <c r="E70" s="182"/>
      <c r="F70" s="10" t="s">
        <v>17</v>
      </c>
      <c r="G70" s="12">
        <v>2</v>
      </c>
      <c r="H70" s="12"/>
      <c r="I70" s="13">
        <v>1166.21</v>
      </c>
      <c r="J70" s="72"/>
      <c r="K70" s="131"/>
      <c r="L70" s="72">
        <v>5.89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1355.4472785451401</v>
      </c>
      <c r="T70" s="2">
        <f t="shared" si="3"/>
        <v>6.8457520263338996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2700.89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3139.15504081578</v>
      </c>
      <c r="T71" s="2">
        <f t="shared" si="3"/>
        <v>0</v>
      </c>
    </row>
    <row r="72" spans="1:20" s="2" customFormat="1" ht="22.5" x14ac:dyDescent="0.25">
      <c r="A72" s="20"/>
      <c r="B72" s="21" t="s">
        <v>28</v>
      </c>
      <c r="C72" s="183" t="s">
        <v>29</v>
      </c>
      <c r="D72" s="183"/>
      <c r="E72" s="183"/>
      <c r="F72" s="22" t="s">
        <v>30</v>
      </c>
      <c r="G72" s="17" t="s">
        <v>1555</v>
      </c>
      <c r="H72" s="17"/>
      <c r="I72" s="23">
        <v>0.68</v>
      </c>
      <c r="J72" s="109"/>
      <c r="K72" s="132"/>
      <c r="L72" s="147">
        <v>0.68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0.79034149030680001</v>
      </c>
      <c r="T72" s="2">
        <f t="shared" si="3"/>
        <v>0.79034149030680001</v>
      </c>
    </row>
    <row r="73" spans="1:20" s="2" customFormat="1" ht="15" x14ac:dyDescent="0.25">
      <c r="A73" s="10" t="s">
        <v>840</v>
      </c>
      <c r="B73" s="11" t="s">
        <v>4304</v>
      </c>
      <c r="C73" s="182" t="s">
        <v>4305</v>
      </c>
      <c r="D73" s="182"/>
      <c r="E73" s="182"/>
      <c r="F73" s="10" t="s">
        <v>17</v>
      </c>
      <c r="G73" s="12">
        <v>1</v>
      </c>
      <c r="H73" s="12"/>
      <c r="I73" s="13">
        <v>843.92</v>
      </c>
      <c r="J73" s="72"/>
      <c r="K73" s="131"/>
      <c r="L73" s="72">
        <v>11.69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980.86028014663896</v>
      </c>
      <c r="T73" s="2">
        <f t="shared" si="3"/>
        <v>13.586900031891901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1913.23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2223.6838963230598</v>
      </c>
      <c r="T74" s="2">
        <f t="shared" si="3"/>
        <v>0</v>
      </c>
    </row>
    <row r="75" spans="1:20" s="2" customFormat="1" ht="22.5" x14ac:dyDescent="0.25">
      <c r="A75" s="20"/>
      <c r="B75" s="21" t="s">
        <v>23</v>
      </c>
      <c r="C75" s="183" t="s">
        <v>24</v>
      </c>
      <c r="D75" s="183"/>
      <c r="E75" s="183"/>
      <c r="F75" s="22" t="s">
        <v>21</v>
      </c>
      <c r="G75" s="17" t="s">
        <v>156</v>
      </c>
      <c r="H75" s="17"/>
      <c r="I75" s="23">
        <v>0.94</v>
      </c>
      <c r="J75" s="109"/>
      <c r="K75" s="132"/>
      <c r="L75" s="147">
        <v>0.94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1.0925308836594001</v>
      </c>
      <c r="T75" s="2">
        <f t="shared" si="3"/>
        <v>1.0925308836594001</v>
      </c>
    </row>
    <row r="76" spans="1:20" s="2" customFormat="1" ht="22.5" x14ac:dyDescent="0.25">
      <c r="A76" s="20"/>
      <c r="B76" s="21" t="s">
        <v>28</v>
      </c>
      <c r="C76" s="183" t="s">
        <v>29</v>
      </c>
      <c r="D76" s="183"/>
      <c r="E76" s="183"/>
      <c r="F76" s="22" t="s">
        <v>30</v>
      </c>
      <c r="G76" s="17" t="s">
        <v>1562</v>
      </c>
      <c r="H76" s="17"/>
      <c r="I76" s="23">
        <v>0.41</v>
      </c>
      <c r="J76" s="109"/>
      <c r="K76" s="132"/>
      <c r="L76" s="147">
        <v>0.41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0.47652942797909997</v>
      </c>
      <c r="T76" s="2">
        <f t="shared" si="3"/>
        <v>0.47652942797909997</v>
      </c>
    </row>
    <row r="77" spans="1:20" s="2" customFormat="1" ht="15" x14ac:dyDescent="0.25">
      <c r="A77" s="10" t="s">
        <v>86</v>
      </c>
      <c r="B77" s="11" t="s">
        <v>1537</v>
      </c>
      <c r="C77" s="182" t="s">
        <v>4306</v>
      </c>
      <c r="D77" s="182"/>
      <c r="E77" s="182"/>
      <c r="F77" s="10" t="s">
        <v>17</v>
      </c>
      <c r="G77" s="12">
        <v>1</v>
      </c>
      <c r="H77" s="12"/>
      <c r="I77" s="13">
        <v>338.89</v>
      </c>
      <c r="J77" s="72"/>
      <c r="K77" s="131"/>
      <c r="L77" s="72">
        <v>11.6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393.880628897164</v>
      </c>
      <c r="T77" s="2">
        <f t="shared" si="3"/>
        <v>13.482296011116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784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911.21724764784005</v>
      </c>
      <c r="T78" s="2">
        <f t="shared" si="3"/>
        <v>0</v>
      </c>
    </row>
    <row r="79" spans="1:20" s="2" customFormat="1" ht="22.5" x14ac:dyDescent="0.25">
      <c r="A79" s="20"/>
      <c r="B79" s="21" t="s">
        <v>1539</v>
      </c>
      <c r="C79" s="183" t="s">
        <v>1540</v>
      </c>
      <c r="D79" s="183"/>
      <c r="E79" s="183"/>
      <c r="F79" s="22" t="s">
        <v>21</v>
      </c>
      <c r="G79" s="17" t="s">
        <v>1548</v>
      </c>
      <c r="H79" s="17"/>
      <c r="I79" s="23">
        <v>1.1399999999999999</v>
      </c>
      <c r="J79" s="109"/>
      <c r="K79" s="132"/>
      <c r="L79" s="147">
        <v>1.1399999999999999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1.3249842631613999</v>
      </c>
      <c r="T79" s="2">
        <f t="shared" si="3"/>
        <v>1.3249842631613999</v>
      </c>
    </row>
    <row r="80" spans="1:20" s="2" customFormat="1" ht="22.5" x14ac:dyDescent="0.25">
      <c r="A80" s="20"/>
      <c r="B80" s="21" t="s">
        <v>28</v>
      </c>
      <c r="C80" s="183" t="s">
        <v>29</v>
      </c>
      <c r="D80" s="183"/>
      <c r="E80" s="183"/>
      <c r="F80" s="22" t="s">
        <v>30</v>
      </c>
      <c r="G80" s="17" t="s">
        <v>1575</v>
      </c>
      <c r="H80" s="17"/>
      <c r="I80" s="23">
        <v>0.2</v>
      </c>
      <c r="J80" s="109"/>
      <c r="K80" s="132"/>
      <c r="L80" s="147">
        <v>0.2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0.23245337950200001</v>
      </c>
      <c r="T80" s="2">
        <f t="shared" si="3"/>
        <v>0.23245337950200001</v>
      </c>
    </row>
    <row r="81" spans="1:20" s="2" customFormat="1" ht="15" x14ac:dyDescent="0.25">
      <c r="A81" s="10" t="s">
        <v>859</v>
      </c>
      <c r="B81" s="11" t="s">
        <v>1537</v>
      </c>
      <c r="C81" s="182" t="s">
        <v>4307</v>
      </c>
      <c r="D81" s="182"/>
      <c r="E81" s="182"/>
      <c r="F81" s="10" t="s">
        <v>17</v>
      </c>
      <c r="G81" s="12">
        <v>1</v>
      </c>
      <c r="H81" s="12"/>
      <c r="I81" s="13">
        <v>338.89</v>
      </c>
      <c r="J81" s="72"/>
      <c r="K81" s="131"/>
      <c r="L81" s="72">
        <v>11.6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393.880628897164</v>
      </c>
      <c r="T81" s="2">
        <f t="shared" si="3"/>
        <v>13.482296011116</v>
      </c>
    </row>
    <row r="82" spans="1:20" s="2" customFormat="1" ht="15" x14ac:dyDescent="0.25">
      <c r="A82" s="14"/>
      <c r="B82" s="15"/>
      <c r="C82" s="15"/>
      <c r="D82" s="15"/>
      <c r="E82" s="16" t="s">
        <v>18</v>
      </c>
      <c r="F82" s="16"/>
      <c r="G82" s="17"/>
      <c r="H82" s="17"/>
      <c r="I82" s="18">
        <v>784</v>
      </c>
      <c r="J82" s="114"/>
      <c r="K82" s="138"/>
      <c r="L82" s="151"/>
      <c r="M82" s="19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911.21724764784005</v>
      </c>
      <c r="T82" s="2">
        <f t="shared" si="3"/>
        <v>0</v>
      </c>
    </row>
    <row r="83" spans="1:20" s="2" customFormat="1" ht="22.5" x14ac:dyDescent="0.25">
      <c r="A83" s="20"/>
      <c r="B83" s="21" t="s">
        <v>1539</v>
      </c>
      <c r="C83" s="183" t="s">
        <v>1540</v>
      </c>
      <c r="D83" s="183"/>
      <c r="E83" s="183"/>
      <c r="F83" s="22" t="s">
        <v>21</v>
      </c>
      <c r="G83" s="17" t="s">
        <v>1548</v>
      </c>
      <c r="H83" s="17"/>
      <c r="I83" s="23">
        <v>1.1399999999999999</v>
      </c>
      <c r="J83" s="109"/>
      <c r="K83" s="132"/>
      <c r="L83" s="147">
        <v>1.1399999999999999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1.3249842631613999</v>
      </c>
      <c r="T83" s="2">
        <f t="shared" si="3"/>
        <v>1.3249842631613999</v>
      </c>
    </row>
    <row r="84" spans="1:20" s="2" customFormat="1" ht="22.5" x14ac:dyDescent="0.25">
      <c r="A84" s="20"/>
      <c r="B84" s="21" t="s">
        <v>28</v>
      </c>
      <c r="C84" s="183" t="s">
        <v>29</v>
      </c>
      <c r="D84" s="183"/>
      <c r="E84" s="183"/>
      <c r="F84" s="22" t="s">
        <v>30</v>
      </c>
      <c r="G84" s="17" t="s">
        <v>1575</v>
      </c>
      <c r="H84" s="17"/>
      <c r="I84" s="23">
        <v>0.2</v>
      </c>
      <c r="J84" s="109"/>
      <c r="K84" s="132"/>
      <c r="L84" s="147">
        <v>0.2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0.23245337950200001</v>
      </c>
      <c r="T84" s="2">
        <f t="shared" si="3"/>
        <v>0.23245337950200001</v>
      </c>
    </row>
    <row r="85" spans="1:20" s="2" customFormat="1" ht="15" x14ac:dyDescent="0.25">
      <c r="A85" s="10" t="s">
        <v>862</v>
      </c>
      <c r="B85" s="11" t="s">
        <v>1537</v>
      </c>
      <c r="C85" s="182" t="s">
        <v>4308</v>
      </c>
      <c r="D85" s="182"/>
      <c r="E85" s="182"/>
      <c r="F85" s="10" t="s">
        <v>17</v>
      </c>
      <c r="G85" s="12">
        <v>1</v>
      </c>
      <c r="H85" s="12"/>
      <c r="I85" s="13">
        <v>338.89</v>
      </c>
      <c r="J85" s="72"/>
      <c r="K85" s="131"/>
      <c r="L85" s="72">
        <v>11.6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393.880628897164</v>
      </c>
      <c r="T85" s="2">
        <f t="shared" si="3"/>
        <v>13.482296011116</v>
      </c>
    </row>
    <row r="86" spans="1:20" s="2" customFormat="1" ht="15" x14ac:dyDescent="0.25">
      <c r="A86" s="14"/>
      <c r="B86" s="15"/>
      <c r="C86" s="15"/>
      <c r="D86" s="15"/>
      <c r="E86" s="16" t="s">
        <v>18</v>
      </c>
      <c r="F86" s="16"/>
      <c r="G86" s="17"/>
      <c r="H86" s="17"/>
      <c r="I86" s="18">
        <v>784</v>
      </c>
      <c r="J86" s="114"/>
      <c r="K86" s="138"/>
      <c r="L86" s="151"/>
      <c r="M86" s="1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911.21724764784005</v>
      </c>
      <c r="T86" s="2">
        <f t="shared" si="3"/>
        <v>0</v>
      </c>
    </row>
    <row r="87" spans="1:20" s="2" customFormat="1" ht="22.5" x14ac:dyDescent="0.25">
      <c r="A87" s="20"/>
      <c r="B87" s="21" t="s">
        <v>1539</v>
      </c>
      <c r="C87" s="183" t="s">
        <v>1540</v>
      </c>
      <c r="D87" s="183"/>
      <c r="E87" s="183"/>
      <c r="F87" s="22" t="s">
        <v>21</v>
      </c>
      <c r="G87" s="17" t="s">
        <v>1548</v>
      </c>
      <c r="H87" s="17"/>
      <c r="I87" s="23">
        <v>1.1399999999999999</v>
      </c>
      <c r="J87" s="109"/>
      <c r="K87" s="132"/>
      <c r="L87" s="147">
        <v>1.1399999999999999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1.3249842631613999</v>
      </c>
      <c r="T87" s="2">
        <f t="shared" si="3"/>
        <v>1.3249842631613999</v>
      </c>
    </row>
    <row r="88" spans="1:20" s="2" customFormat="1" ht="22.5" x14ac:dyDescent="0.25">
      <c r="A88" s="20"/>
      <c r="B88" s="21" t="s">
        <v>28</v>
      </c>
      <c r="C88" s="183" t="s">
        <v>29</v>
      </c>
      <c r="D88" s="183"/>
      <c r="E88" s="183"/>
      <c r="F88" s="22" t="s">
        <v>30</v>
      </c>
      <c r="G88" s="17" t="s">
        <v>1575</v>
      </c>
      <c r="H88" s="17"/>
      <c r="I88" s="23">
        <v>0.2</v>
      </c>
      <c r="J88" s="109"/>
      <c r="K88" s="132"/>
      <c r="L88" s="147">
        <v>0.2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0.23245337950200001</v>
      </c>
      <c r="T88" s="2">
        <f t="shared" si="3"/>
        <v>0.23245337950200001</v>
      </c>
    </row>
    <row r="89" spans="1:20" s="2" customFormat="1" ht="15" x14ac:dyDescent="0.25">
      <c r="A89" s="10" t="s">
        <v>96</v>
      </c>
      <c r="B89" s="11" t="s">
        <v>57</v>
      </c>
      <c r="C89" s="182" t="s">
        <v>4309</v>
      </c>
      <c r="D89" s="182"/>
      <c r="E89" s="182"/>
      <c r="F89" s="10" t="s">
        <v>17</v>
      </c>
      <c r="G89" s="12">
        <v>2</v>
      </c>
      <c r="H89" s="12"/>
      <c r="I89" s="13">
        <v>1826.82</v>
      </c>
      <c r="J89" s="72"/>
      <c r="K89" s="131"/>
      <c r="L89" s="72">
        <v>150.68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2123.25241370922</v>
      </c>
      <c r="T89" s="2">
        <f t="shared" si="3"/>
        <v>175.13037611680701</v>
      </c>
    </row>
    <row r="90" spans="1:20" s="2" customFormat="1" ht="15" x14ac:dyDescent="0.25">
      <c r="A90" s="14"/>
      <c r="B90" s="15"/>
      <c r="C90" s="15"/>
      <c r="D90" s="15"/>
      <c r="E90" s="16" t="s">
        <v>18</v>
      </c>
      <c r="F90" s="16"/>
      <c r="G90" s="17"/>
      <c r="H90" s="17"/>
      <c r="I90" s="18">
        <v>3208.58</v>
      </c>
      <c r="J90" s="114"/>
      <c r="K90" s="138"/>
      <c r="L90" s="151"/>
      <c r="M90" s="19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3729.2263220126401</v>
      </c>
      <c r="T90" s="2">
        <f t="shared" si="3"/>
        <v>0</v>
      </c>
    </row>
    <row r="91" spans="1:20" s="2" customFormat="1" ht="22.5" x14ac:dyDescent="0.25">
      <c r="A91" s="20"/>
      <c r="B91" s="21" t="s">
        <v>59</v>
      </c>
      <c r="C91" s="183" t="s">
        <v>60</v>
      </c>
      <c r="D91" s="183"/>
      <c r="E91" s="183"/>
      <c r="F91" s="22" t="s">
        <v>21</v>
      </c>
      <c r="G91" s="17" t="s">
        <v>1637</v>
      </c>
      <c r="H91" s="17"/>
      <c r="I91" s="23">
        <v>17.02</v>
      </c>
      <c r="J91" s="109"/>
      <c r="K91" s="132"/>
      <c r="L91" s="147">
        <v>17.02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19.7817825956202</v>
      </c>
      <c r="T91" s="2">
        <f t="shared" si="3"/>
        <v>19.7817825956202</v>
      </c>
    </row>
    <row r="92" spans="1:20" s="2" customFormat="1" ht="22.5" x14ac:dyDescent="0.25">
      <c r="A92" s="20"/>
      <c r="B92" s="21" t="s">
        <v>28</v>
      </c>
      <c r="C92" s="183" t="s">
        <v>29</v>
      </c>
      <c r="D92" s="183"/>
      <c r="E92" s="183"/>
      <c r="F92" s="22" t="s">
        <v>30</v>
      </c>
      <c r="G92" s="17" t="s">
        <v>1638</v>
      </c>
      <c r="H92" s="17"/>
      <c r="I92" s="23">
        <v>0.38</v>
      </c>
      <c r="J92" s="109"/>
      <c r="K92" s="132"/>
      <c r="L92" s="147">
        <v>0.38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0.44166142105380002</v>
      </c>
      <c r="T92" s="2">
        <f t="shared" si="3"/>
        <v>0.44166142105380002</v>
      </c>
    </row>
    <row r="93" spans="1:20" s="2" customFormat="1" ht="15" x14ac:dyDescent="0.25">
      <c r="A93" s="10" t="s">
        <v>103</v>
      </c>
      <c r="B93" s="11" t="s">
        <v>57</v>
      </c>
      <c r="C93" s="182" t="s">
        <v>4310</v>
      </c>
      <c r="D93" s="182"/>
      <c r="E93" s="182"/>
      <c r="F93" s="10" t="s">
        <v>17</v>
      </c>
      <c r="G93" s="12">
        <v>1</v>
      </c>
      <c r="H93" s="12"/>
      <c r="I93" s="13">
        <v>913.41</v>
      </c>
      <c r="J93" s="72"/>
      <c r="K93" s="131"/>
      <c r="L93" s="72">
        <v>75.34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1061.62620685461</v>
      </c>
      <c r="T93" s="2">
        <f t="shared" si="3"/>
        <v>87.565188058403393</v>
      </c>
    </row>
    <row r="94" spans="1:20" s="2" customFormat="1" ht="15" x14ac:dyDescent="0.25">
      <c r="A94" s="14"/>
      <c r="B94" s="15"/>
      <c r="C94" s="15"/>
      <c r="D94" s="15"/>
      <c r="E94" s="16" t="s">
        <v>18</v>
      </c>
      <c r="F94" s="16"/>
      <c r="G94" s="17"/>
      <c r="H94" s="17"/>
      <c r="I94" s="18">
        <v>1604.29</v>
      </c>
      <c r="J94" s="114"/>
      <c r="K94" s="138"/>
      <c r="L94" s="151"/>
      <c r="M94" s="19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1864.6131610063201</v>
      </c>
      <c r="T94" s="2">
        <f t="shared" si="3"/>
        <v>0</v>
      </c>
    </row>
    <row r="95" spans="1:20" s="2" customFormat="1" ht="22.5" x14ac:dyDescent="0.25">
      <c r="A95" s="20"/>
      <c r="B95" s="21" t="s">
        <v>59</v>
      </c>
      <c r="C95" s="183" t="s">
        <v>60</v>
      </c>
      <c r="D95" s="183"/>
      <c r="E95" s="183"/>
      <c r="F95" s="22" t="s">
        <v>21</v>
      </c>
      <c r="G95" s="17" t="s">
        <v>1705</v>
      </c>
      <c r="H95" s="17"/>
      <c r="I95" s="23">
        <v>8.51</v>
      </c>
      <c r="J95" s="109"/>
      <c r="K95" s="132"/>
      <c r="L95" s="147">
        <v>8.51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9.8908912978101</v>
      </c>
      <c r="T95" s="2">
        <f t="shared" si="3"/>
        <v>9.8908912978101</v>
      </c>
    </row>
    <row r="96" spans="1:20" s="2" customFormat="1" ht="22.5" x14ac:dyDescent="0.25">
      <c r="A96" s="20"/>
      <c r="B96" s="21" t="s">
        <v>28</v>
      </c>
      <c r="C96" s="183" t="s">
        <v>29</v>
      </c>
      <c r="D96" s="183"/>
      <c r="E96" s="183"/>
      <c r="F96" s="22" t="s">
        <v>30</v>
      </c>
      <c r="G96" s="17" t="s">
        <v>1706</v>
      </c>
      <c r="H96" s="17"/>
      <c r="I96" s="23">
        <v>0.19</v>
      </c>
      <c r="J96" s="109"/>
      <c r="K96" s="132"/>
      <c r="L96" s="147">
        <v>0.19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0.22083071052690001</v>
      </c>
      <c r="T96" s="2">
        <f t="shared" si="3"/>
        <v>0.22083071052690001</v>
      </c>
    </row>
    <row r="97" spans="1:20" s="2" customFormat="1" ht="15" x14ac:dyDescent="0.25">
      <c r="A97" s="10" t="s">
        <v>106</v>
      </c>
      <c r="B97" s="11" t="s">
        <v>15</v>
      </c>
      <c r="C97" s="182" t="s">
        <v>4311</v>
      </c>
      <c r="D97" s="182"/>
      <c r="E97" s="182"/>
      <c r="F97" s="10" t="s">
        <v>17</v>
      </c>
      <c r="G97" s="12">
        <v>1</v>
      </c>
      <c r="H97" s="12"/>
      <c r="I97" s="13">
        <v>2155.94</v>
      </c>
      <c r="J97" s="72"/>
      <c r="K97" s="131"/>
      <c r="L97" s="72">
        <v>35.42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2505.7776950177099</v>
      </c>
      <c r="T97" s="2">
        <f t="shared" si="3"/>
        <v>41.167493509804203</v>
      </c>
    </row>
    <row r="98" spans="1:20" s="2" customFormat="1" ht="15" x14ac:dyDescent="0.25">
      <c r="A98" s="14"/>
      <c r="B98" s="15"/>
      <c r="C98" s="15"/>
      <c r="D98" s="15"/>
      <c r="E98" s="16" t="s">
        <v>18</v>
      </c>
      <c r="F98" s="16"/>
      <c r="G98" s="17"/>
      <c r="H98" s="17"/>
      <c r="I98" s="18">
        <v>4646.7</v>
      </c>
      <c r="J98" s="114"/>
      <c r="K98" s="138"/>
      <c r="L98" s="151"/>
      <c r="M98" s="19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5400.7055926597104</v>
      </c>
      <c r="T98" s="2">
        <f t="shared" si="3"/>
        <v>0</v>
      </c>
    </row>
    <row r="99" spans="1:20" s="2" customFormat="1" ht="22.5" x14ac:dyDescent="0.25">
      <c r="A99" s="20"/>
      <c r="B99" s="21" t="s">
        <v>19</v>
      </c>
      <c r="C99" s="183" t="s">
        <v>20</v>
      </c>
      <c r="D99" s="183"/>
      <c r="E99" s="183"/>
      <c r="F99" s="22" t="s">
        <v>21</v>
      </c>
      <c r="G99" s="17" t="s">
        <v>1534</v>
      </c>
      <c r="H99" s="17"/>
      <c r="I99" s="23">
        <v>1.1299999999999999</v>
      </c>
      <c r="J99" s="109"/>
      <c r="K99" s="132"/>
      <c r="L99" s="147">
        <v>1.1299999999999999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1.3133615941862999</v>
      </c>
      <c r="T99" s="2">
        <f t="shared" si="3"/>
        <v>1.3133615941862999</v>
      </c>
    </row>
    <row r="100" spans="1:20" s="2" customFormat="1" ht="22.5" x14ac:dyDescent="0.25">
      <c r="A100" s="20"/>
      <c r="B100" s="21" t="s">
        <v>23</v>
      </c>
      <c r="C100" s="183" t="s">
        <v>24</v>
      </c>
      <c r="D100" s="183"/>
      <c r="E100" s="183"/>
      <c r="F100" s="22" t="s">
        <v>21</v>
      </c>
      <c r="G100" s="17" t="s">
        <v>1534</v>
      </c>
      <c r="H100" s="17"/>
      <c r="I100" s="23">
        <v>1.56</v>
      </c>
      <c r="J100" s="109"/>
      <c r="K100" s="132"/>
      <c r="L100" s="147">
        <v>1.56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1.8131363601156001</v>
      </c>
      <c r="T100" s="2">
        <f t="shared" si="3"/>
        <v>1.8131363601156001</v>
      </c>
    </row>
    <row r="101" spans="1:20" s="2" customFormat="1" ht="22.5" x14ac:dyDescent="0.25">
      <c r="A101" s="20"/>
      <c r="B101" s="21" t="s">
        <v>25</v>
      </c>
      <c r="C101" s="183" t="s">
        <v>26</v>
      </c>
      <c r="D101" s="183"/>
      <c r="E101" s="183"/>
      <c r="F101" s="22" t="s">
        <v>21</v>
      </c>
      <c r="G101" s="17" t="s">
        <v>1535</v>
      </c>
      <c r="H101" s="17"/>
      <c r="I101" s="23">
        <v>0.51</v>
      </c>
      <c r="J101" s="109"/>
      <c r="K101" s="132"/>
      <c r="L101" s="147">
        <v>0.51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0.59275611773009995</v>
      </c>
      <c r="T101" s="2">
        <f t="shared" si="3"/>
        <v>0.59275611773009995</v>
      </c>
    </row>
    <row r="102" spans="1:20" s="2" customFormat="1" ht="22.5" x14ac:dyDescent="0.25">
      <c r="A102" s="20"/>
      <c r="B102" s="21" t="s">
        <v>28</v>
      </c>
      <c r="C102" s="183" t="s">
        <v>29</v>
      </c>
      <c r="D102" s="183"/>
      <c r="E102" s="183"/>
      <c r="F102" s="22" t="s">
        <v>30</v>
      </c>
      <c r="G102" s="17" t="s">
        <v>1536</v>
      </c>
      <c r="H102" s="17"/>
      <c r="I102" s="23">
        <v>0.89</v>
      </c>
      <c r="J102" s="109"/>
      <c r="K102" s="132"/>
      <c r="L102" s="147">
        <v>0.89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1.0344175387839001</v>
      </c>
      <c r="T102" s="2">
        <f t="shared" si="3"/>
        <v>1.0344175387839001</v>
      </c>
    </row>
    <row r="103" spans="1:20" s="2" customFormat="1" ht="15" x14ac:dyDescent="0.25">
      <c r="A103" s="209" t="s">
        <v>4312</v>
      </c>
      <c r="B103" s="210"/>
      <c r="C103" s="210"/>
      <c r="D103" s="210"/>
      <c r="E103" s="210"/>
      <c r="F103" s="210"/>
      <c r="G103" s="210"/>
      <c r="H103" s="210"/>
      <c r="I103" s="210"/>
      <c r="J103" s="210"/>
      <c r="K103" s="210"/>
      <c r="L103" s="211"/>
      <c r="M103" s="122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15" x14ac:dyDescent="0.25">
      <c r="A104" s="206" t="s">
        <v>4313</v>
      </c>
      <c r="B104" s="207"/>
      <c r="C104" s="207"/>
      <c r="D104" s="207"/>
      <c r="E104" s="207"/>
      <c r="F104" s="207"/>
      <c r="G104" s="207"/>
      <c r="H104" s="207"/>
      <c r="I104" s="207"/>
      <c r="J104" s="207"/>
      <c r="K104" s="207"/>
      <c r="L104" s="208"/>
      <c r="M104" s="123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10" t="s">
        <v>4314</v>
      </c>
      <c r="B105" s="11" t="s">
        <v>4281</v>
      </c>
      <c r="C105" s="182" t="s">
        <v>4315</v>
      </c>
      <c r="D105" s="182"/>
      <c r="E105" s="182"/>
      <c r="F105" s="10" t="s">
        <v>880</v>
      </c>
      <c r="G105" s="12">
        <v>1</v>
      </c>
      <c r="H105" s="12"/>
      <c r="I105" s="13">
        <v>99296.76</v>
      </c>
      <c r="J105" s="72"/>
      <c r="K105" s="131"/>
      <c r="L105" s="72"/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115409.337177995</v>
      </c>
      <c r="T105" s="2">
        <f t="shared" si="3"/>
        <v>0</v>
      </c>
    </row>
    <row r="106" spans="1:20" s="2" customFormat="1" ht="22.5" x14ac:dyDescent="0.25">
      <c r="A106" s="10" t="s">
        <v>110</v>
      </c>
      <c r="B106" s="11" t="s">
        <v>881</v>
      </c>
      <c r="C106" s="182" t="s">
        <v>4316</v>
      </c>
      <c r="D106" s="182"/>
      <c r="E106" s="182"/>
      <c r="F106" s="10" t="s">
        <v>883</v>
      </c>
      <c r="G106" s="12">
        <v>2</v>
      </c>
      <c r="H106" s="12"/>
      <c r="I106" s="13">
        <v>7848.44</v>
      </c>
      <c r="J106" s="72"/>
      <c r="K106" s="131"/>
      <c r="L106" s="72">
        <v>217.54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9121.9820090933808</v>
      </c>
      <c r="T106" s="2">
        <f t="shared" si="3"/>
        <v>252.839540884325</v>
      </c>
    </row>
    <row r="107" spans="1:20" s="2" customFormat="1" ht="15" x14ac:dyDescent="0.25">
      <c r="A107" s="14"/>
      <c r="B107" s="15"/>
      <c r="C107" s="15"/>
      <c r="D107" s="15"/>
      <c r="E107" s="16" t="s">
        <v>18</v>
      </c>
      <c r="F107" s="16"/>
      <c r="G107" s="17"/>
      <c r="H107" s="17"/>
      <c r="I107" s="18">
        <v>22223.99</v>
      </c>
      <c r="J107" s="114"/>
      <c r="K107" s="138"/>
      <c r="L107" s="151"/>
      <c r="M107" s="19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25830.2079075933</v>
      </c>
      <c r="T107" s="2">
        <f t="shared" si="3"/>
        <v>0</v>
      </c>
    </row>
    <row r="108" spans="1:20" s="2" customFormat="1" ht="22.5" x14ac:dyDescent="0.25">
      <c r="A108" s="20"/>
      <c r="B108" s="21" t="s">
        <v>884</v>
      </c>
      <c r="C108" s="183" t="s">
        <v>885</v>
      </c>
      <c r="D108" s="183"/>
      <c r="E108" s="183"/>
      <c r="F108" s="22" t="s">
        <v>71</v>
      </c>
      <c r="G108" s="17" t="s">
        <v>1531</v>
      </c>
      <c r="H108" s="17"/>
      <c r="I108" s="23">
        <v>25.12</v>
      </c>
      <c r="J108" s="109"/>
      <c r="K108" s="132"/>
      <c r="L108" s="147">
        <v>25.12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29.196144465451201</v>
      </c>
      <c r="T108" s="2">
        <f t="shared" si="3"/>
        <v>29.196144465451201</v>
      </c>
    </row>
    <row r="109" spans="1:20" s="2" customFormat="1" ht="22.5" x14ac:dyDescent="0.25">
      <c r="A109" s="25" t="s">
        <v>76</v>
      </c>
      <c r="B109" s="26" t="s">
        <v>887</v>
      </c>
      <c r="C109" s="186" t="s">
        <v>888</v>
      </c>
      <c r="D109" s="186"/>
      <c r="E109" s="186"/>
      <c r="F109" s="27" t="s">
        <v>79</v>
      </c>
      <c r="G109" s="28" t="s">
        <v>91</v>
      </c>
      <c r="H109" s="28"/>
      <c r="I109" s="29">
        <v>0</v>
      </c>
      <c r="J109" s="110"/>
      <c r="K109" s="133"/>
      <c r="L109" s="148">
        <v>0</v>
      </c>
      <c r="M109" s="30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10" t="s">
        <v>112</v>
      </c>
      <c r="B110" s="11" t="s">
        <v>1967</v>
      </c>
      <c r="C110" s="182" t="s">
        <v>4317</v>
      </c>
      <c r="D110" s="182"/>
      <c r="E110" s="182"/>
      <c r="F110" s="10" t="s">
        <v>17</v>
      </c>
      <c r="G110" s="12">
        <v>1</v>
      </c>
      <c r="H110" s="12"/>
      <c r="I110" s="13">
        <v>1303.55</v>
      </c>
      <c r="J110" s="72"/>
      <c r="K110" s="131"/>
      <c r="L110" s="72">
        <v>170.26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1515.07301424916</v>
      </c>
      <c r="T110" s="2">
        <f t="shared" si="3"/>
        <v>197.88756197005301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3424.86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ref="S111:S156" si="4">I111*N111*O111*P111*Q111*R111</f>
        <v>3980.6014066061002</v>
      </c>
      <c r="T111" s="2">
        <f t="shared" ref="T111:T156" si="5">L111*N111*O111*P111*Q111*R111</f>
        <v>0</v>
      </c>
    </row>
    <row r="112" spans="1:20" s="2" customFormat="1" ht="22.5" x14ac:dyDescent="0.25">
      <c r="A112" s="20"/>
      <c r="B112" s="21" t="s">
        <v>41</v>
      </c>
      <c r="C112" s="183" t="s">
        <v>42</v>
      </c>
      <c r="D112" s="183"/>
      <c r="E112" s="183"/>
      <c r="F112" s="22" t="s">
        <v>21</v>
      </c>
      <c r="G112" s="17" t="s">
        <v>1705</v>
      </c>
      <c r="H112" s="17"/>
      <c r="I112" s="23">
        <v>14.98</v>
      </c>
      <c r="J112" s="109"/>
      <c r="K112" s="132"/>
      <c r="L112" s="147">
        <v>14.98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17.4107581246998</v>
      </c>
      <c r="T112" s="2">
        <f t="shared" si="5"/>
        <v>17.4107581246998</v>
      </c>
    </row>
    <row r="113" spans="1:20" s="2" customFormat="1" ht="22.5" x14ac:dyDescent="0.25">
      <c r="A113" s="20"/>
      <c r="B113" s="21" t="s">
        <v>778</v>
      </c>
      <c r="C113" s="183" t="s">
        <v>24</v>
      </c>
      <c r="D113" s="183"/>
      <c r="E113" s="183"/>
      <c r="F113" s="22" t="s">
        <v>71</v>
      </c>
      <c r="G113" s="17" t="s">
        <v>1054</v>
      </c>
      <c r="H113" s="17"/>
      <c r="I113" s="23">
        <v>4.6900000000000004</v>
      </c>
      <c r="J113" s="109"/>
      <c r="K113" s="132"/>
      <c r="L113" s="147">
        <v>4.6900000000000004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5.4510317493219</v>
      </c>
      <c r="T113" s="2">
        <f t="shared" si="5"/>
        <v>5.4510317493219</v>
      </c>
    </row>
    <row r="114" spans="1:20" s="2" customFormat="1" ht="22.5" x14ac:dyDescent="0.25">
      <c r="A114" s="25" t="s">
        <v>76</v>
      </c>
      <c r="B114" s="26" t="s">
        <v>902</v>
      </c>
      <c r="C114" s="186" t="s">
        <v>903</v>
      </c>
      <c r="D114" s="186"/>
      <c r="E114" s="186"/>
      <c r="F114" s="27" t="s">
        <v>79</v>
      </c>
      <c r="G114" s="28" t="s">
        <v>944</v>
      </c>
      <c r="H114" s="28"/>
      <c r="I114" s="29">
        <v>0</v>
      </c>
      <c r="J114" s="110"/>
      <c r="K114" s="133"/>
      <c r="L114" s="148">
        <v>0</v>
      </c>
      <c r="M114" s="30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:20" s="2" customFormat="1" ht="22.5" x14ac:dyDescent="0.25">
      <c r="A115" s="10" t="s">
        <v>117</v>
      </c>
      <c r="B115" s="11" t="s">
        <v>1681</v>
      </c>
      <c r="C115" s="182" t="s">
        <v>1682</v>
      </c>
      <c r="D115" s="182"/>
      <c r="E115" s="182"/>
      <c r="F115" s="10" t="s">
        <v>1683</v>
      </c>
      <c r="G115" s="36">
        <v>1.2E-2</v>
      </c>
      <c r="H115" s="36"/>
      <c r="I115" s="13">
        <v>125.13</v>
      </c>
      <c r="J115" s="72"/>
      <c r="K115" s="131"/>
      <c r="L115" s="72">
        <v>78.67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145.43445688542599</v>
      </c>
      <c r="T115" s="2">
        <f t="shared" si="5"/>
        <v>91.435536827111704</v>
      </c>
    </row>
    <row r="116" spans="1:20" s="2" customFormat="1" ht="15" x14ac:dyDescent="0.25">
      <c r="A116" s="14"/>
      <c r="B116" s="15"/>
      <c r="C116" s="15"/>
      <c r="D116" s="15"/>
      <c r="E116" s="16" t="s">
        <v>18</v>
      </c>
      <c r="F116" s="16"/>
      <c r="G116" s="17"/>
      <c r="H116" s="17"/>
      <c r="I116" s="18">
        <v>210.42</v>
      </c>
      <c r="J116" s="114"/>
      <c r="K116" s="138"/>
      <c r="L116" s="151"/>
      <c r="M116" s="19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244.56420057405401</v>
      </c>
      <c r="T116" s="2">
        <f t="shared" si="5"/>
        <v>0</v>
      </c>
    </row>
    <row r="117" spans="1:20" s="2" customFormat="1" ht="22.5" x14ac:dyDescent="0.25">
      <c r="A117" s="20"/>
      <c r="B117" s="21" t="s">
        <v>69</v>
      </c>
      <c r="C117" s="183" t="s">
        <v>70</v>
      </c>
      <c r="D117" s="183"/>
      <c r="E117" s="183"/>
      <c r="F117" s="22" t="s">
        <v>71</v>
      </c>
      <c r="G117" s="17" t="s">
        <v>1684</v>
      </c>
      <c r="H117" s="17"/>
      <c r="I117" s="23">
        <v>0.14000000000000001</v>
      </c>
      <c r="J117" s="109"/>
      <c r="K117" s="132"/>
      <c r="L117" s="147">
        <v>0.14000000000000001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0.16271736565139999</v>
      </c>
      <c r="T117" s="2">
        <f t="shared" si="5"/>
        <v>0.16271736565139999</v>
      </c>
    </row>
    <row r="118" spans="1:20" s="2" customFormat="1" ht="22.5" x14ac:dyDescent="0.25">
      <c r="A118" s="20"/>
      <c r="B118" s="21" t="s">
        <v>778</v>
      </c>
      <c r="C118" s="183" t="s">
        <v>24</v>
      </c>
      <c r="D118" s="183"/>
      <c r="E118" s="183"/>
      <c r="F118" s="22" t="s">
        <v>71</v>
      </c>
      <c r="G118" s="17" t="s">
        <v>1685</v>
      </c>
      <c r="H118" s="17"/>
      <c r="I118" s="23">
        <v>0.13</v>
      </c>
      <c r="J118" s="109"/>
      <c r="K118" s="132"/>
      <c r="L118" s="147">
        <v>0.13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0.15109469667629999</v>
      </c>
      <c r="T118" s="2">
        <f t="shared" si="5"/>
        <v>0.15109469667629999</v>
      </c>
    </row>
    <row r="119" spans="1:20" s="2" customFormat="1" ht="22.5" x14ac:dyDescent="0.25">
      <c r="A119" s="20"/>
      <c r="B119" s="21" t="s">
        <v>1686</v>
      </c>
      <c r="C119" s="183" t="s">
        <v>1687</v>
      </c>
      <c r="D119" s="183"/>
      <c r="E119" s="183"/>
      <c r="F119" s="22" t="s">
        <v>21</v>
      </c>
      <c r="G119" s="17" t="s">
        <v>1688</v>
      </c>
      <c r="H119" s="17"/>
      <c r="I119" s="23">
        <v>8.76</v>
      </c>
      <c r="J119" s="109"/>
      <c r="K119" s="132"/>
      <c r="L119" s="147">
        <v>8.76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10.1814580221876</v>
      </c>
      <c r="T119" s="2">
        <f t="shared" si="5"/>
        <v>10.1814580221876</v>
      </c>
    </row>
    <row r="120" spans="1:20" s="2" customFormat="1" ht="22.5" x14ac:dyDescent="0.25">
      <c r="A120" s="20"/>
      <c r="B120" s="21" t="s">
        <v>800</v>
      </c>
      <c r="C120" s="183" t="s">
        <v>801</v>
      </c>
      <c r="D120" s="183"/>
      <c r="E120" s="183"/>
      <c r="F120" s="22" t="s">
        <v>282</v>
      </c>
      <c r="G120" s="17" t="s">
        <v>1689</v>
      </c>
      <c r="H120" s="17"/>
      <c r="I120" s="23">
        <v>0.06</v>
      </c>
      <c r="J120" s="109"/>
      <c r="K120" s="132"/>
      <c r="L120" s="147">
        <v>0.06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6.9736013850600007E-2</v>
      </c>
      <c r="T120" s="2">
        <f t="shared" si="5"/>
        <v>6.9736013850600007E-2</v>
      </c>
    </row>
    <row r="121" spans="1:20" s="2" customFormat="1" ht="15" x14ac:dyDescent="0.25">
      <c r="A121" s="10" t="s">
        <v>119</v>
      </c>
      <c r="B121" s="11" t="s">
        <v>1715</v>
      </c>
      <c r="C121" s="182" t="s">
        <v>4318</v>
      </c>
      <c r="D121" s="182"/>
      <c r="E121" s="182"/>
      <c r="F121" s="10" t="s">
        <v>1717</v>
      </c>
      <c r="G121" s="12">
        <v>2</v>
      </c>
      <c r="H121" s="12"/>
      <c r="I121" s="13">
        <v>1524.71</v>
      </c>
      <c r="J121" s="72"/>
      <c r="K121" s="131"/>
      <c r="L121" s="72">
        <v>253.56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1772.1199613024701</v>
      </c>
      <c r="T121" s="2">
        <f t="shared" si="5"/>
        <v>294.704394532636</v>
      </c>
    </row>
    <row r="122" spans="1:20" s="2" customFormat="1" ht="15" x14ac:dyDescent="0.25">
      <c r="A122" s="14"/>
      <c r="B122" s="15"/>
      <c r="C122" s="15"/>
      <c r="D122" s="15"/>
      <c r="E122" s="16" t="s">
        <v>18</v>
      </c>
      <c r="F122" s="16"/>
      <c r="G122" s="17"/>
      <c r="H122" s="17"/>
      <c r="I122" s="18">
        <v>3869.82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4497.7636853221502</v>
      </c>
      <c r="T122" s="2">
        <f t="shared" si="5"/>
        <v>0</v>
      </c>
    </row>
    <row r="123" spans="1:20" s="2" customFormat="1" ht="22.5" x14ac:dyDescent="0.25">
      <c r="A123" s="20"/>
      <c r="B123" s="21" t="s">
        <v>41</v>
      </c>
      <c r="C123" s="183" t="s">
        <v>42</v>
      </c>
      <c r="D123" s="183"/>
      <c r="E123" s="183"/>
      <c r="F123" s="22" t="s">
        <v>21</v>
      </c>
      <c r="G123" s="17" t="s">
        <v>1718</v>
      </c>
      <c r="H123" s="17"/>
      <c r="I123" s="23">
        <v>23.03</v>
      </c>
      <c r="J123" s="109"/>
      <c r="K123" s="132"/>
      <c r="L123" s="147">
        <v>23.03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26.767006649655301</v>
      </c>
      <c r="T123" s="2">
        <f t="shared" si="5"/>
        <v>26.767006649655301</v>
      </c>
    </row>
    <row r="124" spans="1:20" s="2" customFormat="1" ht="22.5" x14ac:dyDescent="0.25">
      <c r="A124" s="20"/>
      <c r="B124" s="21" t="s">
        <v>778</v>
      </c>
      <c r="C124" s="183" t="s">
        <v>24</v>
      </c>
      <c r="D124" s="183"/>
      <c r="E124" s="183"/>
      <c r="F124" s="22" t="s">
        <v>71</v>
      </c>
      <c r="G124" s="17" t="s">
        <v>950</v>
      </c>
      <c r="H124" s="17"/>
      <c r="I124" s="23">
        <v>6.25</v>
      </c>
      <c r="J124" s="109"/>
      <c r="K124" s="132"/>
      <c r="L124" s="147">
        <v>6.25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7.2641681094374997</v>
      </c>
      <c r="T124" s="2">
        <f t="shared" si="5"/>
        <v>7.2641681094374997</v>
      </c>
    </row>
    <row r="125" spans="1:20" s="2" customFormat="1" ht="22.5" x14ac:dyDescent="0.25">
      <c r="A125" s="25" t="s">
        <v>76</v>
      </c>
      <c r="B125" s="26" t="s">
        <v>1719</v>
      </c>
      <c r="C125" s="186" t="s">
        <v>1720</v>
      </c>
      <c r="D125" s="186"/>
      <c r="E125" s="186"/>
      <c r="F125" s="27" t="s">
        <v>79</v>
      </c>
      <c r="G125" s="28" t="s">
        <v>91</v>
      </c>
      <c r="H125" s="28"/>
      <c r="I125" s="29">
        <v>0</v>
      </c>
      <c r="J125" s="110"/>
      <c r="K125" s="133"/>
      <c r="L125" s="148">
        <v>0</v>
      </c>
      <c r="M125" s="30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s="2" customFormat="1" ht="15" x14ac:dyDescent="0.25">
      <c r="A126" s="206" t="s">
        <v>4319</v>
      </c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8"/>
      <c r="M126" s="12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15" x14ac:dyDescent="0.25">
      <c r="A127" s="10" t="s">
        <v>121</v>
      </c>
      <c r="B127" s="11" t="s">
        <v>1581</v>
      </c>
      <c r="C127" s="182" t="s">
        <v>1582</v>
      </c>
      <c r="D127" s="182"/>
      <c r="E127" s="182"/>
      <c r="F127" s="10" t="s">
        <v>216</v>
      </c>
      <c r="G127" s="31">
        <v>0.02</v>
      </c>
      <c r="H127" s="31"/>
      <c r="I127" s="13">
        <v>815.77</v>
      </c>
      <c r="J127" s="72"/>
      <c r="K127" s="131"/>
      <c r="L127" s="72">
        <v>39.9</v>
      </c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948.14246698173304</v>
      </c>
      <c r="T127" s="2">
        <f t="shared" si="5"/>
        <v>46.374449210648997</v>
      </c>
    </row>
    <row r="128" spans="1:20" s="2" customFormat="1" ht="15" x14ac:dyDescent="0.25">
      <c r="A128" s="14"/>
      <c r="B128" s="15"/>
      <c r="C128" s="15"/>
      <c r="D128" s="15"/>
      <c r="E128" s="16" t="s">
        <v>18</v>
      </c>
      <c r="F128" s="16"/>
      <c r="G128" s="17"/>
      <c r="H128" s="17"/>
      <c r="I128" s="18">
        <v>1949.48</v>
      </c>
      <c r="J128" s="114"/>
      <c r="K128" s="138"/>
      <c r="L128" s="151"/>
      <c r="M128" s="19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2265.81607135779</v>
      </c>
      <c r="T128" s="2">
        <f t="shared" si="5"/>
        <v>0</v>
      </c>
    </row>
    <row r="129" spans="1:20" s="2" customFormat="1" ht="22.5" x14ac:dyDescent="0.25">
      <c r="A129" s="20"/>
      <c r="B129" s="21" t="s">
        <v>1583</v>
      </c>
      <c r="C129" s="183" t="s">
        <v>1584</v>
      </c>
      <c r="D129" s="183"/>
      <c r="E129" s="183"/>
      <c r="F129" s="22" t="s">
        <v>71</v>
      </c>
      <c r="G129" s="17" t="s">
        <v>1585</v>
      </c>
      <c r="H129" s="17"/>
      <c r="I129" s="23">
        <v>1.46</v>
      </c>
      <c r="J129" s="109"/>
      <c r="K129" s="132"/>
      <c r="L129" s="147">
        <v>1.46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1.6969096703646001</v>
      </c>
      <c r="T129" s="2">
        <f t="shared" si="5"/>
        <v>1.6969096703646001</v>
      </c>
    </row>
    <row r="130" spans="1:20" s="2" customFormat="1" ht="22.5" x14ac:dyDescent="0.25">
      <c r="A130" s="20"/>
      <c r="B130" s="21" t="s">
        <v>19</v>
      </c>
      <c r="C130" s="183" t="s">
        <v>20</v>
      </c>
      <c r="D130" s="183"/>
      <c r="E130" s="183"/>
      <c r="F130" s="22" t="s">
        <v>21</v>
      </c>
      <c r="G130" s="17" t="s">
        <v>1586</v>
      </c>
      <c r="H130" s="17"/>
      <c r="I130" s="23">
        <v>0.01</v>
      </c>
      <c r="J130" s="109"/>
      <c r="K130" s="132"/>
      <c r="L130" s="147">
        <v>0.01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1.16226689751E-2</v>
      </c>
      <c r="T130" s="2">
        <f t="shared" si="5"/>
        <v>1.16226689751E-2</v>
      </c>
    </row>
    <row r="131" spans="1:20" s="2" customFormat="1" ht="22.5" x14ac:dyDescent="0.25">
      <c r="A131" s="20"/>
      <c r="B131" s="21" t="s">
        <v>23</v>
      </c>
      <c r="C131" s="183" t="s">
        <v>24</v>
      </c>
      <c r="D131" s="183"/>
      <c r="E131" s="183"/>
      <c r="F131" s="22" t="s">
        <v>21</v>
      </c>
      <c r="G131" s="17" t="s">
        <v>1587</v>
      </c>
      <c r="H131" s="17"/>
      <c r="I131" s="23">
        <v>1.1100000000000001</v>
      </c>
      <c r="J131" s="109"/>
      <c r="K131" s="132"/>
      <c r="L131" s="147">
        <v>1.1100000000000001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1.2901162562360999</v>
      </c>
      <c r="T131" s="2">
        <f t="shared" si="5"/>
        <v>1.2901162562360999</v>
      </c>
    </row>
    <row r="132" spans="1:20" s="2" customFormat="1" ht="22.5" x14ac:dyDescent="0.25">
      <c r="A132" s="20"/>
      <c r="B132" s="21" t="s">
        <v>1588</v>
      </c>
      <c r="C132" s="183" t="s">
        <v>1589</v>
      </c>
      <c r="D132" s="183"/>
      <c r="E132" s="183"/>
      <c r="F132" s="22" t="s">
        <v>71</v>
      </c>
      <c r="G132" s="17" t="s">
        <v>1590</v>
      </c>
      <c r="H132" s="17"/>
      <c r="I132" s="23">
        <v>1.58</v>
      </c>
      <c r="J132" s="109"/>
      <c r="K132" s="132"/>
      <c r="L132" s="147">
        <v>1.58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1.8363816980658001</v>
      </c>
      <c r="T132" s="2">
        <f t="shared" si="5"/>
        <v>1.8363816980658001</v>
      </c>
    </row>
    <row r="133" spans="1:20" s="2" customFormat="1" ht="22.5" x14ac:dyDescent="0.25">
      <c r="A133" s="20"/>
      <c r="B133" s="21" t="s">
        <v>28</v>
      </c>
      <c r="C133" s="183" t="s">
        <v>29</v>
      </c>
      <c r="D133" s="183"/>
      <c r="E133" s="183"/>
      <c r="F133" s="22" t="s">
        <v>30</v>
      </c>
      <c r="G133" s="17" t="s">
        <v>1591</v>
      </c>
      <c r="H133" s="17"/>
      <c r="I133" s="23">
        <v>0.46</v>
      </c>
      <c r="J133" s="109"/>
      <c r="K133" s="132"/>
      <c r="L133" s="147">
        <v>0.46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0.53464277285460005</v>
      </c>
      <c r="T133" s="2">
        <f t="shared" si="5"/>
        <v>0.53464277285460005</v>
      </c>
    </row>
    <row r="134" spans="1:20" s="2" customFormat="1" ht="15" x14ac:dyDescent="0.25">
      <c r="A134" s="10" t="s">
        <v>122</v>
      </c>
      <c r="B134" s="11" t="s">
        <v>1537</v>
      </c>
      <c r="C134" s="182" t="s">
        <v>4320</v>
      </c>
      <c r="D134" s="182"/>
      <c r="E134" s="182"/>
      <c r="F134" s="10" t="s">
        <v>17</v>
      </c>
      <c r="G134" s="12">
        <v>1</v>
      </c>
      <c r="H134" s="12"/>
      <c r="I134" s="13">
        <v>338.89</v>
      </c>
      <c r="J134" s="72"/>
      <c r="K134" s="131"/>
      <c r="L134" s="72">
        <v>11.6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393.880628897164</v>
      </c>
      <c r="T134" s="2">
        <f t="shared" si="5"/>
        <v>13.482296011116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784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911.21724764784005</v>
      </c>
      <c r="T135" s="2">
        <f t="shared" si="5"/>
        <v>0</v>
      </c>
    </row>
    <row r="136" spans="1:20" s="2" customFormat="1" ht="22.5" x14ac:dyDescent="0.25">
      <c r="A136" s="20"/>
      <c r="B136" s="21" t="s">
        <v>1539</v>
      </c>
      <c r="C136" s="183" t="s">
        <v>1540</v>
      </c>
      <c r="D136" s="183"/>
      <c r="E136" s="183"/>
      <c r="F136" s="22" t="s">
        <v>21</v>
      </c>
      <c r="G136" s="17" t="s">
        <v>1548</v>
      </c>
      <c r="H136" s="17"/>
      <c r="I136" s="23">
        <v>1.1399999999999999</v>
      </c>
      <c r="J136" s="109"/>
      <c r="K136" s="132"/>
      <c r="L136" s="147">
        <v>1.1399999999999999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1.3249842631613999</v>
      </c>
      <c r="T136" s="2">
        <f t="shared" si="5"/>
        <v>1.3249842631613999</v>
      </c>
    </row>
    <row r="137" spans="1:20" s="2" customFormat="1" ht="22.5" x14ac:dyDescent="0.25">
      <c r="A137" s="20"/>
      <c r="B137" s="21" t="s">
        <v>28</v>
      </c>
      <c r="C137" s="183" t="s">
        <v>29</v>
      </c>
      <c r="D137" s="183"/>
      <c r="E137" s="183"/>
      <c r="F137" s="22" t="s">
        <v>30</v>
      </c>
      <c r="G137" s="17" t="s">
        <v>1575</v>
      </c>
      <c r="H137" s="17"/>
      <c r="I137" s="23">
        <v>0.2</v>
      </c>
      <c r="J137" s="109"/>
      <c r="K137" s="132"/>
      <c r="L137" s="147">
        <v>0.2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0.23245337950200001</v>
      </c>
      <c r="T137" s="2">
        <f t="shared" si="5"/>
        <v>0.23245337950200001</v>
      </c>
    </row>
    <row r="138" spans="1:20" s="2" customFormat="1" ht="15" x14ac:dyDescent="0.25">
      <c r="A138" s="10" t="s">
        <v>125</v>
      </c>
      <c r="B138" s="11" t="s">
        <v>57</v>
      </c>
      <c r="C138" s="182" t="s">
        <v>4321</v>
      </c>
      <c r="D138" s="182"/>
      <c r="E138" s="182"/>
      <c r="F138" s="10" t="s">
        <v>17</v>
      </c>
      <c r="G138" s="12">
        <v>1</v>
      </c>
      <c r="H138" s="12"/>
      <c r="I138" s="13">
        <v>913.41</v>
      </c>
      <c r="J138" s="72"/>
      <c r="K138" s="131"/>
      <c r="L138" s="72">
        <v>75.34</v>
      </c>
      <c r="M138" s="13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1061.62620685461</v>
      </c>
      <c r="T138" s="2">
        <f t="shared" si="5"/>
        <v>87.565188058403393</v>
      </c>
    </row>
    <row r="139" spans="1:20" s="2" customFormat="1" ht="15" x14ac:dyDescent="0.25">
      <c r="A139" s="14"/>
      <c r="B139" s="15"/>
      <c r="C139" s="15"/>
      <c r="D139" s="15"/>
      <c r="E139" s="16" t="s">
        <v>18</v>
      </c>
      <c r="F139" s="16"/>
      <c r="G139" s="17"/>
      <c r="H139" s="17"/>
      <c r="I139" s="18">
        <v>1604.29</v>
      </c>
      <c r="J139" s="114"/>
      <c r="K139" s="138"/>
      <c r="L139" s="151"/>
      <c r="M139" s="19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1864.6131610063201</v>
      </c>
      <c r="T139" s="2">
        <f t="shared" si="5"/>
        <v>0</v>
      </c>
    </row>
    <row r="140" spans="1:20" s="2" customFormat="1" ht="22.5" x14ac:dyDescent="0.25">
      <c r="A140" s="20"/>
      <c r="B140" s="21" t="s">
        <v>59</v>
      </c>
      <c r="C140" s="183" t="s">
        <v>60</v>
      </c>
      <c r="D140" s="183"/>
      <c r="E140" s="183"/>
      <c r="F140" s="22" t="s">
        <v>21</v>
      </c>
      <c r="G140" s="17" t="s">
        <v>1705</v>
      </c>
      <c r="H140" s="17"/>
      <c r="I140" s="23">
        <v>8.51</v>
      </c>
      <c r="J140" s="109"/>
      <c r="K140" s="132"/>
      <c r="L140" s="147">
        <v>8.51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9.8908912978101</v>
      </c>
      <c r="T140" s="2">
        <f t="shared" si="5"/>
        <v>9.8908912978101</v>
      </c>
    </row>
    <row r="141" spans="1:20" s="2" customFormat="1" ht="22.5" x14ac:dyDescent="0.25">
      <c r="A141" s="20"/>
      <c r="B141" s="21" t="s">
        <v>28</v>
      </c>
      <c r="C141" s="183" t="s">
        <v>29</v>
      </c>
      <c r="D141" s="183"/>
      <c r="E141" s="183"/>
      <c r="F141" s="22" t="s">
        <v>30</v>
      </c>
      <c r="G141" s="17" t="s">
        <v>1706</v>
      </c>
      <c r="H141" s="17"/>
      <c r="I141" s="23">
        <v>0.19</v>
      </c>
      <c r="J141" s="109"/>
      <c r="K141" s="132"/>
      <c r="L141" s="147">
        <v>0.19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0.22083071052690001</v>
      </c>
      <c r="T141" s="2">
        <f t="shared" si="5"/>
        <v>0.22083071052690001</v>
      </c>
    </row>
    <row r="142" spans="1:20" s="2" customFormat="1" ht="15" x14ac:dyDescent="0.25">
      <c r="A142" s="209" t="s">
        <v>4322</v>
      </c>
      <c r="B142" s="210"/>
      <c r="C142" s="210"/>
      <c r="D142" s="210"/>
      <c r="E142" s="210"/>
      <c r="F142" s="210"/>
      <c r="G142" s="210"/>
      <c r="H142" s="210"/>
      <c r="I142" s="210"/>
      <c r="J142" s="210"/>
      <c r="K142" s="210"/>
      <c r="L142" s="211"/>
      <c r="M142" s="122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15" x14ac:dyDescent="0.25">
      <c r="A143" s="206" t="s">
        <v>4323</v>
      </c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8"/>
      <c r="M143" s="12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10" t="s">
        <v>4324</v>
      </c>
      <c r="B144" s="11" t="s">
        <v>4281</v>
      </c>
      <c r="C144" s="182" t="s">
        <v>4325</v>
      </c>
      <c r="D144" s="182"/>
      <c r="E144" s="182"/>
      <c r="F144" s="10" t="s">
        <v>880</v>
      </c>
      <c r="G144" s="12">
        <v>1</v>
      </c>
      <c r="H144" s="12"/>
      <c r="I144" s="13">
        <v>138237.06</v>
      </c>
      <c r="J144" s="72"/>
      <c r="K144" s="131"/>
      <c r="L144" s="72"/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160668.35884710401</v>
      </c>
      <c r="T144" s="2">
        <f t="shared" si="5"/>
        <v>0</v>
      </c>
    </row>
    <row r="145" spans="1:20" s="2" customFormat="1" ht="22.5" x14ac:dyDescent="0.25">
      <c r="A145" s="10" t="s">
        <v>140</v>
      </c>
      <c r="B145" s="11" t="s">
        <v>881</v>
      </c>
      <c r="C145" s="182" t="s">
        <v>4326</v>
      </c>
      <c r="D145" s="182"/>
      <c r="E145" s="182"/>
      <c r="F145" s="10" t="s">
        <v>883</v>
      </c>
      <c r="G145" s="12">
        <v>1</v>
      </c>
      <c r="H145" s="12"/>
      <c r="I145" s="13">
        <v>3924.22</v>
      </c>
      <c r="J145" s="72"/>
      <c r="K145" s="131"/>
      <c r="L145" s="72">
        <v>108.77</v>
      </c>
      <c r="M145" s="13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4560.9910045466904</v>
      </c>
      <c r="T145" s="2">
        <f t="shared" si="5"/>
        <v>126.419770442163</v>
      </c>
    </row>
    <row r="146" spans="1:20" s="2" customFormat="1" ht="15" x14ac:dyDescent="0.25">
      <c r="A146" s="14"/>
      <c r="B146" s="15"/>
      <c r="C146" s="15"/>
      <c r="D146" s="15"/>
      <c r="E146" s="16" t="s">
        <v>18</v>
      </c>
      <c r="F146" s="16"/>
      <c r="G146" s="17"/>
      <c r="H146" s="17"/>
      <c r="I146" s="18">
        <v>11112</v>
      </c>
      <c r="J146" s="114"/>
      <c r="K146" s="138"/>
      <c r="L146" s="151"/>
      <c r="M146" s="19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12915.109765131099</v>
      </c>
      <c r="T146" s="2">
        <f t="shared" si="5"/>
        <v>0</v>
      </c>
    </row>
    <row r="147" spans="1:20" s="2" customFormat="1" ht="22.5" x14ac:dyDescent="0.25">
      <c r="A147" s="20"/>
      <c r="B147" s="21" t="s">
        <v>884</v>
      </c>
      <c r="C147" s="183" t="s">
        <v>885</v>
      </c>
      <c r="D147" s="183"/>
      <c r="E147" s="183"/>
      <c r="F147" s="22" t="s">
        <v>71</v>
      </c>
      <c r="G147" s="17" t="s">
        <v>943</v>
      </c>
      <c r="H147" s="17"/>
      <c r="I147" s="23">
        <v>12.56</v>
      </c>
      <c r="J147" s="109"/>
      <c r="K147" s="132"/>
      <c r="L147" s="147">
        <v>12.56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14.598072232725601</v>
      </c>
      <c r="T147" s="2">
        <f t="shared" si="5"/>
        <v>14.598072232725601</v>
      </c>
    </row>
    <row r="148" spans="1:20" s="2" customFormat="1" ht="22.5" x14ac:dyDescent="0.25">
      <c r="A148" s="25" t="s">
        <v>76</v>
      </c>
      <c r="B148" s="26" t="s">
        <v>887</v>
      </c>
      <c r="C148" s="186" t="s">
        <v>888</v>
      </c>
      <c r="D148" s="186"/>
      <c r="E148" s="186"/>
      <c r="F148" s="27" t="s">
        <v>79</v>
      </c>
      <c r="G148" s="28" t="s">
        <v>944</v>
      </c>
      <c r="H148" s="28"/>
      <c r="I148" s="29">
        <v>0</v>
      </c>
      <c r="J148" s="110"/>
      <c r="K148" s="133"/>
      <c r="L148" s="148">
        <v>0</v>
      </c>
      <c r="M148" s="30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:20" s="2" customFormat="1" ht="15" x14ac:dyDescent="0.25">
      <c r="A149" s="10" t="s">
        <v>147</v>
      </c>
      <c r="B149" s="11" t="s">
        <v>1676</v>
      </c>
      <c r="C149" s="182" t="s">
        <v>4327</v>
      </c>
      <c r="D149" s="182"/>
      <c r="E149" s="182"/>
      <c r="F149" s="10" t="s">
        <v>17</v>
      </c>
      <c r="G149" s="12">
        <v>1</v>
      </c>
      <c r="H149" s="12"/>
      <c r="I149" s="13">
        <v>1259.6199999999999</v>
      </c>
      <c r="J149" s="72"/>
      <c r="K149" s="131"/>
      <c r="L149" s="72">
        <v>254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1464.0146294415499</v>
      </c>
      <c r="T149" s="2">
        <f t="shared" si="5"/>
        <v>295.21579196753999</v>
      </c>
    </row>
    <row r="150" spans="1:20" s="2" customFormat="1" ht="15" x14ac:dyDescent="0.25">
      <c r="A150" s="14"/>
      <c r="B150" s="15"/>
      <c r="C150" s="15"/>
      <c r="D150" s="15"/>
      <c r="E150" s="16" t="s">
        <v>18</v>
      </c>
      <c r="F150" s="16"/>
      <c r="G150" s="17"/>
      <c r="H150" s="17"/>
      <c r="I150" s="18">
        <v>3138.82</v>
      </c>
      <c r="J150" s="114"/>
      <c r="K150" s="138"/>
      <c r="L150" s="151"/>
      <c r="M150" s="19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3648.1465832423401</v>
      </c>
      <c r="T150" s="2">
        <f t="shared" si="5"/>
        <v>0</v>
      </c>
    </row>
    <row r="151" spans="1:20" s="2" customFormat="1" ht="22.5" x14ac:dyDescent="0.25">
      <c r="A151" s="20"/>
      <c r="B151" s="21" t="s">
        <v>41</v>
      </c>
      <c r="C151" s="183" t="s">
        <v>42</v>
      </c>
      <c r="D151" s="183"/>
      <c r="E151" s="183"/>
      <c r="F151" s="22" t="s">
        <v>21</v>
      </c>
      <c r="G151" s="17" t="s">
        <v>1678</v>
      </c>
      <c r="H151" s="17"/>
      <c r="I151" s="23">
        <v>26.21</v>
      </c>
      <c r="J151" s="109"/>
      <c r="K151" s="132"/>
      <c r="L151" s="147">
        <v>26.21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30.463015383737101</v>
      </c>
      <c r="T151" s="2">
        <f t="shared" si="5"/>
        <v>30.463015383737101</v>
      </c>
    </row>
    <row r="152" spans="1:20" s="2" customFormat="1" ht="22.5" x14ac:dyDescent="0.25">
      <c r="A152" s="20"/>
      <c r="B152" s="21" t="s">
        <v>778</v>
      </c>
      <c r="C152" s="183" t="s">
        <v>24</v>
      </c>
      <c r="D152" s="183"/>
      <c r="E152" s="183"/>
      <c r="F152" s="22" t="s">
        <v>71</v>
      </c>
      <c r="G152" s="17" t="s">
        <v>1679</v>
      </c>
      <c r="H152" s="17"/>
      <c r="I152" s="23">
        <v>3.13</v>
      </c>
      <c r="J152" s="109"/>
      <c r="K152" s="132"/>
      <c r="L152" s="147">
        <v>3.13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3.6378953892063</v>
      </c>
      <c r="T152" s="2">
        <f t="shared" si="5"/>
        <v>3.6378953892063</v>
      </c>
    </row>
    <row r="153" spans="1:20" s="2" customFormat="1" ht="22.5" x14ac:dyDescent="0.25">
      <c r="A153" s="25" t="s">
        <v>76</v>
      </c>
      <c r="B153" s="26" t="s">
        <v>902</v>
      </c>
      <c r="C153" s="186" t="s">
        <v>903</v>
      </c>
      <c r="D153" s="186"/>
      <c r="E153" s="186"/>
      <c r="F153" s="27" t="s">
        <v>79</v>
      </c>
      <c r="G153" s="28" t="s">
        <v>944</v>
      </c>
      <c r="H153" s="28"/>
      <c r="I153" s="29">
        <v>0</v>
      </c>
      <c r="J153" s="110"/>
      <c r="K153" s="133"/>
      <c r="L153" s="148">
        <v>0</v>
      </c>
      <c r="M153" s="30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10" t="s">
        <v>150</v>
      </c>
      <c r="B154" s="11" t="s">
        <v>1681</v>
      </c>
      <c r="C154" s="182" t="s">
        <v>1682</v>
      </c>
      <c r="D154" s="182"/>
      <c r="E154" s="182"/>
      <c r="F154" s="10" t="s">
        <v>1683</v>
      </c>
      <c r="G154" s="36">
        <v>1.2E-2</v>
      </c>
      <c r="H154" s="36"/>
      <c r="I154" s="13">
        <v>125.13</v>
      </c>
      <c r="J154" s="72"/>
      <c r="K154" s="131"/>
      <c r="L154" s="72">
        <v>78.67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145.43445688542599</v>
      </c>
      <c r="T154" s="2">
        <f t="shared" si="5"/>
        <v>91.435536827111704</v>
      </c>
    </row>
    <row r="155" spans="1:20" s="2" customFormat="1" ht="15" x14ac:dyDescent="0.25">
      <c r="A155" s="14"/>
      <c r="B155" s="15"/>
      <c r="C155" s="15"/>
      <c r="D155" s="15"/>
      <c r="E155" s="16" t="s">
        <v>18</v>
      </c>
      <c r="F155" s="16"/>
      <c r="G155" s="17"/>
      <c r="H155" s="17"/>
      <c r="I155" s="18">
        <v>210.42</v>
      </c>
      <c r="J155" s="114"/>
      <c r="K155" s="138"/>
      <c r="L155" s="151"/>
      <c r="M155" s="19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244.56420057405401</v>
      </c>
      <c r="T155" s="2">
        <f t="shared" si="5"/>
        <v>0</v>
      </c>
    </row>
    <row r="156" spans="1:20" s="2" customFormat="1" ht="22.5" x14ac:dyDescent="0.25">
      <c r="A156" s="20"/>
      <c r="B156" s="21" t="s">
        <v>69</v>
      </c>
      <c r="C156" s="183" t="s">
        <v>70</v>
      </c>
      <c r="D156" s="183"/>
      <c r="E156" s="183"/>
      <c r="F156" s="22" t="s">
        <v>71</v>
      </c>
      <c r="G156" s="17" t="s">
        <v>1684</v>
      </c>
      <c r="H156" s="17"/>
      <c r="I156" s="23">
        <v>0.14000000000000001</v>
      </c>
      <c r="J156" s="109"/>
      <c r="K156" s="132"/>
      <c r="L156" s="147">
        <v>0.14000000000000001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0.16271736565139999</v>
      </c>
      <c r="T156" s="2">
        <f t="shared" si="5"/>
        <v>0.16271736565139999</v>
      </c>
    </row>
    <row r="157" spans="1:20" s="2" customFormat="1" ht="22.5" x14ac:dyDescent="0.25">
      <c r="A157" s="20"/>
      <c r="B157" s="21" t="s">
        <v>778</v>
      </c>
      <c r="C157" s="183" t="s">
        <v>24</v>
      </c>
      <c r="D157" s="183"/>
      <c r="E157" s="183"/>
      <c r="F157" s="22" t="s">
        <v>71</v>
      </c>
      <c r="G157" s="17" t="s">
        <v>1685</v>
      </c>
      <c r="H157" s="17"/>
      <c r="I157" s="23">
        <v>0.13</v>
      </c>
      <c r="J157" s="109"/>
      <c r="K157" s="132"/>
      <c r="L157" s="147">
        <v>0.13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ref="S157:S206" si="6">I157*N157*O157*P157*Q157*R157</f>
        <v>0.15109469667629999</v>
      </c>
      <c r="T157" s="2">
        <f t="shared" ref="T157:T206" si="7">L157*N157*O157*P157*Q157*R157</f>
        <v>0.15109469667629999</v>
      </c>
    </row>
    <row r="158" spans="1:20" s="2" customFormat="1" ht="22.5" x14ac:dyDescent="0.25">
      <c r="A158" s="20"/>
      <c r="B158" s="21" t="s">
        <v>1686</v>
      </c>
      <c r="C158" s="183" t="s">
        <v>1687</v>
      </c>
      <c r="D158" s="183"/>
      <c r="E158" s="183"/>
      <c r="F158" s="22" t="s">
        <v>21</v>
      </c>
      <c r="G158" s="17" t="s">
        <v>1688</v>
      </c>
      <c r="H158" s="17"/>
      <c r="I158" s="23">
        <v>8.76</v>
      </c>
      <c r="J158" s="109"/>
      <c r="K158" s="132"/>
      <c r="L158" s="147">
        <v>8.76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6"/>
        <v>10.1814580221876</v>
      </c>
      <c r="T158" s="2">
        <f t="shared" si="7"/>
        <v>10.1814580221876</v>
      </c>
    </row>
    <row r="159" spans="1:20" s="2" customFormat="1" ht="22.5" x14ac:dyDescent="0.25">
      <c r="A159" s="20"/>
      <c r="B159" s="21" t="s">
        <v>800</v>
      </c>
      <c r="C159" s="183" t="s">
        <v>801</v>
      </c>
      <c r="D159" s="183"/>
      <c r="E159" s="183"/>
      <c r="F159" s="22" t="s">
        <v>282</v>
      </c>
      <c r="G159" s="17" t="s">
        <v>1689</v>
      </c>
      <c r="H159" s="17"/>
      <c r="I159" s="23">
        <v>0.06</v>
      </c>
      <c r="J159" s="109"/>
      <c r="K159" s="132"/>
      <c r="L159" s="147">
        <v>0.06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6"/>
        <v>6.9736013850600007E-2</v>
      </c>
      <c r="T159" s="2">
        <f t="shared" si="7"/>
        <v>6.9736013850600007E-2</v>
      </c>
    </row>
    <row r="160" spans="1:20" s="2" customFormat="1" ht="22.5" x14ac:dyDescent="0.25">
      <c r="A160" s="10" t="s">
        <v>4328</v>
      </c>
      <c r="B160" s="11" t="s">
        <v>4329</v>
      </c>
      <c r="C160" s="182" t="s">
        <v>4330</v>
      </c>
      <c r="D160" s="182"/>
      <c r="E160" s="182"/>
      <c r="F160" s="10" t="s">
        <v>35</v>
      </c>
      <c r="G160" s="12">
        <v>1</v>
      </c>
      <c r="H160" s="12"/>
      <c r="I160" s="13">
        <v>11947.5</v>
      </c>
      <c r="J160" s="72"/>
      <c r="K160" s="131"/>
      <c r="L160" s="72"/>
      <c r="M160" s="13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13886.1837580007</v>
      </c>
      <c r="T160" s="2">
        <f t="shared" si="7"/>
        <v>0</v>
      </c>
    </row>
    <row r="161" spans="1:20" s="2" customFormat="1" ht="15" x14ac:dyDescent="0.25">
      <c r="A161" s="206" t="s">
        <v>4331</v>
      </c>
      <c r="B161" s="207"/>
      <c r="C161" s="207"/>
      <c r="D161" s="207"/>
      <c r="E161" s="207"/>
      <c r="F161" s="207"/>
      <c r="G161" s="207"/>
      <c r="H161" s="207"/>
      <c r="I161" s="207"/>
      <c r="J161" s="207"/>
      <c r="K161" s="207"/>
      <c r="L161" s="208"/>
      <c r="M161" s="123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</v>
      </c>
      <c r="T161" s="2">
        <f t="shared" si="7"/>
        <v>0</v>
      </c>
    </row>
    <row r="162" spans="1:20" s="2" customFormat="1" ht="15" x14ac:dyDescent="0.25">
      <c r="A162" s="10" t="s">
        <v>172</v>
      </c>
      <c r="B162" s="11" t="s">
        <v>1581</v>
      </c>
      <c r="C162" s="182" t="s">
        <v>1582</v>
      </c>
      <c r="D162" s="182"/>
      <c r="E162" s="182"/>
      <c r="F162" s="10" t="s">
        <v>216</v>
      </c>
      <c r="G162" s="31">
        <v>0.01</v>
      </c>
      <c r="H162" s="31"/>
      <c r="I162" s="13">
        <v>407.89</v>
      </c>
      <c r="J162" s="72"/>
      <c r="K162" s="131"/>
      <c r="L162" s="72">
        <v>19.95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474.07704482535399</v>
      </c>
      <c r="T162" s="2">
        <f t="shared" si="7"/>
        <v>23.187224605324499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974.75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1132.9196583478699</v>
      </c>
      <c r="T163" s="2">
        <f t="shared" si="7"/>
        <v>0</v>
      </c>
    </row>
    <row r="164" spans="1:20" s="2" customFormat="1" ht="22.5" x14ac:dyDescent="0.25">
      <c r="A164" s="20"/>
      <c r="B164" s="21" t="s">
        <v>1583</v>
      </c>
      <c r="C164" s="183" t="s">
        <v>1584</v>
      </c>
      <c r="D164" s="183"/>
      <c r="E164" s="183"/>
      <c r="F164" s="22" t="s">
        <v>71</v>
      </c>
      <c r="G164" s="17" t="s">
        <v>1698</v>
      </c>
      <c r="H164" s="17"/>
      <c r="I164" s="23">
        <v>0.73</v>
      </c>
      <c r="J164" s="109"/>
      <c r="K164" s="132"/>
      <c r="L164" s="147">
        <v>0.73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0.84845483518230003</v>
      </c>
      <c r="T164" s="2">
        <f t="shared" si="7"/>
        <v>0.84845483518230003</v>
      </c>
    </row>
    <row r="165" spans="1:20" s="2" customFormat="1" ht="22.5" x14ac:dyDescent="0.25">
      <c r="A165" s="20"/>
      <c r="B165" s="21" t="s">
        <v>19</v>
      </c>
      <c r="C165" s="183" t="s">
        <v>20</v>
      </c>
      <c r="D165" s="183"/>
      <c r="E165" s="183"/>
      <c r="F165" s="22" t="s">
        <v>21</v>
      </c>
      <c r="G165" s="17" t="s">
        <v>1699</v>
      </c>
      <c r="H165" s="17"/>
      <c r="I165" s="23">
        <v>0</v>
      </c>
      <c r="J165" s="109"/>
      <c r="K165" s="132"/>
      <c r="L165" s="147">
        <v>0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:20" s="2" customFormat="1" ht="22.5" x14ac:dyDescent="0.25">
      <c r="A166" s="20"/>
      <c r="B166" s="21" t="s">
        <v>23</v>
      </c>
      <c r="C166" s="183" t="s">
        <v>24</v>
      </c>
      <c r="D166" s="183"/>
      <c r="E166" s="183"/>
      <c r="F166" s="22" t="s">
        <v>21</v>
      </c>
      <c r="G166" s="17" t="s">
        <v>1700</v>
      </c>
      <c r="H166" s="17"/>
      <c r="I166" s="23">
        <v>0.55000000000000004</v>
      </c>
      <c r="J166" s="109"/>
      <c r="K166" s="132"/>
      <c r="L166" s="147">
        <v>0.55000000000000004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0.63924679363049997</v>
      </c>
      <c r="T166" s="2">
        <f t="shared" si="7"/>
        <v>0.63924679363049997</v>
      </c>
    </row>
    <row r="167" spans="1:20" s="2" customFormat="1" ht="22.5" x14ac:dyDescent="0.25">
      <c r="A167" s="20"/>
      <c r="B167" s="21" t="s">
        <v>1588</v>
      </c>
      <c r="C167" s="183" t="s">
        <v>1589</v>
      </c>
      <c r="D167" s="183"/>
      <c r="E167" s="183"/>
      <c r="F167" s="22" t="s">
        <v>71</v>
      </c>
      <c r="G167" s="17" t="s">
        <v>1701</v>
      </c>
      <c r="H167" s="17"/>
      <c r="I167" s="23">
        <v>0.79</v>
      </c>
      <c r="J167" s="109"/>
      <c r="K167" s="132"/>
      <c r="L167" s="147">
        <v>0.79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0.91819084903290005</v>
      </c>
      <c r="T167" s="2">
        <f t="shared" si="7"/>
        <v>0.91819084903290005</v>
      </c>
    </row>
    <row r="168" spans="1:20" s="2" customFormat="1" ht="22.5" x14ac:dyDescent="0.25">
      <c r="A168" s="20"/>
      <c r="B168" s="21" t="s">
        <v>28</v>
      </c>
      <c r="C168" s="183" t="s">
        <v>29</v>
      </c>
      <c r="D168" s="183"/>
      <c r="E168" s="183"/>
      <c r="F168" s="22" t="s">
        <v>30</v>
      </c>
      <c r="G168" s="17" t="s">
        <v>1702</v>
      </c>
      <c r="H168" s="17"/>
      <c r="I168" s="23">
        <v>0.23</v>
      </c>
      <c r="J168" s="109"/>
      <c r="K168" s="132"/>
      <c r="L168" s="147">
        <v>0.23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0.26732138642730002</v>
      </c>
      <c r="T168" s="2">
        <f t="shared" si="7"/>
        <v>0.26732138642730002</v>
      </c>
    </row>
    <row r="169" spans="1:20" s="2" customFormat="1" ht="15" x14ac:dyDescent="0.25">
      <c r="A169" s="10" t="s">
        <v>185</v>
      </c>
      <c r="B169" s="11" t="s">
        <v>57</v>
      </c>
      <c r="C169" s="182" t="s">
        <v>4321</v>
      </c>
      <c r="D169" s="182"/>
      <c r="E169" s="182"/>
      <c r="F169" s="10" t="s">
        <v>17</v>
      </c>
      <c r="G169" s="12">
        <v>1</v>
      </c>
      <c r="H169" s="12"/>
      <c r="I169" s="13">
        <v>913.41</v>
      </c>
      <c r="J169" s="72"/>
      <c r="K169" s="131"/>
      <c r="L169" s="72">
        <v>75.34</v>
      </c>
      <c r="M169" s="13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1061.62620685461</v>
      </c>
      <c r="T169" s="2">
        <f t="shared" si="7"/>
        <v>87.565188058403393</v>
      </c>
    </row>
    <row r="170" spans="1:20" s="2" customFormat="1" ht="15" x14ac:dyDescent="0.25">
      <c r="A170" s="14"/>
      <c r="B170" s="15"/>
      <c r="C170" s="15"/>
      <c r="D170" s="15"/>
      <c r="E170" s="16" t="s">
        <v>18</v>
      </c>
      <c r="F170" s="16"/>
      <c r="G170" s="17"/>
      <c r="H170" s="17"/>
      <c r="I170" s="18">
        <v>1604.29</v>
      </c>
      <c r="J170" s="114"/>
      <c r="K170" s="138"/>
      <c r="L170" s="151"/>
      <c r="M170" s="19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1864.6131610063201</v>
      </c>
      <c r="T170" s="2">
        <f t="shared" si="7"/>
        <v>0</v>
      </c>
    </row>
    <row r="171" spans="1:20" s="2" customFormat="1" ht="22.5" x14ac:dyDescent="0.25">
      <c r="A171" s="20"/>
      <c r="B171" s="21" t="s">
        <v>59</v>
      </c>
      <c r="C171" s="183" t="s">
        <v>60</v>
      </c>
      <c r="D171" s="183"/>
      <c r="E171" s="183"/>
      <c r="F171" s="22" t="s">
        <v>21</v>
      </c>
      <c r="G171" s="17" t="s">
        <v>1705</v>
      </c>
      <c r="H171" s="17"/>
      <c r="I171" s="23">
        <v>8.51</v>
      </c>
      <c r="J171" s="109"/>
      <c r="K171" s="132"/>
      <c r="L171" s="147">
        <v>8.51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9.8908912978101</v>
      </c>
      <c r="T171" s="2">
        <f t="shared" si="7"/>
        <v>9.8908912978101</v>
      </c>
    </row>
    <row r="172" spans="1:20" s="2" customFormat="1" ht="22.5" x14ac:dyDescent="0.25">
      <c r="A172" s="20"/>
      <c r="B172" s="21" t="s">
        <v>28</v>
      </c>
      <c r="C172" s="183" t="s">
        <v>29</v>
      </c>
      <c r="D172" s="183"/>
      <c r="E172" s="183"/>
      <c r="F172" s="22" t="s">
        <v>30</v>
      </c>
      <c r="G172" s="17" t="s">
        <v>1706</v>
      </c>
      <c r="H172" s="17"/>
      <c r="I172" s="23">
        <v>0.19</v>
      </c>
      <c r="J172" s="109"/>
      <c r="K172" s="132"/>
      <c r="L172" s="147">
        <v>0.19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0.22083071052690001</v>
      </c>
      <c r="T172" s="2">
        <f t="shared" si="7"/>
        <v>0.22083071052690001</v>
      </c>
    </row>
    <row r="173" spans="1:20" s="2" customFormat="1" ht="15" x14ac:dyDescent="0.25">
      <c r="A173" s="10" t="s">
        <v>188</v>
      </c>
      <c r="B173" s="11" t="s">
        <v>15</v>
      </c>
      <c r="C173" s="182" t="s">
        <v>4332</v>
      </c>
      <c r="D173" s="182"/>
      <c r="E173" s="182"/>
      <c r="F173" s="10" t="s">
        <v>17</v>
      </c>
      <c r="G173" s="12">
        <v>1</v>
      </c>
      <c r="H173" s="12"/>
      <c r="I173" s="13">
        <v>2155.94</v>
      </c>
      <c r="J173" s="72"/>
      <c r="K173" s="131"/>
      <c r="L173" s="72">
        <v>35.42</v>
      </c>
      <c r="M173" s="13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2505.7776950177099</v>
      </c>
      <c r="T173" s="2">
        <f t="shared" si="7"/>
        <v>41.167493509804203</v>
      </c>
    </row>
    <row r="174" spans="1:20" s="2" customFormat="1" ht="15" x14ac:dyDescent="0.25">
      <c r="A174" s="14"/>
      <c r="B174" s="15"/>
      <c r="C174" s="15"/>
      <c r="D174" s="15"/>
      <c r="E174" s="16" t="s">
        <v>18</v>
      </c>
      <c r="F174" s="16"/>
      <c r="G174" s="17"/>
      <c r="H174" s="17"/>
      <c r="I174" s="18">
        <v>4646.7</v>
      </c>
      <c r="J174" s="114"/>
      <c r="K174" s="138"/>
      <c r="L174" s="151"/>
      <c r="M174" s="19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5400.7055926597104</v>
      </c>
      <c r="T174" s="2">
        <f t="shared" si="7"/>
        <v>0</v>
      </c>
    </row>
    <row r="175" spans="1:20" s="2" customFormat="1" ht="22.5" x14ac:dyDescent="0.25">
      <c r="A175" s="20"/>
      <c r="B175" s="21" t="s">
        <v>19</v>
      </c>
      <c r="C175" s="183" t="s">
        <v>20</v>
      </c>
      <c r="D175" s="183"/>
      <c r="E175" s="183"/>
      <c r="F175" s="22" t="s">
        <v>21</v>
      </c>
      <c r="G175" s="17" t="s">
        <v>1534</v>
      </c>
      <c r="H175" s="17"/>
      <c r="I175" s="23">
        <v>1.1299999999999999</v>
      </c>
      <c r="J175" s="109"/>
      <c r="K175" s="132"/>
      <c r="L175" s="147">
        <v>1.1299999999999999</v>
      </c>
      <c r="M175" s="24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1.3133615941862999</v>
      </c>
      <c r="T175" s="2">
        <f t="shared" si="7"/>
        <v>1.3133615941862999</v>
      </c>
    </row>
    <row r="176" spans="1:20" s="2" customFormat="1" ht="22.5" x14ac:dyDescent="0.25">
      <c r="A176" s="20"/>
      <c r="B176" s="21" t="s">
        <v>23</v>
      </c>
      <c r="C176" s="183" t="s">
        <v>24</v>
      </c>
      <c r="D176" s="183"/>
      <c r="E176" s="183"/>
      <c r="F176" s="22" t="s">
        <v>21</v>
      </c>
      <c r="G176" s="17" t="s">
        <v>1534</v>
      </c>
      <c r="H176" s="17"/>
      <c r="I176" s="23">
        <v>1.56</v>
      </c>
      <c r="J176" s="109"/>
      <c r="K176" s="132"/>
      <c r="L176" s="147">
        <v>1.56</v>
      </c>
      <c r="M176" s="24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1.8131363601156001</v>
      </c>
      <c r="T176" s="2">
        <f t="shared" si="7"/>
        <v>1.8131363601156001</v>
      </c>
    </row>
    <row r="177" spans="1:20" s="2" customFormat="1" ht="22.5" x14ac:dyDescent="0.25">
      <c r="A177" s="20"/>
      <c r="B177" s="21" t="s">
        <v>25</v>
      </c>
      <c r="C177" s="183" t="s">
        <v>26</v>
      </c>
      <c r="D177" s="183"/>
      <c r="E177" s="183"/>
      <c r="F177" s="22" t="s">
        <v>21</v>
      </c>
      <c r="G177" s="17" t="s">
        <v>1535</v>
      </c>
      <c r="H177" s="17"/>
      <c r="I177" s="23">
        <v>0.51</v>
      </c>
      <c r="J177" s="109"/>
      <c r="K177" s="132"/>
      <c r="L177" s="147">
        <v>0.51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0.59275611773009995</v>
      </c>
      <c r="T177" s="2">
        <f t="shared" si="7"/>
        <v>0.59275611773009995</v>
      </c>
    </row>
    <row r="178" spans="1:20" s="2" customFormat="1" ht="22.5" x14ac:dyDescent="0.25">
      <c r="A178" s="20"/>
      <c r="B178" s="21" t="s">
        <v>28</v>
      </c>
      <c r="C178" s="183" t="s">
        <v>29</v>
      </c>
      <c r="D178" s="183"/>
      <c r="E178" s="183"/>
      <c r="F178" s="22" t="s">
        <v>30</v>
      </c>
      <c r="G178" s="17" t="s">
        <v>1536</v>
      </c>
      <c r="H178" s="17"/>
      <c r="I178" s="23">
        <v>0.89</v>
      </c>
      <c r="J178" s="109"/>
      <c r="K178" s="132"/>
      <c r="L178" s="147">
        <v>0.89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1.0344175387839001</v>
      </c>
      <c r="T178" s="2">
        <f t="shared" si="7"/>
        <v>1.0344175387839001</v>
      </c>
    </row>
    <row r="179" spans="1:20" s="2" customFormat="1" ht="15" x14ac:dyDescent="0.25">
      <c r="A179" s="209" t="s">
        <v>4333</v>
      </c>
      <c r="B179" s="210"/>
      <c r="C179" s="210"/>
      <c r="D179" s="210"/>
      <c r="E179" s="210"/>
      <c r="F179" s="210"/>
      <c r="G179" s="210"/>
      <c r="H179" s="210"/>
      <c r="I179" s="210"/>
      <c r="J179" s="210"/>
      <c r="K179" s="210"/>
      <c r="L179" s="211"/>
      <c r="M179" s="122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:20" s="2" customFormat="1" ht="15" x14ac:dyDescent="0.25">
      <c r="A180" s="10" t="s">
        <v>1017</v>
      </c>
      <c r="B180" s="11" t="s">
        <v>1967</v>
      </c>
      <c r="C180" s="182" t="s">
        <v>1968</v>
      </c>
      <c r="D180" s="182"/>
      <c r="E180" s="182"/>
      <c r="F180" s="10" t="s">
        <v>17</v>
      </c>
      <c r="G180" s="12">
        <v>2</v>
      </c>
      <c r="H180" s="12"/>
      <c r="I180" s="13">
        <v>2499.16</v>
      </c>
      <c r="J180" s="72"/>
      <c r="K180" s="131"/>
      <c r="L180" s="72">
        <v>340.51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2904.6909395810899</v>
      </c>
      <c r="T180" s="2">
        <f t="shared" si="7"/>
        <v>395.76350127113</v>
      </c>
    </row>
    <row r="181" spans="1:20" s="2" customFormat="1" ht="15" x14ac:dyDescent="0.25">
      <c r="A181" s="14"/>
      <c r="B181" s="15"/>
      <c r="C181" s="15"/>
      <c r="D181" s="15"/>
      <c r="E181" s="16" t="s">
        <v>18</v>
      </c>
      <c r="F181" s="16"/>
      <c r="G181" s="17"/>
      <c r="H181" s="17"/>
      <c r="I181" s="18">
        <v>6539.75</v>
      </c>
      <c r="J181" s="114"/>
      <c r="K181" s="138"/>
      <c r="L181" s="151"/>
      <c r="M181" s="19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7600.9349429910199</v>
      </c>
      <c r="T181" s="2">
        <f t="shared" si="7"/>
        <v>0</v>
      </c>
    </row>
    <row r="182" spans="1:20" s="2" customFormat="1" ht="22.5" x14ac:dyDescent="0.25">
      <c r="A182" s="20"/>
      <c r="B182" s="21" t="s">
        <v>41</v>
      </c>
      <c r="C182" s="183" t="s">
        <v>42</v>
      </c>
      <c r="D182" s="183"/>
      <c r="E182" s="183"/>
      <c r="F182" s="22" t="s">
        <v>21</v>
      </c>
      <c r="G182" s="17" t="s">
        <v>1637</v>
      </c>
      <c r="H182" s="17"/>
      <c r="I182" s="23">
        <v>29.95</v>
      </c>
      <c r="J182" s="109"/>
      <c r="K182" s="132"/>
      <c r="L182" s="147">
        <v>29.95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34.8098935804245</v>
      </c>
      <c r="T182" s="2">
        <f t="shared" si="7"/>
        <v>34.8098935804245</v>
      </c>
    </row>
    <row r="183" spans="1:20" s="2" customFormat="1" ht="22.5" x14ac:dyDescent="0.25">
      <c r="A183" s="20"/>
      <c r="B183" s="21" t="s">
        <v>778</v>
      </c>
      <c r="C183" s="183" t="s">
        <v>24</v>
      </c>
      <c r="D183" s="183"/>
      <c r="E183" s="183"/>
      <c r="F183" s="22" t="s">
        <v>71</v>
      </c>
      <c r="G183" s="17" t="s">
        <v>1918</v>
      </c>
      <c r="H183" s="17"/>
      <c r="I183" s="23">
        <v>9.3800000000000008</v>
      </c>
      <c r="J183" s="109"/>
      <c r="K183" s="132"/>
      <c r="L183" s="147">
        <v>9.3800000000000008</v>
      </c>
      <c r="M183" s="24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10.9020634986438</v>
      </c>
      <c r="T183" s="2">
        <f t="shared" si="7"/>
        <v>10.9020634986438</v>
      </c>
    </row>
    <row r="184" spans="1:20" s="2" customFormat="1" ht="22.5" x14ac:dyDescent="0.25">
      <c r="A184" s="25" t="s">
        <v>76</v>
      </c>
      <c r="B184" s="26" t="s">
        <v>902</v>
      </c>
      <c r="C184" s="186" t="s">
        <v>903</v>
      </c>
      <c r="D184" s="186"/>
      <c r="E184" s="186"/>
      <c r="F184" s="27" t="s">
        <v>79</v>
      </c>
      <c r="G184" s="28" t="s">
        <v>91</v>
      </c>
      <c r="H184" s="28"/>
      <c r="I184" s="29">
        <v>0</v>
      </c>
      <c r="J184" s="110"/>
      <c r="K184" s="133"/>
      <c r="L184" s="148">
        <v>0</v>
      </c>
      <c r="M184" s="30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:20" s="2" customFormat="1" ht="22.5" x14ac:dyDescent="0.25">
      <c r="A185" s="10" t="s">
        <v>4334</v>
      </c>
      <c r="B185" s="11" t="s">
        <v>4335</v>
      </c>
      <c r="C185" s="182" t="s">
        <v>4336</v>
      </c>
      <c r="D185" s="182"/>
      <c r="E185" s="182"/>
      <c r="F185" s="10" t="s">
        <v>35</v>
      </c>
      <c r="G185" s="12">
        <v>2</v>
      </c>
      <c r="H185" s="12"/>
      <c r="I185" s="13">
        <v>71508.12</v>
      </c>
      <c r="J185" s="72"/>
      <c r="K185" s="131"/>
      <c r="L185" s="72"/>
      <c r="M185" s="13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83111.520779172803</v>
      </c>
      <c r="T185" s="2">
        <f t="shared" si="7"/>
        <v>0</v>
      </c>
    </row>
    <row r="186" spans="1:20" s="2" customFormat="1" ht="15" x14ac:dyDescent="0.25">
      <c r="A186" s="10" t="s">
        <v>201</v>
      </c>
      <c r="B186" s="11" t="s">
        <v>947</v>
      </c>
      <c r="C186" s="182" t="s">
        <v>948</v>
      </c>
      <c r="D186" s="182"/>
      <c r="E186" s="182"/>
      <c r="F186" s="10" t="s">
        <v>17</v>
      </c>
      <c r="G186" s="12">
        <v>3</v>
      </c>
      <c r="H186" s="12"/>
      <c r="I186" s="13">
        <v>2925.47</v>
      </c>
      <c r="J186" s="72"/>
      <c r="K186" s="131"/>
      <c r="L186" s="72">
        <v>761.99</v>
      </c>
      <c r="M186" s="13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3400.17694065858</v>
      </c>
      <c r="T186" s="2">
        <f t="shared" si="7"/>
        <v>885.635753233645</v>
      </c>
    </row>
    <row r="187" spans="1:20" s="2" customFormat="1" ht="15" x14ac:dyDescent="0.25">
      <c r="A187" s="14"/>
      <c r="B187" s="15"/>
      <c r="C187" s="15"/>
      <c r="D187" s="15"/>
      <c r="E187" s="16" t="s">
        <v>18</v>
      </c>
      <c r="F187" s="16"/>
      <c r="G187" s="17"/>
      <c r="H187" s="17"/>
      <c r="I187" s="18">
        <v>6944.1</v>
      </c>
      <c r="J187" s="114"/>
      <c r="K187" s="138"/>
      <c r="L187" s="151"/>
      <c r="M187" s="19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8070.8975629991901</v>
      </c>
      <c r="T187" s="2">
        <f t="shared" si="7"/>
        <v>0</v>
      </c>
    </row>
    <row r="188" spans="1:20" s="2" customFormat="1" ht="22.5" x14ac:dyDescent="0.25">
      <c r="A188" s="20"/>
      <c r="B188" s="21" t="s">
        <v>41</v>
      </c>
      <c r="C188" s="183" t="s">
        <v>42</v>
      </c>
      <c r="D188" s="183"/>
      <c r="E188" s="183"/>
      <c r="F188" s="22" t="s">
        <v>21</v>
      </c>
      <c r="G188" s="17" t="s">
        <v>4337</v>
      </c>
      <c r="H188" s="17"/>
      <c r="I188" s="23">
        <v>78.62</v>
      </c>
      <c r="J188" s="109"/>
      <c r="K188" s="132"/>
      <c r="L188" s="147">
        <v>78.62</v>
      </c>
      <c r="M188" s="24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91.377423482236196</v>
      </c>
      <c r="T188" s="2">
        <f t="shared" si="7"/>
        <v>91.377423482236196</v>
      </c>
    </row>
    <row r="189" spans="1:20" s="2" customFormat="1" ht="22.5" x14ac:dyDescent="0.25">
      <c r="A189" s="20"/>
      <c r="B189" s="21" t="s">
        <v>778</v>
      </c>
      <c r="C189" s="183" t="s">
        <v>24</v>
      </c>
      <c r="D189" s="183"/>
      <c r="E189" s="183"/>
      <c r="F189" s="22" t="s">
        <v>71</v>
      </c>
      <c r="G189" s="17" t="s">
        <v>4338</v>
      </c>
      <c r="H189" s="17"/>
      <c r="I189" s="23">
        <v>9.3800000000000008</v>
      </c>
      <c r="J189" s="109"/>
      <c r="K189" s="132"/>
      <c r="L189" s="147">
        <v>9.3800000000000008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10.9020634986438</v>
      </c>
      <c r="T189" s="2">
        <f t="shared" si="7"/>
        <v>10.9020634986438</v>
      </c>
    </row>
    <row r="190" spans="1:20" s="2" customFormat="1" ht="22.5" x14ac:dyDescent="0.25">
      <c r="A190" s="25" t="s">
        <v>76</v>
      </c>
      <c r="B190" s="26" t="s">
        <v>902</v>
      </c>
      <c r="C190" s="186" t="s">
        <v>903</v>
      </c>
      <c r="D190" s="186"/>
      <c r="E190" s="186"/>
      <c r="F190" s="27" t="s">
        <v>79</v>
      </c>
      <c r="G190" s="28" t="s">
        <v>80</v>
      </c>
      <c r="H190" s="28"/>
      <c r="I190" s="29">
        <v>0</v>
      </c>
      <c r="J190" s="110"/>
      <c r="K190" s="133"/>
      <c r="L190" s="148">
        <v>0</v>
      </c>
      <c r="M190" s="30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:20" s="2" customFormat="1" ht="22.5" x14ac:dyDescent="0.25">
      <c r="A191" s="10" t="s">
        <v>1055</v>
      </c>
      <c r="B191" s="11" t="s">
        <v>4218</v>
      </c>
      <c r="C191" s="182" t="s">
        <v>4339</v>
      </c>
      <c r="D191" s="182"/>
      <c r="E191" s="182"/>
      <c r="F191" s="10" t="s">
        <v>35</v>
      </c>
      <c r="G191" s="12">
        <v>3</v>
      </c>
      <c r="H191" s="12"/>
      <c r="I191" s="13">
        <v>5066.88</v>
      </c>
      <c r="J191" s="72"/>
      <c r="K191" s="131"/>
      <c r="L191" s="72">
        <v>5066.88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5889.0668976554698</v>
      </c>
      <c r="T191" s="2">
        <f t="shared" si="7"/>
        <v>5889.0668976554698</v>
      </c>
    </row>
    <row r="192" spans="1:20" s="2" customFormat="1" ht="15" x14ac:dyDescent="0.25">
      <c r="A192" s="209" t="s">
        <v>4340</v>
      </c>
      <c r="B192" s="210"/>
      <c r="C192" s="210"/>
      <c r="D192" s="210"/>
      <c r="E192" s="210"/>
      <c r="F192" s="210"/>
      <c r="G192" s="210"/>
      <c r="H192" s="210"/>
      <c r="I192" s="210"/>
      <c r="J192" s="210"/>
      <c r="K192" s="210"/>
      <c r="L192" s="211"/>
      <c r="M192" s="122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:20" s="2" customFormat="1" ht="22.5" x14ac:dyDescent="0.25">
      <c r="A193" s="10" t="s">
        <v>213</v>
      </c>
      <c r="B193" s="11" t="s">
        <v>4189</v>
      </c>
      <c r="C193" s="182" t="s">
        <v>4190</v>
      </c>
      <c r="D193" s="182"/>
      <c r="E193" s="182"/>
      <c r="F193" s="10" t="s">
        <v>776</v>
      </c>
      <c r="G193" s="12">
        <v>1</v>
      </c>
      <c r="H193" s="12"/>
      <c r="I193" s="13">
        <v>7251.38</v>
      </c>
      <c r="J193" s="72"/>
      <c r="K193" s="131"/>
      <c r="L193" s="72">
        <v>158.47999999999999</v>
      </c>
      <c r="M193" s="13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8428.0389352660604</v>
      </c>
      <c r="T193" s="2">
        <f t="shared" si="7"/>
        <v>184.19605791738499</v>
      </c>
    </row>
    <row r="194" spans="1:20" s="2" customFormat="1" ht="15" x14ac:dyDescent="0.25">
      <c r="A194" s="14"/>
      <c r="B194" s="15"/>
      <c r="C194" s="15"/>
      <c r="D194" s="15"/>
      <c r="E194" s="16" t="s">
        <v>18</v>
      </c>
      <c r="F194" s="16"/>
      <c r="G194" s="17"/>
      <c r="H194" s="17"/>
      <c r="I194" s="18">
        <v>20562.919999999998</v>
      </c>
      <c r="J194" s="114"/>
      <c r="K194" s="138"/>
      <c r="L194" s="151"/>
      <c r="M194" s="19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23899.601232146299</v>
      </c>
      <c r="T194" s="2">
        <f t="shared" si="7"/>
        <v>0</v>
      </c>
    </row>
    <row r="195" spans="1:20" s="2" customFormat="1" ht="22.5" x14ac:dyDescent="0.25">
      <c r="A195" s="20"/>
      <c r="B195" s="21" t="s">
        <v>41</v>
      </c>
      <c r="C195" s="183" t="s">
        <v>42</v>
      </c>
      <c r="D195" s="183"/>
      <c r="E195" s="183"/>
      <c r="F195" s="22" t="s">
        <v>21</v>
      </c>
      <c r="G195" s="17" t="s">
        <v>4191</v>
      </c>
      <c r="H195" s="17"/>
      <c r="I195" s="23">
        <v>14.46</v>
      </c>
      <c r="J195" s="109"/>
      <c r="K195" s="132"/>
      <c r="L195" s="147">
        <v>14.46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16.806379337994599</v>
      </c>
      <c r="T195" s="2">
        <f t="shared" si="7"/>
        <v>16.806379337994599</v>
      </c>
    </row>
    <row r="196" spans="1:20" s="2" customFormat="1" ht="22.5" x14ac:dyDescent="0.25">
      <c r="A196" s="20"/>
      <c r="B196" s="21" t="s">
        <v>778</v>
      </c>
      <c r="C196" s="183" t="s">
        <v>24</v>
      </c>
      <c r="D196" s="183"/>
      <c r="E196" s="183"/>
      <c r="F196" s="22" t="s">
        <v>71</v>
      </c>
      <c r="G196" s="17" t="s">
        <v>1523</v>
      </c>
      <c r="H196" s="17"/>
      <c r="I196" s="23">
        <v>1.88</v>
      </c>
      <c r="J196" s="109"/>
      <c r="K196" s="132"/>
      <c r="L196" s="147">
        <v>1.88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2.1850617673188002</v>
      </c>
      <c r="T196" s="2">
        <f t="shared" si="7"/>
        <v>2.1850617673188002</v>
      </c>
    </row>
    <row r="197" spans="1:20" s="2" customFormat="1" ht="22.5" x14ac:dyDescent="0.25">
      <c r="A197" s="25" t="s">
        <v>344</v>
      </c>
      <c r="B197" s="26" t="s">
        <v>780</v>
      </c>
      <c r="C197" s="186" t="s">
        <v>781</v>
      </c>
      <c r="D197" s="186"/>
      <c r="E197" s="186"/>
      <c r="F197" s="27" t="s">
        <v>79</v>
      </c>
      <c r="G197" s="28" t="s">
        <v>347</v>
      </c>
      <c r="H197" s="28"/>
      <c r="I197" s="29">
        <v>0</v>
      </c>
      <c r="J197" s="110"/>
      <c r="K197" s="133"/>
      <c r="L197" s="148">
        <v>0</v>
      </c>
      <c r="M197" s="30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:20" s="2" customFormat="1" ht="22.5" x14ac:dyDescent="0.25">
      <c r="A198" s="25" t="s">
        <v>76</v>
      </c>
      <c r="B198" s="26" t="s">
        <v>782</v>
      </c>
      <c r="C198" s="186" t="s">
        <v>783</v>
      </c>
      <c r="D198" s="186"/>
      <c r="E198" s="186"/>
      <c r="F198" s="27" t="s">
        <v>79</v>
      </c>
      <c r="G198" s="28" t="s">
        <v>944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0"/>
      <c r="B199" s="21" t="s">
        <v>784</v>
      </c>
      <c r="C199" s="183" t="s">
        <v>785</v>
      </c>
      <c r="D199" s="183"/>
      <c r="E199" s="183"/>
      <c r="F199" s="22" t="s">
        <v>71</v>
      </c>
      <c r="G199" s="17" t="s">
        <v>4192</v>
      </c>
      <c r="H199" s="17"/>
      <c r="I199" s="23">
        <v>1.96</v>
      </c>
      <c r="J199" s="109"/>
      <c r="K199" s="132"/>
      <c r="L199" s="147">
        <v>1.96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2.2780431191195998</v>
      </c>
      <c r="T199" s="2">
        <f t="shared" si="7"/>
        <v>2.2780431191195998</v>
      </c>
    </row>
    <row r="200" spans="1:20" s="2" customFormat="1" ht="22.5" x14ac:dyDescent="0.25">
      <c r="A200" s="10" t="s">
        <v>222</v>
      </c>
      <c r="B200" s="11" t="s">
        <v>4341</v>
      </c>
      <c r="C200" s="182" t="s">
        <v>4342</v>
      </c>
      <c r="D200" s="182"/>
      <c r="E200" s="182"/>
      <c r="F200" s="10" t="s">
        <v>35</v>
      </c>
      <c r="G200" s="12">
        <v>1</v>
      </c>
      <c r="H200" s="12"/>
      <c r="I200" s="13">
        <v>123836.53</v>
      </c>
      <c r="J200" s="72"/>
      <c r="K200" s="131"/>
      <c r="L200" s="72">
        <v>123836.53</v>
      </c>
      <c r="M200" s="13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143931.09952150399</v>
      </c>
      <c r="T200" s="2">
        <f t="shared" si="7"/>
        <v>143931.09952150399</v>
      </c>
    </row>
    <row r="201" spans="1:20" s="2" customFormat="1" ht="33.75" x14ac:dyDescent="0.25">
      <c r="A201" s="10" t="s">
        <v>225</v>
      </c>
      <c r="B201" s="11" t="s">
        <v>1761</v>
      </c>
      <c r="C201" s="182" t="s">
        <v>4195</v>
      </c>
      <c r="D201" s="182"/>
      <c r="E201" s="182"/>
      <c r="F201" s="10" t="s">
        <v>1763</v>
      </c>
      <c r="G201" s="36">
        <v>6.8000000000000005E-2</v>
      </c>
      <c r="H201" s="36"/>
      <c r="I201" s="13">
        <v>6541.21</v>
      </c>
      <c r="J201" s="72"/>
      <c r="K201" s="131"/>
      <c r="L201" s="72">
        <v>405.89</v>
      </c>
      <c r="M201" s="13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7602.6318526613804</v>
      </c>
      <c r="T201" s="2">
        <f t="shared" si="7"/>
        <v>471.75251103033401</v>
      </c>
    </row>
    <row r="202" spans="1:20" s="2" customFormat="1" ht="15" x14ac:dyDescent="0.25">
      <c r="A202" s="14"/>
      <c r="B202" s="15"/>
      <c r="C202" s="15"/>
      <c r="D202" s="15"/>
      <c r="E202" s="16" t="s">
        <v>18</v>
      </c>
      <c r="F202" s="16"/>
      <c r="G202" s="17"/>
      <c r="H202" s="17"/>
      <c r="I202" s="18">
        <v>11115.81</v>
      </c>
      <c r="J202" s="114"/>
      <c r="K202" s="138"/>
      <c r="L202" s="151"/>
      <c r="M202" s="19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12919.5380020106</v>
      </c>
      <c r="T202" s="2">
        <f t="shared" si="7"/>
        <v>0</v>
      </c>
    </row>
    <row r="203" spans="1:20" s="2" customFormat="1" ht="22.5" x14ac:dyDescent="0.25">
      <c r="A203" s="20"/>
      <c r="B203" s="21" t="s">
        <v>1021</v>
      </c>
      <c r="C203" s="183" t="s">
        <v>1022</v>
      </c>
      <c r="D203" s="183"/>
      <c r="E203" s="183"/>
      <c r="F203" s="22" t="s">
        <v>71</v>
      </c>
      <c r="G203" s="17" t="s">
        <v>4196</v>
      </c>
      <c r="H203" s="17"/>
      <c r="I203" s="23">
        <v>2.27</v>
      </c>
      <c r="J203" s="109"/>
      <c r="K203" s="132"/>
      <c r="L203" s="147">
        <v>2.27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2.6383458573477001</v>
      </c>
      <c r="T203" s="2">
        <f t="shared" si="7"/>
        <v>2.6383458573477001</v>
      </c>
    </row>
    <row r="204" spans="1:20" s="2" customFormat="1" ht="22.5" x14ac:dyDescent="0.25">
      <c r="A204" s="20"/>
      <c r="B204" s="21" t="s">
        <v>335</v>
      </c>
      <c r="C204" s="183" t="s">
        <v>336</v>
      </c>
      <c r="D204" s="183"/>
      <c r="E204" s="183"/>
      <c r="F204" s="22" t="s">
        <v>282</v>
      </c>
      <c r="G204" s="17" t="s">
        <v>4197</v>
      </c>
      <c r="H204" s="17"/>
      <c r="I204" s="23">
        <v>0.2</v>
      </c>
      <c r="J204" s="109"/>
      <c r="K204" s="132"/>
      <c r="L204" s="147">
        <v>0.2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0.23245337950200001</v>
      </c>
      <c r="T204" s="2">
        <f t="shared" si="7"/>
        <v>0.23245337950200001</v>
      </c>
    </row>
    <row r="205" spans="1:20" s="2" customFormat="1" ht="22.5" x14ac:dyDescent="0.25">
      <c r="A205" s="20"/>
      <c r="B205" s="21" t="s">
        <v>1024</v>
      </c>
      <c r="C205" s="183" t="s">
        <v>1025</v>
      </c>
      <c r="D205" s="183"/>
      <c r="E205" s="183"/>
      <c r="F205" s="22" t="s">
        <v>71</v>
      </c>
      <c r="G205" s="17" t="s">
        <v>4198</v>
      </c>
      <c r="H205" s="17"/>
      <c r="I205" s="23">
        <v>0.06</v>
      </c>
      <c r="J205" s="109"/>
      <c r="K205" s="132"/>
      <c r="L205" s="147">
        <v>0.06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6.9736013850600007E-2</v>
      </c>
      <c r="T205" s="2">
        <f t="shared" si="7"/>
        <v>6.9736013850600007E-2</v>
      </c>
    </row>
    <row r="206" spans="1:20" s="2" customFormat="1" ht="22.5" x14ac:dyDescent="0.25">
      <c r="A206" s="20"/>
      <c r="B206" s="21" t="s">
        <v>1027</v>
      </c>
      <c r="C206" s="183" t="s">
        <v>1028</v>
      </c>
      <c r="D206" s="183"/>
      <c r="E206" s="183"/>
      <c r="F206" s="22" t="s">
        <v>71</v>
      </c>
      <c r="G206" s="17" t="s">
        <v>4199</v>
      </c>
      <c r="H206" s="17"/>
      <c r="I206" s="23">
        <v>6.45</v>
      </c>
      <c r="J206" s="109"/>
      <c r="K206" s="132"/>
      <c r="L206" s="147">
        <v>6.45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7.4966214889394998</v>
      </c>
      <c r="T206" s="2">
        <f t="shared" si="7"/>
        <v>7.4966214889394998</v>
      </c>
    </row>
    <row r="207" spans="1:20" s="2" customFormat="1" ht="22.5" x14ac:dyDescent="0.25">
      <c r="A207" s="20"/>
      <c r="B207" s="21" t="s">
        <v>1768</v>
      </c>
      <c r="C207" s="183" t="s">
        <v>1769</v>
      </c>
      <c r="D207" s="183"/>
      <c r="E207" s="183"/>
      <c r="F207" s="22" t="s">
        <v>71</v>
      </c>
      <c r="G207" s="17" t="s">
        <v>4200</v>
      </c>
      <c r="H207" s="17"/>
      <c r="I207" s="23">
        <v>8.9</v>
      </c>
      <c r="J207" s="109"/>
      <c r="K207" s="132"/>
      <c r="L207" s="147">
        <v>8.9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ref="S207:S260" si="8">I207*N207*O207*P207*Q207*R207</f>
        <v>10.344175387839</v>
      </c>
      <c r="T207" s="2">
        <f t="shared" ref="T207:T260" si="9">L207*N207*O207*P207*Q207*R207</f>
        <v>10.344175387839</v>
      </c>
    </row>
    <row r="208" spans="1:20" s="2" customFormat="1" ht="22.5" x14ac:dyDescent="0.25">
      <c r="A208" s="25" t="s">
        <v>344</v>
      </c>
      <c r="B208" s="26" t="s">
        <v>778</v>
      </c>
      <c r="C208" s="186" t="s">
        <v>24</v>
      </c>
      <c r="D208" s="186"/>
      <c r="E208" s="186"/>
      <c r="F208" s="27" t="s">
        <v>71</v>
      </c>
      <c r="G208" s="28" t="s">
        <v>347</v>
      </c>
      <c r="H208" s="28"/>
      <c r="I208" s="29">
        <v>0</v>
      </c>
      <c r="J208" s="110"/>
      <c r="K208" s="133"/>
      <c r="L208" s="148">
        <v>0</v>
      </c>
      <c r="M208" s="30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8"/>
        <v>0</v>
      </c>
      <c r="T208" s="2">
        <f t="shared" si="9"/>
        <v>0</v>
      </c>
    </row>
    <row r="209" spans="1:20" s="2" customFormat="1" ht="22.5" x14ac:dyDescent="0.25">
      <c r="A209" s="20"/>
      <c r="B209" s="21" t="s">
        <v>1031</v>
      </c>
      <c r="C209" s="183" t="s">
        <v>1032</v>
      </c>
      <c r="D209" s="183"/>
      <c r="E209" s="183"/>
      <c r="F209" s="22" t="s">
        <v>71</v>
      </c>
      <c r="G209" s="17" t="s">
        <v>4201</v>
      </c>
      <c r="H209" s="17"/>
      <c r="I209" s="23">
        <v>6.17</v>
      </c>
      <c r="J209" s="109"/>
      <c r="K209" s="132"/>
      <c r="L209" s="147">
        <v>6.17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8"/>
        <v>7.1711867576366997</v>
      </c>
      <c r="T209" s="2">
        <f t="shared" si="9"/>
        <v>7.1711867576366997</v>
      </c>
    </row>
    <row r="210" spans="1:20" s="2" customFormat="1" ht="22.5" x14ac:dyDescent="0.25">
      <c r="A210" s="20"/>
      <c r="B210" s="21" t="s">
        <v>341</v>
      </c>
      <c r="C210" s="183" t="s">
        <v>342</v>
      </c>
      <c r="D210" s="183"/>
      <c r="E210" s="183"/>
      <c r="F210" s="22" t="s">
        <v>21</v>
      </c>
      <c r="G210" s="17" t="s">
        <v>4202</v>
      </c>
      <c r="H210" s="17"/>
      <c r="I210" s="23">
        <v>0.59</v>
      </c>
      <c r="J210" s="109"/>
      <c r="K210" s="132"/>
      <c r="L210" s="147">
        <v>0.59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8"/>
        <v>0.68573746953089998</v>
      </c>
      <c r="T210" s="2">
        <f t="shared" si="9"/>
        <v>0.68573746953089998</v>
      </c>
    </row>
    <row r="211" spans="1:20" s="2" customFormat="1" ht="22.5" x14ac:dyDescent="0.25">
      <c r="A211" s="25" t="s">
        <v>76</v>
      </c>
      <c r="B211" s="26" t="s">
        <v>1773</v>
      </c>
      <c r="C211" s="186" t="s">
        <v>1774</v>
      </c>
      <c r="D211" s="186"/>
      <c r="E211" s="186"/>
      <c r="F211" s="27" t="s">
        <v>71</v>
      </c>
      <c r="G211" s="28" t="s">
        <v>4203</v>
      </c>
      <c r="H211" s="28"/>
      <c r="I211" s="29">
        <v>0</v>
      </c>
      <c r="J211" s="110"/>
      <c r="K211" s="133"/>
      <c r="L211" s="148">
        <v>0</v>
      </c>
      <c r="M211" s="30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8"/>
        <v>0</v>
      </c>
      <c r="T211" s="2">
        <f t="shared" si="9"/>
        <v>0</v>
      </c>
    </row>
    <row r="212" spans="1:20" s="2" customFormat="1" ht="22.5" x14ac:dyDescent="0.25">
      <c r="A212" s="20"/>
      <c r="B212" s="21" t="s">
        <v>1037</v>
      </c>
      <c r="C212" s="183" t="s">
        <v>1038</v>
      </c>
      <c r="D212" s="183"/>
      <c r="E212" s="183"/>
      <c r="F212" s="22" t="s">
        <v>282</v>
      </c>
      <c r="G212" s="17" t="s">
        <v>4204</v>
      </c>
      <c r="H212" s="17"/>
      <c r="I212" s="23">
        <v>0.16</v>
      </c>
      <c r="J212" s="109"/>
      <c r="K212" s="132"/>
      <c r="L212" s="147">
        <v>0.16</v>
      </c>
      <c r="M212" s="24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0.1859627036016</v>
      </c>
      <c r="T212" s="2">
        <f t="shared" si="9"/>
        <v>0.1859627036016</v>
      </c>
    </row>
    <row r="213" spans="1:20" s="2" customFormat="1" ht="22.5" x14ac:dyDescent="0.25">
      <c r="A213" s="20"/>
      <c r="B213" s="21" t="s">
        <v>1777</v>
      </c>
      <c r="C213" s="183" t="s">
        <v>1778</v>
      </c>
      <c r="D213" s="183"/>
      <c r="E213" s="183"/>
      <c r="F213" s="22" t="s">
        <v>71</v>
      </c>
      <c r="G213" s="17" t="s">
        <v>4205</v>
      </c>
      <c r="H213" s="17"/>
      <c r="I213" s="23">
        <v>17.100000000000001</v>
      </c>
      <c r="J213" s="109"/>
      <c r="K213" s="132"/>
      <c r="L213" s="147">
        <v>17.100000000000001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19.874763947420998</v>
      </c>
      <c r="T213" s="2">
        <f t="shared" si="9"/>
        <v>19.874763947420998</v>
      </c>
    </row>
    <row r="214" spans="1:20" s="2" customFormat="1" ht="22.5" x14ac:dyDescent="0.25">
      <c r="A214" s="25" t="s">
        <v>76</v>
      </c>
      <c r="B214" s="26" t="s">
        <v>1043</v>
      </c>
      <c r="C214" s="186" t="s">
        <v>1044</v>
      </c>
      <c r="D214" s="186"/>
      <c r="E214" s="186"/>
      <c r="F214" s="27" t="s">
        <v>71</v>
      </c>
      <c r="G214" s="28" t="s">
        <v>4206</v>
      </c>
      <c r="H214" s="28"/>
      <c r="I214" s="29">
        <v>0</v>
      </c>
      <c r="J214" s="110"/>
      <c r="K214" s="133"/>
      <c r="L214" s="148">
        <v>0</v>
      </c>
      <c r="M214" s="30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0</v>
      </c>
      <c r="T214" s="2">
        <f t="shared" si="9"/>
        <v>0</v>
      </c>
    </row>
    <row r="215" spans="1:20" s="2" customFormat="1" ht="22.5" x14ac:dyDescent="0.25">
      <c r="A215" s="20"/>
      <c r="B215" s="21" t="s">
        <v>1046</v>
      </c>
      <c r="C215" s="183" t="s">
        <v>1047</v>
      </c>
      <c r="D215" s="183"/>
      <c r="E215" s="183"/>
      <c r="F215" s="22" t="s">
        <v>1048</v>
      </c>
      <c r="G215" s="17" t="s">
        <v>4207</v>
      </c>
      <c r="H215" s="17"/>
      <c r="I215" s="23">
        <v>4.9800000000000004</v>
      </c>
      <c r="J215" s="109"/>
      <c r="K215" s="132"/>
      <c r="L215" s="147">
        <v>4.9800000000000004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5.7880891495998004</v>
      </c>
      <c r="T215" s="2">
        <f t="shared" si="9"/>
        <v>5.7880891495998004</v>
      </c>
    </row>
    <row r="216" spans="1:20" s="2" customFormat="1" ht="22.5" x14ac:dyDescent="0.25">
      <c r="A216" s="10" t="s">
        <v>229</v>
      </c>
      <c r="B216" s="11" t="s">
        <v>4343</v>
      </c>
      <c r="C216" s="182" t="s">
        <v>4209</v>
      </c>
      <c r="D216" s="182"/>
      <c r="E216" s="182"/>
      <c r="F216" s="10" t="s">
        <v>35</v>
      </c>
      <c r="G216" s="12">
        <v>1</v>
      </c>
      <c r="H216" s="12"/>
      <c r="I216" s="13">
        <v>107517.36</v>
      </c>
      <c r="J216" s="72"/>
      <c r="K216" s="131"/>
      <c r="L216" s="72">
        <v>107517.36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124963.86843566599</v>
      </c>
      <c r="T216" s="2">
        <f t="shared" si="9"/>
        <v>124963.86843566599</v>
      </c>
    </row>
    <row r="217" spans="1:20" s="2" customFormat="1" ht="22.5" x14ac:dyDescent="0.25">
      <c r="A217" s="10" t="s">
        <v>231</v>
      </c>
      <c r="B217" s="11" t="s">
        <v>4344</v>
      </c>
      <c r="C217" s="182" t="s">
        <v>4211</v>
      </c>
      <c r="D217" s="182"/>
      <c r="E217" s="182"/>
      <c r="F217" s="10" t="s">
        <v>35</v>
      </c>
      <c r="G217" s="12">
        <v>1</v>
      </c>
      <c r="H217" s="12"/>
      <c r="I217" s="13">
        <v>20276.78</v>
      </c>
      <c r="J217" s="72"/>
      <c r="K217" s="131"/>
      <c r="L217" s="72">
        <v>20276.78</v>
      </c>
      <c r="M217" s="13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23567.0301820928</v>
      </c>
      <c r="T217" s="2">
        <f t="shared" si="9"/>
        <v>23567.0301820928</v>
      </c>
    </row>
    <row r="218" spans="1:20" s="2" customFormat="1" ht="15" x14ac:dyDescent="0.25">
      <c r="A218" s="10" t="s">
        <v>242</v>
      </c>
      <c r="B218" s="11" t="s">
        <v>15</v>
      </c>
      <c r="C218" s="182" t="s">
        <v>4212</v>
      </c>
      <c r="D218" s="182"/>
      <c r="E218" s="182"/>
      <c r="F218" s="10" t="s">
        <v>17</v>
      </c>
      <c r="G218" s="12">
        <v>1</v>
      </c>
      <c r="H218" s="12"/>
      <c r="I218" s="13">
        <v>2155.94</v>
      </c>
      <c r="J218" s="72"/>
      <c r="K218" s="131"/>
      <c r="L218" s="72">
        <v>35.42</v>
      </c>
      <c r="M218" s="13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2505.7776950177099</v>
      </c>
      <c r="T218" s="2">
        <f t="shared" si="9"/>
        <v>41.167493509804203</v>
      </c>
    </row>
    <row r="219" spans="1:20" s="2" customFormat="1" ht="15" x14ac:dyDescent="0.25">
      <c r="A219" s="14"/>
      <c r="B219" s="15"/>
      <c r="C219" s="15"/>
      <c r="D219" s="15"/>
      <c r="E219" s="16" t="s">
        <v>18</v>
      </c>
      <c r="F219" s="16"/>
      <c r="G219" s="17"/>
      <c r="H219" s="17"/>
      <c r="I219" s="18">
        <v>4646.7</v>
      </c>
      <c r="J219" s="114"/>
      <c r="K219" s="138"/>
      <c r="L219" s="151"/>
      <c r="M219" s="19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5400.7055926597104</v>
      </c>
      <c r="T219" s="2">
        <f t="shared" si="9"/>
        <v>0</v>
      </c>
    </row>
    <row r="220" spans="1:20" s="2" customFormat="1" ht="22.5" x14ac:dyDescent="0.25">
      <c r="A220" s="20"/>
      <c r="B220" s="21" t="s">
        <v>19</v>
      </c>
      <c r="C220" s="183" t="s">
        <v>20</v>
      </c>
      <c r="D220" s="183"/>
      <c r="E220" s="183"/>
      <c r="F220" s="22" t="s">
        <v>21</v>
      </c>
      <c r="G220" s="17" t="s">
        <v>1534</v>
      </c>
      <c r="H220" s="17"/>
      <c r="I220" s="23">
        <v>1.1299999999999999</v>
      </c>
      <c r="J220" s="109"/>
      <c r="K220" s="132"/>
      <c r="L220" s="147">
        <v>1.1299999999999999</v>
      </c>
      <c r="M220" s="24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1.3133615941862999</v>
      </c>
      <c r="T220" s="2">
        <f t="shared" si="9"/>
        <v>1.3133615941862999</v>
      </c>
    </row>
    <row r="221" spans="1:20" s="2" customFormat="1" ht="22.5" x14ac:dyDescent="0.25">
      <c r="A221" s="20"/>
      <c r="B221" s="21" t="s">
        <v>23</v>
      </c>
      <c r="C221" s="183" t="s">
        <v>24</v>
      </c>
      <c r="D221" s="183"/>
      <c r="E221" s="183"/>
      <c r="F221" s="22" t="s">
        <v>21</v>
      </c>
      <c r="G221" s="17" t="s">
        <v>1534</v>
      </c>
      <c r="H221" s="17"/>
      <c r="I221" s="23">
        <v>1.56</v>
      </c>
      <c r="J221" s="109"/>
      <c r="K221" s="132"/>
      <c r="L221" s="147">
        <v>1.56</v>
      </c>
      <c r="M221" s="24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1.8131363601156001</v>
      </c>
      <c r="T221" s="2">
        <f t="shared" si="9"/>
        <v>1.8131363601156001</v>
      </c>
    </row>
    <row r="222" spans="1:20" s="2" customFormat="1" ht="22.5" x14ac:dyDescent="0.25">
      <c r="A222" s="20"/>
      <c r="B222" s="21" t="s">
        <v>25</v>
      </c>
      <c r="C222" s="183" t="s">
        <v>26</v>
      </c>
      <c r="D222" s="183"/>
      <c r="E222" s="183"/>
      <c r="F222" s="22" t="s">
        <v>21</v>
      </c>
      <c r="G222" s="17" t="s">
        <v>1535</v>
      </c>
      <c r="H222" s="17"/>
      <c r="I222" s="23">
        <v>0.51</v>
      </c>
      <c r="J222" s="109"/>
      <c r="K222" s="132"/>
      <c r="L222" s="147">
        <v>0.51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0.59275611773009995</v>
      </c>
      <c r="T222" s="2">
        <f t="shared" si="9"/>
        <v>0.59275611773009995</v>
      </c>
    </row>
    <row r="223" spans="1:20" s="2" customFormat="1" ht="22.5" x14ac:dyDescent="0.25">
      <c r="A223" s="20"/>
      <c r="B223" s="21" t="s">
        <v>28</v>
      </c>
      <c r="C223" s="183" t="s">
        <v>29</v>
      </c>
      <c r="D223" s="183"/>
      <c r="E223" s="183"/>
      <c r="F223" s="22" t="s">
        <v>30</v>
      </c>
      <c r="G223" s="17" t="s">
        <v>1536</v>
      </c>
      <c r="H223" s="17"/>
      <c r="I223" s="23">
        <v>0.89</v>
      </c>
      <c r="J223" s="109"/>
      <c r="K223" s="132"/>
      <c r="L223" s="147">
        <v>0.89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1.0344175387839001</v>
      </c>
      <c r="T223" s="2">
        <f t="shared" si="9"/>
        <v>1.0344175387839001</v>
      </c>
    </row>
    <row r="224" spans="1:20" s="2" customFormat="1" ht="22.5" x14ac:dyDescent="0.25">
      <c r="A224" s="10" t="s">
        <v>4345</v>
      </c>
      <c r="B224" s="11" t="s">
        <v>4346</v>
      </c>
      <c r="C224" s="182" t="s">
        <v>4214</v>
      </c>
      <c r="D224" s="182"/>
      <c r="E224" s="182"/>
      <c r="F224" s="10" t="s">
        <v>35</v>
      </c>
      <c r="G224" s="12">
        <v>1</v>
      </c>
      <c r="H224" s="12"/>
      <c r="I224" s="13">
        <v>121340.59</v>
      </c>
      <c r="J224" s="72"/>
      <c r="K224" s="131"/>
      <c r="L224" s="72"/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141030.151081333</v>
      </c>
      <c r="T224" s="2">
        <f t="shared" si="9"/>
        <v>0</v>
      </c>
    </row>
    <row r="225" spans="1:20" s="2" customFormat="1" ht="15" x14ac:dyDescent="0.25">
      <c r="A225" s="10" t="s">
        <v>250</v>
      </c>
      <c r="B225" s="11" t="s">
        <v>1537</v>
      </c>
      <c r="C225" s="182" t="s">
        <v>4215</v>
      </c>
      <c r="D225" s="182"/>
      <c r="E225" s="182"/>
      <c r="F225" s="10" t="s">
        <v>17</v>
      </c>
      <c r="G225" s="12">
        <v>1</v>
      </c>
      <c r="H225" s="12"/>
      <c r="I225" s="13">
        <v>338.89</v>
      </c>
      <c r="J225" s="72"/>
      <c r="K225" s="131"/>
      <c r="L225" s="72">
        <v>11.6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393.880628897164</v>
      </c>
      <c r="T225" s="2">
        <f t="shared" si="9"/>
        <v>13.482296011116</v>
      </c>
    </row>
    <row r="226" spans="1:20" s="2" customFormat="1" ht="15" x14ac:dyDescent="0.25">
      <c r="A226" s="14"/>
      <c r="B226" s="15"/>
      <c r="C226" s="15"/>
      <c r="D226" s="15"/>
      <c r="E226" s="16" t="s">
        <v>18</v>
      </c>
      <c r="F226" s="16"/>
      <c r="G226" s="17"/>
      <c r="H226" s="17"/>
      <c r="I226" s="18">
        <v>784</v>
      </c>
      <c r="J226" s="114"/>
      <c r="K226" s="138"/>
      <c r="L226" s="151"/>
      <c r="M226" s="19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911.21724764784005</v>
      </c>
      <c r="T226" s="2">
        <f t="shared" si="9"/>
        <v>0</v>
      </c>
    </row>
    <row r="227" spans="1:20" s="2" customFormat="1" ht="22.5" x14ac:dyDescent="0.25">
      <c r="A227" s="20"/>
      <c r="B227" s="21" t="s">
        <v>1539</v>
      </c>
      <c r="C227" s="183" t="s">
        <v>1540</v>
      </c>
      <c r="D227" s="183"/>
      <c r="E227" s="183"/>
      <c r="F227" s="22" t="s">
        <v>21</v>
      </c>
      <c r="G227" s="17" t="s">
        <v>1548</v>
      </c>
      <c r="H227" s="17"/>
      <c r="I227" s="23">
        <v>1.1399999999999999</v>
      </c>
      <c r="J227" s="109"/>
      <c r="K227" s="132"/>
      <c r="L227" s="147">
        <v>1.1399999999999999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1.3249842631613999</v>
      </c>
      <c r="T227" s="2">
        <f t="shared" si="9"/>
        <v>1.3249842631613999</v>
      </c>
    </row>
    <row r="228" spans="1:20" s="2" customFormat="1" ht="22.5" x14ac:dyDescent="0.25">
      <c r="A228" s="20"/>
      <c r="B228" s="21" t="s">
        <v>28</v>
      </c>
      <c r="C228" s="183" t="s">
        <v>29</v>
      </c>
      <c r="D228" s="183"/>
      <c r="E228" s="183"/>
      <c r="F228" s="22" t="s">
        <v>30</v>
      </c>
      <c r="G228" s="17" t="s">
        <v>1575</v>
      </c>
      <c r="H228" s="17"/>
      <c r="I228" s="23">
        <v>0.2</v>
      </c>
      <c r="J228" s="109"/>
      <c r="K228" s="132"/>
      <c r="L228" s="147">
        <v>0.2</v>
      </c>
      <c r="M228" s="24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0.23245337950200001</v>
      </c>
      <c r="T228" s="2">
        <f t="shared" si="9"/>
        <v>0.23245337950200001</v>
      </c>
    </row>
    <row r="229" spans="1:20" s="2" customFormat="1" ht="22.5" x14ac:dyDescent="0.25">
      <c r="A229" s="10" t="s">
        <v>4347</v>
      </c>
      <c r="B229" s="11" t="s">
        <v>4348</v>
      </c>
      <c r="C229" s="182" t="s">
        <v>4217</v>
      </c>
      <c r="D229" s="182"/>
      <c r="E229" s="182"/>
      <c r="F229" s="10" t="s">
        <v>35</v>
      </c>
      <c r="G229" s="12">
        <v>1</v>
      </c>
      <c r="H229" s="12"/>
      <c r="I229" s="13">
        <v>35225.31</v>
      </c>
      <c r="J229" s="72"/>
      <c r="K229" s="131"/>
      <c r="L229" s="72"/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40941.211767528002</v>
      </c>
      <c r="T229" s="2">
        <f t="shared" si="9"/>
        <v>0</v>
      </c>
    </row>
    <row r="230" spans="1:20" s="2" customFormat="1" ht="15" x14ac:dyDescent="0.25">
      <c r="A230" s="10" t="s">
        <v>264</v>
      </c>
      <c r="B230" s="11" t="s">
        <v>791</v>
      </c>
      <c r="C230" s="182" t="s">
        <v>792</v>
      </c>
      <c r="D230" s="182"/>
      <c r="E230" s="182"/>
      <c r="F230" s="10" t="s">
        <v>793</v>
      </c>
      <c r="G230" s="12">
        <v>8</v>
      </c>
      <c r="H230" s="12"/>
      <c r="I230" s="13">
        <v>7234.88</v>
      </c>
      <c r="J230" s="72"/>
      <c r="K230" s="131"/>
      <c r="L230" s="72">
        <v>299.98</v>
      </c>
      <c r="M230" s="13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8408.8615314571507</v>
      </c>
      <c r="T230" s="2">
        <f t="shared" si="9"/>
        <v>348.65682391504998</v>
      </c>
    </row>
    <row r="231" spans="1:20" s="2" customFormat="1" ht="15" x14ac:dyDescent="0.25">
      <c r="A231" s="14"/>
      <c r="B231" s="15"/>
      <c r="C231" s="15"/>
      <c r="D231" s="15"/>
      <c r="E231" s="16" t="s">
        <v>18</v>
      </c>
      <c r="F231" s="16"/>
      <c r="G231" s="17"/>
      <c r="H231" s="17"/>
      <c r="I231" s="18">
        <v>20059.36</v>
      </c>
      <c r="J231" s="114"/>
      <c r="K231" s="138"/>
      <c r="L231" s="151"/>
      <c r="M231" s="19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23314.330113236199</v>
      </c>
      <c r="T231" s="2">
        <f t="shared" si="9"/>
        <v>0</v>
      </c>
    </row>
    <row r="232" spans="1:20" s="2" customFormat="1" ht="22.5" x14ac:dyDescent="0.25">
      <c r="A232" s="20"/>
      <c r="B232" s="21" t="s">
        <v>69</v>
      </c>
      <c r="C232" s="183" t="s">
        <v>70</v>
      </c>
      <c r="D232" s="183"/>
      <c r="E232" s="183"/>
      <c r="F232" s="22" t="s">
        <v>71</v>
      </c>
      <c r="G232" s="17" t="s">
        <v>4349</v>
      </c>
      <c r="H232" s="17"/>
      <c r="I232" s="23">
        <v>12.43</v>
      </c>
      <c r="J232" s="109"/>
      <c r="K232" s="132"/>
      <c r="L232" s="147">
        <v>12.43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14.4469775360493</v>
      </c>
      <c r="T232" s="2">
        <f t="shared" si="9"/>
        <v>14.4469775360493</v>
      </c>
    </row>
    <row r="233" spans="1:20" s="2" customFormat="1" ht="22.5" x14ac:dyDescent="0.25">
      <c r="A233" s="20"/>
      <c r="B233" s="21" t="s">
        <v>795</v>
      </c>
      <c r="C233" s="183" t="s">
        <v>796</v>
      </c>
      <c r="D233" s="183"/>
      <c r="E233" s="183"/>
      <c r="F233" s="22" t="s">
        <v>71</v>
      </c>
      <c r="G233" s="17" t="s">
        <v>4350</v>
      </c>
      <c r="H233" s="17"/>
      <c r="I233" s="23">
        <v>21.02</v>
      </c>
      <c r="J233" s="109"/>
      <c r="K233" s="132"/>
      <c r="L233" s="147">
        <v>21.02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24.430850185660201</v>
      </c>
      <c r="T233" s="2">
        <f t="shared" si="9"/>
        <v>24.430850185660201</v>
      </c>
    </row>
    <row r="234" spans="1:20" s="2" customFormat="1" ht="22.5" x14ac:dyDescent="0.25">
      <c r="A234" s="25" t="s">
        <v>76</v>
      </c>
      <c r="B234" s="26" t="s">
        <v>798</v>
      </c>
      <c r="C234" s="186" t="s">
        <v>799</v>
      </c>
      <c r="D234" s="186"/>
      <c r="E234" s="186"/>
      <c r="F234" s="27" t="s">
        <v>79</v>
      </c>
      <c r="G234" s="28" t="s">
        <v>4351</v>
      </c>
      <c r="H234" s="28"/>
      <c r="I234" s="29">
        <v>0</v>
      </c>
      <c r="J234" s="110"/>
      <c r="K234" s="133"/>
      <c r="L234" s="148">
        <v>0</v>
      </c>
      <c r="M234" s="30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:20" s="2" customFormat="1" ht="22.5" x14ac:dyDescent="0.25">
      <c r="A235" s="20"/>
      <c r="B235" s="21" t="s">
        <v>800</v>
      </c>
      <c r="C235" s="183" t="s">
        <v>801</v>
      </c>
      <c r="D235" s="183"/>
      <c r="E235" s="183"/>
      <c r="F235" s="22" t="s">
        <v>282</v>
      </c>
      <c r="G235" s="17" t="s">
        <v>4352</v>
      </c>
      <c r="H235" s="17"/>
      <c r="I235" s="23">
        <v>1.1599999999999999</v>
      </c>
      <c r="J235" s="109"/>
      <c r="K235" s="132"/>
      <c r="L235" s="147">
        <v>1.1599999999999999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1.3482296011116</v>
      </c>
      <c r="T235" s="2">
        <f t="shared" si="9"/>
        <v>1.3482296011116</v>
      </c>
    </row>
    <row r="236" spans="1:20" s="2" customFormat="1" ht="22.5" x14ac:dyDescent="0.25">
      <c r="A236" s="10" t="s">
        <v>268</v>
      </c>
      <c r="B236" s="11" t="s">
        <v>4353</v>
      </c>
      <c r="C236" s="182" t="s">
        <v>4354</v>
      </c>
      <c r="D236" s="182"/>
      <c r="E236" s="182"/>
      <c r="F236" s="10" t="s">
        <v>35</v>
      </c>
      <c r="G236" s="12">
        <v>1</v>
      </c>
      <c r="H236" s="12"/>
      <c r="I236" s="13">
        <v>832.14</v>
      </c>
      <c r="J236" s="72"/>
      <c r="K236" s="131"/>
      <c r="L236" s="72">
        <v>832.14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967.16877609397102</v>
      </c>
      <c r="T236" s="2">
        <f t="shared" si="9"/>
        <v>967.16877609397102</v>
      </c>
    </row>
    <row r="237" spans="1:20" s="2" customFormat="1" ht="22.5" x14ac:dyDescent="0.25">
      <c r="A237" s="10" t="s">
        <v>1225</v>
      </c>
      <c r="B237" s="11" t="s">
        <v>4353</v>
      </c>
      <c r="C237" s="182" t="s">
        <v>4355</v>
      </c>
      <c r="D237" s="182"/>
      <c r="E237" s="182"/>
      <c r="F237" s="10" t="s">
        <v>35</v>
      </c>
      <c r="G237" s="12">
        <v>2</v>
      </c>
      <c r="H237" s="12"/>
      <c r="I237" s="13">
        <v>3695.74</v>
      </c>
      <c r="J237" s="72"/>
      <c r="K237" s="131"/>
      <c r="L237" s="72">
        <v>3695.74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4295.43626380361</v>
      </c>
      <c r="T237" s="2">
        <f t="shared" si="9"/>
        <v>4295.43626380361</v>
      </c>
    </row>
    <row r="238" spans="1:20" s="2" customFormat="1" ht="22.5" x14ac:dyDescent="0.25">
      <c r="A238" s="10" t="s">
        <v>1227</v>
      </c>
      <c r="B238" s="11" t="s">
        <v>4356</v>
      </c>
      <c r="C238" s="182" t="s">
        <v>4357</v>
      </c>
      <c r="D238" s="182"/>
      <c r="E238" s="182"/>
      <c r="F238" s="10" t="s">
        <v>35</v>
      </c>
      <c r="G238" s="12">
        <v>1</v>
      </c>
      <c r="H238" s="12"/>
      <c r="I238" s="13">
        <v>1381.27</v>
      </c>
      <c r="J238" s="72"/>
      <c r="K238" s="131"/>
      <c r="L238" s="72">
        <v>1381.27</v>
      </c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1605.40439752364</v>
      </c>
      <c r="T238" s="2">
        <f t="shared" si="9"/>
        <v>1605.40439752364</v>
      </c>
    </row>
    <row r="239" spans="1:20" s="2" customFormat="1" ht="22.5" x14ac:dyDescent="0.25">
      <c r="A239" s="10" t="s">
        <v>294</v>
      </c>
      <c r="B239" s="11" t="s">
        <v>4356</v>
      </c>
      <c r="C239" s="182" t="s">
        <v>4358</v>
      </c>
      <c r="D239" s="182"/>
      <c r="E239" s="182"/>
      <c r="F239" s="10" t="s">
        <v>35</v>
      </c>
      <c r="G239" s="12">
        <v>1</v>
      </c>
      <c r="H239" s="12"/>
      <c r="I239" s="13">
        <v>1056.52</v>
      </c>
      <c r="J239" s="72"/>
      <c r="K239" s="131"/>
      <c r="L239" s="72">
        <v>1056.52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1227.9582225572599</v>
      </c>
      <c r="T239" s="2">
        <f t="shared" si="9"/>
        <v>1227.9582225572599</v>
      </c>
    </row>
    <row r="240" spans="1:20" s="2" customFormat="1" ht="22.5" x14ac:dyDescent="0.25">
      <c r="A240" s="10" t="s">
        <v>299</v>
      </c>
      <c r="B240" s="11" t="s">
        <v>4359</v>
      </c>
      <c r="C240" s="182" t="s">
        <v>4221</v>
      </c>
      <c r="D240" s="182"/>
      <c r="E240" s="182"/>
      <c r="F240" s="10" t="s">
        <v>35</v>
      </c>
      <c r="G240" s="12">
        <v>1</v>
      </c>
      <c r="H240" s="12"/>
      <c r="I240" s="13">
        <v>304.39999999999998</v>
      </c>
      <c r="J240" s="72"/>
      <c r="K240" s="131"/>
      <c r="L240" s="72">
        <v>304.39999999999998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353.79404360204398</v>
      </c>
      <c r="T240" s="2">
        <f t="shared" si="9"/>
        <v>353.79404360204398</v>
      </c>
    </row>
    <row r="241" spans="1:20" s="2" customFormat="1" ht="22.5" x14ac:dyDescent="0.25">
      <c r="A241" s="10" t="s">
        <v>302</v>
      </c>
      <c r="B241" s="11" t="s">
        <v>4360</v>
      </c>
      <c r="C241" s="182" t="s">
        <v>4361</v>
      </c>
      <c r="D241" s="182"/>
      <c r="E241" s="182"/>
      <c r="F241" s="10" t="s">
        <v>35</v>
      </c>
      <c r="G241" s="12">
        <v>2</v>
      </c>
      <c r="H241" s="12"/>
      <c r="I241" s="13">
        <v>8607.17</v>
      </c>
      <c r="J241" s="72"/>
      <c r="K241" s="131"/>
      <c r="L241" s="72">
        <v>8607.17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10003.828772241101</v>
      </c>
      <c r="T241" s="2">
        <f t="shared" si="9"/>
        <v>10003.828772241101</v>
      </c>
    </row>
    <row r="242" spans="1:20" s="2" customFormat="1" ht="15" x14ac:dyDescent="0.25">
      <c r="A242" s="209" t="s">
        <v>4362</v>
      </c>
      <c r="B242" s="210"/>
      <c r="C242" s="210"/>
      <c r="D242" s="210"/>
      <c r="E242" s="210"/>
      <c r="F242" s="210"/>
      <c r="G242" s="210"/>
      <c r="H242" s="210"/>
      <c r="I242" s="210"/>
      <c r="J242" s="210"/>
      <c r="K242" s="210"/>
      <c r="L242" s="211"/>
      <c r="M242" s="122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:20" s="2" customFormat="1" ht="56.25" x14ac:dyDescent="0.25">
      <c r="A243" s="10" t="s">
        <v>306</v>
      </c>
      <c r="B243" s="11" t="s">
        <v>2181</v>
      </c>
      <c r="C243" s="182" t="s">
        <v>2182</v>
      </c>
      <c r="D243" s="182"/>
      <c r="E243" s="182"/>
      <c r="F243" s="10" t="s">
        <v>808</v>
      </c>
      <c r="G243" s="33">
        <v>1.18E-2</v>
      </c>
      <c r="H243" s="33"/>
      <c r="I243" s="13">
        <v>1255.28</v>
      </c>
      <c r="J243" s="72"/>
      <c r="K243" s="131"/>
      <c r="L243" s="72">
        <v>72.98</v>
      </c>
      <c r="M243" s="13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1458.97039110635</v>
      </c>
      <c r="T243" s="2">
        <f t="shared" si="9"/>
        <v>84.822238180279797</v>
      </c>
    </row>
    <row r="244" spans="1:20" s="2" customFormat="1" ht="15" x14ac:dyDescent="0.25">
      <c r="A244" s="14"/>
      <c r="B244" s="15"/>
      <c r="C244" s="15"/>
      <c r="D244" s="15"/>
      <c r="E244" s="16" t="s">
        <v>18</v>
      </c>
      <c r="F244" s="16"/>
      <c r="G244" s="17"/>
      <c r="H244" s="17"/>
      <c r="I244" s="18">
        <v>3490.82</v>
      </c>
      <c r="J244" s="114"/>
      <c r="K244" s="138"/>
      <c r="L244" s="151"/>
      <c r="M244" s="19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4057.2645311658598</v>
      </c>
      <c r="T244" s="2">
        <f t="shared" si="9"/>
        <v>0</v>
      </c>
    </row>
    <row r="245" spans="1:20" s="2" customFormat="1" ht="22.5" x14ac:dyDescent="0.25">
      <c r="A245" s="20"/>
      <c r="B245" s="21" t="s">
        <v>809</v>
      </c>
      <c r="C245" s="183" t="s">
        <v>810</v>
      </c>
      <c r="D245" s="183"/>
      <c r="E245" s="183"/>
      <c r="F245" s="22" t="s">
        <v>71</v>
      </c>
      <c r="G245" s="17" t="s">
        <v>4363</v>
      </c>
      <c r="H245" s="17"/>
      <c r="I245" s="23">
        <v>0.96</v>
      </c>
      <c r="J245" s="109"/>
      <c r="K245" s="132"/>
      <c r="L245" s="147">
        <v>0.96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1.1157762216096001</v>
      </c>
      <c r="T245" s="2">
        <f t="shared" si="9"/>
        <v>1.1157762216096001</v>
      </c>
    </row>
    <row r="246" spans="1:20" s="2" customFormat="1" ht="22.5" x14ac:dyDescent="0.25">
      <c r="A246" s="20"/>
      <c r="B246" s="21" t="s">
        <v>69</v>
      </c>
      <c r="C246" s="183" t="s">
        <v>70</v>
      </c>
      <c r="D246" s="183"/>
      <c r="E246" s="183"/>
      <c r="F246" s="22" t="s">
        <v>71</v>
      </c>
      <c r="G246" s="17" t="s">
        <v>4364</v>
      </c>
      <c r="H246" s="17"/>
      <c r="I246" s="23">
        <v>7.0000000000000007E-2</v>
      </c>
      <c r="J246" s="109"/>
      <c r="K246" s="132"/>
      <c r="L246" s="147">
        <v>7.0000000000000007E-2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8.1358682825699996E-2</v>
      </c>
      <c r="T246" s="2">
        <f t="shared" si="9"/>
        <v>8.1358682825699996E-2</v>
      </c>
    </row>
    <row r="247" spans="1:20" s="2" customFormat="1" ht="22.5" x14ac:dyDescent="0.25">
      <c r="A247" s="20"/>
      <c r="B247" s="21" t="s">
        <v>41</v>
      </c>
      <c r="C247" s="183" t="s">
        <v>42</v>
      </c>
      <c r="D247" s="183"/>
      <c r="E247" s="183"/>
      <c r="F247" s="22" t="s">
        <v>21</v>
      </c>
      <c r="G247" s="17" t="s">
        <v>4365</v>
      </c>
      <c r="H247" s="17"/>
      <c r="I247" s="23">
        <v>4.42</v>
      </c>
      <c r="J247" s="109"/>
      <c r="K247" s="132"/>
      <c r="L247" s="147">
        <v>4.42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5.1372196869942002</v>
      </c>
      <c r="T247" s="2">
        <f t="shared" si="9"/>
        <v>5.1372196869942002</v>
      </c>
    </row>
    <row r="248" spans="1:20" s="2" customFormat="1" ht="22.5" x14ac:dyDescent="0.25">
      <c r="A248" s="20"/>
      <c r="B248" s="21" t="s">
        <v>778</v>
      </c>
      <c r="C248" s="183" t="s">
        <v>24</v>
      </c>
      <c r="D248" s="183"/>
      <c r="E248" s="183"/>
      <c r="F248" s="22" t="s">
        <v>71</v>
      </c>
      <c r="G248" s="17" t="s">
        <v>4366</v>
      </c>
      <c r="H248" s="17"/>
      <c r="I248" s="23">
        <v>2.77</v>
      </c>
      <c r="J248" s="109"/>
      <c r="K248" s="132"/>
      <c r="L248" s="147">
        <v>2.77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3.2194793061026998</v>
      </c>
      <c r="T248" s="2">
        <f t="shared" si="9"/>
        <v>3.2194793061026998</v>
      </c>
    </row>
    <row r="249" spans="1:20" s="2" customFormat="1" ht="22.5" x14ac:dyDescent="0.25">
      <c r="A249" s="25" t="s">
        <v>344</v>
      </c>
      <c r="B249" s="26" t="s">
        <v>815</v>
      </c>
      <c r="C249" s="186" t="s">
        <v>816</v>
      </c>
      <c r="D249" s="186"/>
      <c r="E249" s="186"/>
      <c r="F249" s="27" t="s">
        <v>817</v>
      </c>
      <c r="G249" s="28" t="s">
        <v>347</v>
      </c>
      <c r="H249" s="28"/>
      <c r="I249" s="29">
        <v>0</v>
      </c>
      <c r="J249" s="110"/>
      <c r="K249" s="133"/>
      <c r="L249" s="148">
        <v>0</v>
      </c>
      <c r="M249" s="30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:20" s="2" customFormat="1" ht="22.5" x14ac:dyDescent="0.25">
      <c r="A250" s="25" t="s">
        <v>76</v>
      </c>
      <c r="B250" s="26" t="s">
        <v>818</v>
      </c>
      <c r="C250" s="186" t="s">
        <v>819</v>
      </c>
      <c r="D250" s="186"/>
      <c r="E250" s="186"/>
      <c r="F250" s="27" t="s">
        <v>817</v>
      </c>
      <c r="G250" s="28" t="s">
        <v>4367</v>
      </c>
      <c r="H250" s="28"/>
      <c r="I250" s="29">
        <v>0</v>
      </c>
      <c r="J250" s="110"/>
      <c r="K250" s="133"/>
      <c r="L250" s="148">
        <v>0</v>
      </c>
      <c r="M250" s="30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:20" s="2" customFormat="1" ht="22.5" x14ac:dyDescent="0.25">
      <c r="A251" s="25" t="s">
        <v>344</v>
      </c>
      <c r="B251" s="26" t="s">
        <v>821</v>
      </c>
      <c r="C251" s="186" t="s">
        <v>822</v>
      </c>
      <c r="D251" s="186"/>
      <c r="E251" s="186"/>
      <c r="F251" s="27" t="s">
        <v>79</v>
      </c>
      <c r="G251" s="28" t="s">
        <v>347</v>
      </c>
      <c r="H251" s="28"/>
      <c r="I251" s="29">
        <v>0</v>
      </c>
      <c r="J251" s="110"/>
      <c r="K251" s="133"/>
      <c r="L251" s="148">
        <v>0</v>
      </c>
      <c r="M251" s="30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5" t="s">
        <v>344</v>
      </c>
      <c r="B252" s="26" t="s">
        <v>366</v>
      </c>
      <c r="C252" s="186" t="s">
        <v>367</v>
      </c>
      <c r="D252" s="186"/>
      <c r="E252" s="186"/>
      <c r="F252" s="27" t="s">
        <v>21</v>
      </c>
      <c r="G252" s="28" t="s">
        <v>347</v>
      </c>
      <c r="H252" s="28"/>
      <c r="I252" s="29">
        <v>0</v>
      </c>
      <c r="J252" s="110"/>
      <c r="K252" s="133"/>
      <c r="L252" s="148">
        <v>0</v>
      </c>
      <c r="M252" s="30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:20" s="2" customFormat="1" ht="22.5" x14ac:dyDescent="0.25">
      <c r="A253" s="25" t="s">
        <v>344</v>
      </c>
      <c r="B253" s="26" t="s">
        <v>823</v>
      </c>
      <c r="C253" s="186" t="s">
        <v>824</v>
      </c>
      <c r="D253" s="186"/>
      <c r="E253" s="186"/>
      <c r="F253" s="27" t="s">
        <v>79</v>
      </c>
      <c r="G253" s="28" t="s">
        <v>347</v>
      </c>
      <c r="H253" s="28"/>
      <c r="I253" s="29">
        <v>0</v>
      </c>
      <c r="J253" s="110"/>
      <c r="K253" s="133"/>
      <c r="L253" s="148">
        <v>0</v>
      </c>
      <c r="M253" s="30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:20" s="2" customFormat="1" ht="22.5" x14ac:dyDescent="0.25">
      <c r="A254" s="25" t="s">
        <v>344</v>
      </c>
      <c r="B254" s="26" t="s">
        <v>825</v>
      </c>
      <c r="C254" s="186" t="s">
        <v>826</v>
      </c>
      <c r="D254" s="186"/>
      <c r="E254" s="186"/>
      <c r="F254" s="27" t="s">
        <v>79</v>
      </c>
      <c r="G254" s="28" t="s">
        <v>347</v>
      </c>
      <c r="H254" s="28"/>
      <c r="I254" s="29">
        <v>0</v>
      </c>
      <c r="J254" s="110"/>
      <c r="K254" s="133"/>
      <c r="L254" s="148">
        <v>0</v>
      </c>
      <c r="M254" s="30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:20" s="2" customFormat="1" ht="22.5" x14ac:dyDescent="0.25">
      <c r="A255" s="20"/>
      <c r="B255" s="21" t="s">
        <v>784</v>
      </c>
      <c r="C255" s="183" t="s">
        <v>785</v>
      </c>
      <c r="D255" s="183"/>
      <c r="E255" s="183"/>
      <c r="F255" s="22" t="s">
        <v>71</v>
      </c>
      <c r="G255" s="17" t="s">
        <v>4368</v>
      </c>
      <c r="H255" s="17"/>
      <c r="I255" s="23">
        <v>0.21</v>
      </c>
      <c r="J255" s="109"/>
      <c r="K255" s="132"/>
      <c r="L255" s="147">
        <v>0.21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0.24407604847709999</v>
      </c>
      <c r="T255" s="2">
        <f t="shared" si="9"/>
        <v>0.24407604847709999</v>
      </c>
    </row>
    <row r="256" spans="1:20" s="2" customFormat="1" ht="22.5" x14ac:dyDescent="0.25">
      <c r="A256" s="10" t="s">
        <v>309</v>
      </c>
      <c r="B256" s="11" t="s">
        <v>4369</v>
      </c>
      <c r="C256" s="182" t="s">
        <v>2445</v>
      </c>
      <c r="D256" s="182"/>
      <c r="E256" s="182"/>
      <c r="F256" s="10" t="s">
        <v>165</v>
      </c>
      <c r="G256" s="12">
        <v>3</v>
      </c>
      <c r="H256" s="12"/>
      <c r="I256" s="13">
        <v>969.83</v>
      </c>
      <c r="J256" s="72"/>
      <c r="K256" s="131"/>
      <c r="L256" s="72">
        <v>969.83</v>
      </c>
      <c r="M256" s="13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1127.2013052121199</v>
      </c>
      <c r="T256" s="2">
        <f t="shared" si="9"/>
        <v>1127.2013052121199</v>
      </c>
    </row>
    <row r="257" spans="1:20" s="2" customFormat="1" ht="22.5" x14ac:dyDescent="0.25">
      <c r="A257" s="10" t="s">
        <v>313</v>
      </c>
      <c r="B257" s="11" t="s">
        <v>4369</v>
      </c>
      <c r="C257" s="182" t="s">
        <v>4370</v>
      </c>
      <c r="D257" s="182"/>
      <c r="E257" s="182"/>
      <c r="F257" s="10" t="s">
        <v>35</v>
      </c>
      <c r="G257" s="12">
        <v>1</v>
      </c>
      <c r="H257" s="12"/>
      <c r="I257" s="13">
        <v>189.91</v>
      </c>
      <c r="J257" s="72"/>
      <c r="K257" s="131"/>
      <c r="L257" s="72">
        <v>189.91</v>
      </c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220.72610650612401</v>
      </c>
      <c r="T257" s="2">
        <f t="shared" si="9"/>
        <v>220.72610650612401</v>
      </c>
    </row>
    <row r="258" spans="1:20" s="2" customFormat="1" ht="56.25" x14ac:dyDescent="0.25">
      <c r="A258" s="10" t="s">
        <v>316</v>
      </c>
      <c r="B258" s="11" t="s">
        <v>806</v>
      </c>
      <c r="C258" s="182" t="s">
        <v>807</v>
      </c>
      <c r="D258" s="182"/>
      <c r="E258" s="182"/>
      <c r="F258" s="10" t="s">
        <v>808</v>
      </c>
      <c r="G258" s="38">
        <v>6.2345999999999999E-2</v>
      </c>
      <c r="H258" s="38"/>
      <c r="I258" s="13">
        <v>6056.17</v>
      </c>
      <c r="J258" s="72"/>
      <c r="K258" s="131"/>
      <c r="L258" s="72">
        <v>351.52</v>
      </c>
      <c r="M258" s="13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7038.8859166931297</v>
      </c>
      <c r="T258" s="2">
        <f t="shared" si="9"/>
        <v>408.560059812715</v>
      </c>
    </row>
    <row r="259" spans="1:20" s="2" customFormat="1" ht="15" x14ac:dyDescent="0.25">
      <c r="A259" s="14"/>
      <c r="B259" s="15"/>
      <c r="C259" s="15"/>
      <c r="D259" s="15"/>
      <c r="E259" s="16" t="s">
        <v>18</v>
      </c>
      <c r="F259" s="16"/>
      <c r="G259" s="17"/>
      <c r="H259" s="17"/>
      <c r="I259" s="18">
        <v>16866.12</v>
      </c>
      <c r="J259" s="114"/>
      <c r="K259" s="138"/>
      <c r="L259" s="151"/>
      <c r="M259" s="19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19602.932965431399</v>
      </c>
      <c r="T259" s="2">
        <f t="shared" si="9"/>
        <v>0</v>
      </c>
    </row>
    <row r="260" spans="1:20" s="2" customFormat="1" ht="22.5" x14ac:dyDescent="0.25">
      <c r="A260" s="20"/>
      <c r="B260" s="21" t="s">
        <v>809</v>
      </c>
      <c r="C260" s="183" t="s">
        <v>810</v>
      </c>
      <c r="D260" s="183"/>
      <c r="E260" s="183"/>
      <c r="F260" s="22" t="s">
        <v>71</v>
      </c>
      <c r="G260" s="17" t="s">
        <v>4371</v>
      </c>
      <c r="H260" s="17"/>
      <c r="I260" s="23">
        <v>5.08</v>
      </c>
      <c r="J260" s="109"/>
      <c r="K260" s="132"/>
      <c r="L260" s="147">
        <v>5.08</v>
      </c>
      <c r="M260" s="24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5.9043158393508</v>
      </c>
      <c r="T260" s="2">
        <f t="shared" si="9"/>
        <v>5.9043158393508</v>
      </c>
    </row>
    <row r="261" spans="1:20" s="2" customFormat="1" ht="22.5" x14ac:dyDescent="0.25">
      <c r="A261" s="20"/>
      <c r="B261" s="21" t="s">
        <v>69</v>
      </c>
      <c r="C261" s="183" t="s">
        <v>70</v>
      </c>
      <c r="D261" s="183"/>
      <c r="E261" s="183"/>
      <c r="F261" s="22" t="s">
        <v>71</v>
      </c>
      <c r="G261" s="17" t="s">
        <v>3841</v>
      </c>
      <c r="H261" s="17"/>
      <c r="I261" s="23">
        <v>0.36</v>
      </c>
      <c r="J261" s="109"/>
      <c r="K261" s="132"/>
      <c r="L261" s="147">
        <v>0.36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ref="S261:S318" si="10">I261*N261*O261*P261*Q261*R261</f>
        <v>0.41841608310360001</v>
      </c>
      <c r="T261" s="2">
        <f t="shared" ref="T261:T318" si="11">L261*N261*O261*P261*Q261*R261</f>
        <v>0.41841608310360001</v>
      </c>
    </row>
    <row r="262" spans="1:20" s="2" customFormat="1" ht="22.5" x14ac:dyDescent="0.25">
      <c r="A262" s="20"/>
      <c r="B262" s="21" t="s">
        <v>41</v>
      </c>
      <c r="C262" s="183" t="s">
        <v>42</v>
      </c>
      <c r="D262" s="183"/>
      <c r="E262" s="183"/>
      <c r="F262" s="22" t="s">
        <v>21</v>
      </c>
      <c r="G262" s="17" t="s">
        <v>4372</v>
      </c>
      <c r="H262" s="17"/>
      <c r="I262" s="23">
        <v>23.34</v>
      </c>
      <c r="J262" s="109"/>
      <c r="K262" s="132"/>
      <c r="L262" s="147">
        <v>23.34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10"/>
        <v>27.1273093878834</v>
      </c>
      <c r="T262" s="2">
        <f t="shared" si="11"/>
        <v>27.1273093878834</v>
      </c>
    </row>
    <row r="263" spans="1:20" s="2" customFormat="1" ht="22.5" x14ac:dyDescent="0.25">
      <c r="A263" s="20"/>
      <c r="B263" s="21" t="s">
        <v>778</v>
      </c>
      <c r="C263" s="183" t="s">
        <v>24</v>
      </c>
      <c r="D263" s="183"/>
      <c r="E263" s="183"/>
      <c r="F263" s="22" t="s">
        <v>71</v>
      </c>
      <c r="G263" s="17" t="s">
        <v>4373</v>
      </c>
      <c r="H263" s="17"/>
      <c r="I263" s="23">
        <v>10.72</v>
      </c>
      <c r="J263" s="109"/>
      <c r="K263" s="132"/>
      <c r="L263" s="147">
        <v>10.72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10"/>
        <v>12.4595011413072</v>
      </c>
      <c r="T263" s="2">
        <f t="shared" si="11"/>
        <v>12.4595011413072</v>
      </c>
    </row>
    <row r="264" spans="1:20" s="2" customFormat="1" ht="22.5" x14ac:dyDescent="0.25">
      <c r="A264" s="25" t="s">
        <v>344</v>
      </c>
      <c r="B264" s="26" t="s">
        <v>815</v>
      </c>
      <c r="C264" s="186" t="s">
        <v>816</v>
      </c>
      <c r="D264" s="186"/>
      <c r="E264" s="186"/>
      <c r="F264" s="27" t="s">
        <v>817</v>
      </c>
      <c r="G264" s="28" t="s">
        <v>347</v>
      </c>
      <c r="H264" s="28"/>
      <c r="I264" s="29">
        <v>0</v>
      </c>
      <c r="J264" s="110"/>
      <c r="K264" s="133"/>
      <c r="L264" s="148">
        <v>0</v>
      </c>
      <c r="M264" s="30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10"/>
        <v>0</v>
      </c>
      <c r="T264" s="2">
        <f t="shared" si="11"/>
        <v>0</v>
      </c>
    </row>
    <row r="265" spans="1:20" s="2" customFormat="1" ht="22.5" x14ac:dyDescent="0.25">
      <c r="A265" s="25" t="s">
        <v>76</v>
      </c>
      <c r="B265" s="26" t="s">
        <v>818</v>
      </c>
      <c r="C265" s="186" t="s">
        <v>819</v>
      </c>
      <c r="D265" s="186"/>
      <c r="E265" s="186"/>
      <c r="F265" s="27" t="s">
        <v>817</v>
      </c>
      <c r="G265" s="28" t="s">
        <v>4374</v>
      </c>
      <c r="H265" s="28"/>
      <c r="I265" s="29">
        <v>0</v>
      </c>
      <c r="J265" s="110"/>
      <c r="K265" s="133"/>
      <c r="L265" s="148">
        <v>0</v>
      </c>
      <c r="M265" s="30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10"/>
        <v>0</v>
      </c>
      <c r="T265" s="2">
        <f t="shared" si="11"/>
        <v>0</v>
      </c>
    </row>
    <row r="266" spans="1:20" s="2" customFormat="1" ht="22.5" x14ac:dyDescent="0.25">
      <c r="A266" s="25" t="s">
        <v>344</v>
      </c>
      <c r="B266" s="26" t="s">
        <v>821</v>
      </c>
      <c r="C266" s="186" t="s">
        <v>822</v>
      </c>
      <c r="D266" s="186"/>
      <c r="E266" s="186"/>
      <c r="F266" s="27" t="s">
        <v>79</v>
      </c>
      <c r="G266" s="28" t="s">
        <v>347</v>
      </c>
      <c r="H266" s="28"/>
      <c r="I266" s="29">
        <v>0</v>
      </c>
      <c r="J266" s="110"/>
      <c r="K266" s="133"/>
      <c r="L266" s="148">
        <v>0</v>
      </c>
      <c r="M266" s="30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10"/>
        <v>0</v>
      </c>
      <c r="T266" s="2">
        <f t="shared" si="11"/>
        <v>0</v>
      </c>
    </row>
    <row r="267" spans="1:20" s="2" customFormat="1" ht="22.5" x14ac:dyDescent="0.25">
      <c r="A267" s="25" t="s">
        <v>344</v>
      </c>
      <c r="B267" s="26" t="s">
        <v>366</v>
      </c>
      <c r="C267" s="186" t="s">
        <v>367</v>
      </c>
      <c r="D267" s="186"/>
      <c r="E267" s="186"/>
      <c r="F267" s="27" t="s">
        <v>21</v>
      </c>
      <c r="G267" s="28" t="s">
        <v>347</v>
      </c>
      <c r="H267" s="28"/>
      <c r="I267" s="29">
        <v>0</v>
      </c>
      <c r="J267" s="110"/>
      <c r="K267" s="133"/>
      <c r="L267" s="148">
        <v>0</v>
      </c>
      <c r="M267" s="30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0</v>
      </c>
      <c r="T267" s="2">
        <f t="shared" si="11"/>
        <v>0</v>
      </c>
    </row>
    <row r="268" spans="1:20" s="2" customFormat="1" ht="22.5" x14ac:dyDescent="0.25">
      <c r="A268" s="25" t="s">
        <v>344</v>
      </c>
      <c r="B268" s="26" t="s">
        <v>823</v>
      </c>
      <c r="C268" s="186" t="s">
        <v>824</v>
      </c>
      <c r="D268" s="186"/>
      <c r="E268" s="186"/>
      <c r="F268" s="27" t="s">
        <v>79</v>
      </c>
      <c r="G268" s="28" t="s">
        <v>347</v>
      </c>
      <c r="H268" s="28"/>
      <c r="I268" s="29">
        <v>0</v>
      </c>
      <c r="J268" s="110"/>
      <c r="K268" s="133"/>
      <c r="L268" s="148">
        <v>0</v>
      </c>
      <c r="M268" s="30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s="2" customFormat="1" ht="22.5" x14ac:dyDescent="0.25">
      <c r="A269" s="25" t="s">
        <v>344</v>
      </c>
      <c r="B269" s="26" t="s">
        <v>825</v>
      </c>
      <c r="C269" s="186" t="s">
        <v>826</v>
      </c>
      <c r="D269" s="186"/>
      <c r="E269" s="186"/>
      <c r="F269" s="27" t="s">
        <v>79</v>
      </c>
      <c r="G269" s="28" t="s">
        <v>347</v>
      </c>
      <c r="H269" s="28"/>
      <c r="I269" s="29">
        <v>0</v>
      </c>
      <c r="J269" s="110"/>
      <c r="K269" s="133"/>
      <c r="L269" s="148">
        <v>0</v>
      </c>
      <c r="M269" s="30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0</v>
      </c>
      <c r="T269" s="2">
        <f t="shared" si="11"/>
        <v>0</v>
      </c>
    </row>
    <row r="270" spans="1:20" s="2" customFormat="1" ht="22.5" x14ac:dyDescent="0.25">
      <c r="A270" s="20"/>
      <c r="B270" s="21" t="s">
        <v>784</v>
      </c>
      <c r="C270" s="183" t="s">
        <v>785</v>
      </c>
      <c r="D270" s="183"/>
      <c r="E270" s="183"/>
      <c r="F270" s="22" t="s">
        <v>71</v>
      </c>
      <c r="G270" s="17" t="s">
        <v>4375</v>
      </c>
      <c r="H270" s="17"/>
      <c r="I270" s="23">
        <v>1.0900000000000001</v>
      </c>
      <c r="J270" s="109"/>
      <c r="K270" s="132"/>
      <c r="L270" s="147">
        <v>1.0900000000000001</v>
      </c>
      <c r="M270" s="24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1.2668709182858999</v>
      </c>
      <c r="T270" s="2">
        <f t="shared" si="11"/>
        <v>1.2668709182858999</v>
      </c>
    </row>
    <row r="271" spans="1:20" s="2" customFormat="1" ht="22.5" x14ac:dyDescent="0.25">
      <c r="A271" s="10" t="s">
        <v>320</v>
      </c>
      <c r="B271" s="11" t="s">
        <v>4369</v>
      </c>
      <c r="C271" s="182" t="s">
        <v>4376</v>
      </c>
      <c r="D271" s="182"/>
      <c r="E271" s="182"/>
      <c r="F271" s="10" t="s">
        <v>165</v>
      </c>
      <c r="G271" s="12">
        <v>6</v>
      </c>
      <c r="H271" s="12"/>
      <c r="I271" s="13">
        <v>6694.01</v>
      </c>
      <c r="J271" s="72"/>
      <c r="K271" s="131"/>
      <c r="L271" s="72">
        <v>6694.01</v>
      </c>
      <c r="M271" s="13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7780.2262346009102</v>
      </c>
      <c r="T271" s="2">
        <f t="shared" si="11"/>
        <v>7780.2262346009102</v>
      </c>
    </row>
    <row r="272" spans="1:20" s="2" customFormat="1" ht="22.5" x14ac:dyDescent="0.25">
      <c r="A272" s="10" t="s">
        <v>323</v>
      </c>
      <c r="B272" s="11" t="s">
        <v>4369</v>
      </c>
      <c r="C272" s="182" t="s">
        <v>4377</v>
      </c>
      <c r="D272" s="182"/>
      <c r="E272" s="182"/>
      <c r="F272" s="10" t="s">
        <v>35</v>
      </c>
      <c r="G272" s="12">
        <v>1</v>
      </c>
      <c r="H272" s="12"/>
      <c r="I272" s="13">
        <v>1031.4100000000001</v>
      </c>
      <c r="J272" s="72"/>
      <c r="K272" s="131"/>
      <c r="L272" s="72">
        <v>1031.4100000000001</v>
      </c>
      <c r="M272" s="13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1198.77370076079</v>
      </c>
      <c r="T272" s="2">
        <f t="shared" si="11"/>
        <v>1198.77370076079</v>
      </c>
    </row>
    <row r="273" spans="1:20" s="2" customFormat="1" ht="56.25" x14ac:dyDescent="0.25">
      <c r="A273" s="10" t="s">
        <v>327</v>
      </c>
      <c r="B273" s="11" t="s">
        <v>4378</v>
      </c>
      <c r="C273" s="182" t="s">
        <v>4379</v>
      </c>
      <c r="D273" s="182"/>
      <c r="E273" s="182"/>
      <c r="F273" s="10" t="s">
        <v>808</v>
      </c>
      <c r="G273" s="33">
        <v>1.5699999999999999E-2</v>
      </c>
      <c r="H273" s="33"/>
      <c r="I273" s="13">
        <v>1335.51</v>
      </c>
      <c r="J273" s="72"/>
      <c r="K273" s="131"/>
      <c r="L273" s="72">
        <v>85.94</v>
      </c>
      <c r="M273" s="13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1552.21906429358</v>
      </c>
      <c r="T273" s="2">
        <f t="shared" si="11"/>
        <v>99.885217172009405</v>
      </c>
    </row>
    <row r="274" spans="1:20" s="2" customFormat="1" ht="15" x14ac:dyDescent="0.25">
      <c r="A274" s="14"/>
      <c r="B274" s="15"/>
      <c r="C274" s="15"/>
      <c r="D274" s="15"/>
      <c r="E274" s="16" t="s">
        <v>18</v>
      </c>
      <c r="F274" s="16"/>
      <c r="G274" s="17"/>
      <c r="H274" s="17"/>
      <c r="I274" s="18">
        <v>3688.31</v>
      </c>
      <c r="J274" s="114"/>
      <c r="K274" s="138"/>
      <c r="L274" s="151"/>
      <c r="M274" s="19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4286.8006207551098</v>
      </c>
      <c r="T274" s="2">
        <f t="shared" si="11"/>
        <v>0</v>
      </c>
    </row>
    <row r="275" spans="1:20" s="2" customFormat="1" ht="22.5" x14ac:dyDescent="0.25">
      <c r="A275" s="20"/>
      <c r="B275" s="21" t="s">
        <v>809</v>
      </c>
      <c r="C275" s="183" t="s">
        <v>810</v>
      </c>
      <c r="D275" s="183"/>
      <c r="E275" s="183"/>
      <c r="F275" s="22" t="s">
        <v>71</v>
      </c>
      <c r="G275" s="17" t="s">
        <v>4380</v>
      </c>
      <c r="H275" s="17"/>
      <c r="I275" s="23">
        <v>1.31</v>
      </c>
      <c r="J275" s="109"/>
      <c r="K275" s="132"/>
      <c r="L275" s="147">
        <v>1.31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1.5225696357381</v>
      </c>
      <c r="T275" s="2">
        <f t="shared" si="11"/>
        <v>1.5225696357381</v>
      </c>
    </row>
    <row r="276" spans="1:20" s="2" customFormat="1" ht="22.5" x14ac:dyDescent="0.25">
      <c r="A276" s="20"/>
      <c r="B276" s="21" t="s">
        <v>69</v>
      </c>
      <c r="C276" s="183" t="s">
        <v>70</v>
      </c>
      <c r="D276" s="183"/>
      <c r="E276" s="183"/>
      <c r="F276" s="22" t="s">
        <v>71</v>
      </c>
      <c r="G276" s="17" t="s">
        <v>4381</v>
      </c>
      <c r="H276" s="17"/>
      <c r="I276" s="23">
        <v>0.09</v>
      </c>
      <c r="J276" s="109"/>
      <c r="K276" s="132"/>
      <c r="L276" s="147">
        <v>0.09</v>
      </c>
      <c r="M276" s="24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0.1046040207759</v>
      </c>
      <c r="T276" s="2">
        <f t="shared" si="11"/>
        <v>0.1046040207759</v>
      </c>
    </row>
    <row r="277" spans="1:20" s="2" customFormat="1" ht="22.5" x14ac:dyDescent="0.25">
      <c r="A277" s="20"/>
      <c r="B277" s="21" t="s">
        <v>41</v>
      </c>
      <c r="C277" s="183" t="s">
        <v>42</v>
      </c>
      <c r="D277" s="183"/>
      <c r="E277" s="183"/>
      <c r="F277" s="22" t="s">
        <v>21</v>
      </c>
      <c r="G277" s="17" t="s">
        <v>4382</v>
      </c>
      <c r="H277" s="17"/>
      <c r="I277" s="23">
        <v>5.57</v>
      </c>
      <c r="J277" s="109"/>
      <c r="K277" s="132"/>
      <c r="L277" s="147">
        <v>5.57</v>
      </c>
      <c r="M277" s="24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6.4738266191307003</v>
      </c>
      <c r="T277" s="2">
        <f t="shared" si="11"/>
        <v>6.4738266191307003</v>
      </c>
    </row>
    <row r="278" spans="1:20" s="2" customFormat="1" ht="22.5" x14ac:dyDescent="0.25">
      <c r="A278" s="20"/>
      <c r="B278" s="21" t="s">
        <v>778</v>
      </c>
      <c r="C278" s="183" t="s">
        <v>24</v>
      </c>
      <c r="D278" s="183"/>
      <c r="E278" s="183"/>
      <c r="F278" s="22" t="s">
        <v>71</v>
      </c>
      <c r="G278" s="17" t="s">
        <v>4383</v>
      </c>
      <c r="H278" s="17"/>
      <c r="I278" s="23">
        <v>2.7</v>
      </c>
      <c r="J278" s="109"/>
      <c r="K278" s="132"/>
      <c r="L278" s="147">
        <v>2.7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3.138120623277</v>
      </c>
      <c r="T278" s="2">
        <f t="shared" si="11"/>
        <v>3.138120623277</v>
      </c>
    </row>
    <row r="279" spans="1:20" s="2" customFormat="1" ht="22.5" x14ac:dyDescent="0.25">
      <c r="A279" s="25" t="s">
        <v>344</v>
      </c>
      <c r="B279" s="26" t="s">
        <v>815</v>
      </c>
      <c r="C279" s="186" t="s">
        <v>816</v>
      </c>
      <c r="D279" s="186"/>
      <c r="E279" s="186"/>
      <c r="F279" s="27" t="s">
        <v>817</v>
      </c>
      <c r="G279" s="28" t="s">
        <v>347</v>
      </c>
      <c r="H279" s="28"/>
      <c r="I279" s="29">
        <v>0</v>
      </c>
      <c r="J279" s="110"/>
      <c r="K279" s="133"/>
      <c r="L279" s="148">
        <v>0</v>
      </c>
      <c r="M279" s="30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:20" s="2" customFormat="1" ht="22.5" x14ac:dyDescent="0.25">
      <c r="A280" s="25" t="s">
        <v>76</v>
      </c>
      <c r="B280" s="26" t="s">
        <v>818</v>
      </c>
      <c r="C280" s="186" t="s">
        <v>819</v>
      </c>
      <c r="D280" s="186"/>
      <c r="E280" s="186"/>
      <c r="F280" s="27" t="s">
        <v>817</v>
      </c>
      <c r="G280" s="28" t="s">
        <v>4384</v>
      </c>
      <c r="H280" s="28"/>
      <c r="I280" s="29">
        <v>0</v>
      </c>
      <c r="J280" s="110"/>
      <c r="K280" s="133"/>
      <c r="L280" s="148">
        <v>0</v>
      </c>
      <c r="M280" s="30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0</v>
      </c>
      <c r="T280" s="2">
        <f t="shared" si="11"/>
        <v>0</v>
      </c>
    </row>
    <row r="281" spans="1:20" s="2" customFormat="1" ht="22.5" x14ac:dyDescent="0.25">
      <c r="A281" s="25" t="s">
        <v>344</v>
      </c>
      <c r="B281" s="26" t="s">
        <v>821</v>
      </c>
      <c r="C281" s="186" t="s">
        <v>822</v>
      </c>
      <c r="D281" s="186"/>
      <c r="E281" s="186"/>
      <c r="F281" s="27" t="s">
        <v>79</v>
      </c>
      <c r="G281" s="28" t="s">
        <v>347</v>
      </c>
      <c r="H281" s="28"/>
      <c r="I281" s="29">
        <v>0</v>
      </c>
      <c r="J281" s="110"/>
      <c r="K281" s="133"/>
      <c r="L281" s="148">
        <v>0</v>
      </c>
      <c r="M281" s="30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0</v>
      </c>
      <c r="T281" s="2">
        <f t="shared" si="11"/>
        <v>0</v>
      </c>
    </row>
    <row r="282" spans="1:20" s="2" customFormat="1" ht="22.5" x14ac:dyDescent="0.25">
      <c r="A282" s="25" t="s">
        <v>344</v>
      </c>
      <c r="B282" s="26" t="s">
        <v>366</v>
      </c>
      <c r="C282" s="186" t="s">
        <v>367</v>
      </c>
      <c r="D282" s="186"/>
      <c r="E282" s="186"/>
      <c r="F282" s="27" t="s">
        <v>21</v>
      </c>
      <c r="G282" s="28" t="s">
        <v>347</v>
      </c>
      <c r="H282" s="28"/>
      <c r="I282" s="29">
        <v>0</v>
      </c>
      <c r="J282" s="110"/>
      <c r="K282" s="133"/>
      <c r="L282" s="148">
        <v>0</v>
      </c>
      <c r="M282" s="30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0</v>
      </c>
      <c r="T282" s="2">
        <f t="shared" si="11"/>
        <v>0</v>
      </c>
    </row>
    <row r="283" spans="1:20" s="2" customFormat="1" ht="22.5" x14ac:dyDescent="0.25">
      <c r="A283" s="25" t="s">
        <v>344</v>
      </c>
      <c r="B283" s="26" t="s">
        <v>823</v>
      </c>
      <c r="C283" s="186" t="s">
        <v>824</v>
      </c>
      <c r="D283" s="186"/>
      <c r="E283" s="186"/>
      <c r="F283" s="27" t="s">
        <v>79</v>
      </c>
      <c r="G283" s="28" t="s">
        <v>347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:20" s="2" customFormat="1" ht="22.5" x14ac:dyDescent="0.25">
      <c r="A284" s="25" t="s">
        <v>344</v>
      </c>
      <c r="B284" s="26" t="s">
        <v>825</v>
      </c>
      <c r="C284" s="186" t="s">
        <v>826</v>
      </c>
      <c r="D284" s="186"/>
      <c r="E284" s="186"/>
      <c r="F284" s="27" t="s">
        <v>79</v>
      </c>
      <c r="G284" s="28" t="s">
        <v>347</v>
      </c>
      <c r="H284" s="28"/>
      <c r="I284" s="29">
        <v>0</v>
      </c>
      <c r="J284" s="110"/>
      <c r="K284" s="133"/>
      <c r="L284" s="148">
        <v>0</v>
      </c>
      <c r="M284" s="30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0</v>
      </c>
      <c r="T284" s="2">
        <f t="shared" si="11"/>
        <v>0</v>
      </c>
    </row>
    <row r="285" spans="1:20" s="2" customFormat="1" ht="22.5" x14ac:dyDescent="0.25">
      <c r="A285" s="20"/>
      <c r="B285" s="21" t="s">
        <v>784</v>
      </c>
      <c r="C285" s="183" t="s">
        <v>785</v>
      </c>
      <c r="D285" s="183"/>
      <c r="E285" s="183"/>
      <c r="F285" s="22" t="s">
        <v>71</v>
      </c>
      <c r="G285" s="17" t="s">
        <v>4385</v>
      </c>
      <c r="H285" s="17"/>
      <c r="I285" s="23">
        <v>0.26</v>
      </c>
      <c r="J285" s="109"/>
      <c r="K285" s="132"/>
      <c r="L285" s="147">
        <v>0.26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0.30218939335259998</v>
      </c>
      <c r="T285" s="2">
        <f t="shared" si="11"/>
        <v>0.30218939335259998</v>
      </c>
    </row>
    <row r="286" spans="1:20" s="2" customFormat="1" ht="22.5" x14ac:dyDescent="0.25">
      <c r="A286" s="10" t="s">
        <v>331</v>
      </c>
      <c r="B286" s="11" t="s">
        <v>4369</v>
      </c>
      <c r="C286" s="182" t="s">
        <v>4386</v>
      </c>
      <c r="D286" s="182"/>
      <c r="E286" s="182"/>
      <c r="F286" s="10" t="s">
        <v>165</v>
      </c>
      <c r="G286" s="12">
        <v>1</v>
      </c>
      <c r="H286" s="12"/>
      <c r="I286" s="13">
        <v>1767.07</v>
      </c>
      <c r="J286" s="72"/>
      <c r="K286" s="131"/>
      <c r="L286" s="72">
        <v>1767.07</v>
      </c>
      <c r="M286" s="13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2053.8069665829998</v>
      </c>
      <c r="T286" s="2">
        <f t="shared" si="11"/>
        <v>2053.8069665829998</v>
      </c>
    </row>
    <row r="287" spans="1:20" s="2" customFormat="1" ht="56.25" x14ac:dyDescent="0.25">
      <c r="A287" s="10" t="s">
        <v>350</v>
      </c>
      <c r="B287" s="11" t="s">
        <v>2235</v>
      </c>
      <c r="C287" s="182" t="s">
        <v>2236</v>
      </c>
      <c r="D287" s="182"/>
      <c r="E287" s="182"/>
      <c r="F287" s="10" t="s">
        <v>808</v>
      </c>
      <c r="G287" s="33">
        <v>4.4400000000000002E-2</v>
      </c>
      <c r="H287" s="33"/>
      <c r="I287" s="13">
        <v>3762.23</v>
      </c>
      <c r="J287" s="72"/>
      <c r="K287" s="131"/>
      <c r="L287" s="72">
        <v>243.04</v>
      </c>
      <c r="M287" s="13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4372.71538981905</v>
      </c>
      <c r="T287" s="2">
        <f t="shared" si="11"/>
        <v>282.47734677083002</v>
      </c>
    </row>
    <row r="288" spans="1:20" s="2" customFormat="1" ht="15" x14ac:dyDescent="0.25">
      <c r="A288" s="14"/>
      <c r="B288" s="15"/>
      <c r="C288" s="15"/>
      <c r="D288" s="15"/>
      <c r="E288" s="16" t="s">
        <v>18</v>
      </c>
      <c r="F288" s="16"/>
      <c r="G288" s="17"/>
      <c r="H288" s="17"/>
      <c r="I288" s="18">
        <v>10423.780000000001</v>
      </c>
      <c r="J288" s="114"/>
      <c r="K288" s="138"/>
      <c r="L288" s="151"/>
      <c r="M288" s="19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12115.2144409268</v>
      </c>
      <c r="T288" s="2">
        <f t="shared" si="11"/>
        <v>0</v>
      </c>
    </row>
    <row r="289" spans="1:20" s="2" customFormat="1" ht="22.5" x14ac:dyDescent="0.25">
      <c r="A289" s="20"/>
      <c r="B289" s="21" t="s">
        <v>809</v>
      </c>
      <c r="C289" s="183" t="s">
        <v>810</v>
      </c>
      <c r="D289" s="183"/>
      <c r="E289" s="183"/>
      <c r="F289" s="22" t="s">
        <v>71</v>
      </c>
      <c r="G289" s="17" t="s">
        <v>4387</v>
      </c>
      <c r="H289" s="17"/>
      <c r="I289" s="23">
        <v>3.71</v>
      </c>
      <c r="J289" s="109"/>
      <c r="K289" s="132"/>
      <c r="L289" s="147">
        <v>3.71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4.3120101897621002</v>
      </c>
      <c r="T289" s="2">
        <f t="shared" si="11"/>
        <v>4.3120101897621002</v>
      </c>
    </row>
    <row r="290" spans="1:20" s="2" customFormat="1" ht="22.5" x14ac:dyDescent="0.25">
      <c r="A290" s="20"/>
      <c r="B290" s="21" t="s">
        <v>69</v>
      </c>
      <c r="C290" s="183" t="s">
        <v>70</v>
      </c>
      <c r="D290" s="183"/>
      <c r="E290" s="183"/>
      <c r="F290" s="22" t="s">
        <v>71</v>
      </c>
      <c r="G290" s="17" t="s">
        <v>4388</v>
      </c>
      <c r="H290" s="17"/>
      <c r="I290" s="23">
        <v>0.24</v>
      </c>
      <c r="J290" s="109"/>
      <c r="K290" s="132"/>
      <c r="L290" s="147">
        <v>0.24</v>
      </c>
      <c r="M290" s="24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0.27894405540240003</v>
      </c>
      <c r="T290" s="2">
        <f t="shared" si="11"/>
        <v>0.27894405540240003</v>
      </c>
    </row>
    <row r="291" spans="1:20" s="2" customFormat="1" ht="22.5" x14ac:dyDescent="0.25">
      <c r="A291" s="20"/>
      <c r="B291" s="21" t="s">
        <v>41</v>
      </c>
      <c r="C291" s="183" t="s">
        <v>42</v>
      </c>
      <c r="D291" s="183"/>
      <c r="E291" s="183"/>
      <c r="F291" s="22" t="s">
        <v>21</v>
      </c>
      <c r="G291" s="17" t="s">
        <v>4389</v>
      </c>
      <c r="H291" s="17"/>
      <c r="I291" s="23">
        <v>15.75</v>
      </c>
      <c r="J291" s="109"/>
      <c r="K291" s="132"/>
      <c r="L291" s="147">
        <v>15.75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18.3057036357825</v>
      </c>
      <c r="T291" s="2">
        <f t="shared" si="11"/>
        <v>18.3057036357825</v>
      </c>
    </row>
    <row r="292" spans="1:20" s="2" customFormat="1" ht="22.5" x14ac:dyDescent="0.25">
      <c r="A292" s="20"/>
      <c r="B292" s="21" t="s">
        <v>778</v>
      </c>
      <c r="C292" s="183" t="s">
        <v>24</v>
      </c>
      <c r="D292" s="183"/>
      <c r="E292" s="183"/>
      <c r="F292" s="22" t="s">
        <v>71</v>
      </c>
      <c r="G292" s="17" t="s">
        <v>4390</v>
      </c>
      <c r="H292" s="17"/>
      <c r="I292" s="23">
        <v>7.63</v>
      </c>
      <c r="J292" s="109"/>
      <c r="K292" s="132"/>
      <c r="L292" s="147">
        <v>7.63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8.8680964280012997</v>
      </c>
      <c r="T292" s="2">
        <f t="shared" si="11"/>
        <v>8.8680964280012997</v>
      </c>
    </row>
    <row r="293" spans="1:20" s="2" customFormat="1" ht="22.5" x14ac:dyDescent="0.25">
      <c r="A293" s="25" t="s">
        <v>344</v>
      </c>
      <c r="B293" s="26" t="s">
        <v>815</v>
      </c>
      <c r="C293" s="186" t="s">
        <v>816</v>
      </c>
      <c r="D293" s="186"/>
      <c r="E293" s="186"/>
      <c r="F293" s="27" t="s">
        <v>817</v>
      </c>
      <c r="G293" s="28" t="s">
        <v>347</v>
      </c>
      <c r="H293" s="28"/>
      <c r="I293" s="29">
        <v>0</v>
      </c>
      <c r="J293" s="110"/>
      <c r="K293" s="133"/>
      <c r="L293" s="148">
        <v>0</v>
      </c>
      <c r="M293" s="30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:20" s="2" customFormat="1" ht="22.5" x14ac:dyDescent="0.25">
      <c r="A294" s="25" t="s">
        <v>76</v>
      </c>
      <c r="B294" s="26" t="s">
        <v>818</v>
      </c>
      <c r="C294" s="186" t="s">
        <v>819</v>
      </c>
      <c r="D294" s="186"/>
      <c r="E294" s="186"/>
      <c r="F294" s="27" t="s">
        <v>817</v>
      </c>
      <c r="G294" s="28" t="s">
        <v>4391</v>
      </c>
      <c r="H294" s="28"/>
      <c r="I294" s="29">
        <v>0</v>
      </c>
      <c r="J294" s="110"/>
      <c r="K294" s="133"/>
      <c r="L294" s="148">
        <v>0</v>
      </c>
      <c r="M294" s="30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:20" s="2" customFormat="1" ht="22.5" x14ac:dyDescent="0.25">
      <c r="A295" s="25" t="s">
        <v>344</v>
      </c>
      <c r="B295" s="26" t="s">
        <v>821</v>
      </c>
      <c r="C295" s="186" t="s">
        <v>822</v>
      </c>
      <c r="D295" s="186"/>
      <c r="E295" s="186"/>
      <c r="F295" s="27" t="s">
        <v>79</v>
      </c>
      <c r="G295" s="28" t="s">
        <v>347</v>
      </c>
      <c r="H295" s="28"/>
      <c r="I295" s="29">
        <v>0</v>
      </c>
      <c r="J295" s="110"/>
      <c r="K295" s="133"/>
      <c r="L295" s="148">
        <v>0</v>
      </c>
      <c r="M295" s="30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:20" s="2" customFormat="1" ht="22.5" x14ac:dyDescent="0.25">
      <c r="A296" s="25" t="s">
        <v>344</v>
      </c>
      <c r="B296" s="26" t="s">
        <v>366</v>
      </c>
      <c r="C296" s="186" t="s">
        <v>367</v>
      </c>
      <c r="D296" s="186"/>
      <c r="E296" s="186"/>
      <c r="F296" s="27" t="s">
        <v>21</v>
      </c>
      <c r="G296" s="28" t="s">
        <v>347</v>
      </c>
      <c r="H296" s="28"/>
      <c r="I296" s="29">
        <v>0</v>
      </c>
      <c r="J296" s="110"/>
      <c r="K296" s="133"/>
      <c r="L296" s="148">
        <v>0</v>
      </c>
      <c r="M296" s="30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:20" s="2" customFormat="1" ht="22.5" x14ac:dyDescent="0.25">
      <c r="A297" s="25" t="s">
        <v>344</v>
      </c>
      <c r="B297" s="26" t="s">
        <v>825</v>
      </c>
      <c r="C297" s="186" t="s">
        <v>826</v>
      </c>
      <c r="D297" s="186"/>
      <c r="E297" s="186"/>
      <c r="F297" s="27" t="s">
        <v>79</v>
      </c>
      <c r="G297" s="28" t="s">
        <v>347</v>
      </c>
      <c r="H297" s="28"/>
      <c r="I297" s="29">
        <v>0</v>
      </c>
      <c r="J297" s="110"/>
      <c r="K297" s="133"/>
      <c r="L297" s="148">
        <v>0</v>
      </c>
      <c r="M297" s="30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:20" s="2" customFormat="1" ht="22.5" x14ac:dyDescent="0.25">
      <c r="A298" s="20"/>
      <c r="B298" s="21" t="s">
        <v>784</v>
      </c>
      <c r="C298" s="183" t="s">
        <v>785</v>
      </c>
      <c r="D298" s="183"/>
      <c r="E298" s="183"/>
      <c r="F298" s="22" t="s">
        <v>71</v>
      </c>
      <c r="G298" s="17" t="s">
        <v>4392</v>
      </c>
      <c r="H298" s="17"/>
      <c r="I298" s="23">
        <v>0.73</v>
      </c>
      <c r="J298" s="109"/>
      <c r="K298" s="132"/>
      <c r="L298" s="147">
        <v>0.73</v>
      </c>
      <c r="M298" s="24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0.84845483518230003</v>
      </c>
      <c r="T298" s="2">
        <f t="shared" si="11"/>
        <v>0.84845483518230003</v>
      </c>
    </row>
    <row r="299" spans="1:20" s="2" customFormat="1" ht="22.5" x14ac:dyDescent="0.25">
      <c r="A299" s="10" t="s">
        <v>374</v>
      </c>
      <c r="B299" s="11" t="s">
        <v>4369</v>
      </c>
      <c r="C299" s="182" t="s">
        <v>4393</v>
      </c>
      <c r="D299" s="182"/>
      <c r="E299" s="182"/>
      <c r="F299" s="10" t="s">
        <v>165</v>
      </c>
      <c r="G299" s="12">
        <v>2</v>
      </c>
      <c r="H299" s="12"/>
      <c r="I299" s="13">
        <v>3909.99</v>
      </c>
      <c r="J299" s="72"/>
      <c r="K299" s="131"/>
      <c r="L299" s="72">
        <v>3909.99</v>
      </c>
      <c r="M299" s="13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4544.4519465951198</v>
      </c>
      <c r="T299" s="2">
        <f t="shared" si="11"/>
        <v>4544.4519465951198</v>
      </c>
    </row>
    <row r="300" spans="1:20" s="2" customFormat="1" ht="22.5" x14ac:dyDescent="0.25">
      <c r="A300" s="10" t="s">
        <v>377</v>
      </c>
      <c r="B300" s="11" t="s">
        <v>4369</v>
      </c>
      <c r="C300" s="182" t="s">
        <v>4394</v>
      </c>
      <c r="D300" s="182"/>
      <c r="E300" s="182"/>
      <c r="F300" s="10" t="s">
        <v>165</v>
      </c>
      <c r="G300" s="32">
        <v>0.7</v>
      </c>
      <c r="H300" s="32"/>
      <c r="I300" s="13">
        <v>1180.51</v>
      </c>
      <c r="J300" s="72"/>
      <c r="K300" s="131"/>
      <c r="L300" s="72">
        <v>1180.51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1372.0676951795299</v>
      </c>
      <c r="T300" s="2">
        <f t="shared" si="11"/>
        <v>1372.0676951795299</v>
      </c>
    </row>
    <row r="301" spans="1:20" s="2" customFormat="1" ht="22.5" x14ac:dyDescent="0.25">
      <c r="A301" s="10" t="s">
        <v>380</v>
      </c>
      <c r="B301" s="11" t="s">
        <v>4369</v>
      </c>
      <c r="C301" s="182" t="s">
        <v>4395</v>
      </c>
      <c r="D301" s="182"/>
      <c r="E301" s="182"/>
      <c r="F301" s="10" t="s">
        <v>35</v>
      </c>
      <c r="G301" s="12">
        <v>1</v>
      </c>
      <c r="H301" s="12"/>
      <c r="I301" s="13">
        <v>1131.52</v>
      </c>
      <c r="J301" s="72"/>
      <c r="K301" s="131"/>
      <c r="L301" s="72">
        <v>1131.52</v>
      </c>
      <c r="M301" s="13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1315.12823987052</v>
      </c>
      <c r="T301" s="2">
        <f t="shared" si="11"/>
        <v>1315.12823987052</v>
      </c>
    </row>
    <row r="302" spans="1:20" s="2" customFormat="1" ht="22.5" x14ac:dyDescent="0.25">
      <c r="A302" s="10" t="s">
        <v>383</v>
      </c>
      <c r="B302" s="11" t="s">
        <v>4369</v>
      </c>
      <c r="C302" s="182" t="s">
        <v>4396</v>
      </c>
      <c r="D302" s="182"/>
      <c r="E302" s="182"/>
      <c r="F302" s="10" t="s">
        <v>35</v>
      </c>
      <c r="G302" s="12">
        <v>2</v>
      </c>
      <c r="H302" s="12"/>
      <c r="I302" s="13">
        <v>1140.3499999999999</v>
      </c>
      <c r="J302" s="72"/>
      <c r="K302" s="131"/>
      <c r="L302" s="72">
        <v>1140.3499999999999</v>
      </c>
      <c r="M302" s="13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1325.39105657553</v>
      </c>
      <c r="T302" s="2">
        <f t="shared" si="11"/>
        <v>1325.39105657553</v>
      </c>
    </row>
    <row r="303" spans="1:20" s="2" customFormat="1" ht="22.5" x14ac:dyDescent="0.25">
      <c r="A303" s="10" t="s">
        <v>386</v>
      </c>
      <c r="B303" s="11" t="s">
        <v>4397</v>
      </c>
      <c r="C303" s="182" t="s">
        <v>4398</v>
      </c>
      <c r="D303" s="182"/>
      <c r="E303" s="182"/>
      <c r="F303" s="10" t="s">
        <v>165</v>
      </c>
      <c r="G303" s="32">
        <v>11.3</v>
      </c>
      <c r="H303" s="32"/>
      <c r="I303" s="13">
        <v>565.62</v>
      </c>
      <c r="J303" s="72"/>
      <c r="K303" s="131"/>
      <c r="L303" s="72">
        <v>565.62</v>
      </c>
      <c r="M303" s="13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657.40140256960603</v>
      </c>
      <c r="T303" s="2">
        <f t="shared" si="11"/>
        <v>657.40140256960603</v>
      </c>
    </row>
    <row r="304" spans="1:20" s="2" customFormat="1" ht="15" x14ac:dyDescent="0.25">
      <c r="A304" s="10" t="s">
        <v>389</v>
      </c>
      <c r="B304" s="11" t="s">
        <v>834</v>
      </c>
      <c r="C304" s="182" t="s">
        <v>835</v>
      </c>
      <c r="D304" s="182"/>
      <c r="E304" s="182"/>
      <c r="F304" s="10" t="s">
        <v>71</v>
      </c>
      <c r="G304" s="36">
        <v>7.0000000000000001E-3</v>
      </c>
      <c r="H304" s="36"/>
      <c r="I304" s="13">
        <v>696.91</v>
      </c>
      <c r="J304" s="72"/>
      <c r="K304" s="131"/>
      <c r="L304" s="72">
        <v>696.91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809.99542354369396</v>
      </c>
      <c r="T304" s="2">
        <f t="shared" si="11"/>
        <v>809.99542354369396</v>
      </c>
    </row>
    <row r="305" spans="1:20" s="2" customFormat="1" ht="15" x14ac:dyDescent="0.25">
      <c r="A305" s="10" t="s">
        <v>392</v>
      </c>
      <c r="B305" s="11" t="s">
        <v>4399</v>
      </c>
      <c r="C305" s="182" t="s">
        <v>24</v>
      </c>
      <c r="D305" s="182"/>
      <c r="E305" s="182"/>
      <c r="F305" s="10" t="s">
        <v>71</v>
      </c>
      <c r="G305" s="33">
        <v>1.2999999999999999E-3</v>
      </c>
      <c r="H305" s="33"/>
      <c r="I305" s="13">
        <v>175.95</v>
      </c>
      <c r="J305" s="72"/>
      <c r="K305" s="131"/>
      <c r="L305" s="72">
        <v>175.95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204.50086061688401</v>
      </c>
      <c r="T305" s="2">
        <f t="shared" si="11"/>
        <v>204.50086061688401</v>
      </c>
    </row>
    <row r="306" spans="1:20" s="2" customFormat="1" ht="22.5" x14ac:dyDescent="0.25">
      <c r="A306" s="10" t="s">
        <v>395</v>
      </c>
      <c r="B306" s="11" t="s">
        <v>2333</v>
      </c>
      <c r="C306" s="182" t="s">
        <v>2334</v>
      </c>
      <c r="D306" s="182"/>
      <c r="E306" s="182"/>
      <c r="F306" s="10" t="s">
        <v>726</v>
      </c>
      <c r="G306" s="36">
        <v>5.6000000000000001E-2</v>
      </c>
      <c r="H306" s="36"/>
      <c r="I306" s="13">
        <v>867.15</v>
      </c>
      <c r="J306" s="72"/>
      <c r="K306" s="131"/>
      <c r="L306" s="72">
        <v>155.16999999999999</v>
      </c>
      <c r="M306" s="13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1007.8597401758</v>
      </c>
      <c r="T306" s="2">
        <f t="shared" si="11"/>
        <v>180.34895448662701</v>
      </c>
    </row>
    <row r="307" spans="1:20" s="2" customFormat="1" ht="15" x14ac:dyDescent="0.25">
      <c r="A307" s="14"/>
      <c r="B307" s="15"/>
      <c r="C307" s="15"/>
      <c r="D307" s="15"/>
      <c r="E307" s="16" t="s">
        <v>18</v>
      </c>
      <c r="F307" s="16"/>
      <c r="G307" s="17"/>
      <c r="H307" s="17"/>
      <c r="I307" s="18">
        <v>1861.03</v>
      </c>
      <c r="J307" s="114"/>
      <c r="K307" s="138"/>
      <c r="L307" s="151"/>
      <c r="M307" s="19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2163.0135642730302</v>
      </c>
      <c r="T307" s="2">
        <f t="shared" si="11"/>
        <v>0</v>
      </c>
    </row>
    <row r="308" spans="1:20" s="2" customFormat="1" ht="22.5" x14ac:dyDescent="0.25">
      <c r="A308" s="20"/>
      <c r="B308" s="21" t="s">
        <v>730</v>
      </c>
      <c r="C308" s="183" t="s">
        <v>731</v>
      </c>
      <c r="D308" s="183"/>
      <c r="E308" s="183"/>
      <c r="F308" s="22" t="s">
        <v>71</v>
      </c>
      <c r="G308" s="17" t="s">
        <v>4400</v>
      </c>
      <c r="H308" s="17"/>
      <c r="I308" s="23">
        <v>0.46</v>
      </c>
      <c r="J308" s="109"/>
      <c r="K308" s="132"/>
      <c r="L308" s="147">
        <v>0.46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0.53464277285460005</v>
      </c>
      <c r="T308" s="2">
        <f t="shared" si="11"/>
        <v>0.53464277285460005</v>
      </c>
    </row>
    <row r="309" spans="1:20" s="2" customFormat="1" ht="22.5" x14ac:dyDescent="0.25">
      <c r="A309" s="20"/>
      <c r="B309" s="21" t="s">
        <v>733</v>
      </c>
      <c r="C309" s="183" t="s">
        <v>734</v>
      </c>
      <c r="D309" s="183"/>
      <c r="E309" s="183"/>
      <c r="F309" s="22" t="s">
        <v>71</v>
      </c>
      <c r="G309" s="17" t="s">
        <v>4401</v>
      </c>
      <c r="H309" s="17"/>
      <c r="I309" s="23">
        <v>0.59</v>
      </c>
      <c r="J309" s="109"/>
      <c r="K309" s="132"/>
      <c r="L309" s="147">
        <v>0.59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0.68573746953089998</v>
      </c>
      <c r="T309" s="2">
        <f t="shared" si="11"/>
        <v>0.68573746953089998</v>
      </c>
    </row>
    <row r="310" spans="1:20" s="2" customFormat="1" ht="22.5" x14ac:dyDescent="0.25">
      <c r="A310" s="20"/>
      <c r="B310" s="21" t="s">
        <v>736</v>
      </c>
      <c r="C310" s="183" t="s">
        <v>737</v>
      </c>
      <c r="D310" s="183"/>
      <c r="E310" s="183"/>
      <c r="F310" s="22" t="s">
        <v>71</v>
      </c>
      <c r="G310" s="17" t="s">
        <v>4402</v>
      </c>
      <c r="H310" s="17"/>
      <c r="I310" s="23">
        <v>7.0000000000000007E-2</v>
      </c>
      <c r="J310" s="109"/>
      <c r="K310" s="132"/>
      <c r="L310" s="147">
        <v>7.0000000000000007E-2</v>
      </c>
      <c r="M310" s="24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8.1358682825699996E-2</v>
      </c>
      <c r="T310" s="2">
        <f t="shared" si="11"/>
        <v>8.1358682825699996E-2</v>
      </c>
    </row>
    <row r="311" spans="1:20" s="2" customFormat="1" ht="22.5" x14ac:dyDescent="0.25">
      <c r="A311" s="20"/>
      <c r="B311" s="21" t="s">
        <v>739</v>
      </c>
      <c r="C311" s="183" t="s">
        <v>740</v>
      </c>
      <c r="D311" s="183"/>
      <c r="E311" s="183"/>
      <c r="F311" s="22" t="s">
        <v>71</v>
      </c>
      <c r="G311" s="17" t="s">
        <v>4403</v>
      </c>
      <c r="H311" s="17"/>
      <c r="I311" s="23">
        <v>14.35</v>
      </c>
      <c r="J311" s="109"/>
      <c r="K311" s="132"/>
      <c r="L311" s="147">
        <v>14.35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16.6785299792685</v>
      </c>
      <c r="T311" s="2">
        <f t="shared" si="11"/>
        <v>16.6785299792685</v>
      </c>
    </row>
    <row r="312" spans="1:20" s="2" customFormat="1" ht="22.5" x14ac:dyDescent="0.25">
      <c r="A312" s="20"/>
      <c r="B312" s="21" t="s">
        <v>2339</v>
      </c>
      <c r="C312" s="183" t="s">
        <v>2340</v>
      </c>
      <c r="D312" s="183"/>
      <c r="E312" s="183"/>
      <c r="F312" s="22" t="s">
        <v>2341</v>
      </c>
      <c r="G312" s="17" t="s">
        <v>4404</v>
      </c>
      <c r="H312" s="17"/>
      <c r="I312" s="23">
        <v>2.46</v>
      </c>
      <c r="J312" s="109"/>
      <c r="K312" s="132"/>
      <c r="L312" s="147">
        <v>2.46</v>
      </c>
      <c r="M312" s="24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2.8591765678746</v>
      </c>
      <c r="T312" s="2">
        <f t="shared" si="11"/>
        <v>2.8591765678746</v>
      </c>
    </row>
    <row r="313" spans="1:20" s="2" customFormat="1" ht="22.5" x14ac:dyDescent="0.25">
      <c r="A313" s="10" t="s">
        <v>398</v>
      </c>
      <c r="B313" s="11" t="s">
        <v>4405</v>
      </c>
      <c r="C313" s="182" t="s">
        <v>4406</v>
      </c>
      <c r="D313" s="182"/>
      <c r="E313" s="182"/>
      <c r="F313" s="10" t="s">
        <v>282</v>
      </c>
      <c r="G313" s="37">
        <v>8.6239999999999997E-2</v>
      </c>
      <c r="H313" s="37"/>
      <c r="I313" s="13">
        <v>48.31</v>
      </c>
      <c r="J313" s="72"/>
      <c r="K313" s="131"/>
      <c r="L313" s="72">
        <v>48.31</v>
      </c>
      <c r="M313" s="1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56.149113818708102</v>
      </c>
      <c r="T313" s="2">
        <f t="shared" si="11"/>
        <v>56.149113818708102</v>
      </c>
    </row>
    <row r="314" spans="1:20" s="2" customFormat="1" ht="22.5" x14ac:dyDescent="0.25">
      <c r="A314" s="10" t="s">
        <v>401</v>
      </c>
      <c r="B314" s="11" t="s">
        <v>4407</v>
      </c>
      <c r="C314" s="182" t="s">
        <v>4408</v>
      </c>
      <c r="D314" s="182"/>
      <c r="E314" s="182"/>
      <c r="F314" s="10" t="s">
        <v>817</v>
      </c>
      <c r="G314" s="31">
        <v>1.54</v>
      </c>
      <c r="H314" s="31"/>
      <c r="I314" s="13">
        <v>206.85</v>
      </c>
      <c r="J314" s="72"/>
      <c r="K314" s="131"/>
      <c r="L314" s="72">
        <v>206.85</v>
      </c>
      <c r="M314" s="13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240.41490774994301</v>
      </c>
      <c r="T314" s="2">
        <f t="shared" si="11"/>
        <v>240.41490774994301</v>
      </c>
    </row>
    <row r="315" spans="1:20" s="2" customFormat="1" ht="22.5" x14ac:dyDescent="0.25">
      <c r="A315" s="10" t="s">
        <v>403</v>
      </c>
      <c r="B315" s="11" t="s">
        <v>4409</v>
      </c>
      <c r="C315" s="182" t="s">
        <v>2351</v>
      </c>
      <c r="D315" s="182"/>
      <c r="E315" s="182"/>
      <c r="F315" s="10" t="s">
        <v>165</v>
      </c>
      <c r="G315" s="31">
        <v>3.09</v>
      </c>
      <c r="H315" s="31"/>
      <c r="I315" s="13">
        <v>51.65</v>
      </c>
      <c r="J315" s="72"/>
      <c r="K315" s="131"/>
      <c r="L315" s="72">
        <v>51.65</v>
      </c>
      <c r="M315" s="13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60.031085256391499</v>
      </c>
      <c r="T315" s="2">
        <f t="shared" si="11"/>
        <v>60.031085256391499</v>
      </c>
    </row>
    <row r="316" spans="1:20" s="2" customFormat="1" ht="22.5" x14ac:dyDescent="0.25">
      <c r="A316" s="10" t="s">
        <v>406</v>
      </c>
      <c r="B316" s="11" t="s">
        <v>4410</v>
      </c>
      <c r="C316" s="182" t="s">
        <v>2357</v>
      </c>
      <c r="D316" s="182"/>
      <c r="E316" s="182"/>
      <c r="F316" s="10" t="s">
        <v>21</v>
      </c>
      <c r="G316" s="32">
        <v>0.5</v>
      </c>
      <c r="H316" s="32"/>
      <c r="I316" s="13">
        <v>421.61</v>
      </c>
      <c r="J316" s="72"/>
      <c r="K316" s="131"/>
      <c r="L316" s="72">
        <v>421.61</v>
      </c>
      <c r="M316" s="13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490.02334665919102</v>
      </c>
      <c r="T316" s="2">
        <f t="shared" si="11"/>
        <v>490.02334665919102</v>
      </c>
    </row>
    <row r="317" spans="1:20" s="2" customFormat="1" ht="22.5" x14ac:dyDescent="0.25">
      <c r="A317" s="10" t="s">
        <v>408</v>
      </c>
      <c r="B317" s="11" t="s">
        <v>4405</v>
      </c>
      <c r="C317" s="182" t="s">
        <v>4226</v>
      </c>
      <c r="D317" s="182"/>
      <c r="E317" s="182"/>
      <c r="F317" s="10" t="s">
        <v>817</v>
      </c>
      <c r="G317" s="32">
        <v>0.5</v>
      </c>
      <c r="H317" s="32"/>
      <c r="I317" s="13">
        <v>107.08</v>
      </c>
      <c r="J317" s="72"/>
      <c r="K317" s="131"/>
      <c r="L317" s="72">
        <v>107.08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124.455539385371</v>
      </c>
      <c r="T317" s="2">
        <f t="shared" si="11"/>
        <v>124.455539385371</v>
      </c>
    </row>
    <row r="318" spans="1:20" s="2" customFormat="1" ht="22.5" x14ac:dyDescent="0.25">
      <c r="A318" s="10" t="s">
        <v>413</v>
      </c>
      <c r="B318" s="11" t="s">
        <v>4411</v>
      </c>
      <c r="C318" s="182" t="s">
        <v>4228</v>
      </c>
      <c r="D318" s="182"/>
      <c r="E318" s="182"/>
      <c r="F318" s="10" t="s">
        <v>21</v>
      </c>
      <c r="G318" s="32">
        <v>0.6</v>
      </c>
      <c r="H318" s="32"/>
      <c r="I318" s="13">
        <v>39.28</v>
      </c>
      <c r="J318" s="72"/>
      <c r="K318" s="131"/>
      <c r="L318" s="72">
        <v>39.28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45.653843734192797</v>
      </c>
      <c r="T318" s="2">
        <f t="shared" si="11"/>
        <v>45.653843734192797</v>
      </c>
    </row>
    <row r="319" spans="1:20" s="2" customFormat="1" ht="15" x14ac:dyDescent="0.25">
      <c r="A319" s="10" t="s">
        <v>422</v>
      </c>
      <c r="B319" s="11" t="s">
        <v>4412</v>
      </c>
      <c r="C319" s="182" t="s">
        <v>4413</v>
      </c>
      <c r="D319" s="182"/>
      <c r="E319" s="182"/>
      <c r="F319" s="10" t="s">
        <v>21</v>
      </c>
      <c r="G319" s="32">
        <v>1.8</v>
      </c>
      <c r="H319" s="32"/>
      <c r="I319" s="13">
        <v>786.73</v>
      </c>
      <c r="J319" s="72"/>
      <c r="K319" s="131"/>
      <c r="L319" s="72">
        <v>786.73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ref="S319:S364" si="12">I319*N319*O319*P319*Q319*R319</f>
        <v>914.39023627804204</v>
      </c>
      <c r="T319" s="2">
        <f t="shared" ref="T319:T364" si="13">L319*N319*O319*P319*Q319*R319</f>
        <v>914.39023627804204</v>
      </c>
    </row>
    <row r="320" spans="1:20" s="55" customFormat="1" ht="20.25" customHeight="1" x14ac:dyDescent="0.25">
      <c r="A320" s="184" t="s">
        <v>6535</v>
      </c>
      <c r="B320" s="185"/>
      <c r="C320" s="185"/>
      <c r="D320" s="185"/>
      <c r="E320" s="185"/>
      <c r="F320" s="185"/>
      <c r="G320" s="185"/>
      <c r="H320" s="165"/>
      <c r="I320" s="166"/>
      <c r="J320" s="167"/>
      <c r="K320" s="168"/>
      <c r="L320" s="169"/>
      <c r="M320" s="170"/>
    </row>
    <row r="321" spans="1:20" s="172" customFormat="1" ht="20.25" customHeight="1" thickBot="1" x14ac:dyDescent="0.3">
      <c r="A321" s="174" t="s">
        <v>6546</v>
      </c>
      <c r="B321" s="175"/>
      <c r="C321" s="175"/>
      <c r="D321" s="175"/>
      <c r="E321" s="175"/>
      <c r="F321" s="175"/>
      <c r="G321" s="175"/>
      <c r="H321" s="171"/>
      <c r="I321" s="176"/>
      <c r="J321" s="177"/>
      <c r="K321" s="177"/>
      <c r="L321" s="177"/>
      <c r="M321" s="178"/>
    </row>
    <row r="322" spans="1:20" s="172" customFormat="1" ht="20.25" customHeight="1" thickBot="1" x14ac:dyDescent="0.3">
      <c r="A322" s="174" t="s">
        <v>6547</v>
      </c>
      <c r="B322" s="175"/>
      <c r="C322" s="175"/>
      <c r="D322" s="175"/>
      <c r="E322" s="175"/>
      <c r="F322" s="175"/>
      <c r="G322" s="175"/>
      <c r="H322" s="171"/>
      <c r="I322" s="179"/>
      <c r="J322" s="180"/>
      <c r="K322" s="180"/>
      <c r="L322" s="180"/>
      <c r="M322" s="181"/>
    </row>
    <row r="323" spans="1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0</v>
      </c>
      <c r="T323" s="2">
        <f t="shared" si="13"/>
        <v>0</v>
      </c>
    </row>
    <row r="324" spans="1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</v>
      </c>
      <c r="T324" s="2">
        <f t="shared" si="13"/>
        <v>0</v>
      </c>
    </row>
    <row r="325" spans="1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ref="S365:S428" si="14">I365*N365*O365*P365*Q365*R365</f>
        <v>0</v>
      </c>
      <c r="T365" s="2">
        <f t="shared" ref="T365:T428" si="15">L365*N365*O365*P365*Q365*R365</f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4"/>
        <v>0</v>
      </c>
      <c r="T366" s="2">
        <f t="shared" si="15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4"/>
        <v>0</v>
      </c>
      <c r="T367" s="2">
        <f t="shared" si="15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4"/>
        <v>0</v>
      </c>
      <c r="T368" s="2">
        <f t="shared" si="15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4"/>
        <v>0</v>
      </c>
      <c r="T369" s="2">
        <f t="shared" si="15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4"/>
        <v>0</v>
      </c>
      <c r="T370" s="2">
        <f t="shared" si="15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4"/>
        <v>0</v>
      </c>
      <c r="T371" s="2">
        <f t="shared" si="15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4"/>
        <v>0</v>
      </c>
      <c r="T372" s="2">
        <f t="shared" si="15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4"/>
        <v>0</v>
      </c>
      <c r="T373" s="2">
        <f t="shared" si="15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</v>
      </c>
      <c r="T374" s="2">
        <f t="shared" si="15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0</v>
      </c>
      <c r="T375" s="2">
        <f t="shared" si="15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0</v>
      </c>
      <c r="T376" s="2">
        <f t="shared" si="15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0</v>
      </c>
      <c r="T377" s="2">
        <f t="shared" si="15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0</v>
      </c>
      <c r="T378" s="2">
        <f t="shared" si="15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0</v>
      </c>
      <c r="T379" s="2">
        <f t="shared" si="15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0</v>
      </c>
      <c r="T380" s="2">
        <f t="shared" si="15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0</v>
      </c>
      <c r="T381" s="2">
        <f t="shared" si="15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ref="S429:S492" si="16">I429*N429*O429*P429*Q429*R429</f>
        <v>0</v>
      </c>
      <c r="T429" s="2">
        <f t="shared" ref="T429:T492" si="17">L429*N429*O429*P429*Q429*R429</f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6"/>
        <v>0</v>
      </c>
      <c r="T430" s="2">
        <f t="shared" si="17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6"/>
        <v>0</v>
      </c>
      <c r="T431" s="2">
        <f t="shared" si="17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6"/>
        <v>0</v>
      </c>
      <c r="T432" s="2">
        <f t="shared" si="17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6"/>
        <v>0</v>
      </c>
      <c r="T433" s="2">
        <f t="shared" si="17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0</v>
      </c>
      <c r="T434" s="2">
        <f t="shared" si="17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0</v>
      </c>
      <c r="T435" s="2">
        <f t="shared" si="17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0</v>
      </c>
      <c r="T436" s="2">
        <f t="shared" si="17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0</v>
      </c>
      <c r="T437" s="2">
        <f t="shared" si="17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</v>
      </c>
      <c r="T438" s="2">
        <f t="shared" si="17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0</v>
      </c>
      <c r="T439" s="2">
        <f t="shared" si="17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0</v>
      </c>
      <c r="T441" s="2">
        <f t="shared" si="17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ref="S493:S556" si="18">I493*N493*O493*P493*Q493*R493</f>
        <v>0</v>
      </c>
      <c r="T493" s="2">
        <f t="shared" ref="T493:T556" si="19">L493*N493*O493*P493*Q493*R493</f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0</v>
      </c>
      <c r="T494" s="2">
        <f t="shared" si="19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0</v>
      </c>
      <c r="T495" s="2">
        <f t="shared" si="19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0</v>
      </c>
      <c r="T496" s="2">
        <f t="shared" si="19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0</v>
      </c>
      <c r="T497" s="2">
        <f t="shared" si="19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0</v>
      </c>
      <c r="T498" s="2">
        <f t="shared" si="19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0</v>
      </c>
      <c r="T499" s="2">
        <f t="shared" si="19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0</v>
      </c>
      <c r="T500" s="2">
        <f t="shared" si="19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0</v>
      </c>
      <c r="T501" s="2">
        <f t="shared" si="19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ref="S557:S571" si="20">I557*N557*O557*P557*Q557*R557</f>
        <v>0</v>
      </c>
      <c r="T557" s="2">
        <f t="shared" ref="T557:T571" si="21">L557*N557*O557*P557*Q557*R557</f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20"/>
        <v>0</v>
      </c>
      <c r="T558" s="2">
        <f t="shared" si="21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20"/>
        <v>0</v>
      </c>
      <c r="T559" s="2">
        <f t="shared" si="21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20"/>
        <v>0</v>
      </c>
      <c r="T560" s="2">
        <f t="shared" si="21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20"/>
        <v>0</v>
      </c>
      <c r="T561" s="2">
        <f t="shared" si="21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20"/>
        <v>0</v>
      </c>
      <c r="T562" s="2">
        <f t="shared" si="21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20"/>
        <v>0</v>
      </c>
      <c r="T563" s="2">
        <f t="shared" si="21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20"/>
        <v>0</v>
      </c>
      <c r="T564" s="2">
        <f t="shared" si="21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20"/>
        <v>0</v>
      </c>
      <c r="T565" s="2">
        <f t="shared" si="21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20"/>
        <v>0</v>
      </c>
      <c r="T566" s="2">
        <f t="shared" si="21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20"/>
        <v>0</v>
      </c>
      <c r="T567" s="2">
        <f t="shared" si="21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20"/>
        <v>0</v>
      </c>
      <c r="T568" s="2">
        <f t="shared" si="21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20"/>
        <v>0</v>
      </c>
      <c r="T569" s="2">
        <f t="shared" si="21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20"/>
        <v>0</v>
      </c>
      <c r="T570" s="2">
        <f t="shared" si="21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20"/>
        <v>0</v>
      </c>
      <c r="T571" s="2">
        <f t="shared" si="21"/>
        <v>0</v>
      </c>
    </row>
  </sheetData>
  <autoFilter ref="A12:T571" xr:uid="{00000000-0001-0000-0D00-000000000000}"/>
  <mergeCells count="281">
    <mergeCell ref="A2:L2"/>
    <mergeCell ref="A3:L3"/>
    <mergeCell ref="A5:L5"/>
    <mergeCell ref="A6:L6"/>
    <mergeCell ref="A7:L7"/>
    <mergeCell ref="C10:E10"/>
    <mergeCell ref="C11:E11"/>
    <mergeCell ref="A13:L13"/>
    <mergeCell ref="C29:E29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A20:L20"/>
    <mergeCell ref="A21:L21"/>
    <mergeCell ref="C22:E22"/>
    <mergeCell ref="C14:E14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6:E76"/>
    <mergeCell ref="C77:E77"/>
    <mergeCell ref="C79:E79"/>
    <mergeCell ref="C80:E80"/>
    <mergeCell ref="C81:E81"/>
    <mergeCell ref="A69:L69"/>
    <mergeCell ref="C70:E70"/>
    <mergeCell ref="C72:E72"/>
    <mergeCell ref="C73:E73"/>
    <mergeCell ref="C75:E75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102:E102"/>
    <mergeCell ref="A103:L103"/>
    <mergeCell ref="A104:L104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A126:L126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38:E138"/>
    <mergeCell ref="C140:E140"/>
    <mergeCell ref="C141:E141"/>
    <mergeCell ref="A142:L142"/>
    <mergeCell ref="A143:L143"/>
    <mergeCell ref="C132:E132"/>
    <mergeCell ref="C133:E133"/>
    <mergeCell ref="C134:E134"/>
    <mergeCell ref="C136:E136"/>
    <mergeCell ref="C137:E137"/>
    <mergeCell ref="C151:E151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62:E162"/>
    <mergeCell ref="C164:E164"/>
    <mergeCell ref="C165:E165"/>
    <mergeCell ref="C166:E166"/>
    <mergeCell ref="C167:E167"/>
    <mergeCell ref="C157:E157"/>
    <mergeCell ref="C158:E158"/>
    <mergeCell ref="C159:E159"/>
    <mergeCell ref="C160:E160"/>
    <mergeCell ref="A161:L161"/>
    <mergeCell ref="C175:E175"/>
    <mergeCell ref="C176:E176"/>
    <mergeCell ref="C177:E177"/>
    <mergeCell ref="C178:E178"/>
    <mergeCell ref="A179:L179"/>
    <mergeCell ref="C168:E168"/>
    <mergeCell ref="C169:E169"/>
    <mergeCell ref="C171:E171"/>
    <mergeCell ref="C172:E172"/>
    <mergeCell ref="C173:E173"/>
    <mergeCell ref="C186:E186"/>
    <mergeCell ref="C188:E188"/>
    <mergeCell ref="C189:E189"/>
    <mergeCell ref="C190:E190"/>
    <mergeCell ref="C191:E191"/>
    <mergeCell ref="C180:E180"/>
    <mergeCell ref="C182:E182"/>
    <mergeCell ref="C183:E183"/>
    <mergeCell ref="C184:E184"/>
    <mergeCell ref="C185:E185"/>
    <mergeCell ref="C198:E198"/>
    <mergeCell ref="C199:E199"/>
    <mergeCell ref="C200:E200"/>
    <mergeCell ref="C201:E201"/>
    <mergeCell ref="C203:E203"/>
    <mergeCell ref="A192:L192"/>
    <mergeCell ref="C193:E193"/>
    <mergeCell ref="C195:E195"/>
    <mergeCell ref="C196:E196"/>
    <mergeCell ref="C197:E197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7:E217"/>
    <mergeCell ref="C218:E218"/>
    <mergeCell ref="C232:E232"/>
    <mergeCell ref="C233:E233"/>
    <mergeCell ref="C234:E234"/>
    <mergeCell ref="C235:E235"/>
    <mergeCell ref="C236:E236"/>
    <mergeCell ref="C225:E225"/>
    <mergeCell ref="C227:E227"/>
    <mergeCell ref="C228:E228"/>
    <mergeCell ref="C229:E229"/>
    <mergeCell ref="C230:E230"/>
    <mergeCell ref="A242:L242"/>
    <mergeCell ref="C243:E243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4:E264"/>
    <mergeCell ref="C265:E265"/>
    <mergeCell ref="C266:E266"/>
    <mergeCell ref="C267:E267"/>
    <mergeCell ref="C268:E268"/>
    <mergeCell ref="C258:E258"/>
    <mergeCell ref="C260:E260"/>
    <mergeCell ref="C261:E261"/>
    <mergeCell ref="C262:E262"/>
    <mergeCell ref="C263:E263"/>
    <mergeCell ref="C275:E275"/>
    <mergeCell ref="C276:E276"/>
    <mergeCell ref="C277:E277"/>
    <mergeCell ref="C278:E278"/>
    <mergeCell ref="C279:E279"/>
    <mergeCell ref="C269:E269"/>
    <mergeCell ref="C270:E270"/>
    <mergeCell ref="C271:E271"/>
    <mergeCell ref="C272:E272"/>
    <mergeCell ref="C273:E273"/>
    <mergeCell ref="C285:E285"/>
    <mergeCell ref="C286:E286"/>
    <mergeCell ref="C287:E287"/>
    <mergeCell ref="C289:E289"/>
    <mergeCell ref="C290:E290"/>
    <mergeCell ref="C280:E280"/>
    <mergeCell ref="C281:E281"/>
    <mergeCell ref="C282:E282"/>
    <mergeCell ref="C283:E283"/>
    <mergeCell ref="C284:E284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306:E306"/>
    <mergeCell ref="C308:E308"/>
    <mergeCell ref="C309:E309"/>
    <mergeCell ref="C310:E310"/>
    <mergeCell ref="C311:E311"/>
    <mergeCell ref="C301:E301"/>
    <mergeCell ref="C302:E302"/>
    <mergeCell ref="C303:E303"/>
    <mergeCell ref="C304:E304"/>
    <mergeCell ref="C305:E305"/>
    <mergeCell ref="A322:G322"/>
    <mergeCell ref="C317:E317"/>
    <mergeCell ref="C318:E318"/>
    <mergeCell ref="C319:E319"/>
    <mergeCell ref="A320:G320"/>
    <mergeCell ref="A321:G321"/>
    <mergeCell ref="I321:M321"/>
    <mergeCell ref="I322:M322"/>
    <mergeCell ref="C312:E312"/>
    <mergeCell ref="C313:E313"/>
    <mergeCell ref="C314:E314"/>
    <mergeCell ref="C315:E315"/>
    <mergeCell ref="C316:E3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T634"/>
  <sheetViews>
    <sheetView topLeftCell="A107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4414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4415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4416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52.5" customHeight="1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4417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82" t="s">
        <v>16</v>
      </c>
      <c r="D13" s="182"/>
      <c r="E13" s="182"/>
      <c r="F13" s="10" t="s">
        <v>17</v>
      </c>
      <c r="G13" s="12">
        <v>1</v>
      </c>
      <c r="H13" s="12"/>
      <c r="I13" s="13">
        <v>4647</v>
      </c>
      <c r="J13" s="72"/>
      <c r="K13" s="131"/>
      <c r="L13" s="72">
        <v>36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5401.0542727289703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3" t="s">
        <v>20</v>
      </c>
      <c r="D15" s="183"/>
      <c r="E15" s="183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3" t="s">
        <v>24</v>
      </c>
      <c r="D16" s="183"/>
      <c r="E16" s="183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3" t="s">
        <v>26</v>
      </c>
      <c r="D17" s="183"/>
      <c r="E17" s="183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3" t="s">
        <v>29</v>
      </c>
      <c r="D18" s="183"/>
      <c r="E18" s="183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82" t="s">
        <v>3916</v>
      </c>
      <c r="D19" s="182"/>
      <c r="E19" s="182"/>
      <c r="F19" s="10" t="s">
        <v>880</v>
      </c>
      <c r="G19" s="12">
        <v>1</v>
      </c>
      <c r="H19" s="12"/>
      <c r="I19" s="13">
        <v>120272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139788.164297323</v>
      </c>
      <c r="T19" s="2">
        <f t="shared" si="1"/>
        <v>0</v>
      </c>
    </row>
    <row r="20" spans="1:20" s="2" customFormat="1" ht="15" x14ac:dyDescent="0.25">
      <c r="A20" s="209" t="s">
        <v>4418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3918</v>
      </c>
      <c r="C21" s="182" t="s">
        <v>3919</v>
      </c>
      <c r="D21" s="182"/>
      <c r="E21" s="182"/>
      <c r="F21" s="10" t="s">
        <v>3920</v>
      </c>
      <c r="G21" s="32">
        <v>5.5</v>
      </c>
      <c r="H21" s="32"/>
      <c r="I21" s="13">
        <v>63780</v>
      </c>
      <c r="J21" s="72"/>
      <c r="K21" s="131"/>
      <c r="L21" s="72">
        <v>5451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74129.382723187795</v>
      </c>
      <c r="T21" s="2">
        <f t="shared" si="1"/>
        <v>6335.5168583270097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149885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174206.373933286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3" t="s">
        <v>3922</v>
      </c>
      <c r="D23" s="183"/>
      <c r="E23" s="183"/>
      <c r="F23" s="22" t="s">
        <v>71</v>
      </c>
      <c r="G23" s="17" t="s">
        <v>4419</v>
      </c>
      <c r="H23" s="17"/>
      <c r="I23" s="23">
        <v>33.270000000000003</v>
      </c>
      <c r="J23" s="109"/>
      <c r="K23" s="132"/>
      <c r="L23" s="147">
        <v>33.270000000000003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38.668619680157697</v>
      </c>
      <c r="T23" s="2">
        <f t="shared" si="1"/>
        <v>38.668619680157697</v>
      </c>
    </row>
    <row r="24" spans="1:20" s="2" customFormat="1" ht="22.5" x14ac:dyDescent="0.25">
      <c r="A24" s="20"/>
      <c r="B24" s="21" t="s">
        <v>911</v>
      </c>
      <c r="C24" s="183" t="s">
        <v>912</v>
      </c>
      <c r="D24" s="183"/>
      <c r="E24" s="183"/>
      <c r="F24" s="22" t="s">
        <v>21</v>
      </c>
      <c r="G24" s="17" t="s">
        <v>4420</v>
      </c>
      <c r="H24" s="17"/>
      <c r="I24" s="23">
        <v>1.83</v>
      </c>
      <c r="J24" s="109"/>
      <c r="K24" s="132"/>
      <c r="L24" s="147">
        <v>1.83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2.1269484224433</v>
      </c>
      <c r="T24" s="2">
        <f t="shared" si="1"/>
        <v>2.1269484224433</v>
      </c>
    </row>
    <row r="25" spans="1:20" s="2" customFormat="1" ht="22.5" x14ac:dyDescent="0.25">
      <c r="A25" s="20"/>
      <c r="B25" s="21" t="s">
        <v>916</v>
      </c>
      <c r="C25" s="183" t="s">
        <v>917</v>
      </c>
      <c r="D25" s="183"/>
      <c r="E25" s="183"/>
      <c r="F25" s="22" t="s">
        <v>21</v>
      </c>
      <c r="G25" s="17" t="s">
        <v>4421</v>
      </c>
      <c r="H25" s="17"/>
      <c r="I25" s="23">
        <v>6.52</v>
      </c>
      <c r="J25" s="109"/>
      <c r="K25" s="132"/>
      <c r="L25" s="147">
        <v>6.52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7.5779801717651996</v>
      </c>
      <c r="T25" s="2">
        <f t="shared" si="1"/>
        <v>7.5779801717651996</v>
      </c>
    </row>
    <row r="26" spans="1:20" s="2" customFormat="1" ht="22.5" x14ac:dyDescent="0.25">
      <c r="A26" s="20"/>
      <c r="B26" s="21" t="s">
        <v>3926</v>
      </c>
      <c r="C26" s="183" t="s">
        <v>3927</v>
      </c>
      <c r="D26" s="183"/>
      <c r="E26" s="183"/>
      <c r="F26" s="22" t="s">
        <v>3928</v>
      </c>
      <c r="G26" s="17" t="s">
        <v>4422</v>
      </c>
      <c r="H26" s="17"/>
      <c r="I26" s="23">
        <v>58.81</v>
      </c>
      <c r="J26" s="109"/>
      <c r="K26" s="132"/>
      <c r="L26" s="147">
        <v>58.81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68.352916242563097</v>
      </c>
      <c r="T26" s="2">
        <f t="shared" si="1"/>
        <v>68.352916242563097</v>
      </c>
    </row>
    <row r="27" spans="1:20" s="2" customFormat="1" ht="22.5" x14ac:dyDescent="0.25">
      <c r="A27" s="20"/>
      <c r="B27" s="21" t="s">
        <v>918</v>
      </c>
      <c r="C27" s="183" t="s">
        <v>919</v>
      </c>
      <c r="D27" s="183"/>
      <c r="E27" s="183"/>
      <c r="F27" s="22" t="s">
        <v>21</v>
      </c>
      <c r="G27" s="17" t="s">
        <v>4423</v>
      </c>
      <c r="H27" s="17"/>
      <c r="I27" s="23">
        <v>109.14</v>
      </c>
      <c r="J27" s="109"/>
      <c r="K27" s="132"/>
      <c r="L27" s="147">
        <v>109.14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126.849809194241</v>
      </c>
      <c r="T27" s="2">
        <f t="shared" si="1"/>
        <v>126.849809194241</v>
      </c>
    </row>
    <row r="28" spans="1:20" s="2" customFormat="1" ht="22.5" x14ac:dyDescent="0.25">
      <c r="A28" s="20"/>
      <c r="B28" s="21" t="s">
        <v>922</v>
      </c>
      <c r="C28" s="183" t="s">
        <v>923</v>
      </c>
      <c r="D28" s="183"/>
      <c r="E28" s="183"/>
      <c r="F28" s="22" t="s">
        <v>216</v>
      </c>
      <c r="G28" s="17" t="s">
        <v>4424</v>
      </c>
      <c r="H28" s="17"/>
      <c r="I28" s="23">
        <v>327.74</v>
      </c>
      <c r="J28" s="109"/>
      <c r="K28" s="132"/>
      <c r="L28" s="147">
        <v>327.74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380.92135298992702</v>
      </c>
      <c r="T28" s="2">
        <f t="shared" si="1"/>
        <v>380.92135298992702</v>
      </c>
    </row>
    <row r="29" spans="1:20" s="2" customFormat="1" ht="22.5" x14ac:dyDescent="0.25">
      <c r="A29" s="20"/>
      <c r="B29" s="21" t="s">
        <v>3932</v>
      </c>
      <c r="C29" s="183" t="s">
        <v>3933</v>
      </c>
      <c r="D29" s="183"/>
      <c r="E29" s="183"/>
      <c r="F29" s="22" t="s">
        <v>21</v>
      </c>
      <c r="G29" s="17" t="s">
        <v>4425</v>
      </c>
      <c r="H29" s="17"/>
      <c r="I29" s="23">
        <v>34.72</v>
      </c>
      <c r="J29" s="109"/>
      <c r="K29" s="132"/>
      <c r="L29" s="147">
        <v>34.72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40.353906681547201</v>
      </c>
      <c r="T29" s="2">
        <f t="shared" si="1"/>
        <v>40.353906681547201</v>
      </c>
    </row>
    <row r="30" spans="1:20" s="2" customFormat="1" ht="22.5" x14ac:dyDescent="0.25">
      <c r="A30" s="20"/>
      <c r="B30" s="21" t="s">
        <v>932</v>
      </c>
      <c r="C30" s="183" t="s">
        <v>933</v>
      </c>
      <c r="D30" s="183"/>
      <c r="E30" s="183"/>
      <c r="F30" s="22" t="s">
        <v>21</v>
      </c>
      <c r="G30" s="17" t="s">
        <v>4422</v>
      </c>
      <c r="H30" s="17"/>
      <c r="I30" s="23">
        <v>22.67</v>
      </c>
      <c r="J30" s="109"/>
      <c r="K30" s="132"/>
      <c r="L30" s="147">
        <v>22.67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26.3485905665517</v>
      </c>
      <c r="T30" s="2">
        <f t="shared" si="1"/>
        <v>26.3485905665517</v>
      </c>
    </row>
    <row r="31" spans="1:20" s="2" customFormat="1" ht="22.5" x14ac:dyDescent="0.25">
      <c r="A31" s="20"/>
      <c r="B31" s="21" t="s">
        <v>28</v>
      </c>
      <c r="C31" s="183" t="s">
        <v>29</v>
      </c>
      <c r="D31" s="183"/>
      <c r="E31" s="183"/>
      <c r="F31" s="22" t="s">
        <v>30</v>
      </c>
      <c r="G31" s="17" t="s">
        <v>4426</v>
      </c>
      <c r="H31" s="17"/>
      <c r="I31" s="23">
        <v>34.76</v>
      </c>
      <c r="J31" s="109"/>
      <c r="K31" s="132"/>
      <c r="L31" s="147">
        <v>34.76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40.400397357447602</v>
      </c>
      <c r="T31" s="2">
        <f t="shared" si="1"/>
        <v>40.400397357447602</v>
      </c>
    </row>
    <row r="32" spans="1:20" s="2" customFormat="1" ht="15" x14ac:dyDescent="0.25">
      <c r="A32" s="10" t="s">
        <v>38</v>
      </c>
      <c r="B32" s="11" t="s">
        <v>4094</v>
      </c>
      <c r="C32" s="182" t="s">
        <v>4095</v>
      </c>
      <c r="D32" s="182"/>
      <c r="E32" s="182"/>
      <c r="F32" s="10" t="s">
        <v>3928</v>
      </c>
      <c r="G32" s="32">
        <v>0.2</v>
      </c>
      <c r="H32" s="32"/>
      <c r="I32" s="13">
        <v>1227</v>
      </c>
      <c r="J32" s="72"/>
      <c r="K32" s="131"/>
      <c r="L32" s="72">
        <v>115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1426.10148324477</v>
      </c>
      <c r="T32" s="2">
        <f t="shared" si="1"/>
        <v>133.66069321365001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2824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3282.2417185682398</v>
      </c>
      <c r="T33" s="2">
        <f t="shared" si="1"/>
        <v>0</v>
      </c>
    </row>
    <row r="34" spans="1:20" s="2" customFormat="1" ht="22.5" x14ac:dyDescent="0.25">
      <c r="A34" s="20"/>
      <c r="B34" s="21" t="s">
        <v>3938</v>
      </c>
      <c r="C34" s="183" t="s">
        <v>3939</v>
      </c>
      <c r="D34" s="183"/>
      <c r="E34" s="183"/>
      <c r="F34" s="22" t="s">
        <v>71</v>
      </c>
      <c r="G34" s="17" t="s">
        <v>4250</v>
      </c>
      <c r="H34" s="17"/>
      <c r="I34" s="23">
        <v>2.21</v>
      </c>
      <c r="J34" s="109"/>
      <c r="K34" s="132"/>
      <c r="L34" s="147">
        <v>2.21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2.5686098434971001</v>
      </c>
      <c r="T34" s="2">
        <f t="shared" si="1"/>
        <v>2.5686098434971001</v>
      </c>
    </row>
    <row r="35" spans="1:20" s="2" customFormat="1" ht="22.5" x14ac:dyDescent="0.25">
      <c r="A35" s="20"/>
      <c r="B35" s="21" t="s">
        <v>25</v>
      </c>
      <c r="C35" s="183" t="s">
        <v>26</v>
      </c>
      <c r="D35" s="183"/>
      <c r="E35" s="183"/>
      <c r="F35" s="22" t="s">
        <v>21</v>
      </c>
      <c r="G35" s="17" t="s">
        <v>4251</v>
      </c>
      <c r="H35" s="17"/>
      <c r="I35" s="23">
        <v>0.1</v>
      </c>
      <c r="J35" s="109"/>
      <c r="K35" s="132"/>
      <c r="L35" s="147">
        <v>0.1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0.11622668975100001</v>
      </c>
      <c r="T35" s="2">
        <f t="shared" si="1"/>
        <v>0.11622668975100001</v>
      </c>
    </row>
    <row r="36" spans="1:20" s="2" customFormat="1" ht="22.5" x14ac:dyDescent="0.25">
      <c r="A36" s="20"/>
      <c r="B36" s="21" t="s">
        <v>918</v>
      </c>
      <c r="C36" s="183" t="s">
        <v>919</v>
      </c>
      <c r="D36" s="183"/>
      <c r="E36" s="183"/>
      <c r="F36" s="22" t="s">
        <v>21</v>
      </c>
      <c r="G36" s="17" t="s">
        <v>4252</v>
      </c>
      <c r="H36" s="17"/>
      <c r="I36" s="23">
        <v>6.35</v>
      </c>
      <c r="J36" s="109"/>
      <c r="K36" s="132"/>
      <c r="L36" s="147">
        <v>6.35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7.3803947991885002</v>
      </c>
      <c r="T36" s="2">
        <f t="shared" si="1"/>
        <v>7.3803947991885002</v>
      </c>
    </row>
    <row r="37" spans="1:20" s="2" customFormat="1" ht="22.5" x14ac:dyDescent="0.25">
      <c r="A37" s="20"/>
      <c r="B37" s="21" t="s">
        <v>4099</v>
      </c>
      <c r="C37" s="183" t="s">
        <v>4100</v>
      </c>
      <c r="D37" s="183"/>
      <c r="E37" s="183"/>
      <c r="F37" s="22" t="s">
        <v>135</v>
      </c>
      <c r="G37" s="17" t="s">
        <v>4253</v>
      </c>
      <c r="H37" s="17"/>
      <c r="I37" s="23">
        <v>0.61</v>
      </c>
      <c r="J37" s="109"/>
      <c r="K37" s="132"/>
      <c r="L37" s="147">
        <v>0.61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0.70898280748109999</v>
      </c>
      <c r="T37" s="2">
        <f t="shared" si="1"/>
        <v>0.70898280748109999</v>
      </c>
    </row>
    <row r="38" spans="1:20" s="2" customFormat="1" ht="22.5" x14ac:dyDescent="0.25">
      <c r="A38" s="20"/>
      <c r="B38" s="21" t="s">
        <v>4102</v>
      </c>
      <c r="C38" s="183" t="s">
        <v>4103</v>
      </c>
      <c r="D38" s="183"/>
      <c r="E38" s="183"/>
      <c r="F38" s="22" t="s">
        <v>216</v>
      </c>
      <c r="G38" s="17" t="s">
        <v>4254</v>
      </c>
      <c r="H38" s="17"/>
      <c r="I38" s="23">
        <v>3.38</v>
      </c>
      <c r="J38" s="109"/>
      <c r="K38" s="132"/>
      <c r="L38" s="147">
        <v>3.38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3.9284621135837998</v>
      </c>
      <c r="T38" s="2">
        <f t="shared" si="1"/>
        <v>3.9284621135837998</v>
      </c>
    </row>
    <row r="39" spans="1:20" s="2" customFormat="1" ht="22.5" x14ac:dyDescent="0.25">
      <c r="A39" s="20"/>
      <c r="B39" s="21" t="s">
        <v>28</v>
      </c>
      <c r="C39" s="183" t="s">
        <v>29</v>
      </c>
      <c r="D39" s="183"/>
      <c r="E39" s="183"/>
      <c r="F39" s="22" t="s">
        <v>30</v>
      </c>
      <c r="G39" s="17" t="s">
        <v>4255</v>
      </c>
      <c r="H39" s="17"/>
      <c r="I39" s="23">
        <v>0.64</v>
      </c>
      <c r="J39" s="109"/>
      <c r="K39" s="132"/>
      <c r="L39" s="147">
        <v>0.64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0.7438508144064</v>
      </c>
      <c r="T39" s="2">
        <f t="shared" si="1"/>
        <v>0.7438508144064</v>
      </c>
    </row>
    <row r="40" spans="1:20" s="2" customFormat="1" ht="45" x14ac:dyDescent="0.25">
      <c r="A40" s="10" t="s">
        <v>46</v>
      </c>
      <c r="B40" s="11" t="s">
        <v>4106</v>
      </c>
      <c r="C40" s="182" t="s">
        <v>4107</v>
      </c>
      <c r="D40" s="182"/>
      <c r="E40" s="182"/>
      <c r="F40" s="10" t="s">
        <v>165</v>
      </c>
      <c r="G40" s="32">
        <v>20.399999999999999</v>
      </c>
      <c r="H40" s="32"/>
      <c r="I40" s="13">
        <v>25537</v>
      </c>
      <c r="J40" s="72"/>
      <c r="K40" s="131"/>
      <c r="L40" s="72">
        <v>25537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29680.809761712899</v>
      </c>
      <c r="T40" s="2">
        <f t="shared" si="1"/>
        <v>29680.809761712899</v>
      </c>
    </row>
    <row r="41" spans="1:20" s="2" customFormat="1" ht="15" x14ac:dyDescent="0.25">
      <c r="A41" s="10" t="s">
        <v>49</v>
      </c>
      <c r="B41" s="11" t="s">
        <v>3936</v>
      </c>
      <c r="C41" s="182" t="s">
        <v>3937</v>
      </c>
      <c r="D41" s="182"/>
      <c r="E41" s="182"/>
      <c r="F41" s="10" t="s">
        <v>3928</v>
      </c>
      <c r="G41" s="31">
        <v>0.89</v>
      </c>
      <c r="H41" s="31"/>
      <c r="I41" s="13">
        <v>3842</v>
      </c>
      <c r="J41" s="72"/>
      <c r="K41" s="131"/>
      <c r="L41" s="72">
        <v>407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4465.4294202334204</v>
      </c>
      <c r="T41" s="2">
        <f t="shared" si="1"/>
        <v>473.04262728657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8818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10248.8695022432</v>
      </c>
      <c r="T42" s="2">
        <f t="shared" si="1"/>
        <v>0</v>
      </c>
    </row>
    <row r="43" spans="1:20" s="2" customFormat="1" ht="22.5" x14ac:dyDescent="0.25">
      <c r="A43" s="20"/>
      <c r="B43" s="21" t="s">
        <v>3938</v>
      </c>
      <c r="C43" s="183" t="s">
        <v>3939</v>
      </c>
      <c r="D43" s="183"/>
      <c r="E43" s="183"/>
      <c r="F43" s="22" t="s">
        <v>71</v>
      </c>
      <c r="G43" s="17" t="s">
        <v>4427</v>
      </c>
      <c r="H43" s="17"/>
      <c r="I43" s="23">
        <v>8.9</v>
      </c>
      <c r="J43" s="109"/>
      <c r="K43" s="132"/>
      <c r="L43" s="147">
        <v>8.9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10.344175387839</v>
      </c>
      <c r="T43" s="2">
        <f t="shared" si="1"/>
        <v>10.344175387839</v>
      </c>
    </row>
    <row r="44" spans="1:20" s="2" customFormat="1" ht="22.5" x14ac:dyDescent="0.25">
      <c r="A44" s="20"/>
      <c r="B44" s="21" t="s">
        <v>25</v>
      </c>
      <c r="C44" s="183" t="s">
        <v>26</v>
      </c>
      <c r="D44" s="183"/>
      <c r="E44" s="183"/>
      <c r="F44" s="22" t="s">
        <v>21</v>
      </c>
      <c r="G44" s="17" t="s">
        <v>4428</v>
      </c>
      <c r="H44" s="17"/>
      <c r="I44" s="23">
        <v>0.45</v>
      </c>
      <c r="J44" s="109"/>
      <c r="K44" s="132"/>
      <c r="L44" s="147">
        <v>0.45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0.52302010387950004</v>
      </c>
      <c r="T44" s="2">
        <f t="shared" si="1"/>
        <v>0.52302010387950004</v>
      </c>
    </row>
    <row r="45" spans="1:20" s="2" customFormat="1" ht="22.5" x14ac:dyDescent="0.25">
      <c r="A45" s="20"/>
      <c r="B45" s="21" t="s">
        <v>918</v>
      </c>
      <c r="C45" s="183" t="s">
        <v>919</v>
      </c>
      <c r="D45" s="183"/>
      <c r="E45" s="183"/>
      <c r="F45" s="22" t="s">
        <v>21</v>
      </c>
      <c r="G45" s="17" t="s">
        <v>4429</v>
      </c>
      <c r="H45" s="17"/>
      <c r="I45" s="23">
        <v>28.26</v>
      </c>
      <c r="J45" s="109"/>
      <c r="K45" s="132"/>
      <c r="L45" s="147">
        <v>28.26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32.845662523632598</v>
      </c>
      <c r="T45" s="2">
        <f t="shared" si="1"/>
        <v>32.845662523632598</v>
      </c>
    </row>
    <row r="46" spans="1:20" s="2" customFormat="1" ht="22.5" x14ac:dyDescent="0.25">
      <c r="A46" s="20"/>
      <c r="B46" s="21" t="s">
        <v>3943</v>
      </c>
      <c r="C46" s="183" t="s">
        <v>3944</v>
      </c>
      <c r="D46" s="183"/>
      <c r="E46" s="183"/>
      <c r="F46" s="22" t="s">
        <v>216</v>
      </c>
      <c r="G46" s="17" t="s">
        <v>4430</v>
      </c>
      <c r="H46" s="17"/>
      <c r="I46" s="23">
        <v>5.7</v>
      </c>
      <c r="J46" s="109"/>
      <c r="K46" s="132"/>
      <c r="L46" s="147">
        <v>5.7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6.6249213158069997</v>
      </c>
      <c r="T46" s="2">
        <f t="shared" si="1"/>
        <v>6.6249213158069997</v>
      </c>
    </row>
    <row r="47" spans="1:20" s="2" customFormat="1" ht="22.5" x14ac:dyDescent="0.25">
      <c r="A47" s="20"/>
      <c r="B47" s="21" t="s">
        <v>3946</v>
      </c>
      <c r="C47" s="183" t="s">
        <v>3947</v>
      </c>
      <c r="D47" s="183"/>
      <c r="E47" s="183"/>
      <c r="F47" s="22" t="s">
        <v>135</v>
      </c>
      <c r="G47" s="17" t="s">
        <v>4431</v>
      </c>
      <c r="H47" s="17"/>
      <c r="I47" s="23">
        <v>1.69</v>
      </c>
      <c r="J47" s="109"/>
      <c r="K47" s="132"/>
      <c r="L47" s="147">
        <v>1.69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1.9642310567918999</v>
      </c>
      <c r="T47" s="2">
        <f t="shared" si="1"/>
        <v>1.9642310567918999</v>
      </c>
    </row>
    <row r="48" spans="1:20" s="2" customFormat="1" ht="22.5" x14ac:dyDescent="0.25">
      <c r="A48" s="20"/>
      <c r="B48" s="21" t="s">
        <v>28</v>
      </c>
      <c r="C48" s="183" t="s">
        <v>29</v>
      </c>
      <c r="D48" s="183"/>
      <c r="E48" s="183"/>
      <c r="F48" s="22" t="s">
        <v>30</v>
      </c>
      <c r="G48" s="17" t="s">
        <v>4432</v>
      </c>
      <c r="H48" s="17"/>
      <c r="I48" s="23">
        <v>1.99</v>
      </c>
      <c r="J48" s="109"/>
      <c r="K48" s="132"/>
      <c r="L48" s="147">
        <v>1.99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2.3129111260449</v>
      </c>
      <c r="T48" s="2">
        <f t="shared" si="1"/>
        <v>2.3129111260449</v>
      </c>
    </row>
    <row r="49" spans="1:20" s="2" customFormat="1" ht="45" x14ac:dyDescent="0.25">
      <c r="A49" s="10" t="s">
        <v>54</v>
      </c>
      <c r="B49" s="11" t="s">
        <v>4112</v>
      </c>
      <c r="C49" s="182" t="s">
        <v>4113</v>
      </c>
      <c r="D49" s="182"/>
      <c r="E49" s="182"/>
      <c r="F49" s="10" t="s">
        <v>165</v>
      </c>
      <c r="G49" s="31">
        <v>90.78</v>
      </c>
      <c r="H49" s="31"/>
      <c r="I49" s="13">
        <v>49952</v>
      </c>
      <c r="J49" s="72"/>
      <c r="K49" s="131"/>
      <c r="L49" s="72">
        <v>49952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58057.556064419499</v>
      </c>
      <c r="T49" s="2">
        <f t="shared" si="1"/>
        <v>58057.556064419499</v>
      </c>
    </row>
    <row r="50" spans="1:20" s="2" customFormat="1" ht="15" x14ac:dyDescent="0.25">
      <c r="A50" s="10" t="s">
        <v>56</v>
      </c>
      <c r="B50" s="11" t="s">
        <v>3954</v>
      </c>
      <c r="C50" s="182" t="s">
        <v>3955</v>
      </c>
      <c r="D50" s="182"/>
      <c r="E50" s="182"/>
      <c r="F50" s="10" t="s">
        <v>3928</v>
      </c>
      <c r="G50" s="31">
        <v>3.74</v>
      </c>
      <c r="H50" s="31"/>
      <c r="I50" s="13">
        <v>13273</v>
      </c>
      <c r="J50" s="72"/>
      <c r="K50" s="131"/>
      <c r="L50" s="72">
        <v>978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15426.768530650201</v>
      </c>
      <c r="T50" s="2">
        <f t="shared" si="1"/>
        <v>1136.6970257647799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31164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36220.8855940016</v>
      </c>
      <c r="T51" s="2">
        <f t="shared" si="1"/>
        <v>0</v>
      </c>
    </row>
    <row r="52" spans="1:20" s="2" customFormat="1" ht="22.5" x14ac:dyDescent="0.25">
      <c r="A52" s="20"/>
      <c r="B52" s="21" t="s">
        <v>3938</v>
      </c>
      <c r="C52" s="183" t="s">
        <v>3939</v>
      </c>
      <c r="D52" s="183"/>
      <c r="E52" s="183"/>
      <c r="F52" s="22" t="s">
        <v>71</v>
      </c>
      <c r="G52" s="17" t="s">
        <v>4433</v>
      </c>
      <c r="H52" s="17"/>
      <c r="I52" s="23">
        <v>21.38</v>
      </c>
      <c r="J52" s="109"/>
      <c r="K52" s="132"/>
      <c r="L52" s="147">
        <v>21.38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24.849266268763799</v>
      </c>
      <c r="T52" s="2">
        <f t="shared" si="1"/>
        <v>24.849266268763799</v>
      </c>
    </row>
    <row r="53" spans="1:20" s="2" customFormat="1" ht="22.5" x14ac:dyDescent="0.25">
      <c r="A53" s="20"/>
      <c r="B53" s="21" t="s">
        <v>25</v>
      </c>
      <c r="C53" s="183" t="s">
        <v>26</v>
      </c>
      <c r="D53" s="183"/>
      <c r="E53" s="183"/>
      <c r="F53" s="22" t="s">
        <v>21</v>
      </c>
      <c r="G53" s="17" t="s">
        <v>4434</v>
      </c>
      <c r="H53" s="17"/>
      <c r="I53" s="23">
        <v>1.91</v>
      </c>
      <c r="J53" s="109"/>
      <c r="K53" s="132"/>
      <c r="L53" s="147">
        <v>1.91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2.2199297742441</v>
      </c>
      <c r="T53" s="2">
        <f t="shared" si="1"/>
        <v>2.2199297742441</v>
      </c>
    </row>
    <row r="54" spans="1:20" s="2" customFormat="1" ht="22.5" x14ac:dyDescent="0.25">
      <c r="A54" s="20"/>
      <c r="B54" s="21" t="s">
        <v>918</v>
      </c>
      <c r="C54" s="183" t="s">
        <v>919</v>
      </c>
      <c r="D54" s="183"/>
      <c r="E54" s="183"/>
      <c r="F54" s="22" t="s">
        <v>21</v>
      </c>
      <c r="G54" s="17" t="s">
        <v>4435</v>
      </c>
      <c r="H54" s="17"/>
      <c r="I54" s="23">
        <v>59.37</v>
      </c>
      <c r="J54" s="109"/>
      <c r="K54" s="132"/>
      <c r="L54" s="147">
        <v>59.37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69.003785705168696</v>
      </c>
      <c r="T54" s="2">
        <f t="shared" si="1"/>
        <v>69.003785705168696</v>
      </c>
    </row>
    <row r="55" spans="1:20" s="2" customFormat="1" ht="22.5" x14ac:dyDescent="0.25">
      <c r="A55" s="20"/>
      <c r="B55" s="21" t="s">
        <v>3959</v>
      </c>
      <c r="C55" s="183" t="s">
        <v>3960</v>
      </c>
      <c r="D55" s="183"/>
      <c r="E55" s="183"/>
      <c r="F55" s="22" t="s">
        <v>135</v>
      </c>
      <c r="G55" s="17" t="s">
        <v>4436</v>
      </c>
      <c r="H55" s="17"/>
      <c r="I55" s="23">
        <v>4.84</v>
      </c>
      <c r="J55" s="109"/>
      <c r="K55" s="132"/>
      <c r="L55" s="147">
        <v>4.84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5.6253717839483999</v>
      </c>
      <c r="T55" s="2">
        <f t="shared" si="1"/>
        <v>5.6253717839483999</v>
      </c>
    </row>
    <row r="56" spans="1:20" s="2" customFormat="1" ht="22.5" x14ac:dyDescent="0.25">
      <c r="A56" s="20"/>
      <c r="B56" s="21" t="s">
        <v>3962</v>
      </c>
      <c r="C56" s="183" t="s">
        <v>3963</v>
      </c>
      <c r="D56" s="183"/>
      <c r="E56" s="183"/>
      <c r="F56" s="22" t="s">
        <v>216</v>
      </c>
      <c r="G56" s="17" t="s">
        <v>4437</v>
      </c>
      <c r="H56" s="17"/>
      <c r="I56" s="23">
        <v>18.329999999999998</v>
      </c>
      <c r="J56" s="109"/>
      <c r="K56" s="132"/>
      <c r="L56" s="147">
        <v>18.329999999999998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21.304352231358301</v>
      </c>
      <c r="T56" s="2">
        <f t="shared" si="1"/>
        <v>21.304352231358301</v>
      </c>
    </row>
    <row r="57" spans="1:20" s="2" customFormat="1" ht="22.5" x14ac:dyDescent="0.25">
      <c r="A57" s="20"/>
      <c r="B57" s="21" t="s">
        <v>28</v>
      </c>
      <c r="C57" s="183" t="s">
        <v>29</v>
      </c>
      <c r="D57" s="183"/>
      <c r="E57" s="183"/>
      <c r="F57" s="22" t="s">
        <v>30</v>
      </c>
      <c r="G57" s="17" t="s">
        <v>4438</v>
      </c>
      <c r="H57" s="17"/>
      <c r="I57" s="23">
        <v>7.18</v>
      </c>
      <c r="J57" s="109"/>
      <c r="K57" s="132"/>
      <c r="L57" s="147">
        <v>7.18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8.3450763241218002</v>
      </c>
      <c r="T57" s="2">
        <f t="shared" si="1"/>
        <v>8.3450763241218002</v>
      </c>
    </row>
    <row r="58" spans="1:20" s="2" customFormat="1" ht="45" x14ac:dyDescent="0.25">
      <c r="A58" s="10" t="s">
        <v>833</v>
      </c>
      <c r="B58" s="11" t="s">
        <v>4127</v>
      </c>
      <c r="C58" s="182" t="s">
        <v>4128</v>
      </c>
      <c r="D58" s="182"/>
      <c r="E58" s="182"/>
      <c r="F58" s="10" t="s">
        <v>165</v>
      </c>
      <c r="G58" s="32">
        <v>61.2</v>
      </c>
      <c r="H58" s="32"/>
      <c r="I58" s="13">
        <v>24835</v>
      </c>
      <c r="J58" s="72"/>
      <c r="K58" s="131"/>
      <c r="L58" s="72">
        <v>24835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28864.8983996608</v>
      </c>
      <c r="T58" s="2">
        <f t="shared" si="1"/>
        <v>28864.8983996608</v>
      </c>
    </row>
    <row r="59" spans="1:20" s="2" customFormat="1" ht="45" x14ac:dyDescent="0.25">
      <c r="A59" s="10" t="s">
        <v>66</v>
      </c>
      <c r="B59" s="11" t="s">
        <v>4106</v>
      </c>
      <c r="C59" s="182" t="s">
        <v>4439</v>
      </c>
      <c r="D59" s="182"/>
      <c r="E59" s="182"/>
      <c r="F59" s="10" t="s">
        <v>165</v>
      </c>
      <c r="G59" s="32">
        <v>10.199999999999999</v>
      </c>
      <c r="H59" s="32"/>
      <c r="I59" s="13">
        <v>5716</v>
      </c>
      <c r="J59" s="72"/>
      <c r="K59" s="131"/>
      <c r="L59" s="72">
        <v>5716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6643.5175861671596</v>
      </c>
      <c r="T59" s="2">
        <f t="shared" si="1"/>
        <v>6643.5175861671596</v>
      </c>
    </row>
    <row r="60" spans="1:20" s="2" customFormat="1" ht="45" x14ac:dyDescent="0.25">
      <c r="A60" s="10" t="s">
        <v>837</v>
      </c>
      <c r="B60" s="11" t="s">
        <v>4125</v>
      </c>
      <c r="C60" s="182" t="s">
        <v>4129</v>
      </c>
      <c r="D60" s="182"/>
      <c r="E60" s="182"/>
      <c r="F60" s="10" t="s">
        <v>165</v>
      </c>
      <c r="G60" s="31">
        <v>19.38</v>
      </c>
      <c r="H60" s="31"/>
      <c r="I60" s="13">
        <v>8858</v>
      </c>
      <c r="J60" s="72"/>
      <c r="K60" s="131"/>
      <c r="L60" s="72">
        <v>8858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10295.360178143599</v>
      </c>
      <c r="T60" s="2">
        <f t="shared" si="1"/>
        <v>10295.360178143599</v>
      </c>
    </row>
    <row r="61" spans="1:20" s="2" customFormat="1" ht="45" x14ac:dyDescent="0.25">
      <c r="A61" s="10" t="s">
        <v>840</v>
      </c>
      <c r="B61" s="11" t="s">
        <v>4127</v>
      </c>
      <c r="C61" s="182" t="s">
        <v>3953</v>
      </c>
      <c r="D61" s="182"/>
      <c r="E61" s="182"/>
      <c r="F61" s="10" t="s">
        <v>165</v>
      </c>
      <c r="G61" s="32">
        <v>290.7</v>
      </c>
      <c r="H61" s="32"/>
      <c r="I61" s="13">
        <v>105834</v>
      </c>
      <c r="J61" s="72"/>
      <c r="K61" s="131"/>
      <c r="L61" s="72">
        <v>105834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123007.354831073</v>
      </c>
      <c r="T61" s="2">
        <f t="shared" si="1"/>
        <v>123007.354831073</v>
      </c>
    </row>
    <row r="62" spans="1:20" s="2" customFormat="1" ht="15" x14ac:dyDescent="0.25">
      <c r="A62" s="10" t="s">
        <v>86</v>
      </c>
      <c r="B62" s="11" t="s">
        <v>4440</v>
      </c>
      <c r="C62" s="182" t="s">
        <v>4441</v>
      </c>
      <c r="D62" s="182"/>
      <c r="E62" s="182"/>
      <c r="F62" s="10" t="s">
        <v>3928</v>
      </c>
      <c r="G62" s="31">
        <v>1.05</v>
      </c>
      <c r="H62" s="31"/>
      <c r="I62" s="13">
        <v>3086</v>
      </c>
      <c r="J62" s="72"/>
      <c r="K62" s="131"/>
      <c r="L62" s="72">
        <v>236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3586.7556457158598</v>
      </c>
      <c r="T62" s="2">
        <f t="shared" si="1"/>
        <v>274.29498781235998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7262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8440.3822097176198</v>
      </c>
      <c r="T63" s="2">
        <f t="shared" si="1"/>
        <v>0</v>
      </c>
    </row>
    <row r="64" spans="1:20" s="2" customFormat="1" ht="22.5" x14ac:dyDescent="0.25">
      <c r="A64" s="20"/>
      <c r="B64" s="21" t="s">
        <v>3938</v>
      </c>
      <c r="C64" s="183" t="s">
        <v>3939</v>
      </c>
      <c r="D64" s="183"/>
      <c r="E64" s="183"/>
      <c r="F64" s="22" t="s">
        <v>71</v>
      </c>
      <c r="G64" s="17" t="s">
        <v>4442</v>
      </c>
      <c r="H64" s="17"/>
      <c r="I64" s="23">
        <v>4.3</v>
      </c>
      <c r="J64" s="109"/>
      <c r="K64" s="132"/>
      <c r="L64" s="147">
        <v>4.3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4.9977476592930001</v>
      </c>
      <c r="T64" s="2">
        <f t="shared" si="1"/>
        <v>4.9977476592930001</v>
      </c>
    </row>
    <row r="65" spans="1:20" s="2" customFormat="1" ht="22.5" x14ac:dyDescent="0.25">
      <c r="A65" s="20"/>
      <c r="B65" s="21" t="s">
        <v>25</v>
      </c>
      <c r="C65" s="183" t="s">
        <v>26</v>
      </c>
      <c r="D65" s="183"/>
      <c r="E65" s="183"/>
      <c r="F65" s="22" t="s">
        <v>21</v>
      </c>
      <c r="G65" s="17" t="s">
        <v>4443</v>
      </c>
      <c r="H65" s="17"/>
      <c r="I65" s="23">
        <v>0.54</v>
      </c>
      <c r="J65" s="109"/>
      <c r="K65" s="132"/>
      <c r="L65" s="147">
        <v>0.54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0.62762412465539996</v>
      </c>
      <c r="T65" s="2">
        <f t="shared" si="1"/>
        <v>0.62762412465539996</v>
      </c>
    </row>
    <row r="66" spans="1:20" s="2" customFormat="1" ht="22.5" x14ac:dyDescent="0.25">
      <c r="A66" s="20"/>
      <c r="B66" s="21" t="s">
        <v>918</v>
      </c>
      <c r="C66" s="183" t="s">
        <v>919</v>
      </c>
      <c r="D66" s="183"/>
      <c r="E66" s="183"/>
      <c r="F66" s="22" t="s">
        <v>21</v>
      </c>
      <c r="G66" s="17" t="s">
        <v>4444</v>
      </c>
      <c r="H66" s="17"/>
      <c r="I66" s="23">
        <v>16.670000000000002</v>
      </c>
      <c r="J66" s="109"/>
      <c r="K66" s="132"/>
      <c r="L66" s="147">
        <v>16.670000000000002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19.374989181491699</v>
      </c>
      <c r="T66" s="2">
        <f t="shared" si="1"/>
        <v>19.374989181491699</v>
      </c>
    </row>
    <row r="67" spans="1:20" s="2" customFormat="1" ht="22.5" x14ac:dyDescent="0.25">
      <c r="A67" s="20"/>
      <c r="B67" s="21" t="s">
        <v>4445</v>
      </c>
      <c r="C67" s="183" t="s">
        <v>4446</v>
      </c>
      <c r="D67" s="183"/>
      <c r="E67" s="183"/>
      <c r="F67" s="22" t="s">
        <v>216</v>
      </c>
      <c r="G67" s="17" t="s">
        <v>4447</v>
      </c>
      <c r="H67" s="17"/>
      <c r="I67" s="23">
        <v>3.1</v>
      </c>
      <c r="J67" s="109"/>
      <c r="K67" s="132"/>
      <c r="L67" s="147">
        <v>3.1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9" si="2">I67*N67*O67*P67*Q67*R67</f>
        <v>3.6030273822810002</v>
      </c>
      <c r="T67" s="2">
        <f t="shared" ref="T67:T109" si="3">L67*N67*O67*P67*Q67*R67</f>
        <v>3.6030273822810002</v>
      </c>
    </row>
    <row r="68" spans="1:20" s="2" customFormat="1" ht="22.5" x14ac:dyDescent="0.25">
      <c r="A68" s="20"/>
      <c r="B68" s="21" t="s">
        <v>4448</v>
      </c>
      <c r="C68" s="183" t="s">
        <v>4449</v>
      </c>
      <c r="D68" s="183"/>
      <c r="E68" s="183"/>
      <c r="F68" s="22" t="s">
        <v>135</v>
      </c>
      <c r="G68" s="17" t="s">
        <v>4450</v>
      </c>
      <c r="H68" s="17"/>
      <c r="I68" s="23">
        <v>0.85</v>
      </c>
      <c r="J68" s="109"/>
      <c r="K68" s="132"/>
      <c r="L68" s="147">
        <v>0.85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0.98792686288349996</v>
      </c>
      <c r="T68" s="2">
        <f t="shared" si="3"/>
        <v>0.98792686288349996</v>
      </c>
    </row>
    <row r="69" spans="1:20" s="2" customFormat="1" ht="22.5" x14ac:dyDescent="0.25">
      <c r="A69" s="20"/>
      <c r="B69" s="21" t="s">
        <v>28</v>
      </c>
      <c r="C69" s="183" t="s">
        <v>29</v>
      </c>
      <c r="D69" s="183"/>
      <c r="E69" s="183"/>
      <c r="F69" s="22" t="s">
        <v>30</v>
      </c>
      <c r="G69" s="17" t="s">
        <v>4451</v>
      </c>
      <c r="H69" s="17"/>
      <c r="I69" s="23">
        <v>1.68</v>
      </c>
      <c r="J69" s="109"/>
      <c r="K69" s="132"/>
      <c r="L69" s="147">
        <v>1.68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1.9526083878167999</v>
      </c>
      <c r="T69" s="2">
        <f t="shared" si="3"/>
        <v>1.9526083878167999</v>
      </c>
    </row>
    <row r="70" spans="1:20" s="2" customFormat="1" ht="45" x14ac:dyDescent="0.25">
      <c r="A70" s="10" t="s">
        <v>859</v>
      </c>
      <c r="B70" s="11" t="s">
        <v>4130</v>
      </c>
      <c r="C70" s="182" t="s">
        <v>4131</v>
      </c>
      <c r="D70" s="182"/>
      <c r="E70" s="182"/>
      <c r="F70" s="10" t="s">
        <v>165</v>
      </c>
      <c r="G70" s="32">
        <v>107.1</v>
      </c>
      <c r="H70" s="32"/>
      <c r="I70" s="13">
        <v>28873</v>
      </c>
      <c r="J70" s="72"/>
      <c r="K70" s="131"/>
      <c r="L70" s="72">
        <v>28873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33558.132131806196</v>
      </c>
      <c r="T70" s="2">
        <f t="shared" si="3"/>
        <v>33558.132131806196</v>
      </c>
    </row>
    <row r="71" spans="1:20" s="2" customFormat="1" ht="15" x14ac:dyDescent="0.25">
      <c r="A71" s="10" t="s">
        <v>862</v>
      </c>
      <c r="B71" s="11" t="s">
        <v>3936</v>
      </c>
      <c r="C71" s="182" t="s">
        <v>3937</v>
      </c>
      <c r="D71" s="182"/>
      <c r="E71" s="182"/>
      <c r="F71" s="10" t="s">
        <v>3928</v>
      </c>
      <c r="G71" s="31">
        <v>0.65</v>
      </c>
      <c r="H71" s="31"/>
      <c r="I71" s="13">
        <v>2806</v>
      </c>
      <c r="J71" s="72"/>
      <c r="K71" s="131"/>
      <c r="L71" s="72">
        <v>296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3261.3209144130601</v>
      </c>
      <c r="T71" s="2">
        <f t="shared" si="3"/>
        <v>344.03100166296002</v>
      </c>
    </row>
    <row r="72" spans="1:20" s="2" customFormat="1" ht="15" x14ac:dyDescent="0.25">
      <c r="A72" s="14"/>
      <c r="B72" s="15"/>
      <c r="C72" s="15"/>
      <c r="D72" s="15"/>
      <c r="E72" s="16" t="s">
        <v>18</v>
      </c>
      <c r="F72" s="16"/>
      <c r="G72" s="17"/>
      <c r="H72" s="17"/>
      <c r="I72" s="18">
        <v>6441</v>
      </c>
      <c r="J72" s="114"/>
      <c r="K72" s="138"/>
      <c r="L72" s="151"/>
      <c r="M72" s="1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7486.16108686191</v>
      </c>
      <c r="T72" s="2">
        <f t="shared" si="3"/>
        <v>0</v>
      </c>
    </row>
    <row r="73" spans="1:20" s="2" customFormat="1" ht="22.5" x14ac:dyDescent="0.25">
      <c r="A73" s="20"/>
      <c r="B73" s="21" t="s">
        <v>3938</v>
      </c>
      <c r="C73" s="183" t="s">
        <v>3939</v>
      </c>
      <c r="D73" s="183"/>
      <c r="E73" s="183"/>
      <c r="F73" s="22" t="s">
        <v>71</v>
      </c>
      <c r="G73" s="17" t="s">
        <v>4452</v>
      </c>
      <c r="H73" s="17"/>
      <c r="I73" s="23">
        <v>6.5</v>
      </c>
      <c r="J73" s="109"/>
      <c r="K73" s="132"/>
      <c r="L73" s="147">
        <v>6.5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7.554734833815</v>
      </c>
      <c r="T73" s="2">
        <f t="shared" si="3"/>
        <v>7.554734833815</v>
      </c>
    </row>
    <row r="74" spans="1:20" s="2" customFormat="1" ht="22.5" x14ac:dyDescent="0.25">
      <c r="A74" s="20"/>
      <c r="B74" s="21" t="s">
        <v>25</v>
      </c>
      <c r="C74" s="183" t="s">
        <v>26</v>
      </c>
      <c r="D74" s="183"/>
      <c r="E74" s="183"/>
      <c r="F74" s="22" t="s">
        <v>21</v>
      </c>
      <c r="G74" s="17" t="s">
        <v>4453</v>
      </c>
      <c r="H74" s="17"/>
      <c r="I74" s="23">
        <v>0.33</v>
      </c>
      <c r="J74" s="109"/>
      <c r="K74" s="132"/>
      <c r="L74" s="147">
        <v>0.33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0.3835480761783</v>
      </c>
      <c r="T74" s="2">
        <f t="shared" si="3"/>
        <v>0.3835480761783</v>
      </c>
    </row>
    <row r="75" spans="1:20" s="2" customFormat="1" ht="22.5" x14ac:dyDescent="0.25">
      <c r="A75" s="20"/>
      <c r="B75" s="21" t="s">
        <v>918</v>
      </c>
      <c r="C75" s="183" t="s">
        <v>919</v>
      </c>
      <c r="D75" s="183"/>
      <c r="E75" s="183"/>
      <c r="F75" s="22" t="s">
        <v>21</v>
      </c>
      <c r="G75" s="17" t="s">
        <v>4454</v>
      </c>
      <c r="H75" s="17"/>
      <c r="I75" s="23">
        <v>20.64</v>
      </c>
      <c r="J75" s="109"/>
      <c r="K75" s="132"/>
      <c r="L75" s="147">
        <v>20.64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23.9891887646064</v>
      </c>
      <c r="T75" s="2">
        <f t="shared" si="3"/>
        <v>23.9891887646064</v>
      </c>
    </row>
    <row r="76" spans="1:20" s="2" customFormat="1" ht="22.5" x14ac:dyDescent="0.25">
      <c r="A76" s="20"/>
      <c r="B76" s="21" t="s">
        <v>3943</v>
      </c>
      <c r="C76" s="183" t="s">
        <v>3944</v>
      </c>
      <c r="D76" s="183"/>
      <c r="E76" s="183"/>
      <c r="F76" s="22" t="s">
        <v>216</v>
      </c>
      <c r="G76" s="17" t="s">
        <v>4455</v>
      </c>
      <c r="H76" s="17"/>
      <c r="I76" s="23">
        <v>4.16</v>
      </c>
      <c r="J76" s="109"/>
      <c r="K76" s="132"/>
      <c r="L76" s="147">
        <v>4.16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4.8350302936415996</v>
      </c>
      <c r="T76" s="2">
        <f t="shared" si="3"/>
        <v>4.8350302936415996</v>
      </c>
    </row>
    <row r="77" spans="1:20" s="2" customFormat="1" ht="22.5" x14ac:dyDescent="0.25">
      <c r="A77" s="20"/>
      <c r="B77" s="21" t="s">
        <v>3946</v>
      </c>
      <c r="C77" s="183" t="s">
        <v>3947</v>
      </c>
      <c r="D77" s="183"/>
      <c r="E77" s="183"/>
      <c r="F77" s="22" t="s">
        <v>135</v>
      </c>
      <c r="G77" s="17" t="s">
        <v>4456</v>
      </c>
      <c r="H77" s="17"/>
      <c r="I77" s="23">
        <v>1.24</v>
      </c>
      <c r="J77" s="109"/>
      <c r="K77" s="132"/>
      <c r="L77" s="147">
        <v>1.24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1.4412109529124</v>
      </c>
      <c r="T77" s="2">
        <f t="shared" si="3"/>
        <v>1.4412109529124</v>
      </c>
    </row>
    <row r="78" spans="1:20" s="2" customFormat="1" ht="22.5" x14ac:dyDescent="0.25">
      <c r="A78" s="20"/>
      <c r="B78" s="21" t="s">
        <v>28</v>
      </c>
      <c r="C78" s="183" t="s">
        <v>29</v>
      </c>
      <c r="D78" s="183"/>
      <c r="E78" s="183"/>
      <c r="F78" s="22" t="s">
        <v>30</v>
      </c>
      <c r="G78" s="17" t="s">
        <v>4457</v>
      </c>
      <c r="H78" s="17"/>
      <c r="I78" s="23">
        <v>1.46</v>
      </c>
      <c r="J78" s="109"/>
      <c r="K78" s="132"/>
      <c r="L78" s="147">
        <v>1.46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1.6969096703646001</v>
      </c>
      <c r="T78" s="2">
        <f t="shared" si="3"/>
        <v>1.6969096703646001</v>
      </c>
    </row>
    <row r="79" spans="1:20" s="2" customFormat="1" ht="45" x14ac:dyDescent="0.25">
      <c r="A79" s="10" t="s">
        <v>96</v>
      </c>
      <c r="B79" s="11" t="s">
        <v>4132</v>
      </c>
      <c r="C79" s="182" t="s">
        <v>3967</v>
      </c>
      <c r="D79" s="182"/>
      <c r="E79" s="182"/>
      <c r="F79" s="10" t="s">
        <v>165</v>
      </c>
      <c r="G79" s="32">
        <v>66.3</v>
      </c>
      <c r="H79" s="32"/>
      <c r="I79" s="13">
        <v>5357</v>
      </c>
      <c r="J79" s="72"/>
      <c r="K79" s="131"/>
      <c r="L79" s="72">
        <v>5357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6226.2637699610696</v>
      </c>
      <c r="T79" s="2">
        <f t="shared" si="3"/>
        <v>6226.2637699610696</v>
      </c>
    </row>
    <row r="80" spans="1:20" s="2" customFormat="1" ht="15" x14ac:dyDescent="0.25">
      <c r="A80" s="10" t="s">
        <v>103</v>
      </c>
      <c r="B80" s="11" t="s">
        <v>4009</v>
      </c>
      <c r="C80" s="182" t="s">
        <v>4010</v>
      </c>
      <c r="D80" s="182"/>
      <c r="E80" s="182"/>
      <c r="F80" s="10" t="s">
        <v>3928</v>
      </c>
      <c r="G80" s="32">
        <v>0.3</v>
      </c>
      <c r="H80" s="32"/>
      <c r="I80" s="13">
        <v>6336</v>
      </c>
      <c r="J80" s="72"/>
      <c r="K80" s="131"/>
      <c r="L80" s="72">
        <v>446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7364.1230626233601</v>
      </c>
      <c r="T80" s="2">
        <f t="shared" si="3"/>
        <v>518.37103628945999</v>
      </c>
    </row>
    <row r="81" spans="1:20" s="2" customFormat="1" ht="15" x14ac:dyDescent="0.25">
      <c r="A81" s="14"/>
      <c r="B81" s="15"/>
      <c r="C81" s="15"/>
      <c r="D81" s="15"/>
      <c r="E81" s="16" t="s">
        <v>18</v>
      </c>
      <c r="F81" s="16"/>
      <c r="G81" s="17"/>
      <c r="H81" s="17"/>
      <c r="I81" s="18">
        <v>14867</v>
      </c>
      <c r="J81" s="114"/>
      <c r="K81" s="138"/>
      <c r="L81" s="151"/>
      <c r="M81" s="19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17279.421965281199</v>
      </c>
      <c r="T81" s="2">
        <f t="shared" si="3"/>
        <v>0</v>
      </c>
    </row>
    <row r="82" spans="1:20" s="2" customFormat="1" ht="22.5" x14ac:dyDescent="0.25">
      <c r="A82" s="20"/>
      <c r="B82" s="21" t="s">
        <v>871</v>
      </c>
      <c r="C82" s="183" t="s">
        <v>872</v>
      </c>
      <c r="D82" s="183"/>
      <c r="E82" s="183"/>
      <c r="F82" s="22" t="s">
        <v>216</v>
      </c>
      <c r="G82" s="17" t="s">
        <v>4458</v>
      </c>
      <c r="H82" s="17"/>
      <c r="I82" s="23">
        <v>46.9</v>
      </c>
      <c r="J82" s="109"/>
      <c r="K82" s="132"/>
      <c r="L82" s="147">
        <v>46.9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54.510317493218999</v>
      </c>
      <c r="T82" s="2">
        <f t="shared" si="3"/>
        <v>54.510317493218999</v>
      </c>
    </row>
    <row r="83" spans="1:20" s="2" customFormat="1" ht="22.5" x14ac:dyDescent="0.25">
      <c r="A83" s="20"/>
      <c r="B83" s="21" t="s">
        <v>4012</v>
      </c>
      <c r="C83" s="183" t="s">
        <v>4013</v>
      </c>
      <c r="D83" s="183"/>
      <c r="E83" s="183"/>
      <c r="F83" s="22" t="s">
        <v>216</v>
      </c>
      <c r="G83" s="17" t="s">
        <v>4458</v>
      </c>
      <c r="H83" s="17"/>
      <c r="I83" s="23">
        <v>1.22</v>
      </c>
      <c r="J83" s="109"/>
      <c r="K83" s="132"/>
      <c r="L83" s="147">
        <v>1.22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1.4179656149622</v>
      </c>
      <c r="T83" s="2">
        <f t="shared" si="3"/>
        <v>1.4179656149622</v>
      </c>
    </row>
    <row r="84" spans="1:20" s="2" customFormat="1" ht="22.5" x14ac:dyDescent="0.25">
      <c r="A84" s="20"/>
      <c r="B84" s="21" t="s">
        <v>28</v>
      </c>
      <c r="C84" s="183" t="s">
        <v>29</v>
      </c>
      <c r="D84" s="183"/>
      <c r="E84" s="183"/>
      <c r="F84" s="22" t="s">
        <v>30</v>
      </c>
      <c r="G84" s="17" t="s">
        <v>4459</v>
      </c>
      <c r="H84" s="17"/>
      <c r="I84" s="23">
        <v>3.44</v>
      </c>
      <c r="J84" s="109"/>
      <c r="K84" s="132"/>
      <c r="L84" s="147">
        <v>3.44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3.9981981274343998</v>
      </c>
      <c r="T84" s="2">
        <f t="shared" si="3"/>
        <v>3.9981981274343998</v>
      </c>
    </row>
    <row r="85" spans="1:20" s="2" customFormat="1" ht="45" x14ac:dyDescent="0.25">
      <c r="A85" s="10" t="s">
        <v>106</v>
      </c>
      <c r="B85" s="11" t="s">
        <v>4460</v>
      </c>
      <c r="C85" s="182" t="s">
        <v>4016</v>
      </c>
      <c r="D85" s="182"/>
      <c r="E85" s="182"/>
      <c r="F85" s="10" t="s">
        <v>165</v>
      </c>
      <c r="G85" s="32">
        <v>30.9</v>
      </c>
      <c r="H85" s="32"/>
      <c r="I85" s="13">
        <v>1592</v>
      </c>
      <c r="J85" s="72"/>
      <c r="K85" s="131"/>
      <c r="L85" s="72">
        <v>1592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1850.32890083592</v>
      </c>
      <c r="T85" s="2">
        <f t="shared" si="3"/>
        <v>1850.32890083592</v>
      </c>
    </row>
    <row r="86" spans="1:20" s="2" customFormat="1" ht="15" x14ac:dyDescent="0.25">
      <c r="A86" s="10" t="s">
        <v>108</v>
      </c>
      <c r="B86" s="11" t="s">
        <v>3968</v>
      </c>
      <c r="C86" s="182" t="s">
        <v>3969</v>
      </c>
      <c r="D86" s="182"/>
      <c r="E86" s="182"/>
      <c r="F86" s="10" t="s">
        <v>3928</v>
      </c>
      <c r="G86" s="32">
        <v>6.6</v>
      </c>
      <c r="H86" s="32"/>
      <c r="I86" s="13">
        <v>64312</v>
      </c>
      <c r="J86" s="72"/>
      <c r="K86" s="131"/>
      <c r="L86" s="72">
        <v>302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74747.708712663094</v>
      </c>
      <c r="T86" s="2">
        <f t="shared" si="3"/>
        <v>351.00460304801999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150817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175289.60668176599</v>
      </c>
      <c r="T87" s="2">
        <f t="shared" si="3"/>
        <v>0</v>
      </c>
    </row>
    <row r="88" spans="1:20" s="2" customFormat="1" ht="22.5" x14ac:dyDescent="0.25">
      <c r="A88" s="25" t="s">
        <v>76</v>
      </c>
      <c r="B88" s="26" t="s">
        <v>3970</v>
      </c>
      <c r="C88" s="186" t="s">
        <v>3971</v>
      </c>
      <c r="D88" s="186"/>
      <c r="E88" s="186"/>
      <c r="F88" s="27" t="s">
        <v>79</v>
      </c>
      <c r="G88" s="28" t="s">
        <v>4461</v>
      </c>
      <c r="H88" s="28"/>
      <c r="I88" s="29">
        <v>0</v>
      </c>
      <c r="J88" s="110"/>
      <c r="K88" s="133"/>
      <c r="L88" s="148">
        <v>0</v>
      </c>
      <c r="M88" s="30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s="2" customFormat="1" ht="22.5" x14ac:dyDescent="0.25">
      <c r="A89" s="25" t="s">
        <v>76</v>
      </c>
      <c r="B89" s="26" t="s">
        <v>3973</v>
      </c>
      <c r="C89" s="186" t="s">
        <v>3974</v>
      </c>
      <c r="D89" s="186"/>
      <c r="E89" s="186"/>
      <c r="F89" s="27" t="s">
        <v>165</v>
      </c>
      <c r="G89" s="28" t="s">
        <v>4462</v>
      </c>
      <c r="H89" s="28"/>
      <c r="I89" s="29">
        <v>0</v>
      </c>
      <c r="J89" s="110"/>
      <c r="K89" s="133"/>
      <c r="L89" s="148">
        <v>0</v>
      </c>
      <c r="M89" s="30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s="2" customFormat="1" ht="22.5" x14ac:dyDescent="0.25">
      <c r="A90" s="20"/>
      <c r="B90" s="21" t="s">
        <v>28</v>
      </c>
      <c r="C90" s="183" t="s">
        <v>29</v>
      </c>
      <c r="D90" s="183"/>
      <c r="E90" s="183"/>
      <c r="F90" s="22" t="s">
        <v>30</v>
      </c>
      <c r="G90" s="17" t="s">
        <v>4463</v>
      </c>
      <c r="H90" s="17"/>
      <c r="I90" s="23">
        <v>34.909999999999997</v>
      </c>
      <c r="J90" s="109"/>
      <c r="K90" s="132"/>
      <c r="L90" s="147">
        <v>34.909999999999997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40.574737392074098</v>
      </c>
      <c r="T90" s="2">
        <f t="shared" si="3"/>
        <v>40.574737392074098</v>
      </c>
    </row>
    <row r="91" spans="1:20" s="2" customFormat="1" ht="45" x14ac:dyDescent="0.25">
      <c r="A91" s="10" t="s">
        <v>110</v>
      </c>
      <c r="B91" s="11" t="s">
        <v>4266</v>
      </c>
      <c r="C91" s="182" t="s">
        <v>3978</v>
      </c>
      <c r="D91" s="182"/>
      <c r="E91" s="182"/>
      <c r="F91" s="10" t="s">
        <v>165</v>
      </c>
      <c r="G91" s="31">
        <v>667.92</v>
      </c>
      <c r="H91" s="31"/>
      <c r="I91" s="13">
        <v>7982</v>
      </c>
      <c r="J91" s="72"/>
      <c r="K91" s="131"/>
      <c r="L91" s="72">
        <v>7982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9277.2143759248193</v>
      </c>
      <c r="T91" s="2">
        <f t="shared" si="3"/>
        <v>9277.2143759248193</v>
      </c>
    </row>
    <row r="92" spans="1:20" s="2" customFormat="1" ht="45" x14ac:dyDescent="0.25">
      <c r="A92" s="10" t="s">
        <v>112</v>
      </c>
      <c r="B92" s="11" t="s">
        <v>4267</v>
      </c>
      <c r="C92" s="182" t="s">
        <v>3980</v>
      </c>
      <c r="D92" s="182"/>
      <c r="E92" s="182"/>
      <c r="F92" s="10" t="s">
        <v>35</v>
      </c>
      <c r="G92" s="12">
        <v>700</v>
      </c>
      <c r="H92" s="12"/>
      <c r="I92" s="13">
        <v>7941</v>
      </c>
      <c r="J92" s="72"/>
      <c r="K92" s="131"/>
      <c r="L92" s="72">
        <v>7941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9229.5614331269098</v>
      </c>
      <c r="T92" s="2">
        <f t="shared" si="3"/>
        <v>9229.5614331269098</v>
      </c>
    </row>
    <row r="93" spans="1:20" s="2" customFormat="1" ht="45" x14ac:dyDescent="0.25">
      <c r="A93" s="10" t="s">
        <v>117</v>
      </c>
      <c r="B93" s="11" t="s">
        <v>4268</v>
      </c>
      <c r="C93" s="182" t="s">
        <v>3982</v>
      </c>
      <c r="D93" s="182"/>
      <c r="E93" s="182"/>
      <c r="F93" s="10" t="s">
        <v>35</v>
      </c>
      <c r="G93" s="12">
        <v>700</v>
      </c>
      <c r="H93" s="12"/>
      <c r="I93" s="13">
        <v>2607</v>
      </c>
      <c r="J93" s="72"/>
      <c r="K93" s="131"/>
      <c r="L93" s="72">
        <v>2607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3030.02980180857</v>
      </c>
      <c r="T93" s="2">
        <f t="shared" si="3"/>
        <v>3030.02980180857</v>
      </c>
    </row>
    <row r="94" spans="1:20" s="2" customFormat="1" ht="15" x14ac:dyDescent="0.25">
      <c r="A94" s="10" t="s">
        <v>119</v>
      </c>
      <c r="B94" s="11" t="s">
        <v>3983</v>
      </c>
      <c r="C94" s="182" t="s">
        <v>3984</v>
      </c>
      <c r="D94" s="182"/>
      <c r="E94" s="182"/>
      <c r="F94" s="10" t="s">
        <v>3928</v>
      </c>
      <c r="G94" s="31">
        <v>0.04</v>
      </c>
      <c r="H94" s="31"/>
      <c r="I94" s="13">
        <v>743</v>
      </c>
      <c r="J94" s="72"/>
      <c r="K94" s="131"/>
      <c r="L94" s="72">
        <v>73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863.56430484992995</v>
      </c>
      <c r="T94" s="2">
        <f t="shared" si="3"/>
        <v>84.845483518229997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1631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1895.6573098388101</v>
      </c>
      <c r="T95" s="2">
        <f t="shared" si="3"/>
        <v>0</v>
      </c>
    </row>
    <row r="96" spans="1:20" s="2" customFormat="1" ht="22.5" x14ac:dyDescent="0.25">
      <c r="A96" s="20"/>
      <c r="B96" s="21" t="s">
        <v>19</v>
      </c>
      <c r="C96" s="183" t="s">
        <v>20</v>
      </c>
      <c r="D96" s="183"/>
      <c r="E96" s="183"/>
      <c r="F96" s="22" t="s">
        <v>21</v>
      </c>
      <c r="G96" s="17" t="s">
        <v>4464</v>
      </c>
      <c r="H96" s="17"/>
      <c r="I96" s="23">
        <v>0.48</v>
      </c>
      <c r="J96" s="109"/>
      <c r="K96" s="132"/>
      <c r="L96" s="147">
        <v>0.48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0.55788811080480005</v>
      </c>
      <c r="T96" s="2">
        <f t="shared" si="3"/>
        <v>0.55788811080480005</v>
      </c>
    </row>
    <row r="97" spans="1:20" s="2" customFormat="1" ht="22.5" x14ac:dyDescent="0.25">
      <c r="A97" s="20"/>
      <c r="B97" s="21" t="s">
        <v>25</v>
      </c>
      <c r="C97" s="183" t="s">
        <v>26</v>
      </c>
      <c r="D97" s="183"/>
      <c r="E97" s="183"/>
      <c r="F97" s="22" t="s">
        <v>21</v>
      </c>
      <c r="G97" s="17" t="s">
        <v>4465</v>
      </c>
      <c r="H97" s="17"/>
      <c r="I97" s="23">
        <v>0.69</v>
      </c>
      <c r="J97" s="109"/>
      <c r="K97" s="132"/>
      <c r="L97" s="147">
        <v>0.69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0.80196415928190001</v>
      </c>
      <c r="T97" s="2">
        <f t="shared" si="3"/>
        <v>0.80196415928190001</v>
      </c>
    </row>
    <row r="98" spans="1:20" s="2" customFormat="1" ht="22.5" x14ac:dyDescent="0.25">
      <c r="A98" s="20"/>
      <c r="B98" s="21" t="s">
        <v>3987</v>
      </c>
      <c r="C98" s="183" t="s">
        <v>3988</v>
      </c>
      <c r="D98" s="183"/>
      <c r="E98" s="183"/>
      <c r="F98" s="22" t="s">
        <v>21</v>
      </c>
      <c r="G98" s="17" t="s">
        <v>4466</v>
      </c>
      <c r="H98" s="17"/>
      <c r="I98" s="23">
        <v>0.47</v>
      </c>
      <c r="J98" s="109"/>
      <c r="K98" s="132"/>
      <c r="L98" s="147">
        <v>0.47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0.54626544182970005</v>
      </c>
      <c r="T98" s="2">
        <f t="shared" si="3"/>
        <v>0.54626544182970005</v>
      </c>
    </row>
    <row r="99" spans="1:20" s="2" customFormat="1" ht="22.5" x14ac:dyDescent="0.25">
      <c r="A99" s="20"/>
      <c r="B99" s="21" t="s">
        <v>871</v>
      </c>
      <c r="C99" s="183" t="s">
        <v>872</v>
      </c>
      <c r="D99" s="183"/>
      <c r="E99" s="183"/>
      <c r="F99" s="22" t="s">
        <v>216</v>
      </c>
      <c r="G99" s="17" t="s">
        <v>4467</v>
      </c>
      <c r="H99" s="17"/>
      <c r="I99" s="23">
        <v>2.5099999999999998</v>
      </c>
      <c r="J99" s="109"/>
      <c r="K99" s="132"/>
      <c r="L99" s="147">
        <v>2.5099999999999998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2.9172899127501002</v>
      </c>
      <c r="T99" s="2">
        <f t="shared" si="3"/>
        <v>2.9172899127501002</v>
      </c>
    </row>
    <row r="100" spans="1:20" s="2" customFormat="1" ht="22.5" x14ac:dyDescent="0.25">
      <c r="A100" s="20"/>
      <c r="B100" s="21" t="s">
        <v>3991</v>
      </c>
      <c r="C100" s="183" t="s">
        <v>3992</v>
      </c>
      <c r="D100" s="183"/>
      <c r="E100" s="183"/>
      <c r="F100" s="22" t="s">
        <v>216</v>
      </c>
      <c r="G100" s="17" t="s">
        <v>4468</v>
      </c>
      <c r="H100" s="17"/>
      <c r="I100" s="23">
        <v>2.0499999999999998</v>
      </c>
      <c r="J100" s="109"/>
      <c r="K100" s="132"/>
      <c r="L100" s="147">
        <v>2.0499999999999998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2.3826471398955</v>
      </c>
      <c r="T100" s="2">
        <f t="shared" si="3"/>
        <v>2.3826471398955</v>
      </c>
    </row>
    <row r="101" spans="1:20" s="2" customFormat="1" ht="22.5" x14ac:dyDescent="0.25">
      <c r="A101" s="20"/>
      <c r="B101" s="21" t="s">
        <v>928</v>
      </c>
      <c r="C101" s="183" t="s">
        <v>929</v>
      </c>
      <c r="D101" s="183"/>
      <c r="E101" s="183"/>
      <c r="F101" s="22" t="s">
        <v>930</v>
      </c>
      <c r="G101" s="17" t="s">
        <v>4469</v>
      </c>
      <c r="H101" s="17"/>
      <c r="I101" s="23">
        <v>1.1100000000000001</v>
      </c>
      <c r="J101" s="109"/>
      <c r="K101" s="132"/>
      <c r="L101" s="147">
        <v>1.1100000000000001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1.2901162562360999</v>
      </c>
      <c r="T101" s="2">
        <f t="shared" si="3"/>
        <v>1.2901162562360999</v>
      </c>
    </row>
    <row r="102" spans="1:20" s="2" customFormat="1" ht="22.5" x14ac:dyDescent="0.25">
      <c r="A102" s="20"/>
      <c r="B102" s="21" t="s">
        <v>3995</v>
      </c>
      <c r="C102" s="183" t="s">
        <v>3996</v>
      </c>
      <c r="D102" s="183"/>
      <c r="E102" s="183"/>
      <c r="F102" s="22" t="s">
        <v>930</v>
      </c>
      <c r="G102" s="17" t="s">
        <v>4470</v>
      </c>
      <c r="H102" s="17"/>
      <c r="I102" s="23">
        <v>0.72</v>
      </c>
      <c r="J102" s="109"/>
      <c r="K102" s="132"/>
      <c r="L102" s="147">
        <v>0.72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0.83683216620720002</v>
      </c>
      <c r="T102" s="2">
        <f t="shared" si="3"/>
        <v>0.83683216620720002</v>
      </c>
    </row>
    <row r="103" spans="1:20" s="2" customFormat="1" ht="22.5" x14ac:dyDescent="0.25">
      <c r="A103" s="20"/>
      <c r="B103" s="21" t="s">
        <v>28</v>
      </c>
      <c r="C103" s="183" t="s">
        <v>29</v>
      </c>
      <c r="D103" s="183"/>
      <c r="E103" s="183"/>
      <c r="F103" s="22" t="s">
        <v>30</v>
      </c>
      <c r="G103" s="17" t="s">
        <v>4471</v>
      </c>
      <c r="H103" s="17"/>
      <c r="I103" s="23">
        <v>0.35</v>
      </c>
      <c r="J103" s="109"/>
      <c r="K103" s="132"/>
      <c r="L103" s="147">
        <v>0.35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0.40679341412850001</v>
      </c>
      <c r="T103" s="2">
        <f t="shared" si="3"/>
        <v>0.40679341412850001</v>
      </c>
    </row>
    <row r="104" spans="1:20" s="2" customFormat="1" ht="45" x14ac:dyDescent="0.25">
      <c r="A104" s="10" t="s">
        <v>121</v>
      </c>
      <c r="B104" s="11" t="s">
        <v>4472</v>
      </c>
      <c r="C104" s="182" t="s">
        <v>4000</v>
      </c>
      <c r="D104" s="182"/>
      <c r="E104" s="182"/>
      <c r="F104" s="10" t="s">
        <v>165</v>
      </c>
      <c r="G104" s="31">
        <v>4.12</v>
      </c>
      <c r="H104" s="31"/>
      <c r="I104" s="13">
        <v>526</v>
      </c>
      <c r="J104" s="72"/>
      <c r="K104" s="131"/>
      <c r="L104" s="72">
        <v>526</v>
      </c>
      <c r="M104" s="13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611.35238809025998</v>
      </c>
      <c r="T104" s="2">
        <f t="shared" si="3"/>
        <v>611.35238809025998</v>
      </c>
    </row>
    <row r="105" spans="1:20" s="2" customFormat="1" ht="22.5" x14ac:dyDescent="0.25">
      <c r="A105" s="10" t="s">
        <v>122</v>
      </c>
      <c r="B105" s="11" t="s">
        <v>4001</v>
      </c>
      <c r="C105" s="182" t="s">
        <v>4002</v>
      </c>
      <c r="D105" s="182"/>
      <c r="E105" s="182"/>
      <c r="F105" s="10" t="s">
        <v>4003</v>
      </c>
      <c r="G105" s="12">
        <v>2</v>
      </c>
      <c r="H105" s="12"/>
      <c r="I105" s="13">
        <v>466</v>
      </c>
      <c r="J105" s="72"/>
      <c r="K105" s="131"/>
      <c r="L105" s="72">
        <v>2</v>
      </c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541.61637423965999</v>
      </c>
      <c r="T105" s="2">
        <f t="shared" si="3"/>
        <v>2.3245337950199998</v>
      </c>
    </row>
    <row r="106" spans="1:20" s="2" customFormat="1" ht="15" x14ac:dyDescent="0.25">
      <c r="A106" s="14"/>
      <c r="B106" s="15"/>
      <c r="C106" s="15"/>
      <c r="D106" s="15"/>
      <c r="E106" s="16" t="s">
        <v>18</v>
      </c>
      <c r="F106" s="16"/>
      <c r="G106" s="17"/>
      <c r="H106" s="17"/>
      <c r="I106" s="18">
        <v>1153</v>
      </c>
      <c r="J106" s="114"/>
      <c r="K106" s="138"/>
      <c r="L106" s="151"/>
      <c r="M106" s="19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1340.0937328290299</v>
      </c>
      <c r="T106" s="2">
        <f t="shared" si="3"/>
        <v>0</v>
      </c>
    </row>
    <row r="107" spans="1:20" s="2" customFormat="1" ht="22.5" x14ac:dyDescent="0.25">
      <c r="A107" s="20"/>
      <c r="B107" s="21" t="s">
        <v>28</v>
      </c>
      <c r="C107" s="183" t="s">
        <v>29</v>
      </c>
      <c r="D107" s="183"/>
      <c r="E107" s="183"/>
      <c r="F107" s="22" t="s">
        <v>30</v>
      </c>
      <c r="G107" s="17" t="s">
        <v>4004</v>
      </c>
      <c r="H107" s="17"/>
      <c r="I107" s="23">
        <v>0.28000000000000003</v>
      </c>
      <c r="J107" s="109"/>
      <c r="K107" s="132"/>
      <c r="L107" s="147">
        <v>0.28000000000000003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0.32543473130279998</v>
      </c>
      <c r="T107" s="2">
        <f t="shared" si="3"/>
        <v>0.32543473130279998</v>
      </c>
    </row>
    <row r="108" spans="1:20" s="2" customFormat="1" ht="45" x14ac:dyDescent="0.25">
      <c r="A108" s="10" t="s">
        <v>125</v>
      </c>
      <c r="B108" s="11" t="s">
        <v>4171</v>
      </c>
      <c r="C108" s="182" t="s">
        <v>4006</v>
      </c>
      <c r="D108" s="182"/>
      <c r="E108" s="182"/>
      <c r="F108" s="10" t="s">
        <v>35</v>
      </c>
      <c r="G108" s="12">
        <v>2</v>
      </c>
      <c r="H108" s="12"/>
      <c r="I108" s="13">
        <v>13940</v>
      </c>
      <c r="J108" s="72"/>
      <c r="K108" s="131"/>
      <c r="L108" s="72">
        <v>13940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16202.0005512894</v>
      </c>
      <c r="T108" s="2">
        <f t="shared" si="3"/>
        <v>16202.0005512894</v>
      </c>
    </row>
    <row r="109" spans="1:20" s="2" customFormat="1" ht="45" x14ac:dyDescent="0.25">
      <c r="A109" s="10" t="s">
        <v>137</v>
      </c>
      <c r="B109" s="11" t="s">
        <v>4172</v>
      </c>
      <c r="C109" s="182" t="s">
        <v>4008</v>
      </c>
      <c r="D109" s="182"/>
      <c r="E109" s="182"/>
      <c r="F109" s="10" t="s">
        <v>35</v>
      </c>
      <c r="G109" s="12">
        <v>2</v>
      </c>
      <c r="H109" s="12"/>
      <c r="I109" s="13">
        <v>3522</v>
      </c>
      <c r="J109" s="72"/>
      <c r="K109" s="131"/>
      <c r="L109" s="72">
        <v>3522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4093.50401303022</v>
      </c>
      <c r="T109" s="2">
        <f t="shared" si="3"/>
        <v>4093.50401303022</v>
      </c>
    </row>
    <row r="110" spans="1:20" s="55" customFormat="1" ht="20.25" customHeight="1" x14ac:dyDescent="0.25">
      <c r="A110" s="184" t="s">
        <v>6535</v>
      </c>
      <c r="B110" s="185"/>
      <c r="C110" s="185"/>
      <c r="D110" s="185"/>
      <c r="E110" s="185"/>
      <c r="F110" s="185"/>
      <c r="G110" s="185"/>
      <c r="H110" s="165"/>
      <c r="I110" s="166"/>
      <c r="J110" s="167"/>
      <c r="K110" s="168"/>
      <c r="L110" s="169"/>
      <c r="M110" s="170"/>
    </row>
    <row r="111" spans="1:20" s="172" customFormat="1" ht="20.25" customHeight="1" thickBot="1" x14ac:dyDescent="0.3">
      <c r="A111" s="174" t="s">
        <v>6546</v>
      </c>
      <c r="B111" s="175"/>
      <c r="C111" s="175"/>
      <c r="D111" s="175"/>
      <c r="E111" s="175"/>
      <c r="F111" s="175"/>
      <c r="G111" s="175"/>
      <c r="H111" s="171"/>
      <c r="I111" s="176"/>
      <c r="J111" s="177"/>
      <c r="K111" s="177"/>
      <c r="L111" s="177"/>
      <c r="M111" s="178"/>
    </row>
    <row r="112" spans="1:20" s="172" customFormat="1" ht="20.25" customHeight="1" thickBot="1" x14ac:dyDescent="0.3">
      <c r="A112" s="174" t="s">
        <v>6547</v>
      </c>
      <c r="B112" s="175"/>
      <c r="C112" s="175"/>
      <c r="D112" s="175"/>
      <c r="E112" s="175"/>
      <c r="F112" s="175"/>
      <c r="G112" s="175"/>
      <c r="H112" s="171"/>
      <c r="I112" s="179"/>
      <c r="J112" s="180"/>
      <c r="K112" s="180"/>
      <c r="L112" s="180"/>
      <c r="M112" s="181"/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71" si="4">I113*N113*O113*P113*Q113*R113</f>
        <v>0</v>
      </c>
      <c r="T113" s="2">
        <f t="shared" ref="T113:T171" si="5">L113*N113*O113*P113*Q113*R113</f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ref="S172:S235" si="6">I172*N172*O172*P172*Q172*R172</f>
        <v>0</v>
      </c>
      <c r="T172" s="2">
        <f t="shared" ref="T172:T235" si="7">L172*N172*O172*P172*Q172*R172</f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ref="S236:S299" si="8">I236*N236*O236*P236*Q236*R236</f>
        <v>0</v>
      </c>
      <c r="T236" s="2">
        <f t="shared" ref="T236:T299" si="9">L236*N236*O236*P236*Q236*R236</f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ref="S300:S363" si="10">I300*N300*O300*P300*Q300*R300</f>
        <v>0</v>
      </c>
      <c r="T300" s="2">
        <f t="shared" ref="T300:T363" si="11">L300*N300*O300*P300*Q300*R300</f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ref="S364:S427" si="12">I364*N364*O364*P364*Q364*R364</f>
        <v>0</v>
      </c>
      <c r="T364" s="2">
        <f t="shared" ref="T364:T427" si="13">L364*N364*O364*P364*Q364*R364</f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ref="S428:S491" si="14">I428*N428*O428*P428*Q428*R428</f>
        <v>0</v>
      </c>
      <c r="T428" s="2">
        <f t="shared" ref="T428:T491" si="15">L428*N428*O428*P428*Q428*R428</f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ref="S492:S555" si="16">I492*N492*O492*P492*Q492*R492</f>
        <v>0</v>
      </c>
      <c r="T492" s="2">
        <f t="shared" ref="T492:T555" si="17">L492*N492*O492*P492*Q492*R492</f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ref="S556:S619" si="18">I556*N556*O556*P556*Q556*R556</f>
        <v>0</v>
      </c>
      <c r="T556" s="2">
        <f t="shared" ref="T556:T619" si="19">L556*N556*O556*P556*Q556*R556</f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ref="S620:S634" si="20">I620*N620*O620*P620*Q620*R620</f>
        <v>0</v>
      </c>
      <c r="T620" s="2">
        <f t="shared" ref="T620:T634" si="21">L620*N620*O620*P620*Q620*R620</f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</sheetData>
  <autoFilter ref="A11:T634" xr:uid="{00000000-0001-0000-0E00-000000000000}"/>
  <mergeCells count="100">
    <mergeCell ref="A2:L2"/>
    <mergeCell ref="A3:L3"/>
    <mergeCell ref="A5:L5"/>
    <mergeCell ref="A6:L6"/>
    <mergeCell ref="A7:L7"/>
    <mergeCell ref="C25:E25"/>
    <mergeCell ref="C26:E26"/>
    <mergeCell ref="C27:E27"/>
    <mergeCell ref="C17:E17"/>
    <mergeCell ref="C18:E18"/>
    <mergeCell ref="C19:E19"/>
    <mergeCell ref="A20:L20"/>
    <mergeCell ref="C21:E21"/>
    <mergeCell ref="C16:E16"/>
    <mergeCell ref="A8:L8"/>
    <mergeCell ref="C9:G9"/>
    <mergeCell ref="C23:E23"/>
    <mergeCell ref="C24:E24"/>
    <mergeCell ref="C10:E10"/>
    <mergeCell ref="A12:L12"/>
    <mergeCell ref="C13:E13"/>
    <mergeCell ref="C15:E15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3:E43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C65:E65"/>
    <mergeCell ref="C66:E66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C78:E78"/>
    <mergeCell ref="C79:E79"/>
    <mergeCell ref="C80:E80"/>
    <mergeCell ref="C82:E82"/>
    <mergeCell ref="C83:E83"/>
    <mergeCell ref="C84:E84"/>
    <mergeCell ref="C85:E85"/>
    <mergeCell ref="C86:E86"/>
    <mergeCell ref="C88:E88"/>
    <mergeCell ref="C89:E89"/>
    <mergeCell ref="C90:E90"/>
    <mergeCell ref="C91:E91"/>
    <mergeCell ref="C92:E92"/>
    <mergeCell ref="C93:E93"/>
    <mergeCell ref="C94:E94"/>
    <mergeCell ref="C96:E96"/>
    <mergeCell ref="C97:E97"/>
    <mergeCell ref="C98:E98"/>
    <mergeCell ref="C99:E99"/>
    <mergeCell ref="C100:E100"/>
    <mergeCell ref="I111:M111"/>
    <mergeCell ref="I112:M112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T583"/>
  <sheetViews>
    <sheetView topLeftCell="A321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4473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4474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4475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6</v>
      </c>
      <c r="H14" s="12"/>
      <c r="I14" s="13">
        <v>346.86</v>
      </c>
      <c r="J14" s="72"/>
      <c r="K14" s="131"/>
      <c r="L14" s="72">
        <v>14.58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403.14389607031802</v>
      </c>
      <c r="T14" s="2">
        <f>L14*N14*O14*P14*Q14*R14</f>
        <v>16.945851365695798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346.86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403.14389607031802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82" t="s">
        <v>4479</v>
      </c>
      <c r="D18" s="182"/>
      <c r="E18" s="182"/>
      <c r="F18" s="10" t="s">
        <v>35</v>
      </c>
      <c r="G18" s="12">
        <v>3</v>
      </c>
      <c r="H18" s="12"/>
      <c r="I18" s="13">
        <v>1737.96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2019.97337719648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4480</v>
      </c>
      <c r="C19" s="182" t="s">
        <v>4481</v>
      </c>
      <c r="D19" s="182"/>
      <c r="E19" s="182"/>
      <c r="F19" s="10" t="s">
        <v>35</v>
      </c>
      <c r="G19" s="12">
        <v>4</v>
      </c>
      <c r="H19" s="12"/>
      <c r="I19" s="13">
        <v>2430.52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2824.9129397360002</v>
      </c>
      <c r="T19" s="2">
        <f t="shared" si="1"/>
        <v>0</v>
      </c>
    </row>
    <row r="20" spans="1:20" s="2" customFormat="1" ht="15" x14ac:dyDescent="0.25">
      <c r="A20" s="209" t="s">
        <v>4482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6" t="s">
        <v>4483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4484</v>
      </c>
      <c r="C22" s="182" t="s">
        <v>4485</v>
      </c>
      <c r="D22" s="182"/>
      <c r="E22" s="182"/>
      <c r="F22" s="10" t="s">
        <v>880</v>
      </c>
      <c r="G22" s="12">
        <v>1</v>
      </c>
      <c r="H22" s="12"/>
      <c r="I22" s="13">
        <v>190239.37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221108.922354157</v>
      </c>
      <c r="T22" s="2">
        <f t="shared" si="1"/>
        <v>0</v>
      </c>
    </row>
    <row r="23" spans="1:20" s="2" customFormat="1" ht="15" x14ac:dyDescent="0.25">
      <c r="A23" s="10" t="s">
        <v>46</v>
      </c>
      <c r="B23" s="11" t="s">
        <v>1482</v>
      </c>
      <c r="C23" s="182" t="s">
        <v>4486</v>
      </c>
      <c r="D23" s="182"/>
      <c r="E23" s="182"/>
      <c r="F23" s="10" t="s">
        <v>1484</v>
      </c>
      <c r="G23" s="12">
        <v>2</v>
      </c>
      <c r="H23" s="12"/>
      <c r="I23" s="13">
        <v>2714.02</v>
      </c>
      <c r="J23" s="72"/>
      <c r="K23" s="131"/>
      <c r="L23" s="72">
        <v>585.1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3154.4156051800901</v>
      </c>
      <c r="T23" s="2">
        <f t="shared" si="1"/>
        <v>680.04236173310096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6284.92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7304.75446949855</v>
      </c>
      <c r="T24" s="2">
        <f t="shared" si="1"/>
        <v>0</v>
      </c>
    </row>
    <row r="25" spans="1:20" s="2" customFormat="1" ht="22.5" x14ac:dyDescent="0.25">
      <c r="A25" s="20"/>
      <c r="B25" s="21" t="s">
        <v>1485</v>
      </c>
      <c r="C25" s="183" t="s">
        <v>1486</v>
      </c>
      <c r="D25" s="183"/>
      <c r="E25" s="183"/>
      <c r="F25" s="22" t="s">
        <v>71</v>
      </c>
      <c r="G25" s="17" t="s">
        <v>1598</v>
      </c>
      <c r="H25" s="17"/>
      <c r="I25" s="23">
        <v>16.52</v>
      </c>
      <c r="J25" s="109"/>
      <c r="K25" s="132"/>
      <c r="L25" s="147">
        <v>16.52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20"/>
      <c r="B26" s="21" t="s">
        <v>176</v>
      </c>
      <c r="C26" s="183" t="s">
        <v>177</v>
      </c>
      <c r="D26" s="183"/>
      <c r="E26" s="183"/>
      <c r="F26" s="22" t="s">
        <v>71</v>
      </c>
      <c r="G26" s="17" t="s">
        <v>1599</v>
      </c>
      <c r="H26" s="17"/>
      <c r="I26" s="23">
        <v>6.2</v>
      </c>
      <c r="J26" s="109"/>
      <c r="K26" s="132"/>
      <c r="L26" s="147">
        <v>6.2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20"/>
      <c r="B27" s="21" t="s">
        <v>179</v>
      </c>
      <c r="C27" s="183" t="s">
        <v>180</v>
      </c>
      <c r="D27" s="183"/>
      <c r="E27" s="183"/>
      <c r="F27" s="22" t="s">
        <v>71</v>
      </c>
      <c r="G27" s="17" t="s">
        <v>1412</v>
      </c>
      <c r="H27" s="17"/>
      <c r="I27" s="23">
        <v>9.01</v>
      </c>
      <c r="J27" s="109"/>
      <c r="K27" s="132"/>
      <c r="L27" s="147">
        <v>9.01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20"/>
      <c r="B28" s="21" t="s">
        <v>69</v>
      </c>
      <c r="C28" s="183" t="s">
        <v>70</v>
      </c>
      <c r="D28" s="183"/>
      <c r="E28" s="183"/>
      <c r="F28" s="22" t="s">
        <v>71</v>
      </c>
      <c r="G28" s="17" t="s">
        <v>1600</v>
      </c>
      <c r="H28" s="17"/>
      <c r="I28" s="23">
        <v>9.6</v>
      </c>
      <c r="J28" s="109"/>
      <c r="K28" s="132"/>
      <c r="L28" s="147">
        <v>9.6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20"/>
      <c r="B29" s="21" t="s">
        <v>182</v>
      </c>
      <c r="C29" s="183" t="s">
        <v>183</v>
      </c>
      <c r="D29" s="183"/>
      <c r="E29" s="183"/>
      <c r="F29" s="22" t="s">
        <v>21</v>
      </c>
      <c r="G29" s="17" t="s">
        <v>1601</v>
      </c>
      <c r="H29" s="17"/>
      <c r="I29" s="23">
        <v>10.039999999999999</v>
      </c>
      <c r="J29" s="109"/>
      <c r="K29" s="132"/>
      <c r="L29" s="147">
        <v>10.039999999999999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20"/>
      <c r="B30" s="21" t="s">
        <v>41</v>
      </c>
      <c r="C30" s="183" t="s">
        <v>42</v>
      </c>
      <c r="D30" s="183"/>
      <c r="E30" s="183"/>
      <c r="F30" s="22" t="s">
        <v>21</v>
      </c>
      <c r="G30" s="17" t="s">
        <v>1602</v>
      </c>
      <c r="H30" s="17"/>
      <c r="I30" s="23">
        <v>254.59</v>
      </c>
      <c r="J30" s="109"/>
      <c r="K30" s="132"/>
      <c r="L30" s="147">
        <v>254.59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20"/>
      <c r="B31" s="21" t="s">
        <v>778</v>
      </c>
      <c r="C31" s="183" t="s">
        <v>24</v>
      </c>
      <c r="D31" s="183"/>
      <c r="E31" s="183"/>
      <c r="F31" s="22" t="s">
        <v>71</v>
      </c>
      <c r="G31" s="17" t="s">
        <v>1603</v>
      </c>
      <c r="H31" s="17"/>
      <c r="I31" s="23">
        <v>131.29</v>
      </c>
      <c r="J31" s="109"/>
      <c r="K31" s="132"/>
      <c r="L31" s="147">
        <v>131.29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20"/>
      <c r="B32" s="21" t="s">
        <v>884</v>
      </c>
      <c r="C32" s="183" t="s">
        <v>885</v>
      </c>
      <c r="D32" s="183"/>
      <c r="E32" s="183"/>
      <c r="F32" s="22" t="s">
        <v>71</v>
      </c>
      <c r="G32" s="17" t="s">
        <v>1568</v>
      </c>
      <c r="H32" s="17"/>
      <c r="I32" s="23">
        <v>17.22</v>
      </c>
      <c r="J32" s="109"/>
      <c r="K32" s="132"/>
      <c r="L32" s="147">
        <v>17.22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20"/>
      <c r="B33" s="21" t="s">
        <v>1495</v>
      </c>
      <c r="C33" s="183" t="s">
        <v>1496</v>
      </c>
      <c r="D33" s="183"/>
      <c r="E33" s="183"/>
      <c r="F33" s="22" t="s">
        <v>71</v>
      </c>
      <c r="G33" s="17" t="s">
        <v>1604</v>
      </c>
      <c r="H33" s="17"/>
      <c r="I33" s="23">
        <v>3.27</v>
      </c>
      <c r="J33" s="109"/>
      <c r="K33" s="132"/>
      <c r="L33" s="147">
        <v>3.27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25" t="s">
        <v>76</v>
      </c>
      <c r="B34" s="26" t="s">
        <v>1498</v>
      </c>
      <c r="C34" s="186" t="s">
        <v>1499</v>
      </c>
      <c r="D34" s="186"/>
      <c r="E34" s="186"/>
      <c r="F34" s="27" t="s">
        <v>880</v>
      </c>
      <c r="G34" s="28" t="s">
        <v>91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1500</v>
      </c>
      <c r="C35" s="183" t="s">
        <v>1501</v>
      </c>
      <c r="D35" s="183"/>
      <c r="E35" s="183"/>
      <c r="F35" s="22" t="s">
        <v>79</v>
      </c>
      <c r="G35" s="17" t="s">
        <v>1605</v>
      </c>
      <c r="H35" s="17"/>
      <c r="I35" s="23">
        <v>118.68</v>
      </c>
      <c r="J35" s="109"/>
      <c r="K35" s="132"/>
      <c r="L35" s="147">
        <v>118.68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20"/>
      <c r="B36" s="21" t="s">
        <v>800</v>
      </c>
      <c r="C36" s="183" t="s">
        <v>801</v>
      </c>
      <c r="D36" s="183"/>
      <c r="E36" s="183"/>
      <c r="F36" s="22" t="s">
        <v>282</v>
      </c>
      <c r="G36" s="17" t="s">
        <v>1570</v>
      </c>
      <c r="H36" s="17"/>
      <c r="I36" s="23">
        <v>8.67</v>
      </c>
      <c r="J36" s="109"/>
      <c r="K36" s="132"/>
      <c r="L36" s="147">
        <v>8.67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0" t="s">
        <v>49</v>
      </c>
      <c r="B37" s="11" t="s">
        <v>881</v>
      </c>
      <c r="C37" s="182" t="s">
        <v>4294</v>
      </c>
      <c r="D37" s="182"/>
      <c r="E37" s="182"/>
      <c r="F37" s="10" t="s">
        <v>883</v>
      </c>
      <c r="G37" s="12">
        <v>2</v>
      </c>
      <c r="H37" s="12"/>
      <c r="I37" s="13">
        <v>297.75</v>
      </c>
      <c r="J37" s="72"/>
      <c r="K37" s="131"/>
      <c r="L37" s="72">
        <v>25.12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346.06496873360197</v>
      </c>
      <c r="T37" s="2">
        <f t="shared" si="1"/>
        <v>29.196144465451201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791.77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920.24806144149204</v>
      </c>
      <c r="T38" s="2">
        <f t="shared" si="1"/>
        <v>0</v>
      </c>
    </row>
    <row r="39" spans="1:20" s="2" customFormat="1" ht="22.5" x14ac:dyDescent="0.25">
      <c r="A39" s="20"/>
      <c r="B39" s="21" t="s">
        <v>884</v>
      </c>
      <c r="C39" s="183" t="s">
        <v>885</v>
      </c>
      <c r="D39" s="183"/>
      <c r="E39" s="183"/>
      <c r="F39" s="22" t="s">
        <v>71</v>
      </c>
      <c r="G39" s="17" t="s">
        <v>1531</v>
      </c>
      <c r="H39" s="17"/>
      <c r="I39" s="23">
        <v>25.12</v>
      </c>
      <c r="J39" s="109"/>
      <c r="K39" s="132"/>
      <c r="L39" s="147">
        <v>25.12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25" t="s">
        <v>76</v>
      </c>
      <c r="B40" s="26" t="s">
        <v>887</v>
      </c>
      <c r="C40" s="186" t="s">
        <v>888</v>
      </c>
      <c r="D40" s="186"/>
      <c r="E40" s="186"/>
      <c r="F40" s="27" t="s">
        <v>79</v>
      </c>
      <c r="G40" s="28" t="s">
        <v>91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0" t="s">
        <v>54</v>
      </c>
      <c r="B41" s="11" t="s">
        <v>1507</v>
      </c>
      <c r="C41" s="182" t="s">
        <v>1508</v>
      </c>
      <c r="D41" s="182"/>
      <c r="E41" s="182"/>
      <c r="F41" s="10" t="s">
        <v>1509</v>
      </c>
      <c r="G41" s="12">
        <v>2</v>
      </c>
      <c r="H41" s="12"/>
      <c r="I41" s="13">
        <v>554.36</v>
      </c>
      <c r="J41" s="72"/>
      <c r="K41" s="131"/>
      <c r="L41" s="72">
        <v>71.94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644.31427730364305</v>
      </c>
      <c r="T41" s="2">
        <f t="shared" si="1"/>
        <v>83.613480606869402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1420.31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1650.7792972024299</v>
      </c>
      <c r="T42" s="2">
        <f t="shared" si="1"/>
        <v>0</v>
      </c>
    </row>
    <row r="43" spans="1:20" s="2" customFormat="1" ht="22.5" x14ac:dyDescent="0.25">
      <c r="A43" s="20"/>
      <c r="B43" s="21" t="s">
        <v>41</v>
      </c>
      <c r="C43" s="183" t="s">
        <v>42</v>
      </c>
      <c r="D43" s="183"/>
      <c r="E43" s="183"/>
      <c r="F43" s="22" t="s">
        <v>21</v>
      </c>
      <c r="G43" s="17" t="s">
        <v>1567</v>
      </c>
      <c r="H43" s="17"/>
      <c r="I43" s="23">
        <v>10.3</v>
      </c>
      <c r="J43" s="109"/>
      <c r="K43" s="132"/>
      <c r="L43" s="147">
        <v>10.3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20"/>
      <c r="B44" s="21" t="s">
        <v>778</v>
      </c>
      <c r="C44" s="183" t="s">
        <v>24</v>
      </c>
      <c r="D44" s="183"/>
      <c r="E44" s="183"/>
      <c r="F44" s="22" t="s">
        <v>71</v>
      </c>
      <c r="G44" s="17" t="s">
        <v>1568</v>
      </c>
      <c r="H44" s="17"/>
      <c r="I44" s="23">
        <v>30.01</v>
      </c>
      <c r="J44" s="109"/>
      <c r="K44" s="132"/>
      <c r="L44" s="147">
        <v>30.01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20"/>
      <c r="B45" s="21" t="s">
        <v>884</v>
      </c>
      <c r="C45" s="183" t="s">
        <v>885</v>
      </c>
      <c r="D45" s="183"/>
      <c r="E45" s="183"/>
      <c r="F45" s="22" t="s">
        <v>71</v>
      </c>
      <c r="G45" s="17" t="s">
        <v>1569</v>
      </c>
      <c r="H45" s="17"/>
      <c r="I45" s="23">
        <v>22.96</v>
      </c>
      <c r="J45" s="109"/>
      <c r="K45" s="132"/>
      <c r="L45" s="147">
        <v>22.96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25" t="s">
        <v>344</v>
      </c>
      <c r="B46" s="26" t="s">
        <v>366</v>
      </c>
      <c r="C46" s="186" t="s">
        <v>367</v>
      </c>
      <c r="D46" s="186"/>
      <c r="E46" s="186"/>
      <c r="F46" s="27" t="s">
        <v>21</v>
      </c>
      <c r="G46" s="28" t="s">
        <v>347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5" t="s">
        <v>76</v>
      </c>
      <c r="B47" s="26" t="s">
        <v>1513</v>
      </c>
      <c r="C47" s="186" t="s">
        <v>1514</v>
      </c>
      <c r="D47" s="186"/>
      <c r="E47" s="186"/>
      <c r="F47" s="27" t="s">
        <v>79</v>
      </c>
      <c r="G47" s="28" t="s">
        <v>91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800</v>
      </c>
      <c r="C48" s="183" t="s">
        <v>801</v>
      </c>
      <c r="D48" s="183"/>
      <c r="E48" s="183"/>
      <c r="F48" s="22" t="s">
        <v>282</v>
      </c>
      <c r="G48" s="17" t="s">
        <v>1570</v>
      </c>
      <c r="H48" s="17"/>
      <c r="I48" s="23">
        <v>8.67</v>
      </c>
      <c r="J48" s="109"/>
      <c r="K48" s="132"/>
      <c r="L48" s="147">
        <v>8.67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0" t="s">
        <v>56</v>
      </c>
      <c r="B49" s="11" t="s">
        <v>4295</v>
      </c>
      <c r="C49" s="182" t="s">
        <v>4487</v>
      </c>
      <c r="D49" s="182"/>
      <c r="E49" s="182"/>
      <c r="F49" s="10" t="s">
        <v>17</v>
      </c>
      <c r="G49" s="12">
        <v>3</v>
      </c>
      <c r="H49" s="12"/>
      <c r="I49" s="13">
        <v>181.17</v>
      </c>
      <c r="J49" s="72"/>
      <c r="K49" s="131"/>
      <c r="L49" s="72">
        <v>58.98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210.567893821887</v>
      </c>
      <c r="T49" s="2">
        <f t="shared" si="1"/>
        <v>68.550501615139794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399.86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464.74404163834902</v>
      </c>
      <c r="T50" s="2">
        <f t="shared" si="1"/>
        <v>0</v>
      </c>
    </row>
    <row r="51" spans="1:20" s="2" customFormat="1" ht="22.5" x14ac:dyDescent="0.25">
      <c r="A51" s="20"/>
      <c r="B51" s="21" t="s">
        <v>41</v>
      </c>
      <c r="C51" s="183" t="s">
        <v>42</v>
      </c>
      <c r="D51" s="183"/>
      <c r="E51" s="183"/>
      <c r="F51" s="22" t="s">
        <v>21</v>
      </c>
      <c r="G51" s="17" t="s">
        <v>61</v>
      </c>
      <c r="H51" s="17"/>
      <c r="I51" s="23">
        <v>44.93</v>
      </c>
      <c r="J51" s="109"/>
      <c r="K51" s="132"/>
      <c r="L51" s="147">
        <v>44.93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52.220651705124297</v>
      </c>
      <c r="T51" s="2">
        <f t="shared" si="1"/>
        <v>52.220651705124297</v>
      </c>
    </row>
    <row r="52" spans="1:20" s="2" customFormat="1" ht="22.5" x14ac:dyDescent="0.25">
      <c r="A52" s="20"/>
      <c r="B52" s="21" t="s">
        <v>778</v>
      </c>
      <c r="C52" s="183" t="s">
        <v>24</v>
      </c>
      <c r="D52" s="183"/>
      <c r="E52" s="183"/>
      <c r="F52" s="22" t="s">
        <v>71</v>
      </c>
      <c r="G52" s="17" t="s">
        <v>802</v>
      </c>
      <c r="H52" s="17"/>
      <c r="I52" s="23">
        <v>14.07</v>
      </c>
      <c r="J52" s="109"/>
      <c r="K52" s="132"/>
      <c r="L52" s="147">
        <v>14.07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16.353095247965701</v>
      </c>
      <c r="T52" s="2">
        <f t="shared" si="1"/>
        <v>16.353095247965701</v>
      </c>
    </row>
    <row r="53" spans="1:20" s="2" customFormat="1" ht="22.5" x14ac:dyDescent="0.25">
      <c r="A53" s="25" t="s">
        <v>76</v>
      </c>
      <c r="B53" s="26" t="s">
        <v>902</v>
      </c>
      <c r="C53" s="186" t="s">
        <v>903</v>
      </c>
      <c r="D53" s="186"/>
      <c r="E53" s="186"/>
      <c r="F53" s="27" t="s">
        <v>79</v>
      </c>
      <c r="G53" s="28" t="s">
        <v>80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0" t="s">
        <v>833</v>
      </c>
      <c r="B54" s="11" t="s">
        <v>890</v>
      </c>
      <c r="C54" s="182" t="s">
        <v>4297</v>
      </c>
      <c r="D54" s="182"/>
      <c r="E54" s="182"/>
      <c r="F54" s="10" t="s">
        <v>892</v>
      </c>
      <c r="G54" s="31">
        <v>0.24</v>
      </c>
      <c r="H54" s="31"/>
      <c r="I54" s="13">
        <v>28.28</v>
      </c>
      <c r="J54" s="72"/>
      <c r="K54" s="131"/>
      <c r="L54" s="72">
        <v>1.65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32.868907861582798</v>
      </c>
      <c r="T54" s="2">
        <f t="shared" si="1"/>
        <v>1.9177403808914999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79.040000000000006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91.865575579190406</v>
      </c>
      <c r="T55" s="2">
        <f t="shared" si="1"/>
        <v>0</v>
      </c>
    </row>
    <row r="56" spans="1:20" s="2" customFormat="1" ht="22.5" x14ac:dyDescent="0.25">
      <c r="A56" s="20"/>
      <c r="B56" s="21" t="s">
        <v>41</v>
      </c>
      <c r="C56" s="183" t="s">
        <v>42</v>
      </c>
      <c r="D56" s="183"/>
      <c r="E56" s="183"/>
      <c r="F56" s="22" t="s">
        <v>21</v>
      </c>
      <c r="G56" s="17" t="s">
        <v>4488</v>
      </c>
      <c r="H56" s="17"/>
      <c r="I56" s="23">
        <v>0.9</v>
      </c>
      <c r="J56" s="109"/>
      <c r="K56" s="132"/>
      <c r="L56" s="147">
        <v>0.9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1.0460402077590001</v>
      </c>
      <c r="T56" s="2">
        <f t="shared" si="1"/>
        <v>1.0460402077590001</v>
      </c>
    </row>
    <row r="57" spans="1:20" s="2" customFormat="1" ht="22.5" x14ac:dyDescent="0.25">
      <c r="A57" s="20"/>
      <c r="B57" s="21" t="s">
        <v>778</v>
      </c>
      <c r="C57" s="183" t="s">
        <v>24</v>
      </c>
      <c r="D57" s="183"/>
      <c r="E57" s="183"/>
      <c r="F57" s="22" t="s">
        <v>71</v>
      </c>
      <c r="G57" s="17" t="s">
        <v>4489</v>
      </c>
      <c r="H57" s="17"/>
      <c r="I57" s="23">
        <v>0.75</v>
      </c>
      <c r="J57" s="109"/>
      <c r="K57" s="132"/>
      <c r="L57" s="147">
        <v>0.75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0.87170017313250003</v>
      </c>
      <c r="T57" s="2">
        <f t="shared" si="1"/>
        <v>0.87170017313250003</v>
      </c>
    </row>
    <row r="58" spans="1:20" s="2" customFormat="1" ht="22.5" x14ac:dyDescent="0.25">
      <c r="A58" s="25" t="s">
        <v>76</v>
      </c>
      <c r="B58" s="26" t="s">
        <v>895</v>
      </c>
      <c r="C58" s="186" t="s">
        <v>896</v>
      </c>
      <c r="D58" s="186"/>
      <c r="E58" s="186"/>
      <c r="F58" s="27" t="s">
        <v>817</v>
      </c>
      <c r="G58" s="28" t="s">
        <v>4490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0" t="s">
        <v>66</v>
      </c>
      <c r="B59" s="11" t="s">
        <v>1520</v>
      </c>
      <c r="C59" s="182" t="s">
        <v>4491</v>
      </c>
      <c r="D59" s="182"/>
      <c r="E59" s="182"/>
      <c r="F59" s="10" t="s">
        <v>1522</v>
      </c>
      <c r="G59" s="12">
        <v>1</v>
      </c>
      <c r="H59" s="12"/>
      <c r="I59" s="13">
        <v>313.77</v>
      </c>
      <c r="J59" s="72"/>
      <c r="K59" s="131"/>
      <c r="L59" s="72">
        <v>114.77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364.68448443171297</v>
      </c>
      <c r="T59" s="2">
        <f t="shared" si="1"/>
        <v>133.39337182722301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656.02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762.47033010451003</v>
      </c>
      <c r="T60" s="2">
        <f t="shared" si="1"/>
        <v>0</v>
      </c>
    </row>
    <row r="61" spans="1:20" s="2" customFormat="1" ht="22.5" x14ac:dyDescent="0.25">
      <c r="A61" s="20"/>
      <c r="B61" s="21" t="s">
        <v>69</v>
      </c>
      <c r="C61" s="183" t="s">
        <v>70</v>
      </c>
      <c r="D61" s="183"/>
      <c r="E61" s="183"/>
      <c r="F61" s="22" t="s">
        <v>71</v>
      </c>
      <c r="G61" s="17" t="s">
        <v>1523</v>
      </c>
      <c r="H61" s="17"/>
      <c r="I61" s="23">
        <v>1.69</v>
      </c>
      <c r="J61" s="109"/>
      <c r="K61" s="132"/>
      <c r="L61" s="147">
        <v>1.69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20"/>
      <c r="B62" s="21" t="s">
        <v>778</v>
      </c>
      <c r="C62" s="183" t="s">
        <v>24</v>
      </c>
      <c r="D62" s="183"/>
      <c r="E62" s="183"/>
      <c r="F62" s="22" t="s">
        <v>71</v>
      </c>
      <c r="G62" s="17" t="s">
        <v>1524</v>
      </c>
      <c r="H62" s="17"/>
      <c r="I62" s="23">
        <v>10.16</v>
      </c>
      <c r="J62" s="109"/>
      <c r="K62" s="132"/>
      <c r="L62" s="147">
        <v>10.16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20"/>
      <c r="B63" s="21" t="s">
        <v>884</v>
      </c>
      <c r="C63" s="183" t="s">
        <v>885</v>
      </c>
      <c r="D63" s="183"/>
      <c r="E63" s="183"/>
      <c r="F63" s="22" t="s">
        <v>71</v>
      </c>
      <c r="G63" s="17" t="s">
        <v>1525</v>
      </c>
      <c r="H63" s="17"/>
      <c r="I63" s="23">
        <v>27.63</v>
      </c>
      <c r="J63" s="109"/>
      <c r="K63" s="132"/>
      <c r="L63" s="147">
        <v>27.63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25" t="s">
        <v>76</v>
      </c>
      <c r="B64" s="26" t="s">
        <v>1526</v>
      </c>
      <c r="C64" s="186" t="s">
        <v>1527</v>
      </c>
      <c r="D64" s="186"/>
      <c r="E64" s="186"/>
      <c r="F64" s="27" t="s">
        <v>79</v>
      </c>
      <c r="G64" s="28" t="s">
        <v>944</v>
      </c>
      <c r="H64" s="28"/>
      <c r="I64" s="29">
        <v>0</v>
      </c>
      <c r="J64" s="110"/>
      <c r="K64" s="133"/>
      <c r="L64" s="148">
        <v>0</v>
      </c>
      <c r="M64" s="30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25" t="s">
        <v>344</v>
      </c>
      <c r="B65" s="26" t="s">
        <v>366</v>
      </c>
      <c r="C65" s="186" t="s">
        <v>367</v>
      </c>
      <c r="D65" s="186"/>
      <c r="E65" s="186"/>
      <c r="F65" s="27" t="s">
        <v>21</v>
      </c>
      <c r="G65" s="28" t="s">
        <v>347</v>
      </c>
      <c r="H65" s="28"/>
      <c r="I65" s="29">
        <v>0</v>
      </c>
      <c r="J65" s="110"/>
      <c r="K65" s="133"/>
      <c r="L65" s="148">
        <v>0</v>
      </c>
      <c r="M65" s="30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2" si="2">I65*N65*O65*P65*Q65*R65</f>
        <v>0</v>
      </c>
      <c r="T65" s="2">
        <f t="shared" ref="T65:T112" si="3">L65*N65*O65*P65*Q65*R65</f>
        <v>0</v>
      </c>
    </row>
    <row r="66" spans="1:20" s="2" customFormat="1" ht="22.5" x14ac:dyDescent="0.25">
      <c r="A66" s="20"/>
      <c r="B66" s="21" t="s">
        <v>800</v>
      </c>
      <c r="C66" s="183" t="s">
        <v>801</v>
      </c>
      <c r="D66" s="183"/>
      <c r="E66" s="183"/>
      <c r="F66" s="22" t="s">
        <v>282</v>
      </c>
      <c r="G66" s="17" t="s">
        <v>1528</v>
      </c>
      <c r="H66" s="17"/>
      <c r="I66" s="23">
        <v>3.71</v>
      </c>
      <c r="J66" s="109"/>
      <c r="K66" s="132"/>
      <c r="L66" s="147">
        <v>3.71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4.3120101897621002</v>
      </c>
      <c r="T66" s="2">
        <f t="shared" si="3"/>
        <v>4.3120101897621002</v>
      </c>
    </row>
    <row r="67" spans="1:20" s="2" customFormat="1" ht="22.5" x14ac:dyDescent="0.25">
      <c r="A67" s="20"/>
      <c r="B67" s="21" t="s">
        <v>284</v>
      </c>
      <c r="C67" s="183" t="s">
        <v>285</v>
      </c>
      <c r="D67" s="183"/>
      <c r="E67" s="183"/>
      <c r="F67" s="22" t="s">
        <v>79</v>
      </c>
      <c r="G67" s="17" t="s">
        <v>1529</v>
      </c>
      <c r="H67" s="17"/>
      <c r="I67" s="23">
        <v>65.319999999999993</v>
      </c>
      <c r="J67" s="109"/>
      <c r="K67" s="132"/>
      <c r="L67" s="147">
        <v>65.319999999999993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75.919273745353195</v>
      </c>
      <c r="T67" s="2">
        <f t="shared" si="3"/>
        <v>75.919273745353195</v>
      </c>
    </row>
    <row r="68" spans="1:20" s="2" customFormat="1" ht="22.5" x14ac:dyDescent="0.25">
      <c r="A68" s="20"/>
      <c r="B68" s="21" t="s">
        <v>1097</v>
      </c>
      <c r="C68" s="183" t="s">
        <v>1098</v>
      </c>
      <c r="D68" s="183"/>
      <c r="E68" s="183"/>
      <c r="F68" s="22" t="s">
        <v>135</v>
      </c>
      <c r="G68" s="17" t="s">
        <v>159</v>
      </c>
      <c r="H68" s="17"/>
      <c r="I68" s="23">
        <v>6.26</v>
      </c>
      <c r="J68" s="109"/>
      <c r="K68" s="132"/>
      <c r="L68" s="147">
        <v>6.26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7.2757907784125999</v>
      </c>
      <c r="T68" s="2">
        <f t="shared" si="3"/>
        <v>7.2757907784125999</v>
      </c>
    </row>
    <row r="69" spans="1:20" s="2" customFormat="1" ht="15" x14ac:dyDescent="0.25">
      <c r="A69" s="206" t="s">
        <v>4492</v>
      </c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8"/>
      <c r="M69" s="12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10" t="s">
        <v>837</v>
      </c>
      <c r="B70" s="11" t="s">
        <v>15</v>
      </c>
      <c r="C70" s="182" t="s">
        <v>4493</v>
      </c>
      <c r="D70" s="182"/>
      <c r="E70" s="182"/>
      <c r="F70" s="10" t="s">
        <v>17</v>
      </c>
      <c r="G70" s="12">
        <v>1</v>
      </c>
      <c r="H70" s="12"/>
      <c r="I70" s="13">
        <v>109.82</v>
      </c>
      <c r="J70" s="72"/>
      <c r="K70" s="131"/>
      <c r="L70" s="72">
        <v>4.09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127.640150684548</v>
      </c>
      <c r="T70" s="2">
        <f t="shared" si="3"/>
        <v>4.7536716108158998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195.41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227.11857444242901</v>
      </c>
      <c r="T71" s="2">
        <f t="shared" si="3"/>
        <v>0</v>
      </c>
    </row>
    <row r="72" spans="1:20" s="2" customFormat="1" ht="22.5" x14ac:dyDescent="0.25">
      <c r="A72" s="20"/>
      <c r="B72" s="21" t="s">
        <v>19</v>
      </c>
      <c r="C72" s="183" t="s">
        <v>20</v>
      </c>
      <c r="D72" s="183"/>
      <c r="E72" s="183"/>
      <c r="F72" s="22" t="s">
        <v>21</v>
      </c>
      <c r="G72" s="17" t="s">
        <v>1534</v>
      </c>
      <c r="H72" s="17"/>
      <c r="I72" s="23">
        <v>1.1299999999999999</v>
      </c>
      <c r="J72" s="109"/>
      <c r="K72" s="132"/>
      <c r="L72" s="147">
        <v>1.1299999999999999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1.3133615941862999</v>
      </c>
      <c r="T72" s="2">
        <f t="shared" si="3"/>
        <v>1.3133615941862999</v>
      </c>
    </row>
    <row r="73" spans="1:20" s="2" customFormat="1" ht="22.5" x14ac:dyDescent="0.25">
      <c r="A73" s="20"/>
      <c r="B73" s="21" t="s">
        <v>23</v>
      </c>
      <c r="C73" s="183" t="s">
        <v>24</v>
      </c>
      <c r="D73" s="183"/>
      <c r="E73" s="183"/>
      <c r="F73" s="22" t="s">
        <v>21</v>
      </c>
      <c r="G73" s="17" t="s">
        <v>1534</v>
      </c>
      <c r="H73" s="17"/>
      <c r="I73" s="23">
        <v>1.56</v>
      </c>
      <c r="J73" s="109"/>
      <c r="K73" s="132"/>
      <c r="L73" s="147">
        <v>1.56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1.8131363601156001</v>
      </c>
      <c r="T73" s="2">
        <f t="shared" si="3"/>
        <v>1.8131363601156001</v>
      </c>
    </row>
    <row r="74" spans="1:20" s="2" customFormat="1" ht="22.5" x14ac:dyDescent="0.25">
      <c r="A74" s="20"/>
      <c r="B74" s="21" t="s">
        <v>25</v>
      </c>
      <c r="C74" s="183" t="s">
        <v>26</v>
      </c>
      <c r="D74" s="183"/>
      <c r="E74" s="183"/>
      <c r="F74" s="22" t="s">
        <v>21</v>
      </c>
      <c r="G74" s="17" t="s">
        <v>1535</v>
      </c>
      <c r="H74" s="17"/>
      <c r="I74" s="23">
        <v>0.51</v>
      </c>
      <c r="J74" s="109"/>
      <c r="K74" s="132"/>
      <c r="L74" s="147">
        <v>0.51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0.59275611773009995</v>
      </c>
      <c r="T74" s="2">
        <f t="shared" si="3"/>
        <v>0.59275611773009995</v>
      </c>
    </row>
    <row r="75" spans="1:20" s="2" customFormat="1" ht="22.5" x14ac:dyDescent="0.25">
      <c r="A75" s="20"/>
      <c r="B75" s="21" t="s">
        <v>28</v>
      </c>
      <c r="C75" s="183" t="s">
        <v>29</v>
      </c>
      <c r="D75" s="183"/>
      <c r="E75" s="183"/>
      <c r="F75" s="22" t="s">
        <v>30</v>
      </c>
      <c r="G75" s="17" t="s">
        <v>1536</v>
      </c>
      <c r="H75" s="17"/>
      <c r="I75" s="23">
        <v>0.89</v>
      </c>
      <c r="J75" s="109"/>
      <c r="K75" s="132"/>
      <c r="L75" s="147">
        <v>0.89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1.0344175387839001</v>
      </c>
      <c r="T75" s="2">
        <f t="shared" si="3"/>
        <v>1.0344175387839001</v>
      </c>
    </row>
    <row r="76" spans="1:20" s="2" customFormat="1" ht="15" x14ac:dyDescent="0.25">
      <c r="A76" s="10" t="s">
        <v>840</v>
      </c>
      <c r="B76" s="11" t="s">
        <v>1553</v>
      </c>
      <c r="C76" s="182" t="s">
        <v>4303</v>
      </c>
      <c r="D76" s="182"/>
      <c r="E76" s="182"/>
      <c r="F76" s="10" t="s">
        <v>17</v>
      </c>
      <c r="G76" s="12">
        <v>2</v>
      </c>
      <c r="H76" s="12"/>
      <c r="I76" s="13">
        <v>42.22</v>
      </c>
      <c r="J76" s="72"/>
      <c r="K76" s="131"/>
      <c r="L76" s="72">
        <v>0.68</v>
      </c>
      <c r="M76" s="13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49.0709084128722</v>
      </c>
      <c r="T76" s="2">
        <f t="shared" si="3"/>
        <v>0.79034149030680001</v>
      </c>
    </row>
    <row r="77" spans="1:20" s="2" customFormat="1" ht="15" x14ac:dyDescent="0.25">
      <c r="A77" s="14"/>
      <c r="B77" s="15"/>
      <c r="C77" s="15"/>
      <c r="D77" s="15"/>
      <c r="E77" s="16" t="s">
        <v>18</v>
      </c>
      <c r="F77" s="16"/>
      <c r="G77" s="17"/>
      <c r="H77" s="17"/>
      <c r="I77" s="18">
        <v>94.96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110.36886458754999</v>
      </c>
      <c r="T77" s="2">
        <f t="shared" si="3"/>
        <v>0</v>
      </c>
    </row>
    <row r="78" spans="1:20" s="2" customFormat="1" ht="22.5" x14ac:dyDescent="0.25">
      <c r="A78" s="20"/>
      <c r="B78" s="21" t="s">
        <v>28</v>
      </c>
      <c r="C78" s="183" t="s">
        <v>29</v>
      </c>
      <c r="D78" s="183"/>
      <c r="E78" s="183"/>
      <c r="F78" s="22" t="s">
        <v>30</v>
      </c>
      <c r="G78" s="17" t="s">
        <v>1555</v>
      </c>
      <c r="H78" s="17"/>
      <c r="I78" s="23">
        <v>0.68</v>
      </c>
      <c r="J78" s="109"/>
      <c r="K78" s="132"/>
      <c r="L78" s="147">
        <v>0.68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0.79034149030680001</v>
      </c>
      <c r="T78" s="2">
        <f t="shared" si="3"/>
        <v>0.79034149030680001</v>
      </c>
    </row>
    <row r="79" spans="1:20" s="2" customFormat="1" ht="15" x14ac:dyDescent="0.25">
      <c r="A79" s="10" t="s">
        <v>86</v>
      </c>
      <c r="B79" s="11" t="s">
        <v>1537</v>
      </c>
      <c r="C79" s="182" t="s">
        <v>4306</v>
      </c>
      <c r="D79" s="182"/>
      <c r="E79" s="182"/>
      <c r="F79" s="10" t="s">
        <v>17</v>
      </c>
      <c r="G79" s="12">
        <v>1</v>
      </c>
      <c r="H79" s="12"/>
      <c r="I79" s="13">
        <v>12.59</v>
      </c>
      <c r="J79" s="72"/>
      <c r="K79" s="131"/>
      <c r="L79" s="72">
        <v>1.34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14.6329402396509</v>
      </c>
      <c r="T79" s="2">
        <f t="shared" si="3"/>
        <v>1.5574376426634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27.9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32.427246440528997</v>
      </c>
      <c r="T80" s="2">
        <f t="shared" si="3"/>
        <v>0</v>
      </c>
    </row>
    <row r="81" spans="1:20" s="2" customFormat="1" ht="22.5" x14ac:dyDescent="0.25">
      <c r="A81" s="20"/>
      <c r="B81" s="21" t="s">
        <v>1539</v>
      </c>
      <c r="C81" s="183" t="s">
        <v>1540</v>
      </c>
      <c r="D81" s="183"/>
      <c r="E81" s="183"/>
      <c r="F81" s="22" t="s">
        <v>21</v>
      </c>
      <c r="G81" s="17" t="s">
        <v>1548</v>
      </c>
      <c r="H81" s="17"/>
      <c r="I81" s="23">
        <v>1.1399999999999999</v>
      </c>
      <c r="J81" s="109"/>
      <c r="K81" s="132"/>
      <c r="L81" s="147">
        <v>1.1399999999999999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20"/>
      <c r="B82" s="21" t="s">
        <v>28</v>
      </c>
      <c r="C82" s="183" t="s">
        <v>29</v>
      </c>
      <c r="D82" s="183"/>
      <c r="E82" s="183"/>
      <c r="F82" s="22" t="s">
        <v>30</v>
      </c>
      <c r="G82" s="17" t="s">
        <v>1575</v>
      </c>
      <c r="H82" s="17"/>
      <c r="I82" s="23">
        <v>0.2</v>
      </c>
      <c r="J82" s="109"/>
      <c r="K82" s="132"/>
      <c r="L82" s="147">
        <v>0.2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0" t="s">
        <v>859</v>
      </c>
      <c r="B83" s="11" t="s">
        <v>1537</v>
      </c>
      <c r="C83" s="182" t="s">
        <v>4307</v>
      </c>
      <c r="D83" s="182"/>
      <c r="E83" s="182"/>
      <c r="F83" s="10" t="s">
        <v>17</v>
      </c>
      <c r="G83" s="12">
        <v>1</v>
      </c>
      <c r="H83" s="12"/>
      <c r="I83" s="13">
        <v>12.59</v>
      </c>
      <c r="J83" s="72"/>
      <c r="K83" s="131"/>
      <c r="L83" s="72">
        <v>1.34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14.6329402396509</v>
      </c>
      <c r="T83" s="2">
        <f t="shared" si="3"/>
        <v>1.5574376426634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27.9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32.427246440528997</v>
      </c>
      <c r="T84" s="2">
        <f t="shared" si="3"/>
        <v>0</v>
      </c>
    </row>
    <row r="85" spans="1:20" s="2" customFormat="1" ht="22.5" x14ac:dyDescent="0.25">
      <c r="A85" s="20"/>
      <c r="B85" s="21" t="s">
        <v>1539</v>
      </c>
      <c r="C85" s="183" t="s">
        <v>1540</v>
      </c>
      <c r="D85" s="183"/>
      <c r="E85" s="183"/>
      <c r="F85" s="22" t="s">
        <v>21</v>
      </c>
      <c r="G85" s="17" t="s">
        <v>1548</v>
      </c>
      <c r="H85" s="17"/>
      <c r="I85" s="23">
        <v>1.1399999999999999</v>
      </c>
      <c r="J85" s="109"/>
      <c r="K85" s="132"/>
      <c r="L85" s="147">
        <v>1.1399999999999999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20"/>
      <c r="B86" s="21" t="s">
        <v>28</v>
      </c>
      <c r="C86" s="183" t="s">
        <v>29</v>
      </c>
      <c r="D86" s="183"/>
      <c r="E86" s="183"/>
      <c r="F86" s="22" t="s">
        <v>30</v>
      </c>
      <c r="G86" s="17" t="s">
        <v>1575</v>
      </c>
      <c r="H86" s="17"/>
      <c r="I86" s="23">
        <v>0.2</v>
      </c>
      <c r="J86" s="109"/>
      <c r="K86" s="132"/>
      <c r="L86" s="147">
        <v>0.2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0" t="s">
        <v>862</v>
      </c>
      <c r="B87" s="11" t="s">
        <v>1537</v>
      </c>
      <c r="C87" s="182" t="s">
        <v>4308</v>
      </c>
      <c r="D87" s="182"/>
      <c r="E87" s="182"/>
      <c r="F87" s="10" t="s">
        <v>17</v>
      </c>
      <c r="G87" s="12">
        <v>1</v>
      </c>
      <c r="H87" s="12"/>
      <c r="I87" s="13">
        <v>12.59</v>
      </c>
      <c r="J87" s="72"/>
      <c r="K87" s="131"/>
      <c r="L87" s="72">
        <v>1.34</v>
      </c>
      <c r="M87" s="13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14.6329402396509</v>
      </c>
      <c r="T87" s="2">
        <f t="shared" si="3"/>
        <v>1.5574376426634</v>
      </c>
    </row>
    <row r="88" spans="1:20" s="2" customFormat="1" ht="15" x14ac:dyDescent="0.25">
      <c r="A88" s="14"/>
      <c r="B88" s="15"/>
      <c r="C88" s="15"/>
      <c r="D88" s="15"/>
      <c r="E88" s="16" t="s">
        <v>18</v>
      </c>
      <c r="F88" s="16"/>
      <c r="G88" s="17"/>
      <c r="H88" s="17"/>
      <c r="I88" s="18">
        <v>27.9</v>
      </c>
      <c r="J88" s="114"/>
      <c r="K88" s="138"/>
      <c r="L88" s="151"/>
      <c r="M88" s="19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32.427246440528997</v>
      </c>
      <c r="T88" s="2">
        <f t="shared" si="3"/>
        <v>0</v>
      </c>
    </row>
    <row r="89" spans="1:20" s="2" customFormat="1" ht="22.5" x14ac:dyDescent="0.25">
      <c r="A89" s="20"/>
      <c r="B89" s="21" t="s">
        <v>1539</v>
      </c>
      <c r="C89" s="183" t="s">
        <v>1540</v>
      </c>
      <c r="D89" s="183"/>
      <c r="E89" s="183"/>
      <c r="F89" s="22" t="s">
        <v>21</v>
      </c>
      <c r="G89" s="17" t="s">
        <v>1548</v>
      </c>
      <c r="H89" s="17"/>
      <c r="I89" s="23">
        <v>1.1399999999999999</v>
      </c>
      <c r="J89" s="109"/>
      <c r="K89" s="132"/>
      <c r="L89" s="147">
        <v>1.1399999999999999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20"/>
      <c r="B90" s="21" t="s">
        <v>28</v>
      </c>
      <c r="C90" s="183" t="s">
        <v>29</v>
      </c>
      <c r="D90" s="183"/>
      <c r="E90" s="183"/>
      <c r="F90" s="22" t="s">
        <v>30</v>
      </c>
      <c r="G90" s="17" t="s">
        <v>1575</v>
      </c>
      <c r="H90" s="17"/>
      <c r="I90" s="23">
        <v>0.2</v>
      </c>
      <c r="J90" s="109"/>
      <c r="K90" s="132"/>
      <c r="L90" s="147">
        <v>0.2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0" t="s">
        <v>96</v>
      </c>
      <c r="B91" s="11" t="s">
        <v>57</v>
      </c>
      <c r="C91" s="182" t="s">
        <v>4309</v>
      </c>
      <c r="D91" s="182"/>
      <c r="E91" s="182"/>
      <c r="F91" s="10" t="s">
        <v>17</v>
      </c>
      <c r="G91" s="12">
        <v>2</v>
      </c>
      <c r="H91" s="12"/>
      <c r="I91" s="13">
        <v>129.18</v>
      </c>
      <c r="J91" s="72"/>
      <c r="K91" s="131"/>
      <c r="L91" s="72">
        <v>17.399999999999999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150.141637820342</v>
      </c>
      <c r="T91" s="2">
        <f t="shared" si="3"/>
        <v>20.223444016674001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176.66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205.32607011411699</v>
      </c>
      <c r="T92" s="2">
        <f t="shared" si="3"/>
        <v>0</v>
      </c>
    </row>
    <row r="93" spans="1:20" s="2" customFormat="1" ht="22.5" x14ac:dyDescent="0.25">
      <c r="A93" s="20"/>
      <c r="B93" s="21" t="s">
        <v>59</v>
      </c>
      <c r="C93" s="183" t="s">
        <v>60</v>
      </c>
      <c r="D93" s="183"/>
      <c r="E93" s="183"/>
      <c r="F93" s="22" t="s">
        <v>21</v>
      </c>
      <c r="G93" s="17" t="s">
        <v>1637</v>
      </c>
      <c r="H93" s="17"/>
      <c r="I93" s="23">
        <v>17.02</v>
      </c>
      <c r="J93" s="109"/>
      <c r="K93" s="132"/>
      <c r="L93" s="147">
        <v>17.02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19.7817825956202</v>
      </c>
      <c r="T93" s="2">
        <f t="shared" si="3"/>
        <v>19.7817825956202</v>
      </c>
    </row>
    <row r="94" spans="1:20" s="2" customFormat="1" ht="22.5" x14ac:dyDescent="0.25">
      <c r="A94" s="20"/>
      <c r="B94" s="21" t="s">
        <v>28</v>
      </c>
      <c r="C94" s="183" t="s">
        <v>29</v>
      </c>
      <c r="D94" s="183"/>
      <c r="E94" s="183"/>
      <c r="F94" s="22" t="s">
        <v>30</v>
      </c>
      <c r="G94" s="17" t="s">
        <v>1638</v>
      </c>
      <c r="H94" s="17"/>
      <c r="I94" s="23">
        <v>0.38</v>
      </c>
      <c r="J94" s="109"/>
      <c r="K94" s="132"/>
      <c r="L94" s="147">
        <v>0.38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0.44166142105380002</v>
      </c>
      <c r="T94" s="2">
        <f t="shared" si="3"/>
        <v>0.44166142105380002</v>
      </c>
    </row>
    <row r="95" spans="1:20" s="2" customFormat="1" ht="15" x14ac:dyDescent="0.25">
      <c r="A95" s="10" t="s">
        <v>103</v>
      </c>
      <c r="B95" s="11" t="s">
        <v>57</v>
      </c>
      <c r="C95" s="182" t="s">
        <v>4494</v>
      </c>
      <c r="D95" s="182"/>
      <c r="E95" s="182"/>
      <c r="F95" s="10" t="s">
        <v>17</v>
      </c>
      <c r="G95" s="12">
        <v>1</v>
      </c>
      <c r="H95" s="12"/>
      <c r="I95" s="13">
        <v>64.59</v>
      </c>
      <c r="J95" s="72"/>
      <c r="K95" s="131"/>
      <c r="L95" s="72">
        <v>8.6999999999999993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75.0708189101709</v>
      </c>
      <c r="T95" s="2">
        <f t="shared" si="3"/>
        <v>10.111722008337001</v>
      </c>
    </row>
    <row r="96" spans="1:20" s="2" customFormat="1" ht="15" x14ac:dyDescent="0.25">
      <c r="A96" s="14"/>
      <c r="B96" s="15"/>
      <c r="C96" s="15"/>
      <c r="D96" s="15"/>
      <c r="E96" s="16" t="s">
        <v>18</v>
      </c>
      <c r="F96" s="16"/>
      <c r="G96" s="17"/>
      <c r="H96" s="17"/>
      <c r="I96" s="18">
        <v>88.33</v>
      </c>
      <c r="J96" s="114"/>
      <c r="K96" s="138"/>
      <c r="L96" s="151"/>
      <c r="M96" s="19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102.663035057058</v>
      </c>
      <c r="T96" s="2">
        <f t="shared" si="3"/>
        <v>0</v>
      </c>
    </row>
    <row r="97" spans="1:20" s="2" customFormat="1" ht="22.5" x14ac:dyDescent="0.25">
      <c r="A97" s="20"/>
      <c r="B97" s="21" t="s">
        <v>59</v>
      </c>
      <c r="C97" s="183" t="s">
        <v>60</v>
      </c>
      <c r="D97" s="183"/>
      <c r="E97" s="183"/>
      <c r="F97" s="22" t="s">
        <v>21</v>
      </c>
      <c r="G97" s="17" t="s">
        <v>1705</v>
      </c>
      <c r="H97" s="17"/>
      <c r="I97" s="23">
        <v>8.51</v>
      </c>
      <c r="J97" s="109"/>
      <c r="K97" s="132"/>
      <c r="L97" s="147">
        <v>8.51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9.8908912978101</v>
      </c>
      <c r="T97" s="2">
        <f t="shared" si="3"/>
        <v>9.8908912978101</v>
      </c>
    </row>
    <row r="98" spans="1:20" s="2" customFormat="1" ht="22.5" x14ac:dyDescent="0.25">
      <c r="A98" s="20"/>
      <c r="B98" s="21" t="s">
        <v>28</v>
      </c>
      <c r="C98" s="183" t="s">
        <v>29</v>
      </c>
      <c r="D98" s="183"/>
      <c r="E98" s="183"/>
      <c r="F98" s="22" t="s">
        <v>30</v>
      </c>
      <c r="G98" s="17" t="s">
        <v>1706</v>
      </c>
      <c r="H98" s="17"/>
      <c r="I98" s="23">
        <v>0.19</v>
      </c>
      <c r="J98" s="109"/>
      <c r="K98" s="132"/>
      <c r="L98" s="147">
        <v>0.19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0.22083071052690001</v>
      </c>
      <c r="T98" s="2">
        <f t="shared" si="3"/>
        <v>0.22083071052690001</v>
      </c>
    </row>
    <row r="99" spans="1:20" s="2" customFormat="1" ht="15" x14ac:dyDescent="0.25">
      <c r="A99" s="209" t="s">
        <v>4495</v>
      </c>
      <c r="B99" s="210"/>
      <c r="C99" s="210"/>
      <c r="D99" s="210"/>
      <c r="E99" s="210"/>
      <c r="F99" s="210"/>
      <c r="G99" s="210"/>
      <c r="H99" s="210"/>
      <c r="I99" s="210"/>
      <c r="J99" s="210"/>
      <c r="K99" s="210"/>
      <c r="L99" s="211"/>
      <c r="M99" s="122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:20" s="2" customFormat="1" ht="15" x14ac:dyDescent="0.25">
      <c r="A100" s="206" t="s">
        <v>4496</v>
      </c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8"/>
      <c r="M100" s="12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10" t="s">
        <v>4497</v>
      </c>
      <c r="B101" s="11" t="s">
        <v>4484</v>
      </c>
      <c r="C101" s="182" t="s">
        <v>4498</v>
      </c>
      <c r="D101" s="182"/>
      <c r="E101" s="182"/>
      <c r="F101" s="10" t="s">
        <v>880</v>
      </c>
      <c r="G101" s="12">
        <v>1</v>
      </c>
      <c r="H101" s="12"/>
      <c r="I101" s="13">
        <v>95648.67</v>
      </c>
      <c r="J101" s="72"/>
      <c r="K101" s="131"/>
      <c r="L101" s="72"/>
      <c r="M101" s="1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111169.282931858</v>
      </c>
      <c r="T101" s="2">
        <f t="shared" si="3"/>
        <v>0</v>
      </c>
    </row>
    <row r="102" spans="1:20" s="2" customFormat="1" ht="15" x14ac:dyDescent="0.25">
      <c r="A102" s="10" t="s">
        <v>108</v>
      </c>
      <c r="B102" s="11" t="s">
        <v>1482</v>
      </c>
      <c r="C102" s="182" t="s">
        <v>4486</v>
      </c>
      <c r="D102" s="182"/>
      <c r="E102" s="182"/>
      <c r="F102" s="10" t="s">
        <v>1484</v>
      </c>
      <c r="G102" s="12">
        <v>2</v>
      </c>
      <c r="H102" s="12"/>
      <c r="I102" s="13">
        <v>2714.02</v>
      </c>
      <c r="J102" s="72"/>
      <c r="K102" s="131"/>
      <c r="L102" s="72">
        <v>585.1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3154.4156051800901</v>
      </c>
      <c r="T102" s="2">
        <f t="shared" si="3"/>
        <v>680.04236173310096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6284.92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7304.75446949855</v>
      </c>
      <c r="T103" s="2">
        <f t="shared" si="3"/>
        <v>0</v>
      </c>
    </row>
    <row r="104" spans="1:20" s="2" customFormat="1" ht="22.5" x14ac:dyDescent="0.25">
      <c r="A104" s="20"/>
      <c r="B104" s="21" t="s">
        <v>1485</v>
      </c>
      <c r="C104" s="183" t="s">
        <v>1486</v>
      </c>
      <c r="D104" s="183"/>
      <c r="E104" s="183"/>
      <c r="F104" s="22" t="s">
        <v>71</v>
      </c>
      <c r="G104" s="17" t="s">
        <v>1598</v>
      </c>
      <c r="H104" s="17"/>
      <c r="I104" s="23">
        <v>16.52</v>
      </c>
      <c r="J104" s="109"/>
      <c r="K104" s="132"/>
      <c r="L104" s="147">
        <v>16.52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19.200649146865199</v>
      </c>
      <c r="T104" s="2">
        <f t="shared" si="3"/>
        <v>19.200649146865199</v>
      </c>
    </row>
    <row r="105" spans="1:20" s="2" customFormat="1" ht="22.5" x14ac:dyDescent="0.25">
      <c r="A105" s="20"/>
      <c r="B105" s="21" t="s">
        <v>176</v>
      </c>
      <c r="C105" s="183" t="s">
        <v>177</v>
      </c>
      <c r="D105" s="183"/>
      <c r="E105" s="183"/>
      <c r="F105" s="22" t="s">
        <v>71</v>
      </c>
      <c r="G105" s="17" t="s">
        <v>1599</v>
      </c>
      <c r="H105" s="17"/>
      <c r="I105" s="23">
        <v>6.2</v>
      </c>
      <c r="J105" s="109"/>
      <c r="K105" s="132"/>
      <c r="L105" s="147">
        <v>6.2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7.2060547645620003</v>
      </c>
      <c r="T105" s="2">
        <f t="shared" si="3"/>
        <v>7.2060547645620003</v>
      </c>
    </row>
    <row r="106" spans="1:20" s="2" customFormat="1" ht="22.5" x14ac:dyDescent="0.25">
      <c r="A106" s="20"/>
      <c r="B106" s="21" t="s">
        <v>179</v>
      </c>
      <c r="C106" s="183" t="s">
        <v>180</v>
      </c>
      <c r="D106" s="183"/>
      <c r="E106" s="183"/>
      <c r="F106" s="22" t="s">
        <v>71</v>
      </c>
      <c r="G106" s="17" t="s">
        <v>1412</v>
      </c>
      <c r="H106" s="17"/>
      <c r="I106" s="23">
        <v>9.01</v>
      </c>
      <c r="J106" s="109"/>
      <c r="K106" s="132"/>
      <c r="L106" s="147">
        <v>9.01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10.472024746565101</v>
      </c>
      <c r="T106" s="2">
        <f t="shared" si="3"/>
        <v>10.472024746565101</v>
      </c>
    </row>
    <row r="107" spans="1:20" s="2" customFormat="1" ht="22.5" x14ac:dyDescent="0.25">
      <c r="A107" s="20"/>
      <c r="B107" s="21" t="s">
        <v>69</v>
      </c>
      <c r="C107" s="183" t="s">
        <v>70</v>
      </c>
      <c r="D107" s="183"/>
      <c r="E107" s="183"/>
      <c r="F107" s="22" t="s">
        <v>71</v>
      </c>
      <c r="G107" s="17" t="s">
        <v>1600</v>
      </c>
      <c r="H107" s="17"/>
      <c r="I107" s="23">
        <v>9.6</v>
      </c>
      <c r="J107" s="109"/>
      <c r="K107" s="132"/>
      <c r="L107" s="147">
        <v>9.6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11.157762216096</v>
      </c>
      <c r="T107" s="2">
        <f t="shared" si="3"/>
        <v>11.157762216096</v>
      </c>
    </row>
    <row r="108" spans="1:20" s="2" customFormat="1" ht="22.5" x14ac:dyDescent="0.25">
      <c r="A108" s="20"/>
      <c r="B108" s="21" t="s">
        <v>182</v>
      </c>
      <c r="C108" s="183" t="s">
        <v>183</v>
      </c>
      <c r="D108" s="183"/>
      <c r="E108" s="183"/>
      <c r="F108" s="22" t="s">
        <v>21</v>
      </c>
      <c r="G108" s="17" t="s">
        <v>1601</v>
      </c>
      <c r="H108" s="17"/>
      <c r="I108" s="23">
        <v>10.039999999999999</v>
      </c>
      <c r="J108" s="109"/>
      <c r="K108" s="132"/>
      <c r="L108" s="147">
        <v>10.039999999999999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11.669159651000401</v>
      </c>
      <c r="T108" s="2">
        <f t="shared" si="3"/>
        <v>11.669159651000401</v>
      </c>
    </row>
    <row r="109" spans="1:20" s="2" customFormat="1" ht="22.5" x14ac:dyDescent="0.25">
      <c r="A109" s="20"/>
      <c r="B109" s="21" t="s">
        <v>41</v>
      </c>
      <c r="C109" s="183" t="s">
        <v>42</v>
      </c>
      <c r="D109" s="183"/>
      <c r="E109" s="183"/>
      <c r="F109" s="22" t="s">
        <v>21</v>
      </c>
      <c r="G109" s="17" t="s">
        <v>1602</v>
      </c>
      <c r="H109" s="17"/>
      <c r="I109" s="23">
        <v>254.59</v>
      </c>
      <c r="J109" s="109"/>
      <c r="K109" s="132"/>
      <c r="L109" s="147">
        <v>254.59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295.90152943707102</v>
      </c>
      <c r="T109" s="2">
        <f t="shared" si="3"/>
        <v>295.90152943707102</v>
      </c>
    </row>
    <row r="110" spans="1:20" s="2" customFormat="1" ht="22.5" x14ac:dyDescent="0.25">
      <c r="A110" s="20"/>
      <c r="B110" s="21" t="s">
        <v>778</v>
      </c>
      <c r="C110" s="183" t="s">
        <v>24</v>
      </c>
      <c r="D110" s="183"/>
      <c r="E110" s="183"/>
      <c r="F110" s="22" t="s">
        <v>71</v>
      </c>
      <c r="G110" s="17" t="s">
        <v>1603</v>
      </c>
      <c r="H110" s="17"/>
      <c r="I110" s="23">
        <v>131.29</v>
      </c>
      <c r="J110" s="109"/>
      <c r="K110" s="132"/>
      <c r="L110" s="147">
        <v>131.29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152.59402097408801</v>
      </c>
      <c r="T110" s="2">
        <f t="shared" si="3"/>
        <v>152.59402097408801</v>
      </c>
    </row>
    <row r="111" spans="1:20" s="2" customFormat="1" ht="22.5" x14ac:dyDescent="0.25">
      <c r="A111" s="20"/>
      <c r="B111" s="21" t="s">
        <v>884</v>
      </c>
      <c r="C111" s="183" t="s">
        <v>885</v>
      </c>
      <c r="D111" s="183"/>
      <c r="E111" s="183"/>
      <c r="F111" s="22" t="s">
        <v>71</v>
      </c>
      <c r="G111" s="17" t="s">
        <v>1568</v>
      </c>
      <c r="H111" s="17"/>
      <c r="I111" s="23">
        <v>17.22</v>
      </c>
      <c r="J111" s="109"/>
      <c r="K111" s="132"/>
      <c r="L111" s="147">
        <v>17.22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20.014235975122201</v>
      </c>
      <c r="T111" s="2">
        <f t="shared" si="3"/>
        <v>20.014235975122201</v>
      </c>
    </row>
    <row r="112" spans="1:20" s="2" customFormat="1" ht="22.5" x14ac:dyDescent="0.25">
      <c r="A112" s="20"/>
      <c r="B112" s="21" t="s">
        <v>1495</v>
      </c>
      <c r="C112" s="183" t="s">
        <v>1496</v>
      </c>
      <c r="D112" s="183"/>
      <c r="E112" s="183"/>
      <c r="F112" s="22" t="s">
        <v>71</v>
      </c>
      <c r="G112" s="17" t="s">
        <v>1604</v>
      </c>
      <c r="H112" s="17"/>
      <c r="I112" s="23">
        <v>3.27</v>
      </c>
      <c r="J112" s="109"/>
      <c r="K112" s="132"/>
      <c r="L112" s="147">
        <v>3.27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3.8006127548577</v>
      </c>
      <c r="T112" s="2">
        <f t="shared" si="3"/>
        <v>3.8006127548577</v>
      </c>
    </row>
    <row r="113" spans="1:20" s="2" customFormat="1" ht="22.5" x14ac:dyDescent="0.25">
      <c r="A113" s="25" t="s">
        <v>76</v>
      </c>
      <c r="B113" s="26" t="s">
        <v>1498</v>
      </c>
      <c r="C113" s="186" t="s">
        <v>1499</v>
      </c>
      <c r="D113" s="186"/>
      <c r="E113" s="186"/>
      <c r="F113" s="27" t="s">
        <v>880</v>
      </c>
      <c r="G113" s="28" t="s">
        <v>91</v>
      </c>
      <c r="H113" s="28"/>
      <c r="I113" s="29">
        <v>0</v>
      </c>
      <c r="J113" s="110"/>
      <c r="K113" s="133"/>
      <c r="L113" s="148">
        <v>0</v>
      </c>
      <c r="M113" s="30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58" si="4">I113*N113*O113*P113*Q113*R113</f>
        <v>0</v>
      </c>
      <c r="T113" s="2">
        <f t="shared" ref="T113:T158" si="5">L113*N113*O113*P113*Q113*R113</f>
        <v>0</v>
      </c>
    </row>
    <row r="114" spans="1:20" s="2" customFormat="1" ht="22.5" x14ac:dyDescent="0.25">
      <c r="A114" s="20"/>
      <c r="B114" s="21" t="s">
        <v>1500</v>
      </c>
      <c r="C114" s="183" t="s">
        <v>1501</v>
      </c>
      <c r="D114" s="183"/>
      <c r="E114" s="183"/>
      <c r="F114" s="22" t="s">
        <v>79</v>
      </c>
      <c r="G114" s="17" t="s">
        <v>1605</v>
      </c>
      <c r="H114" s="17"/>
      <c r="I114" s="23">
        <v>118.68</v>
      </c>
      <c r="J114" s="109"/>
      <c r="K114" s="132"/>
      <c r="L114" s="147">
        <v>118.68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137.937835396487</v>
      </c>
      <c r="T114" s="2">
        <f t="shared" si="5"/>
        <v>137.937835396487</v>
      </c>
    </row>
    <row r="115" spans="1:20" s="2" customFormat="1" ht="22.5" x14ac:dyDescent="0.25">
      <c r="A115" s="20"/>
      <c r="B115" s="21" t="s">
        <v>800</v>
      </c>
      <c r="C115" s="183" t="s">
        <v>801</v>
      </c>
      <c r="D115" s="183"/>
      <c r="E115" s="183"/>
      <c r="F115" s="22" t="s">
        <v>282</v>
      </c>
      <c r="G115" s="17" t="s">
        <v>1570</v>
      </c>
      <c r="H115" s="17"/>
      <c r="I115" s="23">
        <v>8.67</v>
      </c>
      <c r="J115" s="109"/>
      <c r="K115" s="132"/>
      <c r="L115" s="147">
        <v>8.67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10.0768540014117</v>
      </c>
      <c r="T115" s="2">
        <f t="shared" si="5"/>
        <v>10.0768540014117</v>
      </c>
    </row>
    <row r="116" spans="1:20" s="2" customFormat="1" ht="15" x14ac:dyDescent="0.25">
      <c r="A116" s="10" t="s">
        <v>110</v>
      </c>
      <c r="B116" s="11" t="s">
        <v>890</v>
      </c>
      <c r="C116" s="182" t="s">
        <v>4499</v>
      </c>
      <c r="D116" s="182"/>
      <c r="E116" s="182"/>
      <c r="F116" s="10" t="s">
        <v>892</v>
      </c>
      <c r="G116" s="31">
        <v>0.33</v>
      </c>
      <c r="H116" s="31"/>
      <c r="I116" s="13">
        <v>40.72</v>
      </c>
      <c r="J116" s="72"/>
      <c r="K116" s="131"/>
      <c r="L116" s="72">
        <v>2.27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47.327508066607201</v>
      </c>
      <c r="T116" s="2">
        <f t="shared" si="5"/>
        <v>2.6383458573477001</v>
      </c>
    </row>
    <row r="117" spans="1:20" s="2" customFormat="1" ht="15" x14ac:dyDescent="0.25">
      <c r="A117" s="14"/>
      <c r="B117" s="15"/>
      <c r="C117" s="15"/>
      <c r="D117" s="15"/>
      <c r="E117" s="16" t="s">
        <v>18</v>
      </c>
      <c r="F117" s="16"/>
      <c r="G117" s="17"/>
      <c r="H117" s="17"/>
      <c r="I117" s="18">
        <v>114</v>
      </c>
      <c r="J117" s="114"/>
      <c r="K117" s="138"/>
      <c r="L117" s="151"/>
      <c r="M117" s="19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132.49842631614001</v>
      </c>
      <c r="T117" s="2">
        <f t="shared" si="5"/>
        <v>0</v>
      </c>
    </row>
    <row r="118" spans="1:20" s="2" customFormat="1" ht="22.5" x14ac:dyDescent="0.25">
      <c r="A118" s="20"/>
      <c r="B118" s="21" t="s">
        <v>41</v>
      </c>
      <c r="C118" s="183" t="s">
        <v>42</v>
      </c>
      <c r="D118" s="183"/>
      <c r="E118" s="183"/>
      <c r="F118" s="22" t="s">
        <v>21</v>
      </c>
      <c r="G118" s="17" t="s">
        <v>4500</v>
      </c>
      <c r="H118" s="17"/>
      <c r="I118" s="23">
        <v>1.24</v>
      </c>
      <c r="J118" s="109"/>
      <c r="K118" s="132"/>
      <c r="L118" s="147">
        <v>1.24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1.4412109529124</v>
      </c>
      <c r="T118" s="2">
        <f t="shared" si="5"/>
        <v>1.4412109529124</v>
      </c>
    </row>
    <row r="119" spans="1:20" s="2" customFormat="1" ht="22.5" x14ac:dyDescent="0.25">
      <c r="A119" s="20"/>
      <c r="B119" s="21" t="s">
        <v>778</v>
      </c>
      <c r="C119" s="183" t="s">
        <v>24</v>
      </c>
      <c r="D119" s="183"/>
      <c r="E119" s="183"/>
      <c r="F119" s="22" t="s">
        <v>71</v>
      </c>
      <c r="G119" s="17" t="s">
        <v>4501</v>
      </c>
      <c r="H119" s="17"/>
      <c r="I119" s="23">
        <v>1.03</v>
      </c>
      <c r="J119" s="109"/>
      <c r="K119" s="132"/>
      <c r="L119" s="147">
        <v>1.03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1.1971349044352999</v>
      </c>
      <c r="T119" s="2">
        <f t="shared" si="5"/>
        <v>1.1971349044352999</v>
      </c>
    </row>
    <row r="120" spans="1:20" s="2" customFormat="1" ht="22.5" x14ac:dyDescent="0.25">
      <c r="A120" s="25" t="s">
        <v>76</v>
      </c>
      <c r="B120" s="26" t="s">
        <v>895</v>
      </c>
      <c r="C120" s="186" t="s">
        <v>896</v>
      </c>
      <c r="D120" s="186"/>
      <c r="E120" s="186"/>
      <c r="F120" s="27" t="s">
        <v>817</v>
      </c>
      <c r="G120" s="28" t="s">
        <v>4502</v>
      </c>
      <c r="H120" s="28"/>
      <c r="I120" s="29">
        <v>0</v>
      </c>
      <c r="J120" s="110"/>
      <c r="K120" s="133"/>
      <c r="L120" s="148">
        <v>0</v>
      </c>
      <c r="M120" s="30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s="2" customFormat="1" ht="22.5" x14ac:dyDescent="0.25">
      <c r="A121" s="10" t="s">
        <v>112</v>
      </c>
      <c r="B121" s="11" t="s">
        <v>881</v>
      </c>
      <c r="C121" s="182" t="s">
        <v>4294</v>
      </c>
      <c r="D121" s="182"/>
      <c r="E121" s="182"/>
      <c r="F121" s="10" t="s">
        <v>883</v>
      </c>
      <c r="G121" s="12">
        <v>2</v>
      </c>
      <c r="H121" s="12"/>
      <c r="I121" s="13">
        <v>297.75</v>
      </c>
      <c r="J121" s="72"/>
      <c r="K121" s="131"/>
      <c r="L121" s="72">
        <v>25.12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346.06496873360197</v>
      </c>
      <c r="T121" s="2">
        <f t="shared" si="5"/>
        <v>29.196144465451201</v>
      </c>
    </row>
    <row r="122" spans="1:20" s="2" customFormat="1" ht="15" x14ac:dyDescent="0.25">
      <c r="A122" s="14"/>
      <c r="B122" s="15"/>
      <c r="C122" s="15"/>
      <c r="D122" s="15"/>
      <c r="E122" s="16" t="s">
        <v>18</v>
      </c>
      <c r="F122" s="16"/>
      <c r="G122" s="17"/>
      <c r="H122" s="17"/>
      <c r="I122" s="18">
        <v>791.77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920.24806144149204</v>
      </c>
      <c r="T122" s="2">
        <f t="shared" si="5"/>
        <v>0</v>
      </c>
    </row>
    <row r="123" spans="1:20" s="2" customFormat="1" ht="22.5" x14ac:dyDescent="0.25">
      <c r="A123" s="20"/>
      <c r="B123" s="21" t="s">
        <v>884</v>
      </c>
      <c r="C123" s="183" t="s">
        <v>885</v>
      </c>
      <c r="D123" s="183"/>
      <c r="E123" s="183"/>
      <c r="F123" s="22" t="s">
        <v>71</v>
      </c>
      <c r="G123" s="17" t="s">
        <v>1531</v>
      </c>
      <c r="H123" s="17"/>
      <c r="I123" s="23">
        <v>25.12</v>
      </c>
      <c r="J123" s="109"/>
      <c r="K123" s="132"/>
      <c r="L123" s="147">
        <v>25.12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29.196144465451201</v>
      </c>
      <c r="T123" s="2">
        <f t="shared" si="5"/>
        <v>29.196144465451201</v>
      </c>
    </row>
    <row r="124" spans="1:20" s="2" customFormat="1" ht="22.5" x14ac:dyDescent="0.25">
      <c r="A124" s="25" t="s">
        <v>76</v>
      </c>
      <c r="B124" s="26" t="s">
        <v>887</v>
      </c>
      <c r="C124" s="186" t="s">
        <v>888</v>
      </c>
      <c r="D124" s="186"/>
      <c r="E124" s="186"/>
      <c r="F124" s="27" t="s">
        <v>79</v>
      </c>
      <c r="G124" s="28" t="s">
        <v>91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15" x14ac:dyDescent="0.25">
      <c r="A125" s="10" t="s">
        <v>117</v>
      </c>
      <c r="B125" s="11" t="s">
        <v>898</v>
      </c>
      <c r="C125" s="182" t="s">
        <v>4503</v>
      </c>
      <c r="D125" s="182"/>
      <c r="E125" s="182"/>
      <c r="F125" s="10" t="s">
        <v>17</v>
      </c>
      <c r="G125" s="12">
        <v>2</v>
      </c>
      <c r="H125" s="12"/>
      <c r="I125" s="13">
        <v>377.13</v>
      </c>
      <c r="J125" s="72"/>
      <c r="K125" s="131"/>
      <c r="L125" s="72">
        <v>171.32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438.32571505794601</v>
      </c>
      <c r="T125" s="2">
        <f t="shared" si="5"/>
        <v>199.119564881413</v>
      </c>
    </row>
    <row r="126" spans="1:20" s="2" customFormat="1" ht="15" x14ac:dyDescent="0.25">
      <c r="A126" s="14"/>
      <c r="B126" s="15"/>
      <c r="C126" s="15"/>
      <c r="D126" s="15"/>
      <c r="E126" s="16" t="s">
        <v>18</v>
      </c>
      <c r="F126" s="16"/>
      <c r="G126" s="17"/>
      <c r="H126" s="17"/>
      <c r="I126" s="18">
        <v>736.67</v>
      </c>
      <c r="J126" s="114"/>
      <c r="K126" s="138"/>
      <c r="L126" s="151"/>
      <c r="M126" s="19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856.20715538869104</v>
      </c>
      <c r="T126" s="2">
        <f t="shared" si="5"/>
        <v>0</v>
      </c>
    </row>
    <row r="127" spans="1:20" s="2" customFormat="1" ht="22.5" x14ac:dyDescent="0.25">
      <c r="A127" s="20"/>
      <c r="B127" s="21" t="s">
        <v>41</v>
      </c>
      <c r="C127" s="183" t="s">
        <v>42</v>
      </c>
      <c r="D127" s="183"/>
      <c r="E127" s="183"/>
      <c r="F127" s="22" t="s">
        <v>21</v>
      </c>
      <c r="G127" s="17" t="s">
        <v>4504</v>
      </c>
      <c r="H127" s="17"/>
      <c r="I127" s="23">
        <v>152.57</v>
      </c>
      <c r="J127" s="109"/>
      <c r="K127" s="132"/>
      <c r="L127" s="147">
        <v>152.57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177.32706055310101</v>
      </c>
      <c r="T127" s="2">
        <f t="shared" si="5"/>
        <v>177.32706055310101</v>
      </c>
    </row>
    <row r="128" spans="1:20" s="2" customFormat="1" ht="22.5" x14ac:dyDescent="0.25">
      <c r="A128" s="20"/>
      <c r="B128" s="21" t="s">
        <v>778</v>
      </c>
      <c r="C128" s="183" t="s">
        <v>24</v>
      </c>
      <c r="D128" s="183"/>
      <c r="E128" s="183"/>
      <c r="F128" s="22" t="s">
        <v>71</v>
      </c>
      <c r="G128" s="17" t="s">
        <v>4505</v>
      </c>
      <c r="H128" s="17"/>
      <c r="I128" s="23">
        <v>18.760000000000002</v>
      </c>
      <c r="J128" s="109"/>
      <c r="K128" s="132"/>
      <c r="L128" s="147">
        <v>18.760000000000002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21.8041269972876</v>
      </c>
      <c r="T128" s="2">
        <f t="shared" si="5"/>
        <v>21.8041269972876</v>
      </c>
    </row>
    <row r="129" spans="1:20" s="2" customFormat="1" ht="22.5" x14ac:dyDescent="0.25">
      <c r="A129" s="25" t="s">
        <v>76</v>
      </c>
      <c r="B129" s="26" t="s">
        <v>902</v>
      </c>
      <c r="C129" s="186" t="s">
        <v>903</v>
      </c>
      <c r="D129" s="186"/>
      <c r="E129" s="186"/>
      <c r="F129" s="27" t="s">
        <v>79</v>
      </c>
      <c r="G129" s="28" t="s">
        <v>91</v>
      </c>
      <c r="H129" s="28"/>
      <c r="I129" s="29">
        <v>0</v>
      </c>
      <c r="J129" s="110"/>
      <c r="K129" s="133"/>
      <c r="L129" s="148">
        <v>0</v>
      </c>
      <c r="M129" s="30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:20" s="2" customFormat="1" ht="15" x14ac:dyDescent="0.25">
      <c r="A130" s="206" t="s">
        <v>4506</v>
      </c>
      <c r="B130" s="207"/>
      <c r="C130" s="207"/>
      <c r="D130" s="207"/>
      <c r="E130" s="207"/>
      <c r="F130" s="207"/>
      <c r="G130" s="207"/>
      <c r="H130" s="207"/>
      <c r="I130" s="207"/>
      <c r="J130" s="207"/>
      <c r="K130" s="207"/>
      <c r="L130" s="208"/>
      <c r="M130" s="12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:20" s="2" customFormat="1" ht="15" x14ac:dyDescent="0.25">
      <c r="A131" s="10" t="s">
        <v>119</v>
      </c>
      <c r="B131" s="11" t="s">
        <v>1553</v>
      </c>
      <c r="C131" s="182" t="s">
        <v>4303</v>
      </c>
      <c r="D131" s="182"/>
      <c r="E131" s="182"/>
      <c r="F131" s="10" t="s">
        <v>17</v>
      </c>
      <c r="G131" s="12">
        <v>2</v>
      </c>
      <c r="H131" s="12"/>
      <c r="I131" s="13">
        <v>42.22</v>
      </c>
      <c r="J131" s="72"/>
      <c r="K131" s="131"/>
      <c r="L131" s="72">
        <v>0.68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49.0709084128722</v>
      </c>
      <c r="T131" s="2">
        <f t="shared" si="5"/>
        <v>0.79034149030680001</v>
      </c>
    </row>
    <row r="132" spans="1:20" s="2" customFormat="1" ht="15" x14ac:dyDescent="0.25">
      <c r="A132" s="14"/>
      <c r="B132" s="15"/>
      <c r="C132" s="15"/>
      <c r="D132" s="15"/>
      <c r="E132" s="16" t="s">
        <v>18</v>
      </c>
      <c r="F132" s="16"/>
      <c r="G132" s="17"/>
      <c r="H132" s="17"/>
      <c r="I132" s="18">
        <v>94.96</v>
      </c>
      <c r="J132" s="114"/>
      <c r="K132" s="138"/>
      <c r="L132" s="151"/>
      <c r="M132" s="19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110.36886458754999</v>
      </c>
      <c r="T132" s="2">
        <f t="shared" si="5"/>
        <v>0</v>
      </c>
    </row>
    <row r="133" spans="1:20" s="2" customFormat="1" ht="22.5" x14ac:dyDescent="0.25">
      <c r="A133" s="20"/>
      <c r="B133" s="21" t="s">
        <v>28</v>
      </c>
      <c r="C133" s="183" t="s">
        <v>29</v>
      </c>
      <c r="D133" s="183"/>
      <c r="E133" s="183"/>
      <c r="F133" s="22" t="s">
        <v>30</v>
      </c>
      <c r="G133" s="17" t="s">
        <v>1555</v>
      </c>
      <c r="H133" s="17"/>
      <c r="I133" s="23">
        <v>0.68</v>
      </c>
      <c r="J133" s="109"/>
      <c r="K133" s="132"/>
      <c r="L133" s="147">
        <v>0.68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0.79034149030680001</v>
      </c>
      <c r="T133" s="2">
        <f t="shared" si="5"/>
        <v>0.79034149030680001</v>
      </c>
    </row>
    <row r="134" spans="1:20" s="2" customFormat="1" ht="15" x14ac:dyDescent="0.25">
      <c r="A134" s="10" t="s">
        <v>121</v>
      </c>
      <c r="B134" s="11" t="s">
        <v>1537</v>
      </c>
      <c r="C134" s="182" t="s">
        <v>4507</v>
      </c>
      <c r="D134" s="182"/>
      <c r="E134" s="182"/>
      <c r="F134" s="10" t="s">
        <v>17</v>
      </c>
      <c r="G134" s="12">
        <v>1</v>
      </c>
      <c r="H134" s="12"/>
      <c r="I134" s="13">
        <v>12.59</v>
      </c>
      <c r="J134" s="72"/>
      <c r="K134" s="131"/>
      <c r="L134" s="72">
        <v>1.34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14.6329402396509</v>
      </c>
      <c r="T134" s="2">
        <f t="shared" si="5"/>
        <v>1.5574376426634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27.9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32.427246440528997</v>
      </c>
      <c r="T135" s="2">
        <f t="shared" si="5"/>
        <v>0</v>
      </c>
    </row>
    <row r="136" spans="1:20" s="2" customFormat="1" ht="22.5" x14ac:dyDescent="0.25">
      <c r="A136" s="20"/>
      <c r="B136" s="21" t="s">
        <v>1539</v>
      </c>
      <c r="C136" s="183" t="s">
        <v>1540</v>
      </c>
      <c r="D136" s="183"/>
      <c r="E136" s="183"/>
      <c r="F136" s="22" t="s">
        <v>21</v>
      </c>
      <c r="G136" s="17" t="s">
        <v>1548</v>
      </c>
      <c r="H136" s="17"/>
      <c r="I136" s="23">
        <v>1.1399999999999999</v>
      </c>
      <c r="J136" s="109"/>
      <c r="K136" s="132"/>
      <c r="L136" s="147">
        <v>1.1399999999999999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1.3249842631613999</v>
      </c>
      <c r="T136" s="2">
        <f t="shared" si="5"/>
        <v>1.3249842631613999</v>
      </c>
    </row>
    <row r="137" spans="1:20" s="2" customFormat="1" ht="22.5" x14ac:dyDescent="0.25">
      <c r="A137" s="20"/>
      <c r="B137" s="21" t="s">
        <v>28</v>
      </c>
      <c r="C137" s="183" t="s">
        <v>29</v>
      </c>
      <c r="D137" s="183"/>
      <c r="E137" s="183"/>
      <c r="F137" s="22" t="s">
        <v>30</v>
      </c>
      <c r="G137" s="17" t="s">
        <v>1575</v>
      </c>
      <c r="H137" s="17"/>
      <c r="I137" s="23">
        <v>0.2</v>
      </c>
      <c r="J137" s="109"/>
      <c r="K137" s="132"/>
      <c r="L137" s="147">
        <v>0.2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0.23245337950200001</v>
      </c>
      <c r="T137" s="2">
        <f t="shared" si="5"/>
        <v>0.23245337950200001</v>
      </c>
    </row>
    <row r="138" spans="1:20" s="2" customFormat="1" ht="15" x14ac:dyDescent="0.25">
      <c r="A138" s="10" t="s">
        <v>122</v>
      </c>
      <c r="B138" s="11" t="s">
        <v>57</v>
      </c>
      <c r="C138" s="182" t="s">
        <v>935</v>
      </c>
      <c r="D138" s="182"/>
      <c r="E138" s="182"/>
      <c r="F138" s="10" t="s">
        <v>17</v>
      </c>
      <c r="G138" s="12">
        <v>1</v>
      </c>
      <c r="H138" s="12"/>
      <c r="I138" s="13">
        <v>64.59</v>
      </c>
      <c r="J138" s="72"/>
      <c r="K138" s="131"/>
      <c r="L138" s="72">
        <v>8.6999999999999993</v>
      </c>
      <c r="M138" s="13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75.0708189101709</v>
      </c>
      <c r="T138" s="2">
        <f t="shared" si="5"/>
        <v>10.111722008337001</v>
      </c>
    </row>
    <row r="139" spans="1:20" s="2" customFormat="1" ht="15" x14ac:dyDescent="0.25">
      <c r="A139" s="14"/>
      <c r="B139" s="15"/>
      <c r="C139" s="15"/>
      <c r="D139" s="15"/>
      <c r="E139" s="16" t="s">
        <v>18</v>
      </c>
      <c r="F139" s="16"/>
      <c r="G139" s="17"/>
      <c r="H139" s="17"/>
      <c r="I139" s="18">
        <v>88.33</v>
      </c>
      <c r="J139" s="114"/>
      <c r="K139" s="138"/>
      <c r="L139" s="151"/>
      <c r="M139" s="19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102.663035057058</v>
      </c>
      <c r="T139" s="2">
        <f t="shared" si="5"/>
        <v>0</v>
      </c>
    </row>
    <row r="140" spans="1:20" s="2" customFormat="1" ht="22.5" x14ac:dyDescent="0.25">
      <c r="A140" s="20"/>
      <c r="B140" s="21" t="s">
        <v>59</v>
      </c>
      <c r="C140" s="183" t="s">
        <v>60</v>
      </c>
      <c r="D140" s="183"/>
      <c r="E140" s="183"/>
      <c r="F140" s="22" t="s">
        <v>21</v>
      </c>
      <c r="G140" s="17" t="s">
        <v>1705</v>
      </c>
      <c r="H140" s="17"/>
      <c r="I140" s="23">
        <v>8.51</v>
      </c>
      <c r="J140" s="109"/>
      <c r="K140" s="132"/>
      <c r="L140" s="147">
        <v>8.51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9.8908912978101</v>
      </c>
      <c r="T140" s="2">
        <f t="shared" si="5"/>
        <v>9.8908912978101</v>
      </c>
    </row>
    <row r="141" spans="1:20" s="2" customFormat="1" ht="22.5" x14ac:dyDescent="0.25">
      <c r="A141" s="20"/>
      <c r="B141" s="21" t="s">
        <v>28</v>
      </c>
      <c r="C141" s="183" t="s">
        <v>29</v>
      </c>
      <c r="D141" s="183"/>
      <c r="E141" s="183"/>
      <c r="F141" s="22" t="s">
        <v>30</v>
      </c>
      <c r="G141" s="17" t="s">
        <v>1706</v>
      </c>
      <c r="H141" s="17"/>
      <c r="I141" s="23">
        <v>0.19</v>
      </c>
      <c r="J141" s="109"/>
      <c r="K141" s="132"/>
      <c r="L141" s="147">
        <v>0.19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0.22083071052690001</v>
      </c>
      <c r="T141" s="2">
        <f t="shared" si="5"/>
        <v>0.22083071052690001</v>
      </c>
    </row>
    <row r="142" spans="1:20" s="2" customFormat="1" ht="15" x14ac:dyDescent="0.25">
      <c r="A142" s="10" t="s">
        <v>125</v>
      </c>
      <c r="B142" s="11" t="s">
        <v>57</v>
      </c>
      <c r="C142" s="182" t="s">
        <v>4494</v>
      </c>
      <c r="D142" s="182"/>
      <c r="E142" s="182"/>
      <c r="F142" s="10" t="s">
        <v>17</v>
      </c>
      <c r="G142" s="12">
        <v>1</v>
      </c>
      <c r="H142" s="12"/>
      <c r="I142" s="13">
        <v>64.59</v>
      </c>
      <c r="J142" s="72"/>
      <c r="K142" s="131"/>
      <c r="L142" s="72">
        <v>8.6999999999999993</v>
      </c>
      <c r="M142" s="13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75.0708189101709</v>
      </c>
      <c r="T142" s="2">
        <f t="shared" si="5"/>
        <v>10.111722008337001</v>
      </c>
    </row>
    <row r="143" spans="1:20" s="2" customFormat="1" ht="15" x14ac:dyDescent="0.25">
      <c r="A143" s="14"/>
      <c r="B143" s="15"/>
      <c r="C143" s="15"/>
      <c r="D143" s="15"/>
      <c r="E143" s="16" t="s">
        <v>18</v>
      </c>
      <c r="F143" s="16"/>
      <c r="G143" s="17"/>
      <c r="H143" s="17"/>
      <c r="I143" s="18">
        <v>88.33</v>
      </c>
      <c r="J143" s="114"/>
      <c r="K143" s="138"/>
      <c r="L143" s="151"/>
      <c r="M143" s="19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102.663035057058</v>
      </c>
      <c r="T143" s="2">
        <f t="shared" si="5"/>
        <v>0</v>
      </c>
    </row>
    <row r="144" spans="1:20" s="2" customFormat="1" ht="22.5" x14ac:dyDescent="0.25">
      <c r="A144" s="20"/>
      <c r="B144" s="21" t="s">
        <v>59</v>
      </c>
      <c r="C144" s="183" t="s">
        <v>60</v>
      </c>
      <c r="D144" s="183"/>
      <c r="E144" s="183"/>
      <c r="F144" s="22" t="s">
        <v>21</v>
      </c>
      <c r="G144" s="17" t="s">
        <v>1705</v>
      </c>
      <c r="H144" s="17"/>
      <c r="I144" s="23">
        <v>8.51</v>
      </c>
      <c r="J144" s="109"/>
      <c r="K144" s="132"/>
      <c r="L144" s="147">
        <v>8.51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9.8908912978101</v>
      </c>
      <c r="T144" s="2">
        <f t="shared" si="5"/>
        <v>9.8908912978101</v>
      </c>
    </row>
    <row r="145" spans="1:20" s="2" customFormat="1" ht="22.5" x14ac:dyDescent="0.25">
      <c r="A145" s="20"/>
      <c r="B145" s="21" t="s">
        <v>28</v>
      </c>
      <c r="C145" s="183" t="s">
        <v>29</v>
      </c>
      <c r="D145" s="183"/>
      <c r="E145" s="183"/>
      <c r="F145" s="22" t="s">
        <v>30</v>
      </c>
      <c r="G145" s="17" t="s">
        <v>1706</v>
      </c>
      <c r="H145" s="17"/>
      <c r="I145" s="23">
        <v>0.19</v>
      </c>
      <c r="J145" s="109"/>
      <c r="K145" s="132"/>
      <c r="L145" s="147">
        <v>0.19</v>
      </c>
      <c r="M145" s="24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0.22083071052690001</v>
      </c>
      <c r="T145" s="2">
        <f t="shared" si="5"/>
        <v>0.22083071052690001</v>
      </c>
    </row>
    <row r="146" spans="1:20" s="2" customFormat="1" ht="15" x14ac:dyDescent="0.25">
      <c r="A146" s="209" t="s">
        <v>4508</v>
      </c>
      <c r="B146" s="210"/>
      <c r="C146" s="210"/>
      <c r="D146" s="210"/>
      <c r="E146" s="210"/>
      <c r="F146" s="210"/>
      <c r="G146" s="210"/>
      <c r="H146" s="210"/>
      <c r="I146" s="210"/>
      <c r="J146" s="210"/>
      <c r="K146" s="210"/>
      <c r="L146" s="211"/>
      <c r="M146" s="122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206" t="s">
        <v>4509</v>
      </c>
      <c r="B147" s="207"/>
      <c r="C147" s="207"/>
      <c r="D147" s="207"/>
      <c r="E147" s="207"/>
      <c r="F147" s="207"/>
      <c r="G147" s="207"/>
      <c r="H147" s="207"/>
      <c r="I147" s="207"/>
      <c r="J147" s="207"/>
      <c r="K147" s="207"/>
      <c r="L147" s="208"/>
      <c r="M147" s="12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10" t="s">
        <v>137</v>
      </c>
      <c r="B148" s="11" t="s">
        <v>774</v>
      </c>
      <c r="C148" s="182" t="s">
        <v>775</v>
      </c>
      <c r="D148" s="182"/>
      <c r="E148" s="182"/>
      <c r="F148" s="10" t="s">
        <v>776</v>
      </c>
      <c r="G148" s="12">
        <v>4</v>
      </c>
      <c r="H148" s="12"/>
      <c r="I148" s="13">
        <v>316.87</v>
      </c>
      <c r="J148" s="72"/>
      <c r="K148" s="131"/>
      <c r="L148" s="72">
        <v>29.72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368.287511813994</v>
      </c>
      <c r="T148" s="2">
        <f t="shared" si="5"/>
        <v>34.542572193997202</v>
      </c>
    </row>
    <row r="149" spans="1:20" s="2" customFormat="1" ht="15" x14ac:dyDescent="0.25">
      <c r="A149" s="14"/>
      <c r="B149" s="15"/>
      <c r="C149" s="15"/>
      <c r="D149" s="15"/>
      <c r="E149" s="16" t="s">
        <v>18</v>
      </c>
      <c r="F149" s="16"/>
      <c r="G149" s="17"/>
      <c r="H149" s="17"/>
      <c r="I149" s="18">
        <v>836.95</v>
      </c>
      <c r="J149" s="114"/>
      <c r="K149" s="138"/>
      <c r="L149" s="151"/>
      <c r="M149" s="19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972.75927987099396</v>
      </c>
      <c r="T149" s="2">
        <f t="shared" si="5"/>
        <v>0</v>
      </c>
    </row>
    <row r="150" spans="1:20" s="2" customFormat="1" ht="22.5" x14ac:dyDescent="0.25">
      <c r="A150" s="20"/>
      <c r="B150" s="21" t="s">
        <v>41</v>
      </c>
      <c r="C150" s="183" t="s">
        <v>42</v>
      </c>
      <c r="D150" s="183"/>
      <c r="E150" s="183"/>
      <c r="F150" s="22" t="s">
        <v>21</v>
      </c>
      <c r="G150" s="17" t="s">
        <v>4052</v>
      </c>
      <c r="H150" s="17"/>
      <c r="I150" s="23">
        <v>21.9</v>
      </c>
      <c r="J150" s="109"/>
      <c r="K150" s="132"/>
      <c r="L150" s="147">
        <v>21.9</v>
      </c>
      <c r="M150" s="24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25.453645055469</v>
      </c>
      <c r="T150" s="2">
        <f t="shared" si="5"/>
        <v>25.453645055469</v>
      </c>
    </row>
    <row r="151" spans="1:20" s="2" customFormat="1" ht="22.5" x14ac:dyDescent="0.25">
      <c r="A151" s="20"/>
      <c r="B151" s="21" t="s">
        <v>778</v>
      </c>
      <c r="C151" s="183" t="s">
        <v>24</v>
      </c>
      <c r="D151" s="183"/>
      <c r="E151" s="183"/>
      <c r="F151" s="22" t="s">
        <v>71</v>
      </c>
      <c r="G151" s="17" t="s">
        <v>4053</v>
      </c>
      <c r="H151" s="17"/>
      <c r="I151" s="23">
        <v>3.13</v>
      </c>
      <c r="J151" s="109"/>
      <c r="K151" s="132"/>
      <c r="L151" s="147">
        <v>3.13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3.6378953892063</v>
      </c>
      <c r="T151" s="2">
        <f t="shared" si="5"/>
        <v>3.6378953892063</v>
      </c>
    </row>
    <row r="152" spans="1:20" s="2" customFormat="1" ht="22.5" x14ac:dyDescent="0.25">
      <c r="A152" s="25" t="s">
        <v>344</v>
      </c>
      <c r="B152" s="26" t="s">
        <v>780</v>
      </c>
      <c r="C152" s="186" t="s">
        <v>781</v>
      </c>
      <c r="D152" s="186"/>
      <c r="E152" s="186"/>
      <c r="F152" s="27" t="s">
        <v>79</v>
      </c>
      <c r="G152" s="28" t="s">
        <v>347</v>
      </c>
      <c r="H152" s="28"/>
      <c r="I152" s="29">
        <v>0</v>
      </c>
      <c r="J152" s="110"/>
      <c r="K152" s="133"/>
      <c r="L152" s="148">
        <v>0</v>
      </c>
      <c r="M152" s="30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:20" s="2" customFormat="1" ht="22.5" x14ac:dyDescent="0.25">
      <c r="A153" s="25" t="s">
        <v>76</v>
      </c>
      <c r="B153" s="26" t="s">
        <v>782</v>
      </c>
      <c r="C153" s="186" t="s">
        <v>783</v>
      </c>
      <c r="D153" s="186"/>
      <c r="E153" s="186"/>
      <c r="F153" s="27" t="s">
        <v>79</v>
      </c>
      <c r="G153" s="28" t="s">
        <v>1318</v>
      </c>
      <c r="H153" s="28"/>
      <c r="I153" s="29">
        <v>0</v>
      </c>
      <c r="J153" s="110"/>
      <c r="K153" s="133"/>
      <c r="L153" s="148">
        <v>0</v>
      </c>
      <c r="M153" s="30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:20" s="2" customFormat="1" ht="22.5" x14ac:dyDescent="0.25">
      <c r="A154" s="20"/>
      <c r="B154" s="21" t="s">
        <v>784</v>
      </c>
      <c r="C154" s="183" t="s">
        <v>785</v>
      </c>
      <c r="D154" s="183"/>
      <c r="E154" s="183"/>
      <c r="F154" s="22" t="s">
        <v>71</v>
      </c>
      <c r="G154" s="17" t="s">
        <v>4054</v>
      </c>
      <c r="H154" s="17"/>
      <c r="I154" s="23">
        <v>4.7</v>
      </c>
      <c r="J154" s="109"/>
      <c r="K154" s="132"/>
      <c r="L154" s="147">
        <v>4.7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5.4626544182970003</v>
      </c>
      <c r="T154" s="2">
        <f t="shared" si="5"/>
        <v>5.4626544182970003</v>
      </c>
    </row>
    <row r="155" spans="1:20" s="2" customFormat="1" ht="22.5" x14ac:dyDescent="0.25">
      <c r="A155" s="10" t="s">
        <v>140</v>
      </c>
      <c r="B155" s="11" t="s">
        <v>4510</v>
      </c>
      <c r="C155" s="182" t="s">
        <v>4511</v>
      </c>
      <c r="D155" s="182"/>
      <c r="E155" s="182"/>
      <c r="F155" s="10" t="s">
        <v>35</v>
      </c>
      <c r="G155" s="12">
        <v>4</v>
      </c>
      <c r="H155" s="12"/>
      <c r="I155" s="13">
        <v>1370.2</v>
      </c>
      <c r="J155" s="72"/>
      <c r="K155" s="131"/>
      <c r="L155" s="72">
        <v>1370.2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1592.5381029682001</v>
      </c>
      <c r="T155" s="2">
        <f t="shared" si="5"/>
        <v>1592.5381029682001</v>
      </c>
    </row>
    <row r="156" spans="1:20" s="2" customFormat="1" ht="15" x14ac:dyDescent="0.25">
      <c r="A156" s="10" t="s">
        <v>147</v>
      </c>
      <c r="B156" s="11" t="s">
        <v>2109</v>
      </c>
      <c r="C156" s="182" t="s">
        <v>2110</v>
      </c>
      <c r="D156" s="182"/>
      <c r="E156" s="182"/>
      <c r="F156" s="10" t="s">
        <v>2111</v>
      </c>
      <c r="G156" s="32">
        <v>0.4</v>
      </c>
      <c r="H156" s="32"/>
      <c r="I156" s="13">
        <v>354.94</v>
      </c>
      <c r="J156" s="72"/>
      <c r="K156" s="131"/>
      <c r="L156" s="72">
        <v>78.16</v>
      </c>
      <c r="M156" s="13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412.535012602199</v>
      </c>
      <c r="T156" s="2">
        <f t="shared" si="5"/>
        <v>90.8427807093816</v>
      </c>
    </row>
    <row r="157" spans="1:20" s="2" customFormat="1" ht="15" x14ac:dyDescent="0.25">
      <c r="A157" s="14"/>
      <c r="B157" s="15"/>
      <c r="C157" s="15"/>
      <c r="D157" s="15"/>
      <c r="E157" s="16" t="s">
        <v>18</v>
      </c>
      <c r="F157" s="16"/>
      <c r="G157" s="17"/>
      <c r="H157" s="17"/>
      <c r="I157" s="18">
        <v>877.64</v>
      </c>
      <c r="J157" s="114"/>
      <c r="K157" s="138"/>
      <c r="L157" s="151"/>
      <c r="M157" s="19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1020.05191993068</v>
      </c>
      <c r="T157" s="2">
        <f t="shared" si="5"/>
        <v>0</v>
      </c>
    </row>
    <row r="158" spans="1:20" s="2" customFormat="1" ht="22.5" x14ac:dyDescent="0.25">
      <c r="A158" s="20"/>
      <c r="B158" s="21" t="s">
        <v>176</v>
      </c>
      <c r="C158" s="183" t="s">
        <v>177</v>
      </c>
      <c r="D158" s="183"/>
      <c r="E158" s="183"/>
      <c r="F158" s="22" t="s">
        <v>71</v>
      </c>
      <c r="G158" s="17" t="s">
        <v>4512</v>
      </c>
      <c r="H158" s="17"/>
      <c r="I158" s="23">
        <v>0.04</v>
      </c>
      <c r="J158" s="109"/>
      <c r="K158" s="132"/>
      <c r="L158" s="147">
        <v>0.04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4.64906759004E-2</v>
      </c>
      <c r="T158" s="2">
        <f t="shared" si="5"/>
        <v>4.64906759004E-2</v>
      </c>
    </row>
    <row r="159" spans="1:20" s="2" customFormat="1" ht="22.5" x14ac:dyDescent="0.25">
      <c r="A159" s="20"/>
      <c r="B159" s="21" t="s">
        <v>182</v>
      </c>
      <c r="C159" s="183" t="s">
        <v>183</v>
      </c>
      <c r="D159" s="183"/>
      <c r="E159" s="183"/>
      <c r="F159" s="22" t="s">
        <v>21</v>
      </c>
      <c r="G159" s="17" t="s">
        <v>4512</v>
      </c>
      <c r="H159" s="17"/>
      <c r="I159" s="23">
        <v>0</v>
      </c>
      <c r="J159" s="109"/>
      <c r="K159" s="132"/>
      <c r="L159" s="147">
        <v>0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ref="S159:S210" si="6">I159*N159*O159*P159*Q159*R159</f>
        <v>0</v>
      </c>
      <c r="T159" s="2">
        <f t="shared" ref="T159:T210" si="7">L159*N159*O159*P159*Q159*R159</f>
        <v>0</v>
      </c>
    </row>
    <row r="160" spans="1:20" s="2" customFormat="1" ht="22.5" x14ac:dyDescent="0.25">
      <c r="A160" s="20"/>
      <c r="B160" s="21" t="s">
        <v>41</v>
      </c>
      <c r="C160" s="183" t="s">
        <v>42</v>
      </c>
      <c r="D160" s="183"/>
      <c r="E160" s="183"/>
      <c r="F160" s="22" t="s">
        <v>21</v>
      </c>
      <c r="G160" s="17" t="s">
        <v>4513</v>
      </c>
      <c r="H160" s="17"/>
      <c r="I160" s="23">
        <v>63.65</v>
      </c>
      <c r="J160" s="109"/>
      <c r="K160" s="132"/>
      <c r="L160" s="147">
        <v>63.65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73.978288026511507</v>
      </c>
      <c r="T160" s="2">
        <f t="shared" si="7"/>
        <v>73.978288026511507</v>
      </c>
    </row>
    <row r="161" spans="1:20" s="2" customFormat="1" ht="22.5" x14ac:dyDescent="0.25">
      <c r="A161" s="20"/>
      <c r="B161" s="21" t="s">
        <v>778</v>
      </c>
      <c r="C161" s="183" t="s">
        <v>24</v>
      </c>
      <c r="D161" s="183"/>
      <c r="E161" s="183"/>
      <c r="F161" s="22" t="s">
        <v>71</v>
      </c>
      <c r="G161" s="17" t="s">
        <v>4514</v>
      </c>
      <c r="H161" s="17"/>
      <c r="I161" s="23">
        <v>14.38</v>
      </c>
      <c r="J161" s="109"/>
      <c r="K161" s="132"/>
      <c r="L161" s="147">
        <v>14.38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16.713397986193801</v>
      </c>
      <c r="T161" s="2">
        <f t="shared" si="7"/>
        <v>16.713397986193801</v>
      </c>
    </row>
    <row r="162" spans="1:20" s="2" customFormat="1" ht="22.5" x14ac:dyDescent="0.25">
      <c r="A162" s="20"/>
      <c r="B162" s="21" t="s">
        <v>2115</v>
      </c>
      <c r="C162" s="183" t="s">
        <v>2116</v>
      </c>
      <c r="D162" s="183"/>
      <c r="E162" s="183"/>
      <c r="F162" s="22" t="s">
        <v>21</v>
      </c>
      <c r="G162" s="17" t="s">
        <v>2728</v>
      </c>
      <c r="H162" s="17"/>
      <c r="I162" s="23">
        <v>0.09</v>
      </c>
      <c r="J162" s="109"/>
      <c r="K162" s="132"/>
      <c r="L162" s="147">
        <v>0.09</v>
      </c>
      <c r="M162" s="24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0.1046040207759</v>
      </c>
      <c r="T162" s="2">
        <f t="shared" si="7"/>
        <v>0.1046040207759</v>
      </c>
    </row>
    <row r="163" spans="1:20" s="2" customFormat="1" ht="22.5" x14ac:dyDescent="0.25">
      <c r="A163" s="25" t="s">
        <v>76</v>
      </c>
      <c r="B163" s="26" t="s">
        <v>2118</v>
      </c>
      <c r="C163" s="186" t="s">
        <v>2119</v>
      </c>
      <c r="D163" s="186"/>
      <c r="E163" s="186"/>
      <c r="F163" s="27" t="s">
        <v>79</v>
      </c>
      <c r="G163" s="28" t="s">
        <v>2726</v>
      </c>
      <c r="H163" s="28"/>
      <c r="I163" s="29">
        <v>0</v>
      </c>
      <c r="J163" s="110"/>
      <c r="K163" s="133"/>
      <c r="L163" s="148">
        <v>0</v>
      </c>
      <c r="M163" s="30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0</v>
      </c>
      <c r="T163" s="2">
        <f t="shared" si="7"/>
        <v>0</v>
      </c>
    </row>
    <row r="164" spans="1:20" s="2" customFormat="1" ht="22.5" x14ac:dyDescent="0.25">
      <c r="A164" s="10" t="s">
        <v>150</v>
      </c>
      <c r="B164" s="11" t="s">
        <v>4515</v>
      </c>
      <c r="C164" s="182" t="s">
        <v>4516</v>
      </c>
      <c r="D164" s="182"/>
      <c r="E164" s="182"/>
      <c r="F164" s="10" t="s">
        <v>35</v>
      </c>
      <c r="G164" s="12">
        <v>4</v>
      </c>
      <c r="H164" s="12"/>
      <c r="I164" s="13">
        <v>10455.6</v>
      </c>
      <c r="J164" s="72"/>
      <c r="K164" s="131"/>
      <c r="L164" s="72">
        <v>10455.6</v>
      </c>
      <c r="M164" s="13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12152.1977736056</v>
      </c>
      <c r="T164" s="2">
        <f t="shared" si="7"/>
        <v>12152.1977736056</v>
      </c>
    </row>
    <row r="165" spans="1:20" s="2" customFormat="1" ht="15" x14ac:dyDescent="0.25">
      <c r="A165" s="206" t="s">
        <v>4517</v>
      </c>
      <c r="B165" s="207"/>
      <c r="C165" s="207"/>
      <c r="D165" s="207"/>
      <c r="E165" s="207"/>
      <c r="F165" s="207"/>
      <c r="G165" s="207"/>
      <c r="H165" s="207"/>
      <c r="I165" s="207"/>
      <c r="J165" s="207"/>
      <c r="K165" s="207"/>
      <c r="L165" s="208"/>
      <c r="M165" s="123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:20" s="2" customFormat="1" ht="22.5" x14ac:dyDescent="0.25">
      <c r="A166" s="10" t="s">
        <v>168</v>
      </c>
      <c r="B166" s="11" t="s">
        <v>4518</v>
      </c>
      <c r="C166" s="182" t="s">
        <v>4519</v>
      </c>
      <c r="D166" s="182"/>
      <c r="E166" s="182"/>
      <c r="F166" s="10" t="s">
        <v>776</v>
      </c>
      <c r="G166" s="12">
        <v>4</v>
      </c>
      <c r="H166" s="12"/>
      <c r="I166" s="13">
        <v>496.06</v>
      </c>
      <c r="J166" s="72"/>
      <c r="K166" s="131"/>
      <c r="L166" s="72">
        <v>50.4</v>
      </c>
      <c r="M166" s="13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576.55411717880997</v>
      </c>
      <c r="T166" s="2">
        <f t="shared" si="7"/>
        <v>58.578251634503999</v>
      </c>
    </row>
    <row r="167" spans="1:20" s="2" customFormat="1" ht="15" x14ac:dyDescent="0.25">
      <c r="A167" s="14"/>
      <c r="B167" s="15"/>
      <c r="C167" s="15"/>
      <c r="D167" s="15"/>
      <c r="E167" s="16" t="s">
        <v>18</v>
      </c>
      <c r="F167" s="16"/>
      <c r="G167" s="17"/>
      <c r="H167" s="17"/>
      <c r="I167" s="18">
        <v>1303.23</v>
      </c>
      <c r="J167" s="114"/>
      <c r="K167" s="138"/>
      <c r="L167" s="151"/>
      <c r="M167" s="19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1514.70108884196</v>
      </c>
      <c r="T167" s="2">
        <f t="shared" si="7"/>
        <v>0</v>
      </c>
    </row>
    <row r="168" spans="1:20" s="2" customFormat="1" ht="22.5" x14ac:dyDescent="0.25">
      <c r="A168" s="20"/>
      <c r="B168" s="21" t="s">
        <v>41</v>
      </c>
      <c r="C168" s="183" t="s">
        <v>42</v>
      </c>
      <c r="D168" s="183"/>
      <c r="E168" s="183"/>
      <c r="F168" s="22" t="s">
        <v>21</v>
      </c>
      <c r="G168" s="17" t="s">
        <v>4520</v>
      </c>
      <c r="H168" s="17"/>
      <c r="I168" s="23">
        <v>41</v>
      </c>
      <c r="J168" s="109"/>
      <c r="K168" s="132"/>
      <c r="L168" s="147">
        <v>41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47.652942797910001</v>
      </c>
      <c r="T168" s="2">
        <f t="shared" si="7"/>
        <v>47.652942797910001</v>
      </c>
    </row>
    <row r="169" spans="1:20" s="2" customFormat="1" ht="22.5" x14ac:dyDescent="0.25">
      <c r="A169" s="20"/>
      <c r="B169" s="21" t="s">
        <v>778</v>
      </c>
      <c r="C169" s="183" t="s">
        <v>24</v>
      </c>
      <c r="D169" s="183"/>
      <c r="E169" s="183"/>
      <c r="F169" s="22" t="s">
        <v>71</v>
      </c>
      <c r="G169" s="17" t="s">
        <v>4053</v>
      </c>
      <c r="H169" s="17"/>
      <c r="I169" s="23">
        <v>3.13</v>
      </c>
      <c r="J169" s="109"/>
      <c r="K169" s="132"/>
      <c r="L169" s="147">
        <v>3.13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3.6378953892063</v>
      </c>
      <c r="T169" s="2">
        <f t="shared" si="7"/>
        <v>3.6378953892063</v>
      </c>
    </row>
    <row r="170" spans="1:20" s="2" customFormat="1" ht="22.5" x14ac:dyDescent="0.25">
      <c r="A170" s="25" t="s">
        <v>344</v>
      </c>
      <c r="B170" s="26" t="s">
        <v>780</v>
      </c>
      <c r="C170" s="186" t="s">
        <v>781</v>
      </c>
      <c r="D170" s="186"/>
      <c r="E170" s="186"/>
      <c r="F170" s="27" t="s">
        <v>79</v>
      </c>
      <c r="G170" s="28" t="s">
        <v>347</v>
      </c>
      <c r="H170" s="28"/>
      <c r="I170" s="29">
        <v>0</v>
      </c>
      <c r="J170" s="110"/>
      <c r="K170" s="133"/>
      <c r="L170" s="148">
        <v>0</v>
      </c>
      <c r="M170" s="30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:20" s="2" customFormat="1" ht="22.5" x14ac:dyDescent="0.25">
      <c r="A171" s="25" t="s">
        <v>76</v>
      </c>
      <c r="B171" s="26" t="s">
        <v>782</v>
      </c>
      <c r="C171" s="186" t="s">
        <v>783</v>
      </c>
      <c r="D171" s="186"/>
      <c r="E171" s="186"/>
      <c r="F171" s="27" t="s">
        <v>79</v>
      </c>
      <c r="G171" s="28" t="s">
        <v>1318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:20" s="2" customFormat="1" ht="22.5" x14ac:dyDescent="0.25">
      <c r="A172" s="20"/>
      <c r="B172" s="21" t="s">
        <v>784</v>
      </c>
      <c r="C172" s="183" t="s">
        <v>785</v>
      </c>
      <c r="D172" s="183"/>
      <c r="E172" s="183"/>
      <c r="F172" s="22" t="s">
        <v>71</v>
      </c>
      <c r="G172" s="17" t="s">
        <v>4521</v>
      </c>
      <c r="H172" s="17"/>
      <c r="I172" s="23">
        <v>6.27</v>
      </c>
      <c r="J172" s="109"/>
      <c r="K172" s="132"/>
      <c r="L172" s="147">
        <v>6.27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7.2874134473877001</v>
      </c>
      <c r="T172" s="2">
        <f t="shared" si="7"/>
        <v>7.2874134473877001</v>
      </c>
    </row>
    <row r="173" spans="1:20" s="2" customFormat="1" ht="22.5" x14ac:dyDescent="0.25">
      <c r="A173" s="10" t="s">
        <v>172</v>
      </c>
      <c r="B173" s="11" t="s">
        <v>4510</v>
      </c>
      <c r="C173" s="182" t="s">
        <v>4522</v>
      </c>
      <c r="D173" s="182"/>
      <c r="E173" s="182"/>
      <c r="F173" s="10" t="s">
        <v>35</v>
      </c>
      <c r="G173" s="12">
        <v>4</v>
      </c>
      <c r="H173" s="12"/>
      <c r="I173" s="13">
        <v>1849.2</v>
      </c>
      <c r="J173" s="72"/>
      <c r="K173" s="131"/>
      <c r="L173" s="72">
        <v>1849.2</v>
      </c>
      <c r="M173" s="13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2149.2639468754901</v>
      </c>
      <c r="T173" s="2">
        <f t="shared" si="7"/>
        <v>2149.2639468754901</v>
      </c>
    </row>
    <row r="174" spans="1:20" s="2" customFormat="1" ht="15" x14ac:dyDescent="0.25">
      <c r="A174" s="10" t="s">
        <v>185</v>
      </c>
      <c r="B174" s="11" t="s">
        <v>2109</v>
      </c>
      <c r="C174" s="182" t="s">
        <v>2110</v>
      </c>
      <c r="D174" s="182"/>
      <c r="E174" s="182"/>
      <c r="F174" s="10" t="s">
        <v>2111</v>
      </c>
      <c r="G174" s="32">
        <v>0.2</v>
      </c>
      <c r="H174" s="32"/>
      <c r="I174" s="13">
        <v>177.47</v>
      </c>
      <c r="J174" s="72"/>
      <c r="K174" s="131"/>
      <c r="L174" s="72">
        <v>39.08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206.26750630110001</v>
      </c>
      <c r="T174" s="2">
        <f t="shared" si="7"/>
        <v>45.4213903546908</v>
      </c>
    </row>
    <row r="175" spans="1:20" s="2" customFormat="1" ht="15" x14ac:dyDescent="0.25">
      <c r="A175" s="14"/>
      <c r="B175" s="15"/>
      <c r="C175" s="15"/>
      <c r="D175" s="15"/>
      <c r="E175" s="16" t="s">
        <v>18</v>
      </c>
      <c r="F175" s="16"/>
      <c r="G175" s="17"/>
      <c r="H175" s="17"/>
      <c r="I175" s="18">
        <v>438.82</v>
      </c>
      <c r="J175" s="114"/>
      <c r="K175" s="138"/>
      <c r="L175" s="151"/>
      <c r="M175" s="19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510.02595996533802</v>
      </c>
      <c r="T175" s="2">
        <f t="shared" si="7"/>
        <v>0</v>
      </c>
    </row>
    <row r="176" spans="1:20" s="2" customFormat="1" ht="22.5" x14ac:dyDescent="0.25">
      <c r="A176" s="20"/>
      <c r="B176" s="21" t="s">
        <v>176</v>
      </c>
      <c r="C176" s="183" t="s">
        <v>177</v>
      </c>
      <c r="D176" s="183"/>
      <c r="E176" s="183"/>
      <c r="F176" s="22" t="s">
        <v>71</v>
      </c>
      <c r="G176" s="17" t="s">
        <v>2140</v>
      </c>
      <c r="H176" s="17"/>
      <c r="I176" s="23">
        <v>0.02</v>
      </c>
      <c r="J176" s="109"/>
      <c r="K176" s="132"/>
      <c r="L176" s="147">
        <v>0.02</v>
      </c>
      <c r="M176" s="24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2.32453379502E-2</v>
      </c>
      <c r="T176" s="2">
        <f t="shared" si="7"/>
        <v>2.32453379502E-2</v>
      </c>
    </row>
    <row r="177" spans="1:20" s="2" customFormat="1" ht="22.5" x14ac:dyDescent="0.25">
      <c r="A177" s="20"/>
      <c r="B177" s="21" t="s">
        <v>182</v>
      </c>
      <c r="C177" s="183" t="s">
        <v>183</v>
      </c>
      <c r="D177" s="183"/>
      <c r="E177" s="183"/>
      <c r="F177" s="22" t="s">
        <v>21</v>
      </c>
      <c r="G177" s="17" t="s">
        <v>2140</v>
      </c>
      <c r="H177" s="17"/>
      <c r="I177" s="23">
        <v>0</v>
      </c>
      <c r="J177" s="109"/>
      <c r="K177" s="132"/>
      <c r="L177" s="147">
        <v>0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:20" s="2" customFormat="1" ht="22.5" x14ac:dyDescent="0.25">
      <c r="A178" s="20"/>
      <c r="B178" s="21" t="s">
        <v>41</v>
      </c>
      <c r="C178" s="183" t="s">
        <v>42</v>
      </c>
      <c r="D178" s="183"/>
      <c r="E178" s="183"/>
      <c r="F178" s="22" t="s">
        <v>21</v>
      </c>
      <c r="G178" s="17" t="s">
        <v>4523</v>
      </c>
      <c r="H178" s="17"/>
      <c r="I178" s="23">
        <v>31.82</v>
      </c>
      <c r="J178" s="109"/>
      <c r="K178" s="132"/>
      <c r="L178" s="147">
        <v>31.82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36.9833326787682</v>
      </c>
      <c r="T178" s="2">
        <f t="shared" si="7"/>
        <v>36.9833326787682</v>
      </c>
    </row>
    <row r="179" spans="1:20" s="2" customFormat="1" ht="22.5" x14ac:dyDescent="0.25">
      <c r="A179" s="20"/>
      <c r="B179" s="21" t="s">
        <v>778</v>
      </c>
      <c r="C179" s="183" t="s">
        <v>24</v>
      </c>
      <c r="D179" s="183"/>
      <c r="E179" s="183"/>
      <c r="F179" s="22" t="s">
        <v>71</v>
      </c>
      <c r="G179" s="17" t="s">
        <v>4524</v>
      </c>
      <c r="H179" s="17"/>
      <c r="I179" s="23">
        <v>7.19</v>
      </c>
      <c r="J179" s="109"/>
      <c r="K179" s="132"/>
      <c r="L179" s="147">
        <v>7.19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8.3566989930969005</v>
      </c>
      <c r="T179" s="2">
        <f t="shared" si="7"/>
        <v>8.3566989930969005</v>
      </c>
    </row>
    <row r="180" spans="1:20" s="2" customFormat="1" ht="22.5" x14ac:dyDescent="0.25">
      <c r="A180" s="20"/>
      <c r="B180" s="21" t="s">
        <v>2115</v>
      </c>
      <c r="C180" s="183" t="s">
        <v>2116</v>
      </c>
      <c r="D180" s="183"/>
      <c r="E180" s="183"/>
      <c r="F180" s="22" t="s">
        <v>21</v>
      </c>
      <c r="G180" s="17" t="s">
        <v>2143</v>
      </c>
      <c r="H180" s="17"/>
      <c r="I180" s="23">
        <v>0.05</v>
      </c>
      <c r="J180" s="109"/>
      <c r="K180" s="132"/>
      <c r="L180" s="147">
        <v>0.05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5.8113344875500003E-2</v>
      </c>
      <c r="T180" s="2">
        <f t="shared" si="7"/>
        <v>5.8113344875500003E-2</v>
      </c>
    </row>
    <row r="181" spans="1:20" s="2" customFormat="1" ht="22.5" x14ac:dyDescent="0.25">
      <c r="A181" s="25" t="s">
        <v>76</v>
      </c>
      <c r="B181" s="26" t="s">
        <v>2118</v>
      </c>
      <c r="C181" s="186" t="s">
        <v>2119</v>
      </c>
      <c r="D181" s="186"/>
      <c r="E181" s="186"/>
      <c r="F181" s="27" t="s">
        <v>79</v>
      </c>
      <c r="G181" s="28" t="s">
        <v>2144</v>
      </c>
      <c r="H181" s="28"/>
      <c r="I181" s="29">
        <v>0</v>
      </c>
      <c r="J181" s="110"/>
      <c r="K181" s="133"/>
      <c r="L181" s="148">
        <v>0</v>
      </c>
      <c r="M181" s="30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:20" s="2" customFormat="1" ht="22.5" x14ac:dyDescent="0.25">
      <c r="A182" s="10" t="s">
        <v>188</v>
      </c>
      <c r="B182" s="11" t="s">
        <v>4515</v>
      </c>
      <c r="C182" s="182" t="s">
        <v>4525</v>
      </c>
      <c r="D182" s="182"/>
      <c r="E182" s="182"/>
      <c r="F182" s="10" t="s">
        <v>35</v>
      </c>
      <c r="G182" s="12">
        <v>2</v>
      </c>
      <c r="H182" s="12"/>
      <c r="I182" s="13">
        <v>6031.66</v>
      </c>
      <c r="J182" s="72"/>
      <c r="K182" s="131"/>
      <c r="L182" s="72">
        <v>6031.66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7010.3987550351603</v>
      </c>
      <c r="T182" s="2">
        <f t="shared" si="7"/>
        <v>7010.3987550351603</v>
      </c>
    </row>
    <row r="183" spans="1:20" s="2" customFormat="1" ht="15" x14ac:dyDescent="0.25">
      <c r="A183" s="10" t="s">
        <v>1017</v>
      </c>
      <c r="B183" s="11" t="s">
        <v>1676</v>
      </c>
      <c r="C183" s="182" t="s">
        <v>1953</v>
      </c>
      <c r="D183" s="182"/>
      <c r="E183" s="182"/>
      <c r="F183" s="10" t="s">
        <v>17</v>
      </c>
      <c r="G183" s="12">
        <v>4</v>
      </c>
      <c r="H183" s="12"/>
      <c r="I183" s="13">
        <v>255.32</v>
      </c>
      <c r="J183" s="72"/>
      <c r="K183" s="131"/>
      <c r="L183" s="72">
        <v>117.32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296.74998427225302</v>
      </c>
      <c r="T183" s="2">
        <f t="shared" si="7"/>
        <v>136.357152415873</v>
      </c>
    </row>
    <row r="184" spans="1:20" s="2" customFormat="1" ht="15" x14ac:dyDescent="0.25">
      <c r="A184" s="14"/>
      <c r="B184" s="15"/>
      <c r="C184" s="15"/>
      <c r="D184" s="15"/>
      <c r="E184" s="16" t="s">
        <v>18</v>
      </c>
      <c r="F184" s="16"/>
      <c r="G184" s="17"/>
      <c r="H184" s="17"/>
      <c r="I184" s="18">
        <v>501.34</v>
      </c>
      <c r="J184" s="114"/>
      <c r="K184" s="138"/>
      <c r="L184" s="151"/>
      <c r="M184" s="19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582.69088639766301</v>
      </c>
      <c r="T184" s="2">
        <f t="shared" si="7"/>
        <v>0</v>
      </c>
    </row>
    <row r="185" spans="1:20" s="2" customFormat="1" ht="22.5" x14ac:dyDescent="0.25">
      <c r="A185" s="20"/>
      <c r="B185" s="21" t="s">
        <v>41</v>
      </c>
      <c r="C185" s="183" t="s">
        <v>42</v>
      </c>
      <c r="D185" s="183"/>
      <c r="E185" s="183"/>
      <c r="F185" s="22" t="s">
        <v>21</v>
      </c>
      <c r="G185" s="17" t="s">
        <v>4526</v>
      </c>
      <c r="H185" s="17"/>
      <c r="I185" s="23">
        <v>104.83</v>
      </c>
      <c r="J185" s="109"/>
      <c r="K185" s="132"/>
      <c r="L185" s="147">
        <v>104.83</v>
      </c>
      <c r="M185" s="24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121.840438865973</v>
      </c>
      <c r="T185" s="2">
        <f t="shared" si="7"/>
        <v>121.840438865973</v>
      </c>
    </row>
    <row r="186" spans="1:20" s="2" customFormat="1" ht="22.5" x14ac:dyDescent="0.25">
      <c r="A186" s="20"/>
      <c r="B186" s="21" t="s">
        <v>778</v>
      </c>
      <c r="C186" s="183" t="s">
        <v>24</v>
      </c>
      <c r="D186" s="183"/>
      <c r="E186" s="183"/>
      <c r="F186" s="22" t="s">
        <v>71</v>
      </c>
      <c r="G186" s="17" t="s">
        <v>4527</v>
      </c>
      <c r="H186" s="17"/>
      <c r="I186" s="23">
        <v>12.5</v>
      </c>
      <c r="J186" s="109"/>
      <c r="K186" s="132"/>
      <c r="L186" s="147">
        <v>12.5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14.528336218874999</v>
      </c>
      <c r="T186" s="2">
        <f t="shared" si="7"/>
        <v>14.528336218874999</v>
      </c>
    </row>
    <row r="187" spans="1:20" s="2" customFormat="1" ht="22.5" x14ac:dyDescent="0.25">
      <c r="A187" s="25" t="s">
        <v>76</v>
      </c>
      <c r="B187" s="26" t="s">
        <v>902</v>
      </c>
      <c r="C187" s="186" t="s">
        <v>903</v>
      </c>
      <c r="D187" s="186"/>
      <c r="E187" s="186"/>
      <c r="F187" s="27" t="s">
        <v>79</v>
      </c>
      <c r="G187" s="28" t="s">
        <v>1318</v>
      </c>
      <c r="H187" s="28"/>
      <c r="I187" s="29">
        <v>0</v>
      </c>
      <c r="J187" s="110"/>
      <c r="K187" s="133"/>
      <c r="L187" s="148">
        <v>0</v>
      </c>
      <c r="M187" s="30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:20" s="2" customFormat="1" ht="22.5" x14ac:dyDescent="0.25">
      <c r="A188" s="10" t="s">
        <v>4334</v>
      </c>
      <c r="B188" s="11" t="s">
        <v>4528</v>
      </c>
      <c r="C188" s="182" t="s">
        <v>4529</v>
      </c>
      <c r="D188" s="182"/>
      <c r="E188" s="182"/>
      <c r="F188" s="10" t="s">
        <v>35</v>
      </c>
      <c r="G188" s="12">
        <v>2</v>
      </c>
      <c r="H188" s="12"/>
      <c r="I188" s="13">
        <v>9264.6200000000008</v>
      </c>
      <c r="J188" s="72"/>
      <c r="K188" s="131"/>
      <c r="L188" s="72"/>
      <c r="M188" s="13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10767.961144009099</v>
      </c>
      <c r="T188" s="2">
        <f t="shared" si="7"/>
        <v>0</v>
      </c>
    </row>
    <row r="189" spans="1:20" s="2" customFormat="1" ht="22.5" x14ac:dyDescent="0.25">
      <c r="A189" s="10" t="s">
        <v>4530</v>
      </c>
      <c r="B189" s="11" t="s">
        <v>4528</v>
      </c>
      <c r="C189" s="182" t="s">
        <v>4531</v>
      </c>
      <c r="D189" s="182"/>
      <c r="E189" s="182"/>
      <c r="F189" s="10" t="s">
        <v>35</v>
      </c>
      <c r="G189" s="12">
        <v>2</v>
      </c>
      <c r="H189" s="12"/>
      <c r="I189" s="13">
        <v>11066.08</v>
      </c>
      <c r="J189" s="72"/>
      <c r="K189" s="131"/>
      <c r="L189" s="72"/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12861.7384691975</v>
      </c>
      <c r="T189" s="2">
        <f t="shared" si="7"/>
        <v>0</v>
      </c>
    </row>
    <row r="190" spans="1:20" s="2" customFormat="1" ht="15" x14ac:dyDescent="0.25">
      <c r="A190" s="10" t="s">
        <v>1055</v>
      </c>
      <c r="B190" s="11" t="s">
        <v>1676</v>
      </c>
      <c r="C190" s="182" t="s">
        <v>1989</v>
      </c>
      <c r="D190" s="182"/>
      <c r="E190" s="182"/>
      <c r="F190" s="10" t="s">
        <v>17</v>
      </c>
      <c r="G190" s="12">
        <v>4</v>
      </c>
      <c r="H190" s="12"/>
      <c r="I190" s="13">
        <v>255.32</v>
      </c>
      <c r="J190" s="72"/>
      <c r="K190" s="131"/>
      <c r="L190" s="72">
        <v>117.32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296.74998427225302</v>
      </c>
      <c r="T190" s="2">
        <f t="shared" si="7"/>
        <v>136.357152415873</v>
      </c>
    </row>
    <row r="191" spans="1:20" s="2" customFormat="1" ht="15" x14ac:dyDescent="0.25">
      <c r="A191" s="14"/>
      <c r="B191" s="15"/>
      <c r="C191" s="15"/>
      <c r="D191" s="15"/>
      <c r="E191" s="16" t="s">
        <v>18</v>
      </c>
      <c r="F191" s="16"/>
      <c r="G191" s="17"/>
      <c r="H191" s="17"/>
      <c r="I191" s="18">
        <v>501.34</v>
      </c>
      <c r="J191" s="114"/>
      <c r="K191" s="138"/>
      <c r="L191" s="151"/>
      <c r="M191" s="19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582.69088639766301</v>
      </c>
      <c r="T191" s="2">
        <f t="shared" si="7"/>
        <v>0</v>
      </c>
    </row>
    <row r="192" spans="1:20" s="2" customFormat="1" ht="22.5" x14ac:dyDescent="0.25">
      <c r="A192" s="20"/>
      <c r="B192" s="21" t="s">
        <v>41</v>
      </c>
      <c r="C192" s="183" t="s">
        <v>42</v>
      </c>
      <c r="D192" s="183"/>
      <c r="E192" s="183"/>
      <c r="F192" s="22" t="s">
        <v>21</v>
      </c>
      <c r="G192" s="17" t="s">
        <v>4526</v>
      </c>
      <c r="H192" s="17"/>
      <c r="I192" s="23">
        <v>104.83</v>
      </c>
      <c r="J192" s="109"/>
      <c r="K192" s="132"/>
      <c r="L192" s="147">
        <v>104.83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121.840438865973</v>
      </c>
      <c r="T192" s="2">
        <f t="shared" si="7"/>
        <v>121.840438865973</v>
      </c>
    </row>
    <row r="193" spans="1:20" s="2" customFormat="1" ht="22.5" x14ac:dyDescent="0.25">
      <c r="A193" s="20"/>
      <c r="B193" s="21" t="s">
        <v>778</v>
      </c>
      <c r="C193" s="183" t="s">
        <v>24</v>
      </c>
      <c r="D193" s="183"/>
      <c r="E193" s="183"/>
      <c r="F193" s="22" t="s">
        <v>71</v>
      </c>
      <c r="G193" s="17" t="s">
        <v>4527</v>
      </c>
      <c r="H193" s="17"/>
      <c r="I193" s="23">
        <v>12.5</v>
      </c>
      <c r="J193" s="109"/>
      <c r="K193" s="132"/>
      <c r="L193" s="147">
        <v>12.5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14.528336218874999</v>
      </c>
      <c r="T193" s="2">
        <f t="shared" si="7"/>
        <v>14.528336218874999</v>
      </c>
    </row>
    <row r="194" spans="1:20" s="2" customFormat="1" ht="22.5" x14ac:dyDescent="0.25">
      <c r="A194" s="25" t="s">
        <v>76</v>
      </c>
      <c r="B194" s="26" t="s">
        <v>902</v>
      </c>
      <c r="C194" s="186" t="s">
        <v>903</v>
      </c>
      <c r="D194" s="186"/>
      <c r="E194" s="186"/>
      <c r="F194" s="27" t="s">
        <v>79</v>
      </c>
      <c r="G194" s="28" t="s">
        <v>1318</v>
      </c>
      <c r="H194" s="28"/>
      <c r="I194" s="29">
        <v>0</v>
      </c>
      <c r="J194" s="110"/>
      <c r="K194" s="133"/>
      <c r="L194" s="148">
        <v>0</v>
      </c>
      <c r="M194" s="30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10" t="s">
        <v>4532</v>
      </c>
      <c r="B195" s="11" t="s">
        <v>4533</v>
      </c>
      <c r="C195" s="182" t="s">
        <v>4534</v>
      </c>
      <c r="D195" s="182"/>
      <c r="E195" s="182"/>
      <c r="F195" s="10" t="s">
        <v>35</v>
      </c>
      <c r="G195" s="12">
        <v>2</v>
      </c>
      <c r="H195" s="12"/>
      <c r="I195" s="13">
        <v>657.7</v>
      </c>
      <c r="J195" s="72"/>
      <c r="K195" s="131"/>
      <c r="L195" s="72"/>
      <c r="M195" s="13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764.42293849232703</v>
      </c>
      <c r="T195" s="2">
        <f t="shared" si="7"/>
        <v>0</v>
      </c>
    </row>
    <row r="196" spans="1:20" s="2" customFormat="1" ht="22.5" x14ac:dyDescent="0.25">
      <c r="A196" s="10" t="s">
        <v>4535</v>
      </c>
      <c r="B196" s="11" t="s">
        <v>4533</v>
      </c>
      <c r="C196" s="182" t="s">
        <v>4536</v>
      </c>
      <c r="D196" s="182"/>
      <c r="E196" s="182"/>
      <c r="F196" s="10" t="s">
        <v>35</v>
      </c>
      <c r="G196" s="12">
        <v>2</v>
      </c>
      <c r="H196" s="12"/>
      <c r="I196" s="13">
        <v>800.62</v>
      </c>
      <c r="J196" s="72"/>
      <c r="K196" s="131"/>
      <c r="L196" s="72"/>
      <c r="M196" s="13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930.53412348445602</v>
      </c>
      <c r="T196" s="2">
        <f t="shared" si="7"/>
        <v>0</v>
      </c>
    </row>
    <row r="197" spans="1:20" s="2" customFormat="1" ht="15" x14ac:dyDescent="0.25">
      <c r="A197" s="10" t="s">
        <v>225</v>
      </c>
      <c r="B197" s="11" t="s">
        <v>791</v>
      </c>
      <c r="C197" s="182" t="s">
        <v>792</v>
      </c>
      <c r="D197" s="182"/>
      <c r="E197" s="182"/>
      <c r="F197" s="10" t="s">
        <v>793</v>
      </c>
      <c r="G197" s="12">
        <v>16</v>
      </c>
      <c r="H197" s="12"/>
      <c r="I197" s="13">
        <v>576.20000000000005</v>
      </c>
      <c r="J197" s="72"/>
      <c r="K197" s="131"/>
      <c r="L197" s="72">
        <v>69.28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669.698186345262</v>
      </c>
      <c r="T197" s="2">
        <f t="shared" si="7"/>
        <v>80.521850659492799</v>
      </c>
    </row>
    <row r="198" spans="1:20" s="2" customFormat="1" ht="15" x14ac:dyDescent="0.25">
      <c r="A198" s="14"/>
      <c r="B198" s="15"/>
      <c r="C198" s="15"/>
      <c r="D198" s="15"/>
      <c r="E198" s="16" t="s">
        <v>18</v>
      </c>
      <c r="F198" s="16"/>
      <c r="G198" s="17"/>
      <c r="H198" s="17"/>
      <c r="I198" s="18">
        <v>1457.61</v>
      </c>
      <c r="J198" s="114"/>
      <c r="K198" s="138"/>
      <c r="L198" s="151"/>
      <c r="M198" s="19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1694.1318524795499</v>
      </c>
      <c r="T198" s="2">
        <f t="shared" si="7"/>
        <v>0</v>
      </c>
    </row>
    <row r="199" spans="1:20" s="2" customFormat="1" ht="22.5" x14ac:dyDescent="0.25">
      <c r="A199" s="20"/>
      <c r="B199" s="21" t="s">
        <v>69</v>
      </c>
      <c r="C199" s="183" t="s">
        <v>70</v>
      </c>
      <c r="D199" s="183"/>
      <c r="E199" s="183"/>
      <c r="F199" s="22" t="s">
        <v>71</v>
      </c>
      <c r="G199" s="17" t="s">
        <v>4537</v>
      </c>
      <c r="H199" s="17"/>
      <c r="I199" s="23">
        <v>24.85</v>
      </c>
      <c r="J199" s="109"/>
      <c r="K199" s="132"/>
      <c r="L199" s="147">
        <v>24.85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28.882332403123499</v>
      </c>
      <c r="T199" s="2">
        <f t="shared" si="7"/>
        <v>28.882332403123499</v>
      </c>
    </row>
    <row r="200" spans="1:20" s="2" customFormat="1" ht="22.5" x14ac:dyDescent="0.25">
      <c r="A200" s="20"/>
      <c r="B200" s="21" t="s">
        <v>795</v>
      </c>
      <c r="C200" s="183" t="s">
        <v>796</v>
      </c>
      <c r="D200" s="183"/>
      <c r="E200" s="183"/>
      <c r="F200" s="22" t="s">
        <v>71</v>
      </c>
      <c r="G200" s="17" t="s">
        <v>4538</v>
      </c>
      <c r="H200" s="17"/>
      <c r="I200" s="23">
        <v>42.03</v>
      </c>
      <c r="J200" s="109"/>
      <c r="K200" s="132"/>
      <c r="L200" s="147">
        <v>42.03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48.850077702345303</v>
      </c>
      <c r="T200" s="2">
        <f t="shared" si="7"/>
        <v>48.850077702345303</v>
      </c>
    </row>
    <row r="201" spans="1:20" s="2" customFormat="1" ht="22.5" x14ac:dyDescent="0.25">
      <c r="A201" s="25" t="s">
        <v>76</v>
      </c>
      <c r="B201" s="26" t="s">
        <v>798</v>
      </c>
      <c r="C201" s="186" t="s">
        <v>799</v>
      </c>
      <c r="D201" s="186"/>
      <c r="E201" s="186"/>
      <c r="F201" s="27" t="s">
        <v>79</v>
      </c>
      <c r="G201" s="28" t="s">
        <v>1095</v>
      </c>
      <c r="H201" s="28"/>
      <c r="I201" s="29">
        <v>0</v>
      </c>
      <c r="J201" s="110"/>
      <c r="K201" s="133"/>
      <c r="L201" s="148">
        <v>0</v>
      </c>
      <c r="M201" s="30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:20" s="2" customFormat="1" ht="22.5" x14ac:dyDescent="0.25">
      <c r="A202" s="20"/>
      <c r="B202" s="21" t="s">
        <v>800</v>
      </c>
      <c r="C202" s="183" t="s">
        <v>801</v>
      </c>
      <c r="D202" s="183"/>
      <c r="E202" s="183"/>
      <c r="F202" s="22" t="s">
        <v>282</v>
      </c>
      <c r="G202" s="17" t="s">
        <v>4539</v>
      </c>
      <c r="H202" s="17"/>
      <c r="I202" s="23">
        <v>2.31</v>
      </c>
      <c r="J202" s="109"/>
      <c r="K202" s="132"/>
      <c r="L202" s="147">
        <v>2.31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2.6848365332481001</v>
      </c>
      <c r="T202" s="2">
        <f t="shared" si="7"/>
        <v>2.6848365332481001</v>
      </c>
    </row>
    <row r="203" spans="1:20" s="2" customFormat="1" ht="22.5" x14ac:dyDescent="0.25">
      <c r="A203" s="10" t="s">
        <v>229</v>
      </c>
      <c r="B203" s="11" t="s">
        <v>4540</v>
      </c>
      <c r="C203" s="182" t="s">
        <v>4541</v>
      </c>
      <c r="D203" s="182"/>
      <c r="E203" s="182"/>
      <c r="F203" s="10" t="s">
        <v>35</v>
      </c>
      <c r="G203" s="12">
        <v>1</v>
      </c>
      <c r="H203" s="12"/>
      <c r="I203" s="13">
        <v>91.06</v>
      </c>
      <c r="J203" s="72"/>
      <c r="K203" s="131"/>
      <c r="L203" s="72">
        <v>91.06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105.836023687261</v>
      </c>
      <c r="T203" s="2">
        <f t="shared" si="7"/>
        <v>105.836023687261</v>
      </c>
    </row>
    <row r="204" spans="1:20" s="2" customFormat="1" ht="22.5" x14ac:dyDescent="0.25">
      <c r="A204" s="10" t="s">
        <v>231</v>
      </c>
      <c r="B204" s="11" t="s">
        <v>4542</v>
      </c>
      <c r="C204" s="182" t="s">
        <v>4543</v>
      </c>
      <c r="D204" s="182"/>
      <c r="E204" s="182"/>
      <c r="F204" s="10" t="s">
        <v>35</v>
      </c>
      <c r="G204" s="12">
        <v>3</v>
      </c>
      <c r="H204" s="12"/>
      <c r="I204" s="13">
        <v>247.8</v>
      </c>
      <c r="J204" s="72"/>
      <c r="K204" s="131"/>
      <c r="L204" s="72">
        <v>247.8</v>
      </c>
      <c r="M204" s="13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288.00973720297799</v>
      </c>
      <c r="T204" s="2">
        <f t="shared" si="7"/>
        <v>288.00973720297799</v>
      </c>
    </row>
    <row r="205" spans="1:20" s="2" customFormat="1" ht="22.5" x14ac:dyDescent="0.25">
      <c r="A205" s="10" t="s">
        <v>242</v>
      </c>
      <c r="B205" s="11" t="s">
        <v>4540</v>
      </c>
      <c r="C205" s="182" t="s">
        <v>4544</v>
      </c>
      <c r="D205" s="182"/>
      <c r="E205" s="182"/>
      <c r="F205" s="10" t="s">
        <v>35</v>
      </c>
      <c r="G205" s="12">
        <v>4</v>
      </c>
      <c r="H205" s="12"/>
      <c r="I205" s="13">
        <v>450.52</v>
      </c>
      <c r="J205" s="72"/>
      <c r="K205" s="131"/>
      <c r="L205" s="72">
        <v>450.52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523.62448266620504</v>
      </c>
      <c r="T205" s="2">
        <f t="shared" si="7"/>
        <v>523.62448266620504</v>
      </c>
    </row>
    <row r="206" spans="1:20" s="2" customFormat="1" ht="22.5" x14ac:dyDescent="0.25">
      <c r="A206" s="10" t="s">
        <v>245</v>
      </c>
      <c r="B206" s="11" t="s">
        <v>4545</v>
      </c>
      <c r="C206" s="182" t="s">
        <v>4546</v>
      </c>
      <c r="D206" s="182"/>
      <c r="E206" s="182"/>
      <c r="F206" s="10" t="s">
        <v>35</v>
      </c>
      <c r="G206" s="12">
        <v>1</v>
      </c>
      <c r="H206" s="12"/>
      <c r="I206" s="13">
        <v>1609.75</v>
      </c>
      <c r="J206" s="72"/>
      <c r="K206" s="131"/>
      <c r="L206" s="72">
        <v>1609.75</v>
      </c>
      <c r="M206" s="13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1870.9591382667199</v>
      </c>
      <c r="T206" s="2">
        <f t="shared" si="7"/>
        <v>1870.9591382667199</v>
      </c>
    </row>
    <row r="207" spans="1:20" s="2" customFormat="1" ht="22.5" x14ac:dyDescent="0.25">
      <c r="A207" s="10" t="s">
        <v>250</v>
      </c>
      <c r="B207" s="11" t="s">
        <v>4547</v>
      </c>
      <c r="C207" s="182" t="s">
        <v>4548</v>
      </c>
      <c r="D207" s="182"/>
      <c r="E207" s="182"/>
      <c r="F207" s="10" t="s">
        <v>35</v>
      </c>
      <c r="G207" s="12">
        <v>7</v>
      </c>
      <c r="H207" s="12"/>
      <c r="I207" s="13">
        <v>10921.75</v>
      </c>
      <c r="J207" s="72"/>
      <c r="K207" s="131"/>
      <c r="L207" s="72">
        <v>10921.75</v>
      </c>
      <c r="M207" s="13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12693.9884878798</v>
      </c>
      <c r="T207" s="2">
        <f t="shared" si="7"/>
        <v>12693.9884878798</v>
      </c>
    </row>
    <row r="208" spans="1:20" s="2" customFormat="1" ht="22.5" x14ac:dyDescent="0.25">
      <c r="A208" s="10" t="s">
        <v>252</v>
      </c>
      <c r="B208" s="11" t="s">
        <v>4549</v>
      </c>
      <c r="C208" s="182" t="s">
        <v>4550</v>
      </c>
      <c r="D208" s="182"/>
      <c r="E208" s="182"/>
      <c r="F208" s="10" t="s">
        <v>35</v>
      </c>
      <c r="G208" s="12">
        <v>6</v>
      </c>
      <c r="H208" s="12"/>
      <c r="I208" s="13">
        <v>7415.04</v>
      </c>
      <c r="J208" s="72"/>
      <c r="K208" s="131"/>
      <c r="L208" s="72">
        <v>7415.04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8618.2555357125493</v>
      </c>
      <c r="T208" s="2">
        <f t="shared" si="7"/>
        <v>8618.2555357125493</v>
      </c>
    </row>
    <row r="209" spans="1:20" s="2" customFormat="1" ht="15" x14ac:dyDescent="0.25">
      <c r="A209" s="209" t="s">
        <v>959</v>
      </c>
      <c r="B209" s="210"/>
      <c r="C209" s="210"/>
      <c r="D209" s="210"/>
      <c r="E209" s="210"/>
      <c r="F209" s="210"/>
      <c r="G209" s="210"/>
      <c r="H209" s="210"/>
      <c r="I209" s="210"/>
      <c r="J209" s="210"/>
      <c r="K209" s="210"/>
      <c r="L209" s="211"/>
      <c r="M209" s="122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:20" s="2" customFormat="1" ht="56.25" x14ac:dyDescent="0.25">
      <c r="A210" s="10" t="s">
        <v>264</v>
      </c>
      <c r="B210" s="11" t="s">
        <v>2181</v>
      </c>
      <c r="C210" s="182" t="s">
        <v>2182</v>
      </c>
      <c r="D210" s="182"/>
      <c r="E210" s="182"/>
      <c r="F210" s="10" t="s">
        <v>808</v>
      </c>
      <c r="G210" s="33">
        <v>0.19639999999999999</v>
      </c>
      <c r="H210" s="33"/>
      <c r="I210" s="13">
        <v>841.73</v>
      </c>
      <c r="J210" s="72"/>
      <c r="K210" s="131"/>
      <c r="L210" s="72">
        <v>140.26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978.31491564109206</v>
      </c>
      <c r="T210" s="2">
        <f t="shared" si="7"/>
        <v>163.01955504475299</v>
      </c>
    </row>
    <row r="211" spans="1:20" s="2" customFormat="1" ht="15" x14ac:dyDescent="0.25">
      <c r="A211" s="14"/>
      <c r="B211" s="15"/>
      <c r="C211" s="15"/>
      <c r="D211" s="15"/>
      <c r="E211" s="16" t="s">
        <v>18</v>
      </c>
      <c r="F211" s="16"/>
      <c r="G211" s="17"/>
      <c r="H211" s="17"/>
      <c r="I211" s="18">
        <v>2120.38</v>
      </c>
      <c r="J211" s="114"/>
      <c r="K211" s="138"/>
      <c r="L211" s="151"/>
      <c r="M211" s="19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ref="S211:S268" si="8">I211*N211*O211*P211*Q211*R211</f>
        <v>2464.4474841422498</v>
      </c>
      <c r="T211" s="2">
        <f t="shared" ref="T211:T268" si="9">L211*N211*O211*P211*Q211*R211</f>
        <v>0</v>
      </c>
    </row>
    <row r="212" spans="1:20" s="2" customFormat="1" ht="22.5" x14ac:dyDescent="0.25">
      <c r="A212" s="20"/>
      <c r="B212" s="21" t="s">
        <v>809</v>
      </c>
      <c r="C212" s="183" t="s">
        <v>810</v>
      </c>
      <c r="D212" s="183"/>
      <c r="E212" s="183"/>
      <c r="F212" s="22" t="s">
        <v>71</v>
      </c>
      <c r="G212" s="17" t="s">
        <v>4551</v>
      </c>
      <c r="H212" s="17"/>
      <c r="I212" s="23">
        <v>16.010000000000002</v>
      </c>
      <c r="J212" s="109"/>
      <c r="K212" s="132"/>
      <c r="L212" s="147">
        <v>16.010000000000002</v>
      </c>
      <c r="M212" s="24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18.607893029135099</v>
      </c>
      <c r="T212" s="2">
        <f t="shared" si="9"/>
        <v>18.607893029135099</v>
      </c>
    </row>
    <row r="213" spans="1:20" s="2" customFormat="1" ht="22.5" x14ac:dyDescent="0.25">
      <c r="A213" s="20"/>
      <c r="B213" s="21" t="s">
        <v>69</v>
      </c>
      <c r="C213" s="183" t="s">
        <v>70</v>
      </c>
      <c r="D213" s="183"/>
      <c r="E213" s="183"/>
      <c r="F213" s="22" t="s">
        <v>71</v>
      </c>
      <c r="G213" s="17" t="s">
        <v>4552</v>
      </c>
      <c r="H213" s="17"/>
      <c r="I213" s="23">
        <v>1.25</v>
      </c>
      <c r="J213" s="109"/>
      <c r="K213" s="132"/>
      <c r="L213" s="147">
        <v>1.25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1.4528336218875</v>
      </c>
      <c r="T213" s="2">
        <f t="shared" si="9"/>
        <v>1.4528336218875</v>
      </c>
    </row>
    <row r="214" spans="1:20" s="2" customFormat="1" ht="22.5" x14ac:dyDescent="0.25">
      <c r="A214" s="20"/>
      <c r="B214" s="21" t="s">
        <v>41</v>
      </c>
      <c r="C214" s="183" t="s">
        <v>42</v>
      </c>
      <c r="D214" s="183"/>
      <c r="E214" s="183"/>
      <c r="F214" s="22" t="s">
        <v>21</v>
      </c>
      <c r="G214" s="17" t="s">
        <v>4553</v>
      </c>
      <c r="H214" s="17"/>
      <c r="I214" s="23">
        <v>73.53</v>
      </c>
      <c r="J214" s="109"/>
      <c r="K214" s="132"/>
      <c r="L214" s="147">
        <v>73.53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85.461484973910302</v>
      </c>
      <c r="T214" s="2">
        <f t="shared" si="9"/>
        <v>85.461484973910302</v>
      </c>
    </row>
    <row r="215" spans="1:20" s="2" customFormat="1" ht="22.5" x14ac:dyDescent="0.25">
      <c r="A215" s="20"/>
      <c r="B215" s="21" t="s">
        <v>778</v>
      </c>
      <c r="C215" s="183" t="s">
        <v>24</v>
      </c>
      <c r="D215" s="183"/>
      <c r="E215" s="183"/>
      <c r="F215" s="22" t="s">
        <v>71</v>
      </c>
      <c r="G215" s="17" t="s">
        <v>4554</v>
      </c>
      <c r="H215" s="17"/>
      <c r="I215" s="23">
        <v>46.04</v>
      </c>
      <c r="J215" s="109"/>
      <c r="K215" s="132"/>
      <c r="L215" s="147">
        <v>46.04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53.510767961360401</v>
      </c>
      <c r="T215" s="2">
        <f t="shared" si="9"/>
        <v>53.510767961360401</v>
      </c>
    </row>
    <row r="216" spans="1:20" s="2" customFormat="1" ht="22.5" x14ac:dyDescent="0.25">
      <c r="A216" s="25" t="s">
        <v>344</v>
      </c>
      <c r="B216" s="26" t="s">
        <v>815</v>
      </c>
      <c r="C216" s="186" t="s">
        <v>816</v>
      </c>
      <c r="D216" s="186"/>
      <c r="E216" s="186"/>
      <c r="F216" s="27" t="s">
        <v>817</v>
      </c>
      <c r="G216" s="28" t="s">
        <v>347</v>
      </c>
      <c r="H216" s="28"/>
      <c r="I216" s="29">
        <v>0</v>
      </c>
      <c r="J216" s="110"/>
      <c r="K216" s="133"/>
      <c r="L216" s="148">
        <v>0</v>
      </c>
      <c r="M216" s="30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0</v>
      </c>
      <c r="T216" s="2">
        <f t="shared" si="9"/>
        <v>0</v>
      </c>
    </row>
    <row r="217" spans="1:20" s="2" customFormat="1" ht="22.5" x14ac:dyDescent="0.25">
      <c r="A217" s="25" t="s">
        <v>76</v>
      </c>
      <c r="B217" s="26" t="s">
        <v>818</v>
      </c>
      <c r="C217" s="186" t="s">
        <v>819</v>
      </c>
      <c r="D217" s="186"/>
      <c r="E217" s="186"/>
      <c r="F217" s="27" t="s">
        <v>817</v>
      </c>
      <c r="G217" s="28" t="s">
        <v>4555</v>
      </c>
      <c r="H217" s="28"/>
      <c r="I217" s="29">
        <v>0</v>
      </c>
      <c r="J217" s="110"/>
      <c r="K217" s="133"/>
      <c r="L217" s="148">
        <v>0</v>
      </c>
      <c r="M217" s="30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0</v>
      </c>
      <c r="T217" s="2">
        <f t="shared" si="9"/>
        <v>0</v>
      </c>
    </row>
    <row r="218" spans="1:20" s="2" customFormat="1" ht="22.5" x14ac:dyDescent="0.25">
      <c r="A218" s="25" t="s">
        <v>344</v>
      </c>
      <c r="B218" s="26" t="s">
        <v>821</v>
      </c>
      <c r="C218" s="186" t="s">
        <v>822</v>
      </c>
      <c r="D218" s="186"/>
      <c r="E218" s="186"/>
      <c r="F218" s="27" t="s">
        <v>79</v>
      </c>
      <c r="G218" s="28" t="s">
        <v>347</v>
      </c>
      <c r="H218" s="28"/>
      <c r="I218" s="29">
        <v>0</v>
      </c>
      <c r="J218" s="110"/>
      <c r="K218" s="133"/>
      <c r="L218" s="148">
        <v>0</v>
      </c>
      <c r="M218" s="30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0</v>
      </c>
      <c r="T218" s="2">
        <f t="shared" si="9"/>
        <v>0</v>
      </c>
    </row>
    <row r="219" spans="1:20" s="2" customFormat="1" ht="22.5" x14ac:dyDescent="0.25">
      <c r="A219" s="25" t="s">
        <v>344</v>
      </c>
      <c r="B219" s="26" t="s">
        <v>366</v>
      </c>
      <c r="C219" s="186" t="s">
        <v>367</v>
      </c>
      <c r="D219" s="186"/>
      <c r="E219" s="186"/>
      <c r="F219" s="27" t="s">
        <v>21</v>
      </c>
      <c r="G219" s="28" t="s">
        <v>347</v>
      </c>
      <c r="H219" s="28"/>
      <c r="I219" s="29">
        <v>0</v>
      </c>
      <c r="J219" s="110"/>
      <c r="K219" s="133"/>
      <c r="L219" s="148">
        <v>0</v>
      </c>
      <c r="M219" s="30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0</v>
      </c>
      <c r="T219" s="2">
        <f t="shared" si="9"/>
        <v>0</v>
      </c>
    </row>
    <row r="220" spans="1:20" s="2" customFormat="1" ht="22.5" x14ac:dyDescent="0.25">
      <c r="A220" s="25" t="s">
        <v>344</v>
      </c>
      <c r="B220" s="26" t="s">
        <v>823</v>
      </c>
      <c r="C220" s="186" t="s">
        <v>824</v>
      </c>
      <c r="D220" s="186"/>
      <c r="E220" s="186"/>
      <c r="F220" s="27" t="s">
        <v>79</v>
      </c>
      <c r="G220" s="28" t="s">
        <v>347</v>
      </c>
      <c r="H220" s="28"/>
      <c r="I220" s="29">
        <v>0</v>
      </c>
      <c r="J220" s="110"/>
      <c r="K220" s="133"/>
      <c r="L220" s="148">
        <v>0</v>
      </c>
      <c r="M220" s="30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0</v>
      </c>
      <c r="T220" s="2">
        <f t="shared" si="9"/>
        <v>0</v>
      </c>
    </row>
    <row r="221" spans="1:20" s="2" customFormat="1" ht="22.5" x14ac:dyDescent="0.25">
      <c r="A221" s="25" t="s">
        <v>344</v>
      </c>
      <c r="B221" s="26" t="s">
        <v>825</v>
      </c>
      <c r="C221" s="186" t="s">
        <v>826</v>
      </c>
      <c r="D221" s="186"/>
      <c r="E221" s="186"/>
      <c r="F221" s="27" t="s">
        <v>79</v>
      </c>
      <c r="G221" s="28" t="s">
        <v>347</v>
      </c>
      <c r="H221" s="28"/>
      <c r="I221" s="29">
        <v>0</v>
      </c>
      <c r="J221" s="110"/>
      <c r="K221" s="133"/>
      <c r="L221" s="148">
        <v>0</v>
      </c>
      <c r="M221" s="30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0</v>
      </c>
      <c r="T221" s="2">
        <f t="shared" si="9"/>
        <v>0</v>
      </c>
    </row>
    <row r="222" spans="1:20" s="2" customFormat="1" ht="22.5" x14ac:dyDescent="0.25">
      <c r="A222" s="20"/>
      <c r="B222" s="21" t="s">
        <v>784</v>
      </c>
      <c r="C222" s="183" t="s">
        <v>785</v>
      </c>
      <c r="D222" s="183"/>
      <c r="E222" s="183"/>
      <c r="F222" s="22" t="s">
        <v>71</v>
      </c>
      <c r="G222" s="17" t="s">
        <v>4556</v>
      </c>
      <c r="H222" s="17"/>
      <c r="I222" s="23">
        <v>3.42</v>
      </c>
      <c r="J222" s="109"/>
      <c r="K222" s="132"/>
      <c r="L222" s="147">
        <v>3.42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3.9749527894841998</v>
      </c>
      <c r="T222" s="2">
        <f t="shared" si="9"/>
        <v>3.9749527894841998</v>
      </c>
    </row>
    <row r="223" spans="1:20" s="2" customFormat="1" ht="22.5" x14ac:dyDescent="0.25">
      <c r="A223" s="10" t="s">
        <v>268</v>
      </c>
      <c r="B223" s="11" t="s">
        <v>4557</v>
      </c>
      <c r="C223" s="182" t="s">
        <v>2445</v>
      </c>
      <c r="D223" s="182"/>
      <c r="E223" s="182"/>
      <c r="F223" s="10" t="s">
        <v>165</v>
      </c>
      <c r="G223" s="12">
        <v>15</v>
      </c>
      <c r="H223" s="12"/>
      <c r="I223" s="13">
        <v>736.2</v>
      </c>
      <c r="J223" s="72"/>
      <c r="K223" s="131"/>
      <c r="L223" s="72">
        <v>736.2</v>
      </c>
      <c r="M223" s="13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855.66088994686197</v>
      </c>
      <c r="T223" s="2">
        <f t="shared" si="9"/>
        <v>855.66088994686197</v>
      </c>
    </row>
    <row r="224" spans="1:20" s="2" customFormat="1" ht="22.5" x14ac:dyDescent="0.25">
      <c r="A224" s="10" t="s">
        <v>1225</v>
      </c>
      <c r="B224" s="11" t="s">
        <v>4557</v>
      </c>
      <c r="C224" s="182" t="s">
        <v>4558</v>
      </c>
      <c r="D224" s="182"/>
      <c r="E224" s="182"/>
      <c r="F224" s="10" t="s">
        <v>165</v>
      </c>
      <c r="G224" s="32">
        <v>20.5</v>
      </c>
      <c r="H224" s="32"/>
      <c r="I224" s="13">
        <v>864.49</v>
      </c>
      <c r="J224" s="72"/>
      <c r="K224" s="131"/>
      <c r="L224" s="72">
        <v>864.49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1004.76811022842</v>
      </c>
      <c r="T224" s="2">
        <f t="shared" si="9"/>
        <v>1004.76811022842</v>
      </c>
    </row>
    <row r="225" spans="1:20" s="2" customFormat="1" ht="22.5" x14ac:dyDescent="0.25">
      <c r="A225" s="10" t="s">
        <v>1227</v>
      </c>
      <c r="B225" s="11" t="s">
        <v>4557</v>
      </c>
      <c r="C225" s="182" t="s">
        <v>4559</v>
      </c>
      <c r="D225" s="182"/>
      <c r="E225" s="182"/>
      <c r="F225" s="10" t="s">
        <v>35</v>
      </c>
      <c r="G225" s="12">
        <v>1</v>
      </c>
      <c r="H225" s="12"/>
      <c r="I225" s="13">
        <v>14.18</v>
      </c>
      <c r="J225" s="72"/>
      <c r="K225" s="131"/>
      <c r="L225" s="72">
        <v>14.18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16.4809446066918</v>
      </c>
      <c r="T225" s="2">
        <f t="shared" si="9"/>
        <v>16.4809446066918</v>
      </c>
    </row>
    <row r="226" spans="1:20" s="2" customFormat="1" ht="22.5" x14ac:dyDescent="0.25">
      <c r="A226" s="10" t="s">
        <v>294</v>
      </c>
      <c r="B226" s="11" t="s">
        <v>4557</v>
      </c>
      <c r="C226" s="182" t="s">
        <v>4370</v>
      </c>
      <c r="D226" s="182"/>
      <c r="E226" s="182"/>
      <c r="F226" s="10" t="s">
        <v>35</v>
      </c>
      <c r="G226" s="12">
        <v>2</v>
      </c>
      <c r="H226" s="12"/>
      <c r="I226" s="13">
        <v>29.12</v>
      </c>
      <c r="J226" s="72"/>
      <c r="K226" s="131"/>
      <c r="L226" s="72">
        <v>29.12</v>
      </c>
      <c r="M226" s="1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33.845212055491203</v>
      </c>
      <c r="T226" s="2">
        <f t="shared" si="9"/>
        <v>33.845212055491203</v>
      </c>
    </row>
    <row r="227" spans="1:20" s="2" customFormat="1" ht="22.5" x14ac:dyDescent="0.25">
      <c r="A227" s="10" t="s">
        <v>299</v>
      </c>
      <c r="B227" s="11" t="s">
        <v>4557</v>
      </c>
      <c r="C227" s="182" t="s">
        <v>4560</v>
      </c>
      <c r="D227" s="182"/>
      <c r="E227" s="182"/>
      <c r="F227" s="10" t="s">
        <v>35</v>
      </c>
      <c r="G227" s="12">
        <v>2</v>
      </c>
      <c r="H227" s="12"/>
      <c r="I227" s="13">
        <v>63.7</v>
      </c>
      <c r="J227" s="72"/>
      <c r="K227" s="131"/>
      <c r="L227" s="72">
        <v>63.7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74.036401371387001</v>
      </c>
      <c r="T227" s="2">
        <f t="shared" si="9"/>
        <v>74.036401371387001</v>
      </c>
    </row>
    <row r="228" spans="1:20" s="2" customFormat="1" ht="22.5" x14ac:dyDescent="0.25">
      <c r="A228" s="10" t="s">
        <v>302</v>
      </c>
      <c r="B228" s="11" t="s">
        <v>4557</v>
      </c>
      <c r="C228" s="182" t="s">
        <v>4561</v>
      </c>
      <c r="D228" s="182"/>
      <c r="E228" s="182"/>
      <c r="F228" s="10" t="s">
        <v>35</v>
      </c>
      <c r="G228" s="12">
        <v>1</v>
      </c>
      <c r="H228" s="12"/>
      <c r="I228" s="13">
        <v>31.32</v>
      </c>
      <c r="J228" s="72"/>
      <c r="K228" s="131"/>
      <c r="L228" s="72">
        <v>31.32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36.402199230013203</v>
      </c>
      <c r="T228" s="2">
        <f t="shared" si="9"/>
        <v>36.402199230013203</v>
      </c>
    </row>
    <row r="229" spans="1:20" s="2" customFormat="1" ht="22.5" x14ac:dyDescent="0.25">
      <c r="A229" s="10" t="s">
        <v>306</v>
      </c>
      <c r="B229" s="11" t="s">
        <v>4557</v>
      </c>
      <c r="C229" s="182" t="s">
        <v>4562</v>
      </c>
      <c r="D229" s="182"/>
      <c r="E229" s="182"/>
      <c r="F229" s="10" t="s">
        <v>35</v>
      </c>
      <c r="G229" s="12">
        <v>1</v>
      </c>
      <c r="H229" s="12"/>
      <c r="I229" s="13">
        <v>45.32</v>
      </c>
      <c r="J229" s="72"/>
      <c r="K229" s="131"/>
      <c r="L229" s="72">
        <v>45.32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52.673935795153199</v>
      </c>
      <c r="T229" s="2">
        <f t="shared" si="9"/>
        <v>52.673935795153199</v>
      </c>
    </row>
    <row r="230" spans="1:20" s="2" customFormat="1" ht="56.25" x14ac:dyDescent="0.25">
      <c r="A230" s="10" t="s">
        <v>309</v>
      </c>
      <c r="B230" s="11" t="s">
        <v>2387</v>
      </c>
      <c r="C230" s="182" t="s">
        <v>2388</v>
      </c>
      <c r="D230" s="182"/>
      <c r="E230" s="182"/>
      <c r="F230" s="10" t="s">
        <v>808</v>
      </c>
      <c r="G230" s="33">
        <v>6.13E-2</v>
      </c>
      <c r="H230" s="33"/>
      <c r="I230" s="13">
        <v>262.89999999999998</v>
      </c>
      <c r="J230" s="72"/>
      <c r="K230" s="131"/>
      <c r="L230" s="72">
        <v>43.78</v>
      </c>
      <c r="M230" s="13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305.559967355379</v>
      </c>
      <c r="T230" s="2">
        <f t="shared" si="9"/>
        <v>50.884044772987799</v>
      </c>
    </row>
    <row r="231" spans="1:20" s="2" customFormat="1" ht="15" x14ac:dyDescent="0.25">
      <c r="A231" s="14"/>
      <c r="B231" s="15"/>
      <c r="C231" s="15"/>
      <c r="D231" s="15"/>
      <c r="E231" s="16" t="s">
        <v>18</v>
      </c>
      <c r="F231" s="16"/>
      <c r="G231" s="17"/>
      <c r="H231" s="17"/>
      <c r="I231" s="18">
        <v>661.98</v>
      </c>
      <c r="J231" s="114"/>
      <c r="K231" s="138"/>
      <c r="L231" s="151"/>
      <c r="M231" s="19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769.39744081366996</v>
      </c>
      <c r="T231" s="2">
        <f t="shared" si="9"/>
        <v>0</v>
      </c>
    </row>
    <row r="232" spans="1:20" s="2" customFormat="1" ht="22.5" x14ac:dyDescent="0.25">
      <c r="A232" s="20"/>
      <c r="B232" s="21" t="s">
        <v>809</v>
      </c>
      <c r="C232" s="183" t="s">
        <v>810</v>
      </c>
      <c r="D232" s="183"/>
      <c r="E232" s="183"/>
      <c r="F232" s="22" t="s">
        <v>71</v>
      </c>
      <c r="G232" s="17" t="s">
        <v>4563</v>
      </c>
      <c r="H232" s="17"/>
      <c r="I232" s="23">
        <v>5</v>
      </c>
      <c r="J232" s="109"/>
      <c r="K232" s="132"/>
      <c r="L232" s="147">
        <v>5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5.8113344875499999</v>
      </c>
      <c r="T232" s="2">
        <f t="shared" si="9"/>
        <v>5.8113344875499999</v>
      </c>
    </row>
    <row r="233" spans="1:20" s="2" customFormat="1" ht="22.5" x14ac:dyDescent="0.25">
      <c r="A233" s="20"/>
      <c r="B233" s="21" t="s">
        <v>69</v>
      </c>
      <c r="C233" s="183" t="s">
        <v>70</v>
      </c>
      <c r="D233" s="183"/>
      <c r="E233" s="183"/>
      <c r="F233" s="22" t="s">
        <v>71</v>
      </c>
      <c r="G233" s="17" t="s">
        <v>4564</v>
      </c>
      <c r="H233" s="17"/>
      <c r="I233" s="23">
        <v>0.39</v>
      </c>
      <c r="J233" s="109"/>
      <c r="K233" s="132"/>
      <c r="L233" s="147">
        <v>0.39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0.45328409002890002</v>
      </c>
      <c r="T233" s="2">
        <f t="shared" si="9"/>
        <v>0.45328409002890002</v>
      </c>
    </row>
    <row r="234" spans="1:20" s="2" customFormat="1" ht="22.5" x14ac:dyDescent="0.25">
      <c r="A234" s="20"/>
      <c r="B234" s="21" t="s">
        <v>41</v>
      </c>
      <c r="C234" s="183" t="s">
        <v>42</v>
      </c>
      <c r="D234" s="183"/>
      <c r="E234" s="183"/>
      <c r="F234" s="22" t="s">
        <v>21</v>
      </c>
      <c r="G234" s="17" t="s">
        <v>4565</v>
      </c>
      <c r="H234" s="17"/>
      <c r="I234" s="23">
        <v>22.95</v>
      </c>
      <c r="J234" s="109"/>
      <c r="K234" s="132"/>
      <c r="L234" s="147">
        <v>22.95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26.674025297854499</v>
      </c>
      <c r="T234" s="2">
        <f t="shared" si="9"/>
        <v>26.674025297854499</v>
      </c>
    </row>
    <row r="235" spans="1:20" s="2" customFormat="1" ht="22.5" x14ac:dyDescent="0.25">
      <c r="A235" s="20"/>
      <c r="B235" s="21" t="s">
        <v>778</v>
      </c>
      <c r="C235" s="183" t="s">
        <v>24</v>
      </c>
      <c r="D235" s="183"/>
      <c r="E235" s="183"/>
      <c r="F235" s="22" t="s">
        <v>71</v>
      </c>
      <c r="G235" s="17" t="s">
        <v>4566</v>
      </c>
      <c r="H235" s="17"/>
      <c r="I235" s="23">
        <v>14.37</v>
      </c>
      <c r="J235" s="109"/>
      <c r="K235" s="132"/>
      <c r="L235" s="147">
        <v>14.37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16.701775317218701</v>
      </c>
      <c r="T235" s="2">
        <f t="shared" si="9"/>
        <v>16.701775317218701</v>
      </c>
    </row>
    <row r="236" spans="1:20" s="2" customFormat="1" ht="22.5" x14ac:dyDescent="0.25">
      <c r="A236" s="25" t="s">
        <v>344</v>
      </c>
      <c r="B236" s="26" t="s">
        <v>815</v>
      </c>
      <c r="C236" s="186" t="s">
        <v>816</v>
      </c>
      <c r="D236" s="186"/>
      <c r="E236" s="186"/>
      <c r="F236" s="27" t="s">
        <v>817</v>
      </c>
      <c r="G236" s="28" t="s">
        <v>347</v>
      </c>
      <c r="H236" s="28"/>
      <c r="I236" s="29">
        <v>0</v>
      </c>
      <c r="J236" s="110"/>
      <c r="K236" s="133"/>
      <c r="L236" s="148">
        <v>0</v>
      </c>
      <c r="M236" s="30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:20" s="2" customFormat="1" ht="22.5" x14ac:dyDescent="0.25">
      <c r="A237" s="25" t="s">
        <v>76</v>
      </c>
      <c r="B237" s="26" t="s">
        <v>818</v>
      </c>
      <c r="C237" s="186" t="s">
        <v>819</v>
      </c>
      <c r="D237" s="186"/>
      <c r="E237" s="186"/>
      <c r="F237" s="27" t="s">
        <v>817</v>
      </c>
      <c r="G237" s="28" t="s">
        <v>4567</v>
      </c>
      <c r="H237" s="28"/>
      <c r="I237" s="29">
        <v>0</v>
      </c>
      <c r="J237" s="110"/>
      <c r="K237" s="133"/>
      <c r="L237" s="148">
        <v>0</v>
      </c>
      <c r="M237" s="30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25" t="s">
        <v>344</v>
      </c>
      <c r="B238" s="26" t="s">
        <v>821</v>
      </c>
      <c r="C238" s="186" t="s">
        <v>822</v>
      </c>
      <c r="D238" s="186"/>
      <c r="E238" s="186"/>
      <c r="F238" s="27" t="s">
        <v>79</v>
      </c>
      <c r="G238" s="28" t="s">
        <v>347</v>
      </c>
      <c r="H238" s="28"/>
      <c r="I238" s="29">
        <v>0</v>
      </c>
      <c r="J238" s="110"/>
      <c r="K238" s="133"/>
      <c r="L238" s="148">
        <v>0</v>
      </c>
      <c r="M238" s="30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:20" s="2" customFormat="1" ht="22.5" x14ac:dyDescent="0.25">
      <c r="A239" s="25" t="s">
        <v>344</v>
      </c>
      <c r="B239" s="26" t="s">
        <v>366</v>
      </c>
      <c r="C239" s="186" t="s">
        <v>367</v>
      </c>
      <c r="D239" s="186"/>
      <c r="E239" s="186"/>
      <c r="F239" s="27" t="s">
        <v>21</v>
      </c>
      <c r="G239" s="28" t="s">
        <v>347</v>
      </c>
      <c r="H239" s="28"/>
      <c r="I239" s="29">
        <v>0</v>
      </c>
      <c r="J239" s="110"/>
      <c r="K239" s="133"/>
      <c r="L239" s="148">
        <v>0</v>
      </c>
      <c r="M239" s="30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:20" s="2" customFormat="1" ht="22.5" x14ac:dyDescent="0.25">
      <c r="A240" s="25" t="s">
        <v>344</v>
      </c>
      <c r="B240" s="26" t="s">
        <v>823</v>
      </c>
      <c r="C240" s="186" t="s">
        <v>824</v>
      </c>
      <c r="D240" s="186"/>
      <c r="E240" s="186"/>
      <c r="F240" s="27" t="s">
        <v>79</v>
      </c>
      <c r="G240" s="28" t="s">
        <v>347</v>
      </c>
      <c r="H240" s="28"/>
      <c r="I240" s="29">
        <v>0</v>
      </c>
      <c r="J240" s="110"/>
      <c r="K240" s="133"/>
      <c r="L240" s="148">
        <v>0</v>
      </c>
      <c r="M240" s="30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:20" s="2" customFormat="1" ht="22.5" x14ac:dyDescent="0.25">
      <c r="A241" s="25" t="s">
        <v>344</v>
      </c>
      <c r="B241" s="26" t="s">
        <v>825</v>
      </c>
      <c r="C241" s="186" t="s">
        <v>826</v>
      </c>
      <c r="D241" s="186"/>
      <c r="E241" s="186"/>
      <c r="F241" s="27" t="s">
        <v>79</v>
      </c>
      <c r="G241" s="28" t="s">
        <v>347</v>
      </c>
      <c r="H241" s="28"/>
      <c r="I241" s="29">
        <v>0</v>
      </c>
      <c r="J241" s="110"/>
      <c r="K241" s="133"/>
      <c r="L241" s="148">
        <v>0</v>
      </c>
      <c r="M241" s="30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:20" s="2" customFormat="1" ht="22.5" x14ac:dyDescent="0.25">
      <c r="A242" s="20"/>
      <c r="B242" s="21" t="s">
        <v>784</v>
      </c>
      <c r="C242" s="183" t="s">
        <v>785</v>
      </c>
      <c r="D242" s="183"/>
      <c r="E242" s="183"/>
      <c r="F242" s="22" t="s">
        <v>71</v>
      </c>
      <c r="G242" s="17" t="s">
        <v>4568</v>
      </c>
      <c r="H242" s="17"/>
      <c r="I242" s="23">
        <v>1.07</v>
      </c>
      <c r="J242" s="109"/>
      <c r="K242" s="132"/>
      <c r="L242" s="147">
        <v>1.07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1.2436255803356999</v>
      </c>
      <c r="T242" s="2">
        <f t="shared" si="9"/>
        <v>1.2436255803356999</v>
      </c>
    </row>
    <row r="243" spans="1:20" s="2" customFormat="1" ht="22.5" x14ac:dyDescent="0.25">
      <c r="A243" s="10" t="s">
        <v>313</v>
      </c>
      <c r="B243" s="11" t="s">
        <v>4557</v>
      </c>
      <c r="C243" s="182" t="s">
        <v>4569</v>
      </c>
      <c r="D243" s="182"/>
      <c r="E243" s="182"/>
      <c r="F243" s="10" t="s">
        <v>165</v>
      </c>
      <c r="G243" s="12">
        <v>7</v>
      </c>
      <c r="H243" s="12"/>
      <c r="I243" s="13">
        <v>367.99</v>
      </c>
      <c r="J243" s="72"/>
      <c r="K243" s="131"/>
      <c r="L243" s="72">
        <v>367.99</v>
      </c>
      <c r="M243" s="13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427.70259561470499</v>
      </c>
      <c r="T243" s="2">
        <f t="shared" si="9"/>
        <v>427.70259561470499</v>
      </c>
    </row>
    <row r="244" spans="1:20" s="2" customFormat="1" ht="22.5" x14ac:dyDescent="0.25">
      <c r="A244" s="10" t="s">
        <v>316</v>
      </c>
      <c r="B244" s="11" t="s">
        <v>4557</v>
      </c>
      <c r="C244" s="182" t="s">
        <v>4570</v>
      </c>
      <c r="D244" s="182"/>
      <c r="E244" s="182"/>
      <c r="F244" s="10" t="s">
        <v>35</v>
      </c>
      <c r="G244" s="12">
        <v>1</v>
      </c>
      <c r="H244" s="12"/>
      <c r="I244" s="13">
        <v>16.920000000000002</v>
      </c>
      <c r="J244" s="72"/>
      <c r="K244" s="131"/>
      <c r="L244" s="72">
        <v>16.920000000000002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19.665555905869201</v>
      </c>
      <c r="T244" s="2">
        <f t="shared" si="9"/>
        <v>19.665555905869201</v>
      </c>
    </row>
    <row r="245" spans="1:20" s="2" customFormat="1" ht="22.5" x14ac:dyDescent="0.25">
      <c r="A245" s="10" t="s">
        <v>320</v>
      </c>
      <c r="B245" s="11" t="s">
        <v>4557</v>
      </c>
      <c r="C245" s="182" t="s">
        <v>4571</v>
      </c>
      <c r="D245" s="182"/>
      <c r="E245" s="182"/>
      <c r="F245" s="10" t="s">
        <v>35</v>
      </c>
      <c r="G245" s="12">
        <v>1</v>
      </c>
      <c r="H245" s="12"/>
      <c r="I245" s="13">
        <v>46.12</v>
      </c>
      <c r="J245" s="72"/>
      <c r="K245" s="131"/>
      <c r="L245" s="72">
        <v>46.12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53.603749313161202</v>
      </c>
      <c r="T245" s="2">
        <f t="shared" si="9"/>
        <v>53.603749313161202</v>
      </c>
    </row>
    <row r="246" spans="1:20" s="2" customFormat="1" ht="56.25" x14ac:dyDescent="0.25">
      <c r="A246" s="10" t="s">
        <v>323</v>
      </c>
      <c r="B246" s="11" t="s">
        <v>960</v>
      </c>
      <c r="C246" s="182" t="s">
        <v>4572</v>
      </c>
      <c r="D246" s="182"/>
      <c r="E246" s="182"/>
      <c r="F246" s="10" t="s">
        <v>808</v>
      </c>
      <c r="G246" s="36">
        <v>5.3999999999999999E-2</v>
      </c>
      <c r="H246" s="36"/>
      <c r="I246" s="13">
        <v>313.45</v>
      </c>
      <c r="J246" s="72"/>
      <c r="K246" s="131"/>
      <c r="L246" s="72">
        <v>120.43</v>
      </c>
      <c r="M246" s="1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364.31255902450903</v>
      </c>
      <c r="T246" s="2">
        <f t="shared" si="9"/>
        <v>139.97180246712901</v>
      </c>
    </row>
    <row r="247" spans="1:20" s="2" customFormat="1" ht="15" x14ac:dyDescent="0.25">
      <c r="A247" s="14"/>
      <c r="B247" s="15"/>
      <c r="C247" s="15"/>
      <c r="D247" s="15"/>
      <c r="E247" s="16" t="s">
        <v>18</v>
      </c>
      <c r="F247" s="16"/>
      <c r="G247" s="17"/>
      <c r="H247" s="17"/>
      <c r="I247" s="18">
        <v>665</v>
      </c>
      <c r="J247" s="114"/>
      <c r="K247" s="138"/>
      <c r="L247" s="151"/>
      <c r="M247" s="19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772.90748684414996</v>
      </c>
      <c r="T247" s="2">
        <f t="shared" si="9"/>
        <v>0</v>
      </c>
    </row>
    <row r="248" spans="1:20" s="2" customFormat="1" ht="22.5" x14ac:dyDescent="0.25">
      <c r="A248" s="20"/>
      <c r="B248" s="21" t="s">
        <v>69</v>
      </c>
      <c r="C248" s="183" t="s">
        <v>70</v>
      </c>
      <c r="D248" s="183"/>
      <c r="E248" s="183"/>
      <c r="F248" s="22" t="s">
        <v>71</v>
      </c>
      <c r="G248" s="17" t="s">
        <v>4573</v>
      </c>
      <c r="H248" s="17"/>
      <c r="I248" s="23">
        <v>0.34</v>
      </c>
      <c r="J248" s="109"/>
      <c r="K248" s="132"/>
      <c r="L248" s="147">
        <v>0.34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0.3951707451534</v>
      </c>
      <c r="T248" s="2">
        <f t="shared" si="9"/>
        <v>0.3951707451534</v>
      </c>
    </row>
    <row r="249" spans="1:20" s="2" customFormat="1" ht="22.5" x14ac:dyDescent="0.25">
      <c r="A249" s="20"/>
      <c r="B249" s="21" t="s">
        <v>41</v>
      </c>
      <c r="C249" s="183" t="s">
        <v>42</v>
      </c>
      <c r="D249" s="183"/>
      <c r="E249" s="183"/>
      <c r="F249" s="22" t="s">
        <v>21</v>
      </c>
      <c r="G249" s="17" t="s">
        <v>4574</v>
      </c>
      <c r="H249" s="17"/>
      <c r="I249" s="23">
        <v>20.22</v>
      </c>
      <c r="J249" s="109"/>
      <c r="K249" s="132"/>
      <c r="L249" s="147">
        <v>20.22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23.501036667652201</v>
      </c>
      <c r="T249" s="2">
        <f t="shared" si="9"/>
        <v>23.501036667652201</v>
      </c>
    </row>
    <row r="250" spans="1:20" s="2" customFormat="1" ht="22.5" x14ac:dyDescent="0.25">
      <c r="A250" s="20"/>
      <c r="B250" s="21" t="s">
        <v>778</v>
      </c>
      <c r="C250" s="183" t="s">
        <v>24</v>
      </c>
      <c r="D250" s="183"/>
      <c r="E250" s="183"/>
      <c r="F250" s="22" t="s">
        <v>71</v>
      </c>
      <c r="G250" s="17" t="s">
        <v>4575</v>
      </c>
      <c r="H250" s="17"/>
      <c r="I250" s="23">
        <v>12.66</v>
      </c>
      <c r="J250" s="109"/>
      <c r="K250" s="132"/>
      <c r="L250" s="147">
        <v>12.66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14.714298922476599</v>
      </c>
      <c r="T250" s="2">
        <f t="shared" si="9"/>
        <v>14.714298922476599</v>
      </c>
    </row>
    <row r="251" spans="1:20" s="2" customFormat="1" ht="22.5" x14ac:dyDescent="0.25">
      <c r="A251" s="20"/>
      <c r="B251" s="21" t="s">
        <v>965</v>
      </c>
      <c r="C251" s="183" t="s">
        <v>966</v>
      </c>
      <c r="D251" s="183"/>
      <c r="E251" s="183"/>
      <c r="F251" s="22" t="s">
        <v>21</v>
      </c>
      <c r="G251" s="17" t="s">
        <v>4576</v>
      </c>
      <c r="H251" s="17"/>
      <c r="I251" s="23">
        <v>68.959999999999994</v>
      </c>
      <c r="J251" s="109"/>
      <c r="K251" s="132"/>
      <c r="L251" s="147">
        <v>68.959999999999994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80.149925252289606</v>
      </c>
      <c r="T251" s="2">
        <f t="shared" si="9"/>
        <v>80.149925252289606</v>
      </c>
    </row>
    <row r="252" spans="1:20" s="2" customFormat="1" ht="22.5" x14ac:dyDescent="0.25">
      <c r="A252" s="20"/>
      <c r="B252" s="21" t="s">
        <v>968</v>
      </c>
      <c r="C252" s="183" t="s">
        <v>969</v>
      </c>
      <c r="D252" s="183"/>
      <c r="E252" s="183"/>
      <c r="F252" s="22" t="s">
        <v>21</v>
      </c>
      <c r="G252" s="17" t="s">
        <v>4577</v>
      </c>
      <c r="H252" s="17"/>
      <c r="I252" s="23">
        <v>18.260000000000002</v>
      </c>
      <c r="J252" s="109"/>
      <c r="K252" s="132"/>
      <c r="L252" s="147">
        <v>18.260000000000002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21.2229935485326</v>
      </c>
      <c r="T252" s="2">
        <f t="shared" si="9"/>
        <v>21.2229935485326</v>
      </c>
    </row>
    <row r="253" spans="1:20" s="2" customFormat="1" ht="22.5" x14ac:dyDescent="0.25">
      <c r="A253" s="25" t="s">
        <v>344</v>
      </c>
      <c r="B253" s="26" t="s">
        <v>815</v>
      </c>
      <c r="C253" s="186" t="s">
        <v>816</v>
      </c>
      <c r="D253" s="186"/>
      <c r="E253" s="186"/>
      <c r="F253" s="27" t="s">
        <v>817</v>
      </c>
      <c r="G253" s="28" t="s">
        <v>347</v>
      </c>
      <c r="H253" s="28"/>
      <c r="I253" s="29">
        <v>0</v>
      </c>
      <c r="J253" s="110"/>
      <c r="K253" s="133"/>
      <c r="L253" s="148">
        <v>0</v>
      </c>
      <c r="M253" s="30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:20" s="2" customFormat="1" ht="22.5" x14ac:dyDescent="0.25">
      <c r="A254" s="25" t="s">
        <v>76</v>
      </c>
      <c r="B254" s="26" t="s">
        <v>818</v>
      </c>
      <c r="C254" s="186" t="s">
        <v>819</v>
      </c>
      <c r="D254" s="186"/>
      <c r="E254" s="186"/>
      <c r="F254" s="27" t="s">
        <v>817</v>
      </c>
      <c r="G254" s="28" t="s">
        <v>4578</v>
      </c>
      <c r="H254" s="28"/>
      <c r="I254" s="29">
        <v>0</v>
      </c>
      <c r="J254" s="110"/>
      <c r="K254" s="133"/>
      <c r="L254" s="148">
        <v>0</v>
      </c>
      <c r="M254" s="30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:20" s="2" customFormat="1" ht="22.5" x14ac:dyDescent="0.25">
      <c r="A255" s="25" t="s">
        <v>344</v>
      </c>
      <c r="B255" s="26" t="s">
        <v>821</v>
      </c>
      <c r="C255" s="186" t="s">
        <v>822</v>
      </c>
      <c r="D255" s="186"/>
      <c r="E255" s="186"/>
      <c r="F255" s="27" t="s">
        <v>79</v>
      </c>
      <c r="G255" s="28" t="s">
        <v>347</v>
      </c>
      <c r="H255" s="28"/>
      <c r="I255" s="29">
        <v>0</v>
      </c>
      <c r="J255" s="110"/>
      <c r="K255" s="133"/>
      <c r="L255" s="148">
        <v>0</v>
      </c>
      <c r="M255" s="30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:20" s="2" customFormat="1" ht="22.5" x14ac:dyDescent="0.25">
      <c r="A256" s="25" t="s">
        <v>344</v>
      </c>
      <c r="B256" s="26" t="s">
        <v>366</v>
      </c>
      <c r="C256" s="186" t="s">
        <v>367</v>
      </c>
      <c r="D256" s="186"/>
      <c r="E256" s="186"/>
      <c r="F256" s="27" t="s">
        <v>21</v>
      </c>
      <c r="G256" s="28" t="s">
        <v>347</v>
      </c>
      <c r="H256" s="28"/>
      <c r="I256" s="29">
        <v>0</v>
      </c>
      <c r="J256" s="110"/>
      <c r="K256" s="133"/>
      <c r="L256" s="148">
        <v>0</v>
      </c>
      <c r="M256" s="30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:20" s="2" customFormat="1" ht="22.5" x14ac:dyDescent="0.25">
      <c r="A257" s="25" t="s">
        <v>344</v>
      </c>
      <c r="B257" s="26" t="s">
        <v>823</v>
      </c>
      <c r="C257" s="186" t="s">
        <v>824</v>
      </c>
      <c r="D257" s="186"/>
      <c r="E257" s="186"/>
      <c r="F257" s="27" t="s">
        <v>79</v>
      </c>
      <c r="G257" s="28" t="s">
        <v>347</v>
      </c>
      <c r="H257" s="28"/>
      <c r="I257" s="29">
        <v>0</v>
      </c>
      <c r="J257" s="110"/>
      <c r="K257" s="133"/>
      <c r="L257" s="148">
        <v>0</v>
      </c>
      <c r="M257" s="30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:20" s="2" customFormat="1" ht="22.5" x14ac:dyDescent="0.25">
      <c r="A258" s="25" t="s">
        <v>344</v>
      </c>
      <c r="B258" s="26" t="s">
        <v>825</v>
      </c>
      <c r="C258" s="186" t="s">
        <v>826</v>
      </c>
      <c r="D258" s="186"/>
      <c r="E258" s="186"/>
      <c r="F258" s="27" t="s">
        <v>79</v>
      </c>
      <c r="G258" s="28" t="s">
        <v>347</v>
      </c>
      <c r="H258" s="28"/>
      <c r="I258" s="29">
        <v>0</v>
      </c>
      <c r="J258" s="110"/>
      <c r="K258" s="133"/>
      <c r="L258" s="148">
        <v>0</v>
      </c>
      <c r="M258" s="30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:20" s="2" customFormat="1" ht="22.5" x14ac:dyDescent="0.25">
      <c r="A259" s="10" t="s">
        <v>327</v>
      </c>
      <c r="B259" s="11" t="s">
        <v>4557</v>
      </c>
      <c r="C259" s="182" t="s">
        <v>4579</v>
      </c>
      <c r="D259" s="182"/>
      <c r="E259" s="182"/>
      <c r="F259" s="10" t="s">
        <v>165</v>
      </c>
      <c r="G259" s="12">
        <v>7</v>
      </c>
      <c r="H259" s="12"/>
      <c r="I259" s="13">
        <v>17325</v>
      </c>
      <c r="J259" s="72"/>
      <c r="K259" s="131"/>
      <c r="L259" s="72">
        <v>17325</v>
      </c>
      <c r="M259" s="13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20136.273999360699</v>
      </c>
      <c r="T259" s="2">
        <f t="shared" si="9"/>
        <v>20136.273999360699</v>
      </c>
    </row>
    <row r="260" spans="1:20" s="2" customFormat="1" ht="22.5" x14ac:dyDescent="0.25">
      <c r="A260" s="10" t="s">
        <v>331</v>
      </c>
      <c r="B260" s="11" t="s">
        <v>4580</v>
      </c>
      <c r="C260" s="182" t="s">
        <v>4581</v>
      </c>
      <c r="D260" s="182"/>
      <c r="E260" s="182"/>
      <c r="F260" s="10" t="s">
        <v>35</v>
      </c>
      <c r="G260" s="12">
        <v>2</v>
      </c>
      <c r="H260" s="12"/>
      <c r="I260" s="13">
        <v>2973.92</v>
      </c>
      <c r="J260" s="72"/>
      <c r="K260" s="131"/>
      <c r="L260" s="72">
        <v>2973.92</v>
      </c>
      <c r="M260" s="1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3456.48877184294</v>
      </c>
      <c r="T260" s="2">
        <f t="shared" si="9"/>
        <v>3456.48877184294</v>
      </c>
    </row>
    <row r="261" spans="1:20" s="2" customFormat="1" ht="22.5" x14ac:dyDescent="0.25">
      <c r="A261" s="10" t="s">
        <v>350</v>
      </c>
      <c r="B261" s="11" t="s">
        <v>4557</v>
      </c>
      <c r="C261" s="182" t="s">
        <v>4582</v>
      </c>
      <c r="D261" s="182"/>
      <c r="E261" s="182"/>
      <c r="F261" s="10" t="s">
        <v>35</v>
      </c>
      <c r="G261" s="12">
        <v>2</v>
      </c>
      <c r="H261" s="12"/>
      <c r="I261" s="13">
        <v>2989.44</v>
      </c>
      <c r="J261" s="72"/>
      <c r="K261" s="131"/>
      <c r="L261" s="72">
        <v>2989.44</v>
      </c>
      <c r="M261" s="13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3474.5271540922899</v>
      </c>
      <c r="T261" s="2">
        <f t="shared" si="9"/>
        <v>3474.5271540922899</v>
      </c>
    </row>
    <row r="262" spans="1:20" s="2" customFormat="1" ht="56.25" x14ac:dyDescent="0.25">
      <c r="A262" s="10" t="s">
        <v>374</v>
      </c>
      <c r="B262" s="11" t="s">
        <v>2290</v>
      </c>
      <c r="C262" s="182" t="s">
        <v>4583</v>
      </c>
      <c r="D262" s="182"/>
      <c r="E262" s="182"/>
      <c r="F262" s="10" t="s">
        <v>808</v>
      </c>
      <c r="G262" s="33">
        <v>8.7900000000000006E-2</v>
      </c>
      <c r="H262" s="33"/>
      <c r="I262" s="13">
        <v>374.88</v>
      </c>
      <c r="J262" s="72"/>
      <c r="K262" s="131"/>
      <c r="L262" s="72">
        <v>127.04</v>
      </c>
      <c r="M262" s="13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435.71061453854901</v>
      </c>
      <c r="T262" s="2">
        <f t="shared" si="9"/>
        <v>147.65438665967</v>
      </c>
    </row>
    <row r="263" spans="1:20" s="2" customFormat="1" ht="15" x14ac:dyDescent="0.25">
      <c r="A263" s="14"/>
      <c r="B263" s="15"/>
      <c r="C263" s="15"/>
      <c r="D263" s="15"/>
      <c r="E263" s="16" t="s">
        <v>18</v>
      </c>
      <c r="F263" s="16"/>
      <c r="G263" s="17"/>
      <c r="H263" s="17"/>
      <c r="I263" s="18">
        <v>828.08</v>
      </c>
      <c r="J263" s="114"/>
      <c r="K263" s="138"/>
      <c r="L263" s="151"/>
      <c r="M263" s="19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962.449972490081</v>
      </c>
      <c r="T263" s="2">
        <f t="shared" si="9"/>
        <v>0</v>
      </c>
    </row>
    <row r="264" spans="1:20" s="2" customFormat="1" ht="22.5" x14ac:dyDescent="0.25">
      <c r="A264" s="20"/>
      <c r="B264" s="21" t="s">
        <v>69</v>
      </c>
      <c r="C264" s="183" t="s">
        <v>70</v>
      </c>
      <c r="D264" s="183"/>
      <c r="E264" s="183"/>
      <c r="F264" s="22" t="s">
        <v>71</v>
      </c>
      <c r="G264" s="17" t="s">
        <v>4584</v>
      </c>
      <c r="H264" s="17"/>
      <c r="I264" s="23">
        <v>0.48</v>
      </c>
      <c r="J264" s="109"/>
      <c r="K264" s="132"/>
      <c r="L264" s="147">
        <v>0.48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0.55788811080480005</v>
      </c>
      <c r="T264" s="2">
        <f t="shared" si="9"/>
        <v>0.55788811080480005</v>
      </c>
    </row>
    <row r="265" spans="1:20" s="2" customFormat="1" ht="22.5" x14ac:dyDescent="0.25">
      <c r="A265" s="20"/>
      <c r="B265" s="21" t="s">
        <v>41</v>
      </c>
      <c r="C265" s="183" t="s">
        <v>42</v>
      </c>
      <c r="D265" s="183"/>
      <c r="E265" s="183"/>
      <c r="F265" s="22" t="s">
        <v>21</v>
      </c>
      <c r="G265" s="17" t="s">
        <v>4585</v>
      </c>
      <c r="H265" s="17"/>
      <c r="I265" s="23">
        <v>31.18</v>
      </c>
      <c r="J265" s="109"/>
      <c r="K265" s="132"/>
      <c r="L265" s="147">
        <v>31.18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36.2394818643618</v>
      </c>
      <c r="T265" s="2">
        <f t="shared" si="9"/>
        <v>36.2394818643618</v>
      </c>
    </row>
    <row r="266" spans="1:20" s="2" customFormat="1" ht="22.5" x14ac:dyDescent="0.25">
      <c r="A266" s="20"/>
      <c r="B266" s="21" t="s">
        <v>778</v>
      </c>
      <c r="C266" s="183" t="s">
        <v>24</v>
      </c>
      <c r="D266" s="183"/>
      <c r="E266" s="183"/>
      <c r="F266" s="22" t="s">
        <v>71</v>
      </c>
      <c r="G266" s="17" t="s">
        <v>4586</v>
      </c>
      <c r="H266" s="17"/>
      <c r="I266" s="23">
        <v>15.11</v>
      </c>
      <c r="J266" s="109"/>
      <c r="K266" s="132"/>
      <c r="L266" s="147">
        <v>15.11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17.5618528213761</v>
      </c>
      <c r="T266" s="2">
        <f t="shared" si="9"/>
        <v>17.5618528213761</v>
      </c>
    </row>
    <row r="267" spans="1:20" s="2" customFormat="1" ht="22.5" x14ac:dyDescent="0.25">
      <c r="A267" s="20"/>
      <c r="B267" s="21" t="s">
        <v>965</v>
      </c>
      <c r="C267" s="183" t="s">
        <v>966</v>
      </c>
      <c r="D267" s="183"/>
      <c r="E267" s="183"/>
      <c r="F267" s="22" t="s">
        <v>21</v>
      </c>
      <c r="G267" s="17" t="s">
        <v>4587</v>
      </c>
      <c r="H267" s="17"/>
      <c r="I267" s="23">
        <v>62.61</v>
      </c>
      <c r="J267" s="109"/>
      <c r="K267" s="132"/>
      <c r="L267" s="147">
        <v>62.61</v>
      </c>
      <c r="M267" s="24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72.769530453101098</v>
      </c>
      <c r="T267" s="2">
        <f t="shared" si="9"/>
        <v>72.769530453101098</v>
      </c>
    </row>
    <row r="268" spans="1:20" s="2" customFormat="1" ht="22.5" x14ac:dyDescent="0.25">
      <c r="A268" s="20"/>
      <c r="B268" s="21" t="s">
        <v>968</v>
      </c>
      <c r="C268" s="183" t="s">
        <v>969</v>
      </c>
      <c r="D268" s="183"/>
      <c r="E268" s="183"/>
      <c r="F268" s="22" t="s">
        <v>21</v>
      </c>
      <c r="G268" s="17" t="s">
        <v>4588</v>
      </c>
      <c r="H268" s="17"/>
      <c r="I268" s="23">
        <v>17.649999999999999</v>
      </c>
      <c r="J268" s="109"/>
      <c r="K268" s="132"/>
      <c r="L268" s="147">
        <v>17.649999999999999</v>
      </c>
      <c r="M268" s="24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20.5140107410515</v>
      </c>
      <c r="T268" s="2">
        <f t="shared" si="9"/>
        <v>20.5140107410515</v>
      </c>
    </row>
    <row r="269" spans="1:20" s="2" customFormat="1" ht="22.5" x14ac:dyDescent="0.25">
      <c r="A269" s="25" t="s">
        <v>344</v>
      </c>
      <c r="B269" s="26" t="s">
        <v>815</v>
      </c>
      <c r="C269" s="186" t="s">
        <v>816</v>
      </c>
      <c r="D269" s="186"/>
      <c r="E269" s="186"/>
      <c r="F269" s="27" t="s">
        <v>817</v>
      </c>
      <c r="G269" s="28" t="s">
        <v>347</v>
      </c>
      <c r="H269" s="28"/>
      <c r="I269" s="29">
        <v>0</v>
      </c>
      <c r="J269" s="110"/>
      <c r="K269" s="133"/>
      <c r="L269" s="148">
        <v>0</v>
      </c>
      <c r="M269" s="30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ref="S269:S324" si="10">I269*N269*O269*P269*Q269*R269</f>
        <v>0</v>
      </c>
      <c r="T269" s="2">
        <f t="shared" ref="T269:T324" si="11">L269*N269*O269*P269*Q269*R269</f>
        <v>0</v>
      </c>
    </row>
    <row r="270" spans="1:20" s="2" customFormat="1" ht="22.5" x14ac:dyDescent="0.25">
      <c r="A270" s="25" t="s">
        <v>76</v>
      </c>
      <c r="B270" s="26" t="s">
        <v>818</v>
      </c>
      <c r="C270" s="186" t="s">
        <v>819</v>
      </c>
      <c r="D270" s="186"/>
      <c r="E270" s="186"/>
      <c r="F270" s="27" t="s">
        <v>817</v>
      </c>
      <c r="G270" s="28" t="s">
        <v>4589</v>
      </c>
      <c r="H270" s="28"/>
      <c r="I270" s="29">
        <v>0</v>
      </c>
      <c r="J270" s="110"/>
      <c r="K270" s="133"/>
      <c r="L270" s="148">
        <v>0</v>
      </c>
      <c r="M270" s="30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0</v>
      </c>
      <c r="T270" s="2">
        <f t="shared" si="11"/>
        <v>0</v>
      </c>
    </row>
    <row r="271" spans="1:20" s="2" customFormat="1" ht="22.5" x14ac:dyDescent="0.25">
      <c r="A271" s="25" t="s">
        <v>344</v>
      </c>
      <c r="B271" s="26" t="s">
        <v>821</v>
      </c>
      <c r="C271" s="186" t="s">
        <v>822</v>
      </c>
      <c r="D271" s="186"/>
      <c r="E271" s="186"/>
      <c r="F271" s="27" t="s">
        <v>79</v>
      </c>
      <c r="G271" s="28" t="s">
        <v>347</v>
      </c>
      <c r="H271" s="28"/>
      <c r="I271" s="29">
        <v>0</v>
      </c>
      <c r="J271" s="110"/>
      <c r="K271" s="133"/>
      <c r="L271" s="148">
        <v>0</v>
      </c>
      <c r="M271" s="30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0</v>
      </c>
      <c r="T271" s="2">
        <f t="shared" si="11"/>
        <v>0</v>
      </c>
    </row>
    <row r="272" spans="1:20" s="2" customFormat="1" ht="22.5" x14ac:dyDescent="0.25">
      <c r="A272" s="25" t="s">
        <v>344</v>
      </c>
      <c r="B272" s="26" t="s">
        <v>366</v>
      </c>
      <c r="C272" s="186" t="s">
        <v>367</v>
      </c>
      <c r="D272" s="186"/>
      <c r="E272" s="186"/>
      <c r="F272" s="27" t="s">
        <v>21</v>
      </c>
      <c r="G272" s="28" t="s">
        <v>347</v>
      </c>
      <c r="H272" s="28"/>
      <c r="I272" s="29">
        <v>0</v>
      </c>
      <c r="J272" s="110"/>
      <c r="K272" s="133"/>
      <c r="L272" s="148">
        <v>0</v>
      </c>
      <c r="M272" s="30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0</v>
      </c>
      <c r="T272" s="2">
        <f t="shared" si="11"/>
        <v>0</v>
      </c>
    </row>
    <row r="273" spans="1:20" s="2" customFormat="1" ht="22.5" x14ac:dyDescent="0.25">
      <c r="A273" s="25" t="s">
        <v>344</v>
      </c>
      <c r="B273" s="26" t="s">
        <v>823</v>
      </c>
      <c r="C273" s="186" t="s">
        <v>824</v>
      </c>
      <c r="D273" s="186"/>
      <c r="E273" s="186"/>
      <c r="F273" s="27" t="s">
        <v>79</v>
      </c>
      <c r="G273" s="28" t="s">
        <v>347</v>
      </c>
      <c r="H273" s="28"/>
      <c r="I273" s="29">
        <v>0</v>
      </c>
      <c r="J273" s="110"/>
      <c r="K273" s="133"/>
      <c r="L273" s="148">
        <v>0</v>
      </c>
      <c r="M273" s="30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0</v>
      </c>
      <c r="T273" s="2">
        <f t="shared" si="11"/>
        <v>0</v>
      </c>
    </row>
    <row r="274" spans="1:20" s="2" customFormat="1" ht="22.5" x14ac:dyDescent="0.25">
      <c r="A274" s="25" t="s">
        <v>344</v>
      </c>
      <c r="B274" s="26" t="s">
        <v>825</v>
      </c>
      <c r="C274" s="186" t="s">
        <v>826</v>
      </c>
      <c r="D274" s="186"/>
      <c r="E274" s="186"/>
      <c r="F274" s="27" t="s">
        <v>79</v>
      </c>
      <c r="G274" s="28" t="s">
        <v>347</v>
      </c>
      <c r="H274" s="28"/>
      <c r="I274" s="29">
        <v>0</v>
      </c>
      <c r="J274" s="110"/>
      <c r="K274" s="133"/>
      <c r="L274" s="148">
        <v>0</v>
      </c>
      <c r="M274" s="30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</v>
      </c>
      <c r="T274" s="2">
        <f t="shared" si="11"/>
        <v>0</v>
      </c>
    </row>
    <row r="275" spans="1:20" s="2" customFormat="1" ht="22.5" x14ac:dyDescent="0.25">
      <c r="A275" s="10" t="s">
        <v>377</v>
      </c>
      <c r="B275" s="11" t="s">
        <v>4557</v>
      </c>
      <c r="C275" s="182" t="s">
        <v>4590</v>
      </c>
      <c r="D275" s="182"/>
      <c r="E275" s="182"/>
      <c r="F275" s="10" t="s">
        <v>165</v>
      </c>
      <c r="G275" s="12">
        <v>7</v>
      </c>
      <c r="H275" s="12"/>
      <c r="I275" s="13">
        <v>31566.639999999999</v>
      </c>
      <c r="J275" s="72"/>
      <c r="K275" s="131"/>
      <c r="L275" s="72">
        <v>31566.639999999999</v>
      </c>
      <c r="M275" s="13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36688.860737615098</v>
      </c>
      <c r="T275" s="2">
        <f t="shared" si="11"/>
        <v>36688.860737615098</v>
      </c>
    </row>
    <row r="276" spans="1:20" s="2" customFormat="1" ht="56.25" x14ac:dyDescent="0.25">
      <c r="A276" s="10" t="s">
        <v>380</v>
      </c>
      <c r="B276" s="11" t="s">
        <v>994</v>
      </c>
      <c r="C276" s="182" t="s">
        <v>4591</v>
      </c>
      <c r="D276" s="182"/>
      <c r="E276" s="182"/>
      <c r="F276" s="10" t="s">
        <v>808</v>
      </c>
      <c r="G276" s="33">
        <v>2.4299999999999999E-2</v>
      </c>
      <c r="H276" s="33"/>
      <c r="I276" s="13">
        <v>104.26</v>
      </c>
      <c r="J276" s="72"/>
      <c r="K276" s="131"/>
      <c r="L276" s="72">
        <v>35.119999999999997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121.177946734393</v>
      </c>
      <c r="T276" s="2">
        <f t="shared" si="11"/>
        <v>40.818813440551203</v>
      </c>
    </row>
    <row r="277" spans="1:20" s="2" customFormat="1" ht="15" x14ac:dyDescent="0.25">
      <c r="A277" s="14"/>
      <c r="B277" s="15"/>
      <c r="C277" s="15"/>
      <c r="D277" s="15"/>
      <c r="E277" s="16" t="s">
        <v>18</v>
      </c>
      <c r="F277" s="16"/>
      <c r="G277" s="17"/>
      <c r="H277" s="17"/>
      <c r="I277" s="18">
        <v>229.38</v>
      </c>
      <c r="J277" s="114"/>
      <c r="K277" s="138"/>
      <c r="L277" s="151"/>
      <c r="M277" s="19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266.60078095084401</v>
      </c>
      <c r="T277" s="2">
        <f t="shared" si="11"/>
        <v>0</v>
      </c>
    </row>
    <row r="278" spans="1:20" s="2" customFormat="1" ht="22.5" x14ac:dyDescent="0.25">
      <c r="A278" s="20"/>
      <c r="B278" s="21" t="s">
        <v>69</v>
      </c>
      <c r="C278" s="183" t="s">
        <v>70</v>
      </c>
      <c r="D278" s="183"/>
      <c r="E278" s="183"/>
      <c r="F278" s="22" t="s">
        <v>71</v>
      </c>
      <c r="G278" s="17" t="s">
        <v>4592</v>
      </c>
      <c r="H278" s="17"/>
      <c r="I278" s="23">
        <v>0.13</v>
      </c>
      <c r="J278" s="109"/>
      <c r="K278" s="132"/>
      <c r="L278" s="147">
        <v>0.13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0.15109469667629999</v>
      </c>
      <c r="T278" s="2">
        <f t="shared" si="11"/>
        <v>0.15109469667629999</v>
      </c>
    </row>
    <row r="279" spans="1:20" s="2" customFormat="1" ht="22.5" x14ac:dyDescent="0.25">
      <c r="A279" s="20"/>
      <c r="B279" s="21" t="s">
        <v>41</v>
      </c>
      <c r="C279" s="183" t="s">
        <v>42</v>
      </c>
      <c r="D279" s="183"/>
      <c r="E279" s="183"/>
      <c r="F279" s="22" t="s">
        <v>21</v>
      </c>
      <c r="G279" s="17" t="s">
        <v>4593</v>
      </c>
      <c r="H279" s="17"/>
      <c r="I279" s="23">
        <v>8.6199999999999992</v>
      </c>
      <c r="J279" s="109"/>
      <c r="K279" s="132"/>
      <c r="L279" s="147">
        <v>8.6199999999999992</v>
      </c>
      <c r="M279" s="24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10.018740656536201</v>
      </c>
      <c r="T279" s="2">
        <f t="shared" si="11"/>
        <v>10.018740656536201</v>
      </c>
    </row>
    <row r="280" spans="1:20" s="2" customFormat="1" ht="22.5" x14ac:dyDescent="0.25">
      <c r="A280" s="20"/>
      <c r="B280" s="21" t="s">
        <v>778</v>
      </c>
      <c r="C280" s="183" t="s">
        <v>24</v>
      </c>
      <c r="D280" s="183"/>
      <c r="E280" s="183"/>
      <c r="F280" s="22" t="s">
        <v>71</v>
      </c>
      <c r="G280" s="17" t="s">
        <v>4594</v>
      </c>
      <c r="H280" s="17"/>
      <c r="I280" s="23">
        <v>4.18</v>
      </c>
      <c r="J280" s="109"/>
      <c r="K280" s="132"/>
      <c r="L280" s="147">
        <v>4.18</v>
      </c>
      <c r="M280" s="24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4.8582756315918001</v>
      </c>
      <c r="T280" s="2">
        <f t="shared" si="11"/>
        <v>4.8582756315918001</v>
      </c>
    </row>
    <row r="281" spans="1:20" s="2" customFormat="1" ht="22.5" x14ac:dyDescent="0.25">
      <c r="A281" s="20"/>
      <c r="B281" s="21" t="s">
        <v>965</v>
      </c>
      <c r="C281" s="183" t="s">
        <v>966</v>
      </c>
      <c r="D281" s="183"/>
      <c r="E281" s="183"/>
      <c r="F281" s="22" t="s">
        <v>21</v>
      </c>
      <c r="G281" s="17" t="s">
        <v>4595</v>
      </c>
      <c r="H281" s="17"/>
      <c r="I281" s="23">
        <v>17.309999999999999</v>
      </c>
      <c r="J281" s="109"/>
      <c r="K281" s="132"/>
      <c r="L281" s="147">
        <v>17.309999999999999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20.118839995898099</v>
      </c>
      <c r="T281" s="2">
        <f t="shared" si="11"/>
        <v>20.118839995898099</v>
      </c>
    </row>
    <row r="282" spans="1:20" s="2" customFormat="1" ht="22.5" x14ac:dyDescent="0.25">
      <c r="A282" s="20"/>
      <c r="B282" s="21" t="s">
        <v>968</v>
      </c>
      <c r="C282" s="183" t="s">
        <v>969</v>
      </c>
      <c r="D282" s="183"/>
      <c r="E282" s="183"/>
      <c r="F282" s="22" t="s">
        <v>21</v>
      </c>
      <c r="G282" s="17" t="s">
        <v>4596</v>
      </c>
      <c r="H282" s="17"/>
      <c r="I282" s="23">
        <v>4.88</v>
      </c>
      <c r="J282" s="109"/>
      <c r="K282" s="132"/>
      <c r="L282" s="147">
        <v>4.88</v>
      </c>
      <c r="M282" s="24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5.6718624598487999</v>
      </c>
      <c r="T282" s="2">
        <f t="shared" si="11"/>
        <v>5.6718624598487999</v>
      </c>
    </row>
    <row r="283" spans="1:20" s="2" customFormat="1" ht="22.5" x14ac:dyDescent="0.25">
      <c r="A283" s="25" t="s">
        <v>344</v>
      </c>
      <c r="B283" s="26" t="s">
        <v>815</v>
      </c>
      <c r="C283" s="186" t="s">
        <v>816</v>
      </c>
      <c r="D283" s="186"/>
      <c r="E283" s="186"/>
      <c r="F283" s="27" t="s">
        <v>817</v>
      </c>
      <c r="G283" s="28" t="s">
        <v>347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:20" s="2" customFormat="1" ht="22.5" x14ac:dyDescent="0.25">
      <c r="A284" s="25" t="s">
        <v>76</v>
      </c>
      <c r="B284" s="26" t="s">
        <v>818</v>
      </c>
      <c r="C284" s="186" t="s">
        <v>819</v>
      </c>
      <c r="D284" s="186"/>
      <c r="E284" s="186"/>
      <c r="F284" s="27" t="s">
        <v>817</v>
      </c>
      <c r="G284" s="28" t="s">
        <v>4597</v>
      </c>
      <c r="H284" s="28"/>
      <c r="I284" s="29">
        <v>0</v>
      </c>
      <c r="J284" s="110"/>
      <c r="K284" s="133"/>
      <c r="L284" s="148">
        <v>0</v>
      </c>
      <c r="M284" s="30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0</v>
      </c>
      <c r="T284" s="2">
        <f t="shared" si="11"/>
        <v>0</v>
      </c>
    </row>
    <row r="285" spans="1:20" s="2" customFormat="1" ht="22.5" x14ac:dyDescent="0.25">
      <c r="A285" s="25" t="s">
        <v>344</v>
      </c>
      <c r="B285" s="26" t="s">
        <v>821</v>
      </c>
      <c r="C285" s="186" t="s">
        <v>822</v>
      </c>
      <c r="D285" s="186"/>
      <c r="E285" s="186"/>
      <c r="F285" s="27" t="s">
        <v>79</v>
      </c>
      <c r="G285" s="28" t="s">
        <v>347</v>
      </c>
      <c r="H285" s="28"/>
      <c r="I285" s="29">
        <v>0</v>
      </c>
      <c r="J285" s="110"/>
      <c r="K285" s="133"/>
      <c r="L285" s="148">
        <v>0</v>
      </c>
      <c r="M285" s="30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0</v>
      </c>
      <c r="T285" s="2">
        <f t="shared" si="11"/>
        <v>0</v>
      </c>
    </row>
    <row r="286" spans="1:20" s="2" customFormat="1" ht="22.5" x14ac:dyDescent="0.25">
      <c r="A286" s="25" t="s">
        <v>344</v>
      </c>
      <c r="B286" s="26" t="s">
        <v>366</v>
      </c>
      <c r="C286" s="186" t="s">
        <v>367</v>
      </c>
      <c r="D286" s="186"/>
      <c r="E286" s="186"/>
      <c r="F286" s="27" t="s">
        <v>21</v>
      </c>
      <c r="G286" s="28" t="s">
        <v>347</v>
      </c>
      <c r="H286" s="28"/>
      <c r="I286" s="29">
        <v>0</v>
      </c>
      <c r="J286" s="110"/>
      <c r="K286" s="133"/>
      <c r="L286" s="148">
        <v>0</v>
      </c>
      <c r="M286" s="30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0</v>
      </c>
      <c r="T286" s="2">
        <f t="shared" si="11"/>
        <v>0</v>
      </c>
    </row>
    <row r="287" spans="1:20" s="2" customFormat="1" ht="22.5" x14ac:dyDescent="0.25">
      <c r="A287" s="25" t="s">
        <v>344</v>
      </c>
      <c r="B287" s="26" t="s">
        <v>823</v>
      </c>
      <c r="C287" s="186" t="s">
        <v>824</v>
      </c>
      <c r="D287" s="186"/>
      <c r="E287" s="186"/>
      <c r="F287" s="27" t="s">
        <v>79</v>
      </c>
      <c r="G287" s="28" t="s">
        <v>347</v>
      </c>
      <c r="H287" s="28"/>
      <c r="I287" s="29">
        <v>0</v>
      </c>
      <c r="J287" s="110"/>
      <c r="K287" s="133"/>
      <c r="L287" s="148">
        <v>0</v>
      </c>
      <c r="M287" s="30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:20" s="2" customFormat="1" ht="22.5" x14ac:dyDescent="0.25">
      <c r="A288" s="25" t="s">
        <v>344</v>
      </c>
      <c r="B288" s="26" t="s">
        <v>825</v>
      </c>
      <c r="C288" s="186" t="s">
        <v>826</v>
      </c>
      <c r="D288" s="186"/>
      <c r="E288" s="186"/>
      <c r="F288" s="27" t="s">
        <v>79</v>
      </c>
      <c r="G288" s="28" t="s">
        <v>347</v>
      </c>
      <c r="H288" s="28"/>
      <c r="I288" s="29">
        <v>0</v>
      </c>
      <c r="J288" s="110"/>
      <c r="K288" s="133"/>
      <c r="L288" s="148">
        <v>0</v>
      </c>
      <c r="M288" s="30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:20" s="2" customFormat="1" ht="22.5" x14ac:dyDescent="0.25">
      <c r="A289" s="10" t="s">
        <v>383</v>
      </c>
      <c r="B289" s="11" t="s">
        <v>4557</v>
      </c>
      <c r="C289" s="182" t="s">
        <v>4598</v>
      </c>
      <c r="D289" s="182"/>
      <c r="E289" s="182"/>
      <c r="F289" s="10" t="s">
        <v>165</v>
      </c>
      <c r="G289" s="12">
        <v>1</v>
      </c>
      <c r="H289" s="12"/>
      <c r="I289" s="13">
        <v>5655.59</v>
      </c>
      <c r="J289" s="72"/>
      <c r="K289" s="131"/>
      <c r="L289" s="72">
        <v>5655.59</v>
      </c>
      <c r="M289" s="13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6573.3050428885799</v>
      </c>
      <c r="T289" s="2">
        <f t="shared" si="11"/>
        <v>6573.3050428885799</v>
      </c>
    </row>
    <row r="290" spans="1:20" s="2" customFormat="1" ht="22.5" x14ac:dyDescent="0.25">
      <c r="A290" s="10" t="s">
        <v>386</v>
      </c>
      <c r="B290" s="11" t="s">
        <v>4557</v>
      </c>
      <c r="C290" s="182" t="s">
        <v>4599</v>
      </c>
      <c r="D290" s="182"/>
      <c r="E290" s="182"/>
      <c r="F290" s="10" t="s">
        <v>35</v>
      </c>
      <c r="G290" s="12">
        <v>2</v>
      </c>
      <c r="H290" s="12"/>
      <c r="I290" s="13">
        <v>2525.04</v>
      </c>
      <c r="J290" s="72"/>
      <c r="K290" s="131"/>
      <c r="L290" s="72">
        <v>2525.04</v>
      </c>
      <c r="M290" s="13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2934.7704068886501</v>
      </c>
      <c r="T290" s="2">
        <f t="shared" si="11"/>
        <v>2934.7704068886501</v>
      </c>
    </row>
    <row r="291" spans="1:20" s="2" customFormat="1" ht="56.25" x14ac:dyDescent="0.25">
      <c r="A291" s="10" t="s">
        <v>389</v>
      </c>
      <c r="B291" s="11" t="s">
        <v>2303</v>
      </c>
      <c r="C291" s="182" t="s">
        <v>4600</v>
      </c>
      <c r="D291" s="182"/>
      <c r="E291" s="182"/>
      <c r="F291" s="10" t="s">
        <v>808</v>
      </c>
      <c r="G291" s="36">
        <v>3.5000000000000003E-2</v>
      </c>
      <c r="H291" s="36"/>
      <c r="I291" s="13">
        <v>149.27000000000001</v>
      </c>
      <c r="J291" s="72"/>
      <c r="K291" s="131"/>
      <c r="L291" s="72">
        <v>50.59</v>
      </c>
      <c r="M291" s="13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173.491579791318</v>
      </c>
      <c r="T291" s="2">
        <f t="shared" si="11"/>
        <v>58.799082345030897</v>
      </c>
    </row>
    <row r="292" spans="1:20" s="2" customFormat="1" ht="15" x14ac:dyDescent="0.25">
      <c r="A292" s="14"/>
      <c r="B292" s="15"/>
      <c r="C292" s="15"/>
      <c r="D292" s="15"/>
      <c r="E292" s="16" t="s">
        <v>18</v>
      </c>
      <c r="F292" s="16"/>
      <c r="G292" s="17"/>
      <c r="H292" s="17"/>
      <c r="I292" s="18">
        <v>329.73</v>
      </c>
      <c r="J292" s="114"/>
      <c r="K292" s="138"/>
      <c r="L292" s="151"/>
      <c r="M292" s="19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383.234264115972</v>
      </c>
      <c r="T292" s="2">
        <f t="shared" si="11"/>
        <v>0</v>
      </c>
    </row>
    <row r="293" spans="1:20" s="2" customFormat="1" ht="22.5" x14ac:dyDescent="0.25">
      <c r="A293" s="20"/>
      <c r="B293" s="21" t="s">
        <v>69</v>
      </c>
      <c r="C293" s="183" t="s">
        <v>70</v>
      </c>
      <c r="D293" s="183"/>
      <c r="E293" s="183"/>
      <c r="F293" s="22" t="s">
        <v>71</v>
      </c>
      <c r="G293" s="17" t="s">
        <v>4601</v>
      </c>
      <c r="H293" s="17"/>
      <c r="I293" s="23">
        <v>0.19</v>
      </c>
      <c r="J293" s="109"/>
      <c r="K293" s="132"/>
      <c r="L293" s="147">
        <v>0.19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0.22083071052690001</v>
      </c>
      <c r="T293" s="2">
        <f t="shared" si="11"/>
        <v>0.22083071052690001</v>
      </c>
    </row>
    <row r="294" spans="1:20" s="2" customFormat="1" ht="22.5" x14ac:dyDescent="0.25">
      <c r="A294" s="20"/>
      <c r="B294" s="21" t="s">
        <v>41</v>
      </c>
      <c r="C294" s="183" t="s">
        <v>42</v>
      </c>
      <c r="D294" s="183"/>
      <c r="E294" s="183"/>
      <c r="F294" s="22" t="s">
        <v>21</v>
      </c>
      <c r="G294" s="17" t="s">
        <v>4602</v>
      </c>
      <c r="H294" s="17"/>
      <c r="I294" s="23">
        <v>12.42</v>
      </c>
      <c r="J294" s="109"/>
      <c r="K294" s="132"/>
      <c r="L294" s="147">
        <v>12.42</v>
      </c>
      <c r="M294" s="24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14.435354867074199</v>
      </c>
      <c r="T294" s="2">
        <f t="shared" si="11"/>
        <v>14.435354867074199</v>
      </c>
    </row>
    <row r="295" spans="1:20" s="2" customFormat="1" ht="22.5" x14ac:dyDescent="0.25">
      <c r="A295" s="20"/>
      <c r="B295" s="21" t="s">
        <v>778</v>
      </c>
      <c r="C295" s="183" t="s">
        <v>24</v>
      </c>
      <c r="D295" s="183"/>
      <c r="E295" s="183"/>
      <c r="F295" s="22" t="s">
        <v>71</v>
      </c>
      <c r="G295" s="17" t="s">
        <v>4603</v>
      </c>
      <c r="H295" s="17"/>
      <c r="I295" s="23">
        <v>6.02</v>
      </c>
      <c r="J295" s="109"/>
      <c r="K295" s="132"/>
      <c r="L295" s="147">
        <v>6.02</v>
      </c>
      <c r="M295" s="24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6.9968467230101998</v>
      </c>
      <c r="T295" s="2">
        <f t="shared" si="11"/>
        <v>6.9968467230101998</v>
      </c>
    </row>
    <row r="296" spans="1:20" s="2" customFormat="1" ht="22.5" x14ac:dyDescent="0.25">
      <c r="A296" s="20"/>
      <c r="B296" s="21" t="s">
        <v>965</v>
      </c>
      <c r="C296" s="183" t="s">
        <v>966</v>
      </c>
      <c r="D296" s="183"/>
      <c r="E296" s="183"/>
      <c r="F296" s="22" t="s">
        <v>21</v>
      </c>
      <c r="G296" s="17" t="s">
        <v>4604</v>
      </c>
      <c r="H296" s="17"/>
      <c r="I296" s="23">
        <v>24.93</v>
      </c>
      <c r="J296" s="109"/>
      <c r="K296" s="132"/>
      <c r="L296" s="147">
        <v>24.93</v>
      </c>
      <c r="M296" s="24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28.975313754924301</v>
      </c>
      <c r="T296" s="2">
        <f t="shared" si="11"/>
        <v>28.975313754924301</v>
      </c>
    </row>
    <row r="297" spans="1:20" s="2" customFormat="1" ht="22.5" x14ac:dyDescent="0.25">
      <c r="A297" s="20"/>
      <c r="B297" s="21" t="s">
        <v>968</v>
      </c>
      <c r="C297" s="183" t="s">
        <v>969</v>
      </c>
      <c r="D297" s="183"/>
      <c r="E297" s="183"/>
      <c r="F297" s="22" t="s">
        <v>21</v>
      </c>
      <c r="G297" s="17" t="s">
        <v>4605</v>
      </c>
      <c r="H297" s="17"/>
      <c r="I297" s="23">
        <v>7.03</v>
      </c>
      <c r="J297" s="109"/>
      <c r="K297" s="132"/>
      <c r="L297" s="147">
        <v>7.03</v>
      </c>
      <c r="M297" s="24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8.1707362894953004</v>
      </c>
      <c r="T297" s="2">
        <f t="shared" si="11"/>
        <v>8.1707362894953004</v>
      </c>
    </row>
    <row r="298" spans="1:20" s="2" customFormat="1" ht="22.5" x14ac:dyDescent="0.25">
      <c r="A298" s="25" t="s">
        <v>344</v>
      </c>
      <c r="B298" s="26" t="s">
        <v>815</v>
      </c>
      <c r="C298" s="186" t="s">
        <v>816</v>
      </c>
      <c r="D298" s="186"/>
      <c r="E298" s="186"/>
      <c r="F298" s="27" t="s">
        <v>817</v>
      </c>
      <c r="G298" s="28" t="s">
        <v>347</v>
      </c>
      <c r="H298" s="28"/>
      <c r="I298" s="29">
        <v>0</v>
      </c>
      <c r="J298" s="110"/>
      <c r="K298" s="133"/>
      <c r="L298" s="148">
        <v>0</v>
      </c>
      <c r="M298" s="30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:20" s="2" customFormat="1" ht="22.5" x14ac:dyDescent="0.25">
      <c r="A299" s="25" t="s">
        <v>76</v>
      </c>
      <c r="B299" s="26" t="s">
        <v>818</v>
      </c>
      <c r="C299" s="186" t="s">
        <v>819</v>
      </c>
      <c r="D299" s="186"/>
      <c r="E299" s="186"/>
      <c r="F299" s="27" t="s">
        <v>817</v>
      </c>
      <c r="G299" s="28" t="s">
        <v>4606</v>
      </c>
      <c r="H299" s="28"/>
      <c r="I299" s="29">
        <v>0</v>
      </c>
      <c r="J299" s="110"/>
      <c r="K299" s="133"/>
      <c r="L299" s="148">
        <v>0</v>
      </c>
      <c r="M299" s="30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:20" s="2" customFormat="1" ht="22.5" x14ac:dyDescent="0.25">
      <c r="A300" s="25" t="s">
        <v>344</v>
      </c>
      <c r="B300" s="26" t="s">
        <v>821</v>
      </c>
      <c r="C300" s="186" t="s">
        <v>822</v>
      </c>
      <c r="D300" s="186"/>
      <c r="E300" s="186"/>
      <c r="F300" s="27" t="s">
        <v>79</v>
      </c>
      <c r="G300" s="28" t="s">
        <v>347</v>
      </c>
      <c r="H300" s="28"/>
      <c r="I300" s="29">
        <v>0</v>
      </c>
      <c r="J300" s="110"/>
      <c r="K300" s="133"/>
      <c r="L300" s="148">
        <v>0</v>
      </c>
      <c r="M300" s="30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:20" s="2" customFormat="1" ht="22.5" x14ac:dyDescent="0.25">
      <c r="A301" s="25" t="s">
        <v>344</v>
      </c>
      <c r="B301" s="26" t="s">
        <v>366</v>
      </c>
      <c r="C301" s="186" t="s">
        <v>367</v>
      </c>
      <c r="D301" s="186"/>
      <c r="E301" s="186"/>
      <c r="F301" s="27" t="s">
        <v>21</v>
      </c>
      <c r="G301" s="28" t="s">
        <v>347</v>
      </c>
      <c r="H301" s="28"/>
      <c r="I301" s="29">
        <v>0</v>
      </c>
      <c r="J301" s="110"/>
      <c r="K301" s="133"/>
      <c r="L301" s="148">
        <v>0</v>
      </c>
      <c r="M301" s="30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:20" s="2" customFormat="1" ht="22.5" x14ac:dyDescent="0.25">
      <c r="A302" s="25" t="s">
        <v>344</v>
      </c>
      <c r="B302" s="26" t="s">
        <v>825</v>
      </c>
      <c r="C302" s="186" t="s">
        <v>826</v>
      </c>
      <c r="D302" s="186"/>
      <c r="E302" s="186"/>
      <c r="F302" s="27" t="s">
        <v>79</v>
      </c>
      <c r="G302" s="28" t="s">
        <v>347</v>
      </c>
      <c r="H302" s="28"/>
      <c r="I302" s="29">
        <v>0</v>
      </c>
      <c r="J302" s="110"/>
      <c r="K302" s="133"/>
      <c r="L302" s="148">
        <v>0</v>
      </c>
      <c r="M302" s="30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:20" s="2" customFormat="1" ht="22.5" x14ac:dyDescent="0.25">
      <c r="A303" s="10" t="s">
        <v>392</v>
      </c>
      <c r="B303" s="11" t="s">
        <v>4557</v>
      </c>
      <c r="C303" s="182" t="s">
        <v>4607</v>
      </c>
      <c r="D303" s="182"/>
      <c r="E303" s="182"/>
      <c r="F303" s="10" t="s">
        <v>165</v>
      </c>
      <c r="G303" s="12">
        <v>2</v>
      </c>
      <c r="H303" s="12"/>
      <c r="I303" s="13">
        <v>9852.82</v>
      </c>
      <c r="J303" s="72"/>
      <c r="K303" s="131"/>
      <c r="L303" s="72">
        <v>9852.82</v>
      </c>
      <c r="M303" s="13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11451.606533124501</v>
      </c>
      <c r="T303" s="2">
        <f t="shared" si="11"/>
        <v>11451.606533124501</v>
      </c>
    </row>
    <row r="304" spans="1:20" s="2" customFormat="1" ht="22.5" x14ac:dyDescent="0.25">
      <c r="A304" s="10" t="s">
        <v>395</v>
      </c>
      <c r="B304" s="11" t="s">
        <v>4557</v>
      </c>
      <c r="C304" s="182" t="s">
        <v>4608</v>
      </c>
      <c r="D304" s="182"/>
      <c r="E304" s="182"/>
      <c r="F304" s="10" t="s">
        <v>35</v>
      </c>
      <c r="G304" s="12">
        <v>1</v>
      </c>
      <c r="H304" s="12"/>
      <c r="I304" s="13">
        <v>1262.52</v>
      </c>
      <c r="J304" s="72"/>
      <c r="K304" s="131"/>
      <c r="L304" s="72">
        <v>1262.52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1467.38520344432</v>
      </c>
      <c r="T304" s="2">
        <f t="shared" si="11"/>
        <v>1467.38520344432</v>
      </c>
    </row>
    <row r="305" spans="1:20" s="2" customFormat="1" ht="15" x14ac:dyDescent="0.25">
      <c r="A305" s="10" t="s">
        <v>398</v>
      </c>
      <c r="B305" s="11" t="s">
        <v>834</v>
      </c>
      <c r="C305" s="182" t="s">
        <v>835</v>
      </c>
      <c r="D305" s="182"/>
      <c r="E305" s="182"/>
      <c r="F305" s="10" t="s">
        <v>71</v>
      </c>
      <c r="G305" s="33">
        <v>2.5499999999999998E-2</v>
      </c>
      <c r="H305" s="33"/>
      <c r="I305" s="13">
        <v>293.16000000000003</v>
      </c>
      <c r="J305" s="72"/>
      <c r="K305" s="131"/>
      <c r="L305" s="72">
        <v>293.16000000000003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340.73016367403199</v>
      </c>
      <c r="T305" s="2">
        <f t="shared" si="11"/>
        <v>340.73016367403199</v>
      </c>
    </row>
    <row r="306" spans="1:20" s="2" customFormat="1" ht="15" x14ac:dyDescent="0.25">
      <c r="A306" s="10" t="s">
        <v>401</v>
      </c>
      <c r="B306" s="11" t="s">
        <v>4399</v>
      </c>
      <c r="C306" s="182" t="s">
        <v>24</v>
      </c>
      <c r="D306" s="182"/>
      <c r="E306" s="182"/>
      <c r="F306" s="10" t="s">
        <v>71</v>
      </c>
      <c r="G306" s="33">
        <v>5.5999999999999999E-3</v>
      </c>
      <c r="H306" s="33"/>
      <c r="I306" s="13">
        <v>87.52</v>
      </c>
      <c r="J306" s="72"/>
      <c r="K306" s="131"/>
      <c r="L306" s="72">
        <v>87.52</v>
      </c>
      <c r="M306" s="13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101.721598870075</v>
      </c>
      <c r="T306" s="2">
        <f t="shared" si="11"/>
        <v>101.721598870075</v>
      </c>
    </row>
    <row r="307" spans="1:20" s="2" customFormat="1" ht="22.5" x14ac:dyDescent="0.25">
      <c r="A307" s="10" t="s">
        <v>403</v>
      </c>
      <c r="B307" s="11" t="s">
        <v>2333</v>
      </c>
      <c r="C307" s="182" t="s">
        <v>2334</v>
      </c>
      <c r="D307" s="182"/>
      <c r="E307" s="182"/>
      <c r="F307" s="10" t="s">
        <v>726</v>
      </c>
      <c r="G307" s="36">
        <v>0.23200000000000001</v>
      </c>
      <c r="H307" s="36"/>
      <c r="I307" s="13">
        <v>188.17</v>
      </c>
      <c r="J307" s="72"/>
      <c r="K307" s="131"/>
      <c r="L307" s="72">
        <v>74.23</v>
      </c>
      <c r="M307" s="13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218.70376210445701</v>
      </c>
      <c r="T307" s="2">
        <f t="shared" si="11"/>
        <v>86.275071802167304</v>
      </c>
    </row>
    <row r="308" spans="1:20" s="2" customFormat="1" ht="15" x14ac:dyDescent="0.25">
      <c r="A308" s="14"/>
      <c r="B308" s="15"/>
      <c r="C308" s="15"/>
      <c r="D308" s="15"/>
      <c r="E308" s="16" t="s">
        <v>18</v>
      </c>
      <c r="F308" s="16"/>
      <c r="G308" s="17"/>
      <c r="H308" s="17"/>
      <c r="I308" s="18">
        <v>329.67</v>
      </c>
      <c r="J308" s="114"/>
      <c r="K308" s="138"/>
      <c r="L308" s="151"/>
      <c r="M308" s="19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383.16452810212201</v>
      </c>
      <c r="T308" s="2">
        <f t="shared" si="11"/>
        <v>0</v>
      </c>
    </row>
    <row r="309" spans="1:20" s="2" customFormat="1" ht="22.5" x14ac:dyDescent="0.25">
      <c r="A309" s="20"/>
      <c r="B309" s="21" t="s">
        <v>730</v>
      </c>
      <c r="C309" s="183" t="s">
        <v>731</v>
      </c>
      <c r="D309" s="183"/>
      <c r="E309" s="183"/>
      <c r="F309" s="22" t="s">
        <v>71</v>
      </c>
      <c r="G309" s="17" t="s">
        <v>4609</v>
      </c>
      <c r="H309" s="17"/>
      <c r="I309" s="23">
        <v>1.89</v>
      </c>
      <c r="J309" s="109"/>
      <c r="K309" s="132"/>
      <c r="L309" s="147">
        <v>1.89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2.1966844362939</v>
      </c>
      <c r="T309" s="2">
        <f t="shared" si="11"/>
        <v>2.1966844362939</v>
      </c>
    </row>
    <row r="310" spans="1:20" s="2" customFormat="1" ht="22.5" x14ac:dyDescent="0.25">
      <c r="A310" s="20"/>
      <c r="B310" s="21" t="s">
        <v>733</v>
      </c>
      <c r="C310" s="183" t="s">
        <v>734</v>
      </c>
      <c r="D310" s="183"/>
      <c r="E310" s="183"/>
      <c r="F310" s="22" t="s">
        <v>71</v>
      </c>
      <c r="G310" s="17" t="s">
        <v>4610</v>
      </c>
      <c r="H310" s="17"/>
      <c r="I310" s="23">
        <v>2.4300000000000002</v>
      </c>
      <c r="J310" s="109"/>
      <c r="K310" s="132"/>
      <c r="L310" s="147">
        <v>2.4300000000000002</v>
      </c>
      <c r="M310" s="24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2.8243085609493002</v>
      </c>
      <c r="T310" s="2">
        <f t="shared" si="11"/>
        <v>2.8243085609493002</v>
      </c>
    </row>
    <row r="311" spans="1:20" s="2" customFormat="1" ht="22.5" x14ac:dyDescent="0.25">
      <c r="A311" s="20"/>
      <c r="B311" s="21" t="s">
        <v>736</v>
      </c>
      <c r="C311" s="183" t="s">
        <v>737</v>
      </c>
      <c r="D311" s="183"/>
      <c r="E311" s="183"/>
      <c r="F311" s="22" t="s">
        <v>71</v>
      </c>
      <c r="G311" s="17" t="s">
        <v>4611</v>
      </c>
      <c r="H311" s="17"/>
      <c r="I311" s="23">
        <v>0.27</v>
      </c>
      <c r="J311" s="109"/>
      <c r="K311" s="132"/>
      <c r="L311" s="147">
        <v>0.27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0.31381206232769998</v>
      </c>
      <c r="T311" s="2">
        <f t="shared" si="11"/>
        <v>0.31381206232769998</v>
      </c>
    </row>
    <row r="312" spans="1:20" s="2" customFormat="1" ht="22.5" x14ac:dyDescent="0.25">
      <c r="A312" s="20"/>
      <c r="B312" s="21" t="s">
        <v>739</v>
      </c>
      <c r="C312" s="183" t="s">
        <v>740</v>
      </c>
      <c r="D312" s="183"/>
      <c r="E312" s="183"/>
      <c r="F312" s="22" t="s">
        <v>71</v>
      </c>
      <c r="G312" s="17" t="s">
        <v>4612</v>
      </c>
      <c r="H312" s="17"/>
      <c r="I312" s="23">
        <v>59.45</v>
      </c>
      <c r="J312" s="109"/>
      <c r="K312" s="132"/>
      <c r="L312" s="147">
        <v>59.45</v>
      </c>
      <c r="M312" s="24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69.096767056969497</v>
      </c>
      <c r="T312" s="2">
        <f t="shared" si="11"/>
        <v>69.096767056969497</v>
      </c>
    </row>
    <row r="313" spans="1:20" s="2" customFormat="1" ht="22.5" x14ac:dyDescent="0.25">
      <c r="A313" s="20"/>
      <c r="B313" s="21" t="s">
        <v>2339</v>
      </c>
      <c r="C313" s="183" t="s">
        <v>2340</v>
      </c>
      <c r="D313" s="183"/>
      <c r="E313" s="183"/>
      <c r="F313" s="22" t="s">
        <v>2341</v>
      </c>
      <c r="G313" s="17" t="s">
        <v>4613</v>
      </c>
      <c r="H313" s="17"/>
      <c r="I313" s="23">
        <v>10.19</v>
      </c>
      <c r="J313" s="109"/>
      <c r="K313" s="132"/>
      <c r="L313" s="147">
        <v>10.19</v>
      </c>
      <c r="M313" s="24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11.843499685626901</v>
      </c>
      <c r="T313" s="2">
        <f t="shared" si="11"/>
        <v>11.843499685626901</v>
      </c>
    </row>
    <row r="314" spans="1:20" s="2" customFormat="1" ht="22.5" x14ac:dyDescent="0.25">
      <c r="A314" s="10" t="s">
        <v>406</v>
      </c>
      <c r="B314" s="11" t="s">
        <v>4614</v>
      </c>
      <c r="C314" s="182" t="s">
        <v>4406</v>
      </c>
      <c r="D314" s="182"/>
      <c r="E314" s="182"/>
      <c r="F314" s="10" t="s">
        <v>282</v>
      </c>
      <c r="G314" s="37">
        <v>0.35727999999999999</v>
      </c>
      <c r="H314" s="37"/>
      <c r="I314" s="13">
        <v>23.11</v>
      </c>
      <c r="J314" s="72"/>
      <c r="K314" s="131"/>
      <c r="L314" s="72">
        <v>23.11</v>
      </c>
      <c r="M314" s="13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26.859988001456099</v>
      </c>
      <c r="T314" s="2">
        <f t="shared" si="11"/>
        <v>26.859988001456099</v>
      </c>
    </row>
    <row r="315" spans="1:20" s="2" customFormat="1" ht="22.5" x14ac:dyDescent="0.25">
      <c r="A315" s="10" t="s">
        <v>408</v>
      </c>
      <c r="B315" s="11" t="s">
        <v>4407</v>
      </c>
      <c r="C315" s="182" t="s">
        <v>4408</v>
      </c>
      <c r="D315" s="182"/>
      <c r="E315" s="182"/>
      <c r="F315" s="10" t="s">
        <v>817</v>
      </c>
      <c r="G315" s="32">
        <v>6.4</v>
      </c>
      <c r="H315" s="32"/>
      <c r="I315" s="13">
        <v>99.26</v>
      </c>
      <c r="J315" s="72"/>
      <c r="K315" s="131"/>
      <c r="L315" s="72">
        <v>99.26</v>
      </c>
      <c r="M315" s="13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115.366612246843</v>
      </c>
      <c r="T315" s="2">
        <f t="shared" si="11"/>
        <v>115.366612246843</v>
      </c>
    </row>
    <row r="316" spans="1:20" s="2" customFormat="1" ht="22.5" x14ac:dyDescent="0.25">
      <c r="A316" s="10" t="s">
        <v>413</v>
      </c>
      <c r="B316" s="11" t="s">
        <v>4615</v>
      </c>
      <c r="C316" s="182" t="s">
        <v>2351</v>
      </c>
      <c r="D316" s="182"/>
      <c r="E316" s="182"/>
      <c r="F316" s="10" t="s">
        <v>165</v>
      </c>
      <c r="G316" s="12">
        <v>13</v>
      </c>
      <c r="H316" s="12"/>
      <c r="I316" s="13">
        <v>25.09</v>
      </c>
      <c r="J316" s="72"/>
      <c r="K316" s="131"/>
      <c r="L316" s="72">
        <v>25.09</v>
      </c>
      <c r="M316" s="13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29.161276458525901</v>
      </c>
      <c r="T316" s="2">
        <f t="shared" si="11"/>
        <v>29.161276458525901</v>
      </c>
    </row>
    <row r="317" spans="1:20" s="2" customFormat="1" ht="22.5" x14ac:dyDescent="0.25">
      <c r="A317" s="10" t="s">
        <v>422</v>
      </c>
      <c r="B317" s="11" t="s">
        <v>4410</v>
      </c>
      <c r="C317" s="182" t="s">
        <v>2357</v>
      </c>
      <c r="D317" s="182"/>
      <c r="E317" s="182"/>
      <c r="F317" s="10" t="s">
        <v>21</v>
      </c>
      <c r="G317" s="12">
        <v>2</v>
      </c>
      <c r="H317" s="12"/>
      <c r="I317" s="13">
        <v>283.98</v>
      </c>
      <c r="J317" s="72"/>
      <c r="K317" s="131"/>
      <c r="L317" s="72">
        <v>283.98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330.06055355489002</v>
      </c>
      <c r="T317" s="2">
        <f t="shared" si="11"/>
        <v>330.06055355489002</v>
      </c>
    </row>
    <row r="318" spans="1:20" s="2" customFormat="1" ht="22.5" x14ac:dyDescent="0.25">
      <c r="A318" s="10" t="s">
        <v>425</v>
      </c>
      <c r="B318" s="11" t="s">
        <v>4405</v>
      </c>
      <c r="C318" s="182" t="s">
        <v>4226</v>
      </c>
      <c r="D318" s="182"/>
      <c r="E318" s="182"/>
      <c r="F318" s="10" t="s">
        <v>817</v>
      </c>
      <c r="G318" s="32">
        <v>1.2</v>
      </c>
      <c r="H318" s="32"/>
      <c r="I318" s="13">
        <v>46.87</v>
      </c>
      <c r="J318" s="72"/>
      <c r="K318" s="131"/>
      <c r="L318" s="72">
        <v>46.87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54.475449486293698</v>
      </c>
      <c r="T318" s="2">
        <f t="shared" si="11"/>
        <v>54.475449486293698</v>
      </c>
    </row>
    <row r="319" spans="1:20" s="2" customFormat="1" ht="22.5" x14ac:dyDescent="0.25">
      <c r="A319" s="10" t="s">
        <v>428</v>
      </c>
      <c r="B319" s="11" t="s">
        <v>4411</v>
      </c>
      <c r="C319" s="182" t="s">
        <v>4228</v>
      </c>
      <c r="D319" s="182"/>
      <c r="E319" s="182"/>
      <c r="F319" s="10" t="s">
        <v>21</v>
      </c>
      <c r="G319" s="32">
        <v>1.5</v>
      </c>
      <c r="H319" s="32"/>
      <c r="I319" s="13">
        <v>11.34</v>
      </c>
      <c r="J319" s="72"/>
      <c r="K319" s="131"/>
      <c r="L319" s="72">
        <v>11.34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13.1801066177634</v>
      </c>
      <c r="T319" s="2">
        <f t="shared" si="11"/>
        <v>13.1801066177634</v>
      </c>
    </row>
    <row r="320" spans="1:20" s="2" customFormat="1" ht="15" x14ac:dyDescent="0.25">
      <c r="A320" s="10" t="s">
        <v>431</v>
      </c>
      <c r="B320" s="11" t="s">
        <v>4412</v>
      </c>
      <c r="C320" s="182" t="s">
        <v>4413</v>
      </c>
      <c r="D320" s="182"/>
      <c r="E320" s="182"/>
      <c r="F320" s="10" t="s">
        <v>21</v>
      </c>
      <c r="G320" s="32">
        <v>8.5</v>
      </c>
      <c r="H320" s="32"/>
      <c r="I320" s="13">
        <v>429</v>
      </c>
      <c r="J320" s="72"/>
      <c r="K320" s="131"/>
      <c r="L320" s="72">
        <v>429</v>
      </c>
      <c r="M320" s="13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498.61249903178998</v>
      </c>
      <c r="T320" s="2">
        <f t="shared" si="11"/>
        <v>498.61249903178998</v>
      </c>
    </row>
    <row r="321" spans="1:20" s="2" customFormat="1" ht="22.5" x14ac:dyDescent="0.25">
      <c r="A321" s="10" t="s">
        <v>434</v>
      </c>
      <c r="B321" s="11" t="s">
        <v>4616</v>
      </c>
      <c r="C321" s="182" t="s">
        <v>4617</v>
      </c>
      <c r="D321" s="182"/>
      <c r="E321" s="182"/>
      <c r="F321" s="10" t="s">
        <v>165</v>
      </c>
      <c r="G321" s="32">
        <v>12.3</v>
      </c>
      <c r="H321" s="32"/>
      <c r="I321" s="13">
        <v>1139.8399999999999</v>
      </c>
      <c r="J321" s="72"/>
      <c r="K321" s="131"/>
      <c r="L321" s="72">
        <v>1139.8399999999999</v>
      </c>
      <c r="M321" s="13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1324.7983004578</v>
      </c>
      <c r="T321" s="2">
        <f t="shared" si="11"/>
        <v>1324.7983004578</v>
      </c>
    </row>
    <row r="322" spans="1:20" s="2" customFormat="1" ht="22.5" x14ac:dyDescent="0.25">
      <c r="A322" s="10" t="s">
        <v>437</v>
      </c>
      <c r="B322" s="11" t="s">
        <v>4618</v>
      </c>
      <c r="C322" s="182" t="s">
        <v>4619</v>
      </c>
      <c r="D322" s="182"/>
      <c r="E322" s="182"/>
      <c r="F322" s="10" t="s">
        <v>817</v>
      </c>
      <c r="G322" s="32">
        <v>0.9</v>
      </c>
      <c r="H322" s="32"/>
      <c r="I322" s="13">
        <v>122.33</v>
      </c>
      <c r="J322" s="72"/>
      <c r="K322" s="131"/>
      <c r="L322" s="72">
        <v>122.33</v>
      </c>
      <c r="M322" s="13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142.18010957239801</v>
      </c>
      <c r="T322" s="2">
        <f t="shared" si="11"/>
        <v>142.18010957239801</v>
      </c>
    </row>
    <row r="323" spans="1:20" s="2" customFormat="1" ht="15" x14ac:dyDescent="0.25">
      <c r="A323" s="10" t="s">
        <v>440</v>
      </c>
      <c r="B323" s="11" t="s">
        <v>214</v>
      </c>
      <c r="C323" s="182" t="s">
        <v>4620</v>
      </c>
      <c r="D323" s="182"/>
      <c r="E323" s="182"/>
      <c r="F323" s="10" t="s">
        <v>216</v>
      </c>
      <c r="G323" s="31">
        <v>0.02</v>
      </c>
      <c r="H323" s="31"/>
      <c r="I323" s="13">
        <v>74.64</v>
      </c>
      <c r="J323" s="72"/>
      <c r="K323" s="131"/>
      <c r="L323" s="72">
        <v>36.71</v>
      </c>
      <c r="M323" s="13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86.751601230146406</v>
      </c>
      <c r="T323" s="2">
        <f t="shared" si="11"/>
        <v>42.666817807592103</v>
      </c>
    </row>
    <row r="324" spans="1:20" s="2" customFormat="1" ht="15" x14ac:dyDescent="0.25">
      <c r="A324" s="14"/>
      <c r="B324" s="15"/>
      <c r="C324" s="15"/>
      <c r="D324" s="15"/>
      <c r="E324" s="16" t="s">
        <v>18</v>
      </c>
      <c r="F324" s="16"/>
      <c r="G324" s="17"/>
      <c r="H324" s="17"/>
      <c r="I324" s="18">
        <v>111.96</v>
      </c>
      <c r="J324" s="114"/>
      <c r="K324" s="138"/>
      <c r="L324" s="151"/>
      <c r="M324" s="19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130.12740184521999</v>
      </c>
      <c r="T324" s="2">
        <f t="shared" si="11"/>
        <v>0</v>
      </c>
    </row>
    <row r="325" spans="1:20" s="2" customFormat="1" ht="22.5" x14ac:dyDescent="0.25">
      <c r="A325" s="20"/>
      <c r="B325" s="21" t="s">
        <v>217</v>
      </c>
      <c r="C325" s="183" t="s">
        <v>218</v>
      </c>
      <c r="D325" s="183"/>
      <c r="E325" s="183"/>
      <c r="F325" s="22" t="s">
        <v>71</v>
      </c>
      <c r="G325" s="17" t="s">
        <v>4621</v>
      </c>
      <c r="H325" s="17"/>
      <c r="I325" s="23">
        <v>2.46</v>
      </c>
      <c r="J325" s="109"/>
      <c r="K325" s="132"/>
      <c r="L325" s="147">
        <v>2.46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ref="S325:S376" si="12">I325*N325*O325*P325*Q325*R325</f>
        <v>2.8591765678746</v>
      </c>
      <c r="T325" s="2">
        <f t="shared" ref="T325:T376" si="13">L325*N325*O325*P325*Q325*R325</f>
        <v>2.8591765678746</v>
      </c>
    </row>
    <row r="326" spans="1:20" s="2" customFormat="1" ht="22.5" x14ac:dyDescent="0.25">
      <c r="A326" s="20"/>
      <c r="B326" s="21" t="s">
        <v>41</v>
      </c>
      <c r="C326" s="183" t="s">
        <v>42</v>
      </c>
      <c r="D326" s="183"/>
      <c r="E326" s="183"/>
      <c r="F326" s="22" t="s">
        <v>21</v>
      </c>
      <c r="G326" s="17" t="s">
        <v>4622</v>
      </c>
      <c r="H326" s="17"/>
      <c r="I326" s="23">
        <v>2.81</v>
      </c>
      <c r="J326" s="109"/>
      <c r="K326" s="132"/>
      <c r="L326" s="147">
        <v>2.81</v>
      </c>
      <c r="M326" s="24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3.2659699820030998</v>
      </c>
      <c r="T326" s="2">
        <f t="shared" si="13"/>
        <v>3.2659699820030998</v>
      </c>
    </row>
    <row r="327" spans="1:20" s="2" customFormat="1" ht="22.5" x14ac:dyDescent="0.25">
      <c r="A327" s="20"/>
      <c r="B327" s="21" t="s">
        <v>234</v>
      </c>
      <c r="C327" s="183" t="s">
        <v>235</v>
      </c>
      <c r="D327" s="183"/>
      <c r="E327" s="183"/>
      <c r="F327" s="22" t="s">
        <v>79</v>
      </c>
      <c r="G327" s="17" t="s">
        <v>4623</v>
      </c>
      <c r="H327" s="17"/>
      <c r="I327" s="23">
        <v>16.760000000000002</v>
      </c>
      <c r="J327" s="109"/>
      <c r="K327" s="132"/>
      <c r="L327" s="147">
        <v>16.760000000000002</v>
      </c>
      <c r="M327" s="24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19.479593202267601</v>
      </c>
      <c r="T327" s="2">
        <f t="shared" si="13"/>
        <v>19.479593202267601</v>
      </c>
    </row>
    <row r="328" spans="1:20" s="2" customFormat="1" ht="22.5" x14ac:dyDescent="0.25">
      <c r="A328" s="20"/>
      <c r="B328" s="21" t="s">
        <v>237</v>
      </c>
      <c r="C328" s="183" t="s">
        <v>238</v>
      </c>
      <c r="D328" s="183"/>
      <c r="E328" s="183"/>
      <c r="F328" s="22" t="s">
        <v>79</v>
      </c>
      <c r="G328" s="17" t="s">
        <v>4623</v>
      </c>
      <c r="H328" s="17"/>
      <c r="I328" s="23">
        <v>4.5999999999999996</v>
      </c>
      <c r="J328" s="109"/>
      <c r="K328" s="132"/>
      <c r="L328" s="147">
        <v>4.5999999999999996</v>
      </c>
      <c r="M328" s="24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5.3464277285459998</v>
      </c>
      <c r="T328" s="2">
        <f t="shared" si="13"/>
        <v>5.3464277285459998</v>
      </c>
    </row>
    <row r="329" spans="1:20" s="2" customFormat="1" ht="22.5" x14ac:dyDescent="0.25">
      <c r="A329" s="20"/>
      <c r="B329" s="21" t="s">
        <v>239</v>
      </c>
      <c r="C329" s="183" t="s">
        <v>240</v>
      </c>
      <c r="D329" s="183"/>
      <c r="E329" s="183"/>
      <c r="F329" s="22" t="s">
        <v>79</v>
      </c>
      <c r="G329" s="17" t="s">
        <v>4623</v>
      </c>
      <c r="H329" s="17"/>
      <c r="I329" s="23">
        <v>9.6</v>
      </c>
      <c r="J329" s="109"/>
      <c r="K329" s="132"/>
      <c r="L329" s="147">
        <v>9.6</v>
      </c>
      <c r="M329" s="24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11.157762216096</v>
      </c>
      <c r="T329" s="2">
        <f t="shared" si="13"/>
        <v>11.157762216096</v>
      </c>
    </row>
    <row r="330" spans="1:20" s="2" customFormat="1" ht="22.5" x14ac:dyDescent="0.25">
      <c r="A330" s="20"/>
      <c r="B330" s="21" t="s">
        <v>28</v>
      </c>
      <c r="C330" s="183" t="s">
        <v>29</v>
      </c>
      <c r="D330" s="183"/>
      <c r="E330" s="183"/>
      <c r="F330" s="22" t="s">
        <v>30</v>
      </c>
      <c r="G330" s="17" t="s">
        <v>4624</v>
      </c>
      <c r="H330" s="17"/>
      <c r="I330" s="23">
        <v>0.48</v>
      </c>
      <c r="J330" s="109"/>
      <c r="K330" s="132"/>
      <c r="L330" s="147">
        <v>0.48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0.55788811080480005</v>
      </c>
      <c r="T330" s="2">
        <f t="shared" si="13"/>
        <v>0.55788811080480005</v>
      </c>
    </row>
    <row r="331" spans="1:20" s="2" customFormat="1" ht="22.5" x14ac:dyDescent="0.25">
      <c r="A331" s="10" t="s">
        <v>443</v>
      </c>
      <c r="B331" s="11" t="s">
        <v>4625</v>
      </c>
      <c r="C331" s="182" t="s">
        <v>864</v>
      </c>
      <c r="D331" s="182"/>
      <c r="E331" s="182"/>
      <c r="F331" s="10" t="s">
        <v>35</v>
      </c>
      <c r="G331" s="12">
        <v>2</v>
      </c>
      <c r="H331" s="12"/>
      <c r="I331" s="13">
        <v>71.06</v>
      </c>
      <c r="J331" s="72"/>
      <c r="K331" s="131"/>
      <c r="L331" s="72">
        <v>71.06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82.590685737060596</v>
      </c>
      <c r="T331" s="2">
        <f t="shared" si="13"/>
        <v>82.590685737060596</v>
      </c>
    </row>
    <row r="332" spans="1:20" s="2" customFormat="1" ht="35.25" customHeight="1" x14ac:dyDescent="0.25">
      <c r="A332" s="10" t="s">
        <v>446</v>
      </c>
      <c r="B332" s="11" t="s">
        <v>3835</v>
      </c>
      <c r="C332" s="182" t="s">
        <v>3836</v>
      </c>
      <c r="D332" s="182"/>
      <c r="E332" s="182"/>
      <c r="F332" s="10" t="s">
        <v>71</v>
      </c>
      <c r="G332" s="33">
        <v>1.6000000000000001E-3</v>
      </c>
      <c r="H332" s="33"/>
      <c r="I332" s="13">
        <v>165.46</v>
      </c>
      <c r="J332" s="72"/>
      <c r="K332" s="131"/>
      <c r="L332" s="72">
        <v>165.46</v>
      </c>
      <c r="M332" s="13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192.30868086200499</v>
      </c>
      <c r="T332" s="2">
        <f t="shared" si="13"/>
        <v>192.30868086200499</v>
      </c>
    </row>
    <row r="333" spans="1:20" s="55" customFormat="1" ht="20.25" customHeight="1" x14ac:dyDescent="0.25">
      <c r="A333" s="184" t="s">
        <v>6535</v>
      </c>
      <c r="B333" s="185"/>
      <c r="C333" s="185"/>
      <c r="D333" s="185"/>
      <c r="E333" s="185"/>
      <c r="F333" s="185"/>
      <c r="G333" s="185"/>
      <c r="H333" s="165"/>
      <c r="I333" s="166"/>
      <c r="J333" s="167"/>
      <c r="K333" s="168"/>
      <c r="L333" s="169"/>
      <c r="M333" s="170"/>
    </row>
    <row r="334" spans="1:20" s="172" customFormat="1" ht="20.25" customHeight="1" thickBot="1" x14ac:dyDescent="0.3">
      <c r="A334" s="174" t="s">
        <v>6546</v>
      </c>
      <c r="B334" s="175"/>
      <c r="C334" s="175"/>
      <c r="D334" s="175"/>
      <c r="E334" s="175"/>
      <c r="F334" s="175"/>
      <c r="G334" s="175"/>
      <c r="H334" s="171"/>
      <c r="I334" s="176"/>
      <c r="J334" s="177"/>
      <c r="K334" s="177"/>
      <c r="L334" s="177"/>
      <c r="M334" s="178"/>
    </row>
    <row r="335" spans="1:20" s="172" customFormat="1" ht="20.25" customHeight="1" thickBot="1" x14ac:dyDescent="0.3">
      <c r="A335" s="174" t="s">
        <v>6547</v>
      </c>
      <c r="B335" s="175"/>
      <c r="C335" s="175"/>
      <c r="D335" s="175"/>
      <c r="E335" s="175"/>
      <c r="F335" s="175"/>
      <c r="G335" s="175"/>
      <c r="H335" s="171"/>
      <c r="I335" s="179"/>
      <c r="J335" s="180"/>
      <c r="K335" s="180"/>
      <c r="L335" s="180"/>
      <c r="M335" s="181"/>
    </row>
    <row r="336" spans="1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ref="S377:S440" si="14">I377*N377*O377*P377*Q377*R377</f>
        <v>0</v>
      </c>
      <c r="T377" s="2">
        <f t="shared" ref="T377:T440" si="15">L377*N377*O377*P377*Q377*R377</f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0</v>
      </c>
      <c r="T378" s="2">
        <f t="shared" si="15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0</v>
      </c>
      <c r="T379" s="2">
        <f t="shared" si="15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0</v>
      </c>
      <c r="T380" s="2">
        <f t="shared" si="15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0</v>
      </c>
      <c r="T381" s="2">
        <f t="shared" si="15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ref="S441:S504" si="16">I441*N441*O441*P441*Q441*R441</f>
        <v>0</v>
      </c>
      <c r="T441" s="2">
        <f t="shared" ref="T441:T504" si="17">L441*N441*O441*P441*Q441*R441</f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ref="S505:S568" si="18">I505*N505*O505*P505*Q505*R505</f>
        <v>0</v>
      </c>
      <c r="T505" s="2">
        <f t="shared" ref="T505:T568" si="19">L505*N505*O505*P505*Q505*R505</f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ref="S569:S583" si="20">I569*N569*O569*P569*Q569*R569</f>
        <v>0</v>
      </c>
      <c r="T569" s="2">
        <f t="shared" ref="T569:T583" si="21">L569*N569*O569*P569*Q569*R569</f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20"/>
        <v>0</v>
      </c>
      <c r="T570" s="2">
        <f t="shared" si="21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20"/>
        <v>0</v>
      </c>
      <c r="T571" s="2">
        <f t="shared" si="21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20"/>
        <v>0</v>
      </c>
      <c r="T572" s="2">
        <f t="shared" si="21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20"/>
        <v>0</v>
      </c>
      <c r="T573" s="2">
        <f t="shared" si="21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20"/>
        <v>0</v>
      </c>
      <c r="T574" s="2">
        <f t="shared" si="21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20"/>
        <v>0</v>
      </c>
      <c r="T575" s="2">
        <f t="shared" si="21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20"/>
        <v>0</v>
      </c>
      <c r="T576" s="2">
        <f t="shared" si="21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20"/>
        <v>0</v>
      </c>
      <c r="T577" s="2">
        <f t="shared" si="21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20"/>
        <v>0</v>
      </c>
      <c r="T578" s="2">
        <f t="shared" si="21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20"/>
        <v>0</v>
      </c>
      <c r="T579" s="2">
        <f t="shared" si="21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20"/>
        <v>0</v>
      </c>
      <c r="T580" s="2">
        <f t="shared" si="21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20"/>
        <v>0</v>
      </c>
      <c r="T581" s="2">
        <f t="shared" si="21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20"/>
        <v>0</v>
      </c>
      <c r="T582" s="2">
        <f t="shared" si="21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20"/>
        <v>0</v>
      </c>
      <c r="T583" s="2">
        <f t="shared" si="21"/>
        <v>0</v>
      </c>
    </row>
  </sheetData>
  <autoFilter ref="A12:T583" xr:uid="{00000000-0001-0000-0F00-000000000000}"/>
  <mergeCells count="297">
    <mergeCell ref="A2:L2"/>
    <mergeCell ref="A3:L3"/>
    <mergeCell ref="A5:L5"/>
    <mergeCell ref="A6:L6"/>
    <mergeCell ref="A7:L7"/>
    <mergeCell ref="C10:E10"/>
    <mergeCell ref="A8:L8"/>
    <mergeCell ref="C9:G9"/>
    <mergeCell ref="C18:E18"/>
    <mergeCell ref="C19:E19"/>
    <mergeCell ref="A20:L20"/>
    <mergeCell ref="A21:L21"/>
    <mergeCell ref="C22:E22"/>
    <mergeCell ref="C11:E11"/>
    <mergeCell ref="A13:L13"/>
    <mergeCell ref="C14:E14"/>
    <mergeCell ref="C16:E16"/>
    <mergeCell ref="C17:E17"/>
    <mergeCell ref="C29:E29"/>
    <mergeCell ref="C30:E30"/>
    <mergeCell ref="C31:E31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5:E75"/>
    <mergeCell ref="C76:E76"/>
    <mergeCell ref="C78:E78"/>
    <mergeCell ref="C79:E79"/>
    <mergeCell ref="C81:E81"/>
    <mergeCell ref="A69:L69"/>
    <mergeCell ref="C70:E70"/>
    <mergeCell ref="C72:E72"/>
    <mergeCell ref="C73:E73"/>
    <mergeCell ref="C74:E74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A99:L99"/>
    <mergeCell ref="A100:L100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37:E137"/>
    <mergeCell ref="C138:E138"/>
    <mergeCell ref="C140:E140"/>
    <mergeCell ref="C141:E141"/>
    <mergeCell ref="C142:E142"/>
    <mergeCell ref="A130:L130"/>
    <mergeCell ref="C131:E131"/>
    <mergeCell ref="C133:E133"/>
    <mergeCell ref="C134:E134"/>
    <mergeCell ref="C136:E136"/>
    <mergeCell ref="C150:E150"/>
    <mergeCell ref="C151:E151"/>
    <mergeCell ref="C152:E152"/>
    <mergeCell ref="C153:E153"/>
    <mergeCell ref="C154:E154"/>
    <mergeCell ref="C144:E144"/>
    <mergeCell ref="C145:E145"/>
    <mergeCell ref="A146:L146"/>
    <mergeCell ref="A147:L147"/>
    <mergeCell ref="C148:E148"/>
    <mergeCell ref="C161:E161"/>
    <mergeCell ref="C162:E162"/>
    <mergeCell ref="C163:E163"/>
    <mergeCell ref="C164:E164"/>
    <mergeCell ref="A165:L165"/>
    <mergeCell ref="C155:E155"/>
    <mergeCell ref="C156:E156"/>
    <mergeCell ref="C158:E158"/>
    <mergeCell ref="C159:E159"/>
    <mergeCell ref="C160:E160"/>
    <mergeCell ref="C172:E17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206:E206"/>
    <mergeCell ref="C207:E207"/>
    <mergeCell ref="C208:E208"/>
    <mergeCell ref="A209:L209"/>
    <mergeCell ref="C210:E210"/>
    <mergeCell ref="C201:E201"/>
    <mergeCell ref="C202:E202"/>
    <mergeCell ref="C203:E203"/>
    <mergeCell ref="C204:E204"/>
    <mergeCell ref="C205:E205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C329:E329"/>
    <mergeCell ref="C330:E330"/>
    <mergeCell ref="C331:E331"/>
    <mergeCell ref="C332:E332"/>
    <mergeCell ref="A333:G333"/>
    <mergeCell ref="A334:G334"/>
    <mergeCell ref="I334:M334"/>
    <mergeCell ref="A335:G335"/>
    <mergeCell ref="I335:M33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T561"/>
  <sheetViews>
    <sheetView topLeftCell="A375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4626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4627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4628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6</v>
      </c>
      <c r="H14" s="12"/>
      <c r="I14" s="13">
        <v>9429</v>
      </c>
      <c r="J14" s="72"/>
      <c r="K14" s="131"/>
      <c r="L14" s="72">
        <v>126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10959.014576621799</v>
      </c>
      <c r="T14" s="2">
        <f>L14*N14*O14*P14*Q14*R14</f>
        <v>146.44562908626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9429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10959.014576621799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82" t="s">
        <v>4629</v>
      </c>
      <c r="D18" s="182"/>
      <c r="E18" s="182"/>
      <c r="F18" s="10" t="s">
        <v>35</v>
      </c>
      <c r="G18" s="12">
        <v>3</v>
      </c>
      <c r="H18" s="12"/>
      <c r="I18" s="13">
        <v>11706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13605.496302252101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4630</v>
      </c>
      <c r="C19" s="182" t="s">
        <v>4479</v>
      </c>
      <c r="D19" s="182"/>
      <c r="E19" s="182"/>
      <c r="F19" s="10" t="s">
        <v>35</v>
      </c>
      <c r="G19" s="12">
        <v>3</v>
      </c>
      <c r="H19" s="12"/>
      <c r="I19" s="13">
        <v>10859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12621.0562400611</v>
      </c>
      <c r="T19" s="2">
        <f t="shared" si="1"/>
        <v>0</v>
      </c>
    </row>
    <row r="20" spans="1:20" s="2" customFormat="1" ht="22.5" x14ac:dyDescent="0.25">
      <c r="A20" s="10" t="s">
        <v>1080</v>
      </c>
      <c r="B20" s="11" t="s">
        <v>1081</v>
      </c>
      <c r="C20" s="182" t="s">
        <v>4481</v>
      </c>
      <c r="D20" s="182"/>
      <c r="E20" s="182"/>
      <c r="F20" s="10" t="s">
        <v>35</v>
      </c>
      <c r="G20" s="12">
        <v>2</v>
      </c>
      <c r="H20" s="12"/>
      <c r="I20" s="13">
        <v>7593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8825.0925527934305</v>
      </c>
      <c r="T20" s="2">
        <f t="shared" si="1"/>
        <v>0</v>
      </c>
    </row>
    <row r="21" spans="1:20" s="2" customFormat="1" ht="15" x14ac:dyDescent="0.25">
      <c r="A21" s="209" t="s">
        <v>4631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122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15" x14ac:dyDescent="0.25">
      <c r="A22" s="206" t="s">
        <v>4632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8"/>
      <c r="M22" s="12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0</v>
      </c>
      <c r="T22" s="2">
        <f t="shared" si="1"/>
        <v>0</v>
      </c>
    </row>
    <row r="23" spans="1:20" s="2" customFormat="1" ht="22.5" x14ac:dyDescent="0.25">
      <c r="A23" s="10" t="s">
        <v>1083</v>
      </c>
      <c r="B23" s="11" t="s">
        <v>4633</v>
      </c>
      <c r="C23" s="182" t="s">
        <v>4634</v>
      </c>
      <c r="D23" s="182"/>
      <c r="E23" s="182"/>
      <c r="F23" s="10" t="s">
        <v>880</v>
      </c>
      <c r="G23" s="12">
        <v>1</v>
      </c>
      <c r="H23" s="12"/>
      <c r="I23" s="13">
        <v>1853202</v>
      </c>
      <c r="J23" s="72"/>
      <c r="K23" s="131"/>
      <c r="L23" s="72"/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2153915.3389993301</v>
      </c>
      <c r="T23" s="2">
        <f t="shared" si="1"/>
        <v>0</v>
      </c>
    </row>
    <row r="24" spans="1:20" s="2" customFormat="1" ht="15" x14ac:dyDescent="0.25">
      <c r="A24" s="10" t="s">
        <v>49</v>
      </c>
      <c r="B24" s="11" t="s">
        <v>1482</v>
      </c>
      <c r="C24" s="182" t="s">
        <v>4486</v>
      </c>
      <c r="D24" s="182"/>
      <c r="E24" s="182"/>
      <c r="F24" s="10" t="s">
        <v>1484</v>
      </c>
      <c r="G24" s="12">
        <v>2</v>
      </c>
      <c r="H24" s="12"/>
      <c r="I24" s="13">
        <v>61909</v>
      </c>
      <c r="J24" s="72"/>
      <c r="K24" s="131"/>
      <c r="L24" s="72">
        <v>5066</v>
      </c>
      <c r="M24" s="13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71954.781357946602</v>
      </c>
      <c r="T24" s="2">
        <f t="shared" si="1"/>
        <v>5888.0441027856596</v>
      </c>
    </row>
    <row r="25" spans="1:20" s="2" customFormat="1" ht="15" x14ac:dyDescent="0.25">
      <c r="A25" s="14"/>
      <c r="B25" s="15"/>
      <c r="C25" s="15"/>
      <c r="D25" s="15"/>
      <c r="E25" s="16" t="s">
        <v>18</v>
      </c>
      <c r="F25" s="16"/>
      <c r="G25" s="17"/>
      <c r="H25" s="17"/>
      <c r="I25" s="18">
        <v>165823</v>
      </c>
      <c r="J25" s="114"/>
      <c r="K25" s="138"/>
      <c r="L25" s="151"/>
      <c r="M25" s="19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192730.58374580101</v>
      </c>
      <c r="T25" s="2">
        <f t="shared" si="1"/>
        <v>0</v>
      </c>
    </row>
    <row r="26" spans="1:20" s="2" customFormat="1" ht="22.5" x14ac:dyDescent="0.25">
      <c r="A26" s="20"/>
      <c r="B26" s="21" t="s">
        <v>1485</v>
      </c>
      <c r="C26" s="183" t="s">
        <v>1486</v>
      </c>
      <c r="D26" s="183"/>
      <c r="E26" s="183"/>
      <c r="F26" s="22" t="s">
        <v>71</v>
      </c>
      <c r="G26" s="17" t="s">
        <v>1598</v>
      </c>
      <c r="H26" s="17"/>
      <c r="I26" s="23">
        <v>16.52</v>
      </c>
      <c r="J26" s="109"/>
      <c r="K26" s="132"/>
      <c r="L26" s="147">
        <v>16.52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19.200649146865199</v>
      </c>
      <c r="T26" s="2">
        <f t="shared" si="1"/>
        <v>19.200649146865199</v>
      </c>
    </row>
    <row r="27" spans="1:20" s="2" customFormat="1" ht="22.5" x14ac:dyDescent="0.25">
      <c r="A27" s="20"/>
      <c r="B27" s="21" t="s">
        <v>176</v>
      </c>
      <c r="C27" s="183" t="s">
        <v>177</v>
      </c>
      <c r="D27" s="183"/>
      <c r="E27" s="183"/>
      <c r="F27" s="22" t="s">
        <v>71</v>
      </c>
      <c r="G27" s="17" t="s">
        <v>1599</v>
      </c>
      <c r="H27" s="17"/>
      <c r="I27" s="23">
        <v>6.2</v>
      </c>
      <c r="J27" s="109"/>
      <c r="K27" s="132"/>
      <c r="L27" s="147">
        <v>6.2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7.2060547645620003</v>
      </c>
      <c r="T27" s="2">
        <f t="shared" si="1"/>
        <v>7.2060547645620003</v>
      </c>
    </row>
    <row r="28" spans="1:20" s="2" customFormat="1" ht="22.5" x14ac:dyDescent="0.25">
      <c r="A28" s="20"/>
      <c r="B28" s="21" t="s">
        <v>179</v>
      </c>
      <c r="C28" s="183" t="s">
        <v>180</v>
      </c>
      <c r="D28" s="183"/>
      <c r="E28" s="183"/>
      <c r="F28" s="22" t="s">
        <v>71</v>
      </c>
      <c r="G28" s="17" t="s">
        <v>1412</v>
      </c>
      <c r="H28" s="17"/>
      <c r="I28" s="23">
        <v>9.01</v>
      </c>
      <c r="J28" s="109"/>
      <c r="K28" s="132"/>
      <c r="L28" s="147">
        <v>9.01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10.472024746565101</v>
      </c>
      <c r="T28" s="2">
        <f t="shared" si="1"/>
        <v>10.472024746565101</v>
      </c>
    </row>
    <row r="29" spans="1:20" s="2" customFormat="1" ht="22.5" x14ac:dyDescent="0.25">
      <c r="A29" s="20"/>
      <c r="B29" s="21" t="s">
        <v>69</v>
      </c>
      <c r="C29" s="183" t="s">
        <v>70</v>
      </c>
      <c r="D29" s="183"/>
      <c r="E29" s="183"/>
      <c r="F29" s="22" t="s">
        <v>71</v>
      </c>
      <c r="G29" s="17" t="s">
        <v>1600</v>
      </c>
      <c r="H29" s="17"/>
      <c r="I29" s="23">
        <v>9.6</v>
      </c>
      <c r="J29" s="109"/>
      <c r="K29" s="132"/>
      <c r="L29" s="147">
        <v>9.6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11.157762216096</v>
      </c>
      <c r="T29" s="2">
        <f t="shared" si="1"/>
        <v>11.157762216096</v>
      </c>
    </row>
    <row r="30" spans="1:20" s="2" customFormat="1" ht="22.5" x14ac:dyDescent="0.25">
      <c r="A30" s="20"/>
      <c r="B30" s="21" t="s">
        <v>182</v>
      </c>
      <c r="C30" s="183" t="s">
        <v>183</v>
      </c>
      <c r="D30" s="183"/>
      <c r="E30" s="183"/>
      <c r="F30" s="22" t="s">
        <v>21</v>
      </c>
      <c r="G30" s="17" t="s">
        <v>1601</v>
      </c>
      <c r="H30" s="17"/>
      <c r="I30" s="23">
        <v>10.039999999999999</v>
      </c>
      <c r="J30" s="109"/>
      <c r="K30" s="132"/>
      <c r="L30" s="147">
        <v>10.039999999999999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11.669159651000401</v>
      </c>
      <c r="T30" s="2">
        <f t="shared" si="1"/>
        <v>11.669159651000401</v>
      </c>
    </row>
    <row r="31" spans="1:20" s="2" customFormat="1" ht="22.5" x14ac:dyDescent="0.25">
      <c r="A31" s="20"/>
      <c r="B31" s="21" t="s">
        <v>41</v>
      </c>
      <c r="C31" s="183" t="s">
        <v>42</v>
      </c>
      <c r="D31" s="183"/>
      <c r="E31" s="183"/>
      <c r="F31" s="22" t="s">
        <v>21</v>
      </c>
      <c r="G31" s="17" t="s">
        <v>1602</v>
      </c>
      <c r="H31" s="17"/>
      <c r="I31" s="23">
        <v>254.59</v>
      </c>
      <c r="J31" s="109"/>
      <c r="K31" s="132"/>
      <c r="L31" s="147">
        <v>254.59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295.90152943707102</v>
      </c>
      <c r="T31" s="2">
        <f t="shared" si="1"/>
        <v>295.90152943707102</v>
      </c>
    </row>
    <row r="32" spans="1:20" s="2" customFormat="1" ht="22.5" x14ac:dyDescent="0.25">
      <c r="A32" s="20"/>
      <c r="B32" s="21" t="s">
        <v>778</v>
      </c>
      <c r="C32" s="183" t="s">
        <v>24</v>
      </c>
      <c r="D32" s="183"/>
      <c r="E32" s="183"/>
      <c r="F32" s="22" t="s">
        <v>71</v>
      </c>
      <c r="G32" s="17" t="s">
        <v>1603</v>
      </c>
      <c r="H32" s="17"/>
      <c r="I32" s="23">
        <v>131.29</v>
      </c>
      <c r="J32" s="109"/>
      <c r="K32" s="132"/>
      <c r="L32" s="147">
        <v>131.29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152.59402097408801</v>
      </c>
      <c r="T32" s="2">
        <f t="shared" si="1"/>
        <v>152.59402097408801</v>
      </c>
    </row>
    <row r="33" spans="1:20" s="2" customFormat="1" ht="22.5" x14ac:dyDescent="0.25">
      <c r="A33" s="20"/>
      <c r="B33" s="21" t="s">
        <v>884</v>
      </c>
      <c r="C33" s="183" t="s">
        <v>885</v>
      </c>
      <c r="D33" s="183"/>
      <c r="E33" s="183"/>
      <c r="F33" s="22" t="s">
        <v>71</v>
      </c>
      <c r="G33" s="17" t="s">
        <v>1568</v>
      </c>
      <c r="H33" s="17"/>
      <c r="I33" s="23">
        <v>17.22</v>
      </c>
      <c r="J33" s="109"/>
      <c r="K33" s="132"/>
      <c r="L33" s="147">
        <v>17.22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20.014235975122201</v>
      </c>
      <c r="T33" s="2">
        <f t="shared" si="1"/>
        <v>20.014235975122201</v>
      </c>
    </row>
    <row r="34" spans="1:20" s="2" customFormat="1" ht="22.5" x14ac:dyDescent="0.25">
      <c r="A34" s="20"/>
      <c r="B34" s="21" t="s">
        <v>1495</v>
      </c>
      <c r="C34" s="183" t="s">
        <v>1496</v>
      </c>
      <c r="D34" s="183"/>
      <c r="E34" s="183"/>
      <c r="F34" s="22" t="s">
        <v>71</v>
      </c>
      <c r="G34" s="17" t="s">
        <v>1604</v>
      </c>
      <c r="H34" s="17"/>
      <c r="I34" s="23">
        <v>3.27</v>
      </c>
      <c r="J34" s="109"/>
      <c r="K34" s="132"/>
      <c r="L34" s="147">
        <v>3.27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3.8006127548577</v>
      </c>
      <c r="T34" s="2">
        <f t="shared" si="1"/>
        <v>3.8006127548577</v>
      </c>
    </row>
    <row r="35" spans="1:20" s="2" customFormat="1" ht="22.5" x14ac:dyDescent="0.25">
      <c r="A35" s="25" t="s">
        <v>76</v>
      </c>
      <c r="B35" s="26" t="s">
        <v>1498</v>
      </c>
      <c r="C35" s="186" t="s">
        <v>1499</v>
      </c>
      <c r="D35" s="186"/>
      <c r="E35" s="186"/>
      <c r="F35" s="27" t="s">
        <v>880</v>
      </c>
      <c r="G35" s="28" t="s">
        <v>91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20"/>
      <c r="B36" s="21" t="s">
        <v>1500</v>
      </c>
      <c r="C36" s="183" t="s">
        <v>1501</v>
      </c>
      <c r="D36" s="183"/>
      <c r="E36" s="183"/>
      <c r="F36" s="22" t="s">
        <v>79</v>
      </c>
      <c r="G36" s="17" t="s">
        <v>1605</v>
      </c>
      <c r="H36" s="17"/>
      <c r="I36" s="23">
        <v>118.68</v>
      </c>
      <c r="J36" s="109"/>
      <c r="K36" s="132"/>
      <c r="L36" s="147">
        <v>118.68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137.937835396487</v>
      </c>
      <c r="T36" s="2">
        <f t="shared" si="1"/>
        <v>137.937835396487</v>
      </c>
    </row>
    <row r="37" spans="1:20" s="2" customFormat="1" ht="22.5" x14ac:dyDescent="0.25">
      <c r="A37" s="20"/>
      <c r="B37" s="21" t="s">
        <v>800</v>
      </c>
      <c r="C37" s="183" t="s">
        <v>801</v>
      </c>
      <c r="D37" s="183"/>
      <c r="E37" s="183"/>
      <c r="F37" s="22" t="s">
        <v>282</v>
      </c>
      <c r="G37" s="17" t="s">
        <v>1570</v>
      </c>
      <c r="H37" s="17"/>
      <c r="I37" s="23">
        <v>8.67</v>
      </c>
      <c r="J37" s="109"/>
      <c r="K37" s="132"/>
      <c r="L37" s="147">
        <v>8.67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10.0768540014117</v>
      </c>
      <c r="T37" s="2">
        <f t="shared" si="1"/>
        <v>10.0768540014117</v>
      </c>
    </row>
    <row r="38" spans="1:20" s="2" customFormat="1" ht="15" x14ac:dyDescent="0.25">
      <c r="A38" s="10" t="s">
        <v>54</v>
      </c>
      <c r="B38" s="11" t="s">
        <v>4295</v>
      </c>
      <c r="C38" s="182" t="s">
        <v>4635</v>
      </c>
      <c r="D38" s="182"/>
      <c r="E38" s="182"/>
      <c r="F38" s="10" t="s">
        <v>17</v>
      </c>
      <c r="G38" s="12">
        <v>3</v>
      </c>
      <c r="H38" s="12"/>
      <c r="I38" s="13">
        <v>3911</v>
      </c>
      <c r="J38" s="72"/>
      <c r="K38" s="131"/>
      <c r="L38" s="72">
        <v>511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4545.6258361616101</v>
      </c>
      <c r="T38" s="2">
        <f t="shared" si="1"/>
        <v>593.91838462760995</v>
      </c>
    </row>
    <row r="39" spans="1:20" s="2" customFormat="1" ht="15" x14ac:dyDescent="0.25">
      <c r="A39" s="14"/>
      <c r="B39" s="15"/>
      <c r="C39" s="15"/>
      <c r="D39" s="15"/>
      <c r="E39" s="16" t="s">
        <v>18</v>
      </c>
      <c r="F39" s="16"/>
      <c r="G39" s="17"/>
      <c r="H39" s="17"/>
      <c r="I39" s="18">
        <v>10274</v>
      </c>
      <c r="J39" s="114"/>
      <c r="K39" s="138"/>
      <c r="L39" s="151"/>
      <c r="M39" s="19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11941.130105017701</v>
      </c>
      <c r="T39" s="2">
        <f t="shared" si="1"/>
        <v>0</v>
      </c>
    </row>
    <row r="40" spans="1:20" s="2" customFormat="1" ht="22.5" x14ac:dyDescent="0.25">
      <c r="A40" s="20"/>
      <c r="B40" s="21" t="s">
        <v>41</v>
      </c>
      <c r="C40" s="183" t="s">
        <v>42</v>
      </c>
      <c r="D40" s="183"/>
      <c r="E40" s="183"/>
      <c r="F40" s="22" t="s">
        <v>21</v>
      </c>
      <c r="G40" s="17" t="s">
        <v>61</v>
      </c>
      <c r="H40" s="17"/>
      <c r="I40" s="23">
        <v>44.93</v>
      </c>
      <c r="J40" s="109"/>
      <c r="K40" s="132"/>
      <c r="L40" s="147">
        <v>44.93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52.220651705124297</v>
      </c>
      <c r="T40" s="2">
        <f t="shared" si="1"/>
        <v>52.220651705124297</v>
      </c>
    </row>
    <row r="41" spans="1:20" s="2" customFormat="1" ht="22.5" x14ac:dyDescent="0.25">
      <c r="A41" s="20"/>
      <c r="B41" s="21" t="s">
        <v>778</v>
      </c>
      <c r="C41" s="183" t="s">
        <v>24</v>
      </c>
      <c r="D41" s="183"/>
      <c r="E41" s="183"/>
      <c r="F41" s="22" t="s">
        <v>71</v>
      </c>
      <c r="G41" s="17" t="s">
        <v>802</v>
      </c>
      <c r="H41" s="17"/>
      <c r="I41" s="23">
        <v>14.07</v>
      </c>
      <c r="J41" s="109"/>
      <c r="K41" s="132"/>
      <c r="L41" s="147">
        <v>14.07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16.353095247965701</v>
      </c>
      <c r="T41" s="2">
        <f t="shared" si="1"/>
        <v>16.353095247965701</v>
      </c>
    </row>
    <row r="42" spans="1:20" s="2" customFormat="1" ht="22.5" x14ac:dyDescent="0.25">
      <c r="A42" s="25" t="s">
        <v>76</v>
      </c>
      <c r="B42" s="26" t="s">
        <v>902</v>
      </c>
      <c r="C42" s="186" t="s">
        <v>903</v>
      </c>
      <c r="D42" s="186"/>
      <c r="E42" s="186"/>
      <c r="F42" s="27" t="s">
        <v>79</v>
      </c>
      <c r="G42" s="28" t="s">
        <v>80</v>
      </c>
      <c r="H42" s="28"/>
      <c r="I42" s="29">
        <v>0</v>
      </c>
      <c r="J42" s="110"/>
      <c r="K42" s="133"/>
      <c r="L42" s="148">
        <v>0</v>
      </c>
      <c r="M42" s="30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0</v>
      </c>
      <c r="T42" s="2">
        <f t="shared" si="1"/>
        <v>0</v>
      </c>
    </row>
    <row r="43" spans="1:20" s="2" customFormat="1" ht="15" x14ac:dyDescent="0.25">
      <c r="A43" s="10" t="s">
        <v>56</v>
      </c>
      <c r="B43" s="11" t="s">
        <v>890</v>
      </c>
      <c r="C43" s="182" t="s">
        <v>4636</v>
      </c>
      <c r="D43" s="182"/>
      <c r="E43" s="182"/>
      <c r="F43" s="10" t="s">
        <v>892</v>
      </c>
      <c r="G43" s="32">
        <v>0.5</v>
      </c>
      <c r="H43" s="32"/>
      <c r="I43" s="13">
        <v>1632</v>
      </c>
      <c r="J43" s="72"/>
      <c r="K43" s="131"/>
      <c r="L43" s="72">
        <v>30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1896.81957673632</v>
      </c>
      <c r="T43" s="2">
        <f t="shared" si="1"/>
        <v>34.868006925300001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4709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5473.1148203745897</v>
      </c>
      <c r="T44" s="2">
        <f t="shared" si="1"/>
        <v>0</v>
      </c>
    </row>
    <row r="45" spans="1:20" s="2" customFormat="1" ht="22.5" x14ac:dyDescent="0.25">
      <c r="A45" s="20"/>
      <c r="B45" s="21" t="s">
        <v>41</v>
      </c>
      <c r="C45" s="183" t="s">
        <v>42</v>
      </c>
      <c r="D45" s="183"/>
      <c r="E45" s="183"/>
      <c r="F45" s="22" t="s">
        <v>21</v>
      </c>
      <c r="G45" s="17" t="s">
        <v>4637</v>
      </c>
      <c r="H45" s="17"/>
      <c r="I45" s="23">
        <v>1.87</v>
      </c>
      <c r="J45" s="109"/>
      <c r="K45" s="132"/>
      <c r="L45" s="147">
        <v>1.87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2.1734390983437</v>
      </c>
      <c r="T45" s="2">
        <f t="shared" si="1"/>
        <v>2.1734390983437</v>
      </c>
    </row>
    <row r="46" spans="1:20" s="2" customFormat="1" ht="22.5" x14ac:dyDescent="0.25">
      <c r="A46" s="20"/>
      <c r="B46" s="21" t="s">
        <v>778</v>
      </c>
      <c r="C46" s="183" t="s">
        <v>24</v>
      </c>
      <c r="D46" s="183"/>
      <c r="E46" s="183"/>
      <c r="F46" s="22" t="s">
        <v>71</v>
      </c>
      <c r="G46" s="17" t="s">
        <v>4638</v>
      </c>
      <c r="H46" s="17"/>
      <c r="I46" s="23">
        <v>1.56</v>
      </c>
      <c r="J46" s="109"/>
      <c r="K46" s="132"/>
      <c r="L46" s="147">
        <v>1.56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1.8131363601156001</v>
      </c>
      <c r="T46" s="2">
        <f t="shared" si="1"/>
        <v>1.8131363601156001</v>
      </c>
    </row>
    <row r="47" spans="1:20" s="2" customFormat="1" ht="22.5" x14ac:dyDescent="0.25">
      <c r="A47" s="25" t="s">
        <v>76</v>
      </c>
      <c r="B47" s="26" t="s">
        <v>895</v>
      </c>
      <c r="C47" s="186" t="s">
        <v>896</v>
      </c>
      <c r="D47" s="186"/>
      <c r="E47" s="186"/>
      <c r="F47" s="27" t="s">
        <v>817</v>
      </c>
      <c r="G47" s="28" t="s">
        <v>4639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15" x14ac:dyDescent="0.25">
      <c r="A48" s="10" t="s">
        <v>833</v>
      </c>
      <c r="B48" s="11" t="s">
        <v>1507</v>
      </c>
      <c r="C48" s="182" t="s">
        <v>1508</v>
      </c>
      <c r="D48" s="182"/>
      <c r="E48" s="182"/>
      <c r="F48" s="10" t="s">
        <v>1509</v>
      </c>
      <c r="G48" s="12">
        <v>2</v>
      </c>
      <c r="H48" s="12"/>
      <c r="I48" s="13">
        <v>14049</v>
      </c>
      <c r="J48" s="72"/>
      <c r="K48" s="131"/>
      <c r="L48" s="72">
        <v>622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16328.687643118001</v>
      </c>
      <c r="T48" s="2">
        <f t="shared" si="1"/>
        <v>722.93001025121998</v>
      </c>
    </row>
    <row r="49" spans="1:20" s="2" customFormat="1" ht="15" x14ac:dyDescent="0.25">
      <c r="A49" s="14"/>
      <c r="B49" s="15"/>
      <c r="C49" s="15"/>
      <c r="D49" s="15"/>
      <c r="E49" s="16" t="s">
        <v>18</v>
      </c>
      <c r="F49" s="16"/>
      <c r="G49" s="17"/>
      <c r="H49" s="17"/>
      <c r="I49" s="18">
        <v>39249</v>
      </c>
      <c r="J49" s="114"/>
      <c r="K49" s="138"/>
      <c r="L49" s="151"/>
      <c r="M49" s="19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45617.813460370002</v>
      </c>
      <c r="T49" s="2">
        <f t="shared" si="1"/>
        <v>0</v>
      </c>
    </row>
    <row r="50" spans="1:20" s="2" customFormat="1" ht="22.5" x14ac:dyDescent="0.25">
      <c r="A50" s="20"/>
      <c r="B50" s="21" t="s">
        <v>41</v>
      </c>
      <c r="C50" s="183" t="s">
        <v>42</v>
      </c>
      <c r="D50" s="183"/>
      <c r="E50" s="183"/>
      <c r="F50" s="22" t="s">
        <v>21</v>
      </c>
      <c r="G50" s="17" t="s">
        <v>1567</v>
      </c>
      <c r="H50" s="17"/>
      <c r="I50" s="23">
        <v>10.3</v>
      </c>
      <c r="J50" s="109"/>
      <c r="K50" s="132"/>
      <c r="L50" s="147">
        <v>10.3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11.971349044353</v>
      </c>
      <c r="T50" s="2">
        <f t="shared" si="1"/>
        <v>11.971349044353</v>
      </c>
    </row>
    <row r="51" spans="1:20" s="2" customFormat="1" ht="22.5" x14ac:dyDescent="0.25">
      <c r="A51" s="20"/>
      <c r="B51" s="21" t="s">
        <v>778</v>
      </c>
      <c r="C51" s="183" t="s">
        <v>24</v>
      </c>
      <c r="D51" s="183"/>
      <c r="E51" s="183"/>
      <c r="F51" s="22" t="s">
        <v>71</v>
      </c>
      <c r="G51" s="17" t="s">
        <v>1568</v>
      </c>
      <c r="H51" s="17"/>
      <c r="I51" s="23">
        <v>30.01</v>
      </c>
      <c r="J51" s="109"/>
      <c r="K51" s="132"/>
      <c r="L51" s="147">
        <v>30.01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34.879629594275102</v>
      </c>
      <c r="T51" s="2">
        <f t="shared" si="1"/>
        <v>34.879629594275102</v>
      </c>
    </row>
    <row r="52" spans="1:20" s="2" customFormat="1" ht="22.5" x14ac:dyDescent="0.25">
      <c r="A52" s="20"/>
      <c r="B52" s="21" t="s">
        <v>884</v>
      </c>
      <c r="C52" s="183" t="s">
        <v>885</v>
      </c>
      <c r="D52" s="183"/>
      <c r="E52" s="183"/>
      <c r="F52" s="22" t="s">
        <v>71</v>
      </c>
      <c r="G52" s="17" t="s">
        <v>1569</v>
      </c>
      <c r="H52" s="17"/>
      <c r="I52" s="23">
        <v>22.96</v>
      </c>
      <c r="J52" s="109"/>
      <c r="K52" s="132"/>
      <c r="L52" s="147">
        <v>22.96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26.685647966829599</v>
      </c>
      <c r="T52" s="2">
        <f t="shared" si="1"/>
        <v>26.685647966829599</v>
      </c>
    </row>
    <row r="53" spans="1:20" s="2" customFormat="1" ht="22.5" x14ac:dyDescent="0.25">
      <c r="A53" s="25" t="s">
        <v>344</v>
      </c>
      <c r="B53" s="26" t="s">
        <v>366</v>
      </c>
      <c r="C53" s="186" t="s">
        <v>367</v>
      </c>
      <c r="D53" s="186"/>
      <c r="E53" s="186"/>
      <c r="F53" s="27" t="s">
        <v>21</v>
      </c>
      <c r="G53" s="28" t="s">
        <v>347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5" t="s">
        <v>76</v>
      </c>
      <c r="B54" s="26" t="s">
        <v>1513</v>
      </c>
      <c r="C54" s="186" t="s">
        <v>1514</v>
      </c>
      <c r="D54" s="186"/>
      <c r="E54" s="186"/>
      <c r="F54" s="27" t="s">
        <v>79</v>
      </c>
      <c r="G54" s="28" t="s">
        <v>91</v>
      </c>
      <c r="H54" s="28"/>
      <c r="I54" s="29">
        <v>0</v>
      </c>
      <c r="J54" s="110"/>
      <c r="K54" s="133"/>
      <c r="L54" s="148">
        <v>0</v>
      </c>
      <c r="M54" s="30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</v>
      </c>
      <c r="T54" s="2">
        <f t="shared" si="1"/>
        <v>0</v>
      </c>
    </row>
    <row r="55" spans="1:20" s="2" customFormat="1" ht="22.5" x14ac:dyDescent="0.25">
      <c r="A55" s="20"/>
      <c r="B55" s="21" t="s">
        <v>800</v>
      </c>
      <c r="C55" s="183" t="s">
        <v>801</v>
      </c>
      <c r="D55" s="183"/>
      <c r="E55" s="183"/>
      <c r="F55" s="22" t="s">
        <v>282</v>
      </c>
      <c r="G55" s="17" t="s">
        <v>1570</v>
      </c>
      <c r="H55" s="17"/>
      <c r="I55" s="23">
        <v>8.67</v>
      </c>
      <c r="J55" s="109"/>
      <c r="K55" s="132"/>
      <c r="L55" s="147">
        <v>8.67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10.0768540014117</v>
      </c>
      <c r="T55" s="2">
        <f t="shared" si="1"/>
        <v>10.0768540014117</v>
      </c>
    </row>
    <row r="56" spans="1:20" s="2" customFormat="1" ht="33.75" x14ac:dyDescent="0.25">
      <c r="A56" s="10" t="s">
        <v>66</v>
      </c>
      <c r="B56" s="11" t="s">
        <v>1520</v>
      </c>
      <c r="C56" s="182" t="s">
        <v>4640</v>
      </c>
      <c r="D56" s="182"/>
      <c r="E56" s="182"/>
      <c r="F56" s="10" t="s">
        <v>1522</v>
      </c>
      <c r="G56" s="12">
        <v>1</v>
      </c>
      <c r="H56" s="12"/>
      <c r="I56" s="13">
        <v>6385</v>
      </c>
      <c r="J56" s="72"/>
      <c r="K56" s="131"/>
      <c r="L56" s="72">
        <v>995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7421.0741406013503</v>
      </c>
      <c r="T56" s="2">
        <f t="shared" si="1"/>
        <v>1156.45556302245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16344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18996.090172903401</v>
      </c>
      <c r="T57" s="2">
        <f t="shared" si="1"/>
        <v>0</v>
      </c>
    </row>
    <row r="58" spans="1:20" s="2" customFormat="1" ht="22.5" x14ac:dyDescent="0.25">
      <c r="A58" s="20"/>
      <c r="B58" s="21" t="s">
        <v>69</v>
      </c>
      <c r="C58" s="183" t="s">
        <v>70</v>
      </c>
      <c r="D58" s="183"/>
      <c r="E58" s="183"/>
      <c r="F58" s="22" t="s">
        <v>71</v>
      </c>
      <c r="G58" s="17" t="s">
        <v>1523</v>
      </c>
      <c r="H58" s="17"/>
      <c r="I58" s="23">
        <v>1.69</v>
      </c>
      <c r="J58" s="109"/>
      <c r="K58" s="132"/>
      <c r="L58" s="147">
        <v>1.69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1.9642310567918999</v>
      </c>
      <c r="T58" s="2">
        <f t="shared" si="1"/>
        <v>1.9642310567918999</v>
      </c>
    </row>
    <row r="59" spans="1:20" s="2" customFormat="1" ht="22.5" x14ac:dyDescent="0.25">
      <c r="A59" s="20"/>
      <c r="B59" s="21" t="s">
        <v>778</v>
      </c>
      <c r="C59" s="183" t="s">
        <v>24</v>
      </c>
      <c r="D59" s="183"/>
      <c r="E59" s="183"/>
      <c r="F59" s="22" t="s">
        <v>71</v>
      </c>
      <c r="G59" s="17" t="s">
        <v>1524</v>
      </c>
      <c r="H59" s="17"/>
      <c r="I59" s="23">
        <v>10.16</v>
      </c>
      <c r="J59" s="109"/>
      <c r="K59" s="132"/>
      <c r="L59" s="147">
        <v>10.16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11.8086316787016</v>
      </c>
      <c r="T59" s="2">
        <f t="shared" si="1"/>
        <v>11.8086316787016</v>
      </c>
    </row>
    <row r="60" spans="1:20" s="2" customFormat="1" ht="22.5" x14ac:dyDescent="0.25">
      <c r="A60" s="20"/>
      <c r="B60" s="21" t="s">
        <v>884</v>
      </c>
      <c r="C60" s="183" t="s">
        <v>885</v>
      </c>
      <c r="D60" s="183"/>
      <c r="E60" s="183"/>
      <c r="F60" s="22" t="s">
        <v>71</v>
      </c>
      <c r="G60" s="17" t="s">
        <v>1525</v>
      </c>
      <c r="H60" s="17"/>
      <c r="I60" s="23">
        <v>27.63</v>
      </c>
      <c r="J60" s="109"/>
      <c r="K60" s="132"/>
      <c r="L60" s="147">
        <v>27.63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32.113434378201298</v>
      </c>
      <c r="T60" s="2">
        <f t="shared" si="1"/>
        <v>32.113434378201298</v>
      </c>
    </row>
    <row r="61" spans="1:20" s="2" customFormat="1" ht="22.5" x14ac:dyDescent="0.25">
      <c r="A61" s="25" t="s">
        <v>76</v>
      </c>
      <c r="B61" s="26" t="s">
        <v>1526</v>
      </c>
      <c r="C61" s="186" t="s">
        <v>1527</v>
      </c>
      <c r="D61" s="186"/>
      <c r="E61" s="186"/>
      <c r="F61" s="27" t="s">
        <v>79</v>
      </c>
      <c r="G61" s="28" t="s">
        <v>944</v>
      </c>
      <c r="H61" s="28"/>
      <c r="I61" s="29">
        <v>0</v>
      </c>
      <c r="J61" s="110"/>
      <c r="K61" s="133"/>
      <c r="L61" s="148">
        <v>0</v>
      </c>
      <c r="M61" s="3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25" t="s">
        <v>344</v>
      </c>
      <c r="B62" s="26" t="s">
        <v>366</v>
      </c>
      <c r="C62" s="186" t="s">
        <v>367</v>
      </c>
      <c r="D62" s="186"/>
      <c r="E62" s="186"/>
      <c r="F62" s="27" t="s">
        <v>21</v>
      </c>
      <c r="G62" s="28" t="s">
        <v>347</v>
      </c>
      <c r="H62" s="28"/>
      <c r="I62" s="29">
        <v>0</v>
      </c>
      <c r="J62" s="110"/>
      <c r="K62" s="133"/>
      <c r="L62" s="148">
        <v>0</v>
      </c>
      <c r="M62" s="30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</v>
      </c>
      <c r="T62" s="2">
        <f t="shared" si="1"/>
        <v>0</v>
      </c>
    </row>
    <row r="63" spans="1:20" s="2" customFormat="1" ht="22.5" x14ac:dyDescent="0.25">
      <c r="A63" s="20"/>
      <c r="B63" s="21" t="s">
        <v>800</v>
      </c>
      <c r="C63" s="183" t="s">
        <v>801</v>
      </c>
      <c r="D63" s="183"/>
      <c r="E63" s="183"/>
      <c r="F63" s="22" t="s">
        <v>282</v>
      </c>
      <c r="G63" s="17" t="s">
        <v>1528</v>
      </c>
      <c r="H63" s="17"/>
      <c r="I63" s="23">
        <v>3.71</v>
      </c>
      <c r="J63" s="109"/>
      <c r="K63" s="132"/>
      <c r="L63" s="147">
        <v>3.71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4.3120101897621002</v>
      </c>
      <c r="T63" s="2">
        <f t="shared" si="1"/>
        <v>4.3120101897621002</v>
      </c>
    </row>
    <row r="64" spans="1:20" s="2" customFormat="1" ht="22.5" x14ac:dyDescent="0.25">
      <c r="A64" s="20"/>
      <c r="B64" s="21" t="s">
        <v>284</v>
      </c>
      <c r="C64" s="183" t="s">
        <v>285</v>
      </c>
      <c r="D64" s="183"/>
      <c r="E64" s="183"/>
      <c r="F64" s="22" t="s">
        <v>79</v>
      </c>
      <c r="G64" s="17" t="s">
        <v>1529</v>
      </c>
      <c r="H64" s="17"/>
      <c r="I64" s="23">
        <v>65.319999999999993</v>
      </c>
      <c r="J64" s="109"/>
      <c r="K64" s="132"/>
      <c r="L64" s="147">
        <v>65.319999999999993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75.919273745353195</v>
      </c>
      <c r="T64" s="2">
        <f t="shared" si="1"/>
        <v>75.919273745353195</v>
      </c>
    </row>
    <row r="65" spans="1:20" s="2" customFormat="1" ht="22.5" x14ac:dyDescent="0.25">
      <c r="A65" s="20"/>
      <c r="B65" s="21" t="s">
        <v>1097</v>
      </c>
      <c r="C65" s="183" t="s">
        <v>1098</v>
      </c>
      <c r="D65" s="183"/>
      <c r="E65" s="183"/>
      <c r="F65" s="22" t="s">
        <v>135</v>
      </c>
      <c r="G65" s="17" t="s">
        <v>159</v>
      </c>
      <c r="H65" s="17"/>
      <c r="I65" s="23">
        <v>6.26</v>
      </c>
      <c r="J65" s="109"/>
      <c r="K65" s="132"/>
      <c r="L65" s="147">
        <v>6.26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7.2757907784125999</v>
      </c>
      <c r="T65" s="2">
        <f t="shared" si="1"/>
        <v>7.2757907784125999</v>
      </c>
    </row>
    <row r="66" spans="1:20" s="2" customFormat="1" ht="22.5" x14ac:dyDescent="0.25">
      <c r="A66" s="10" t="s">
        <v>837</v>
      </c>
      <c r="B66" s="11" t="s">
        <v>881</v>
      </c>
      <c r="C66" s="182" t="s">
        <v>4641</v>
      </c>
      <c r="D66" s="182"/>
      <c r="E66" s="182"/>
      <c r="F66" s="10" t="s">
        <v>883</v>
      </c>
      <c r="G66" s="12">
        <v>2</v>
      </c>
      <c r="H66" s="12"/>
      <c r="I66" s="13">
        <v>7848</v>
      </c>
      <c r="J66" s="72"/>
      <c r="K66" s="131"/>
      <c r="L66" s="72">
        <v>217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9121.4706116584803</v>
      </c>
      <c r="T66" s="2">
        <f t="shared" si="1"/>
        <v>252.21191675967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22224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0" si="2">I67*N67*O67*P67*Q67*R67</f>
        <v>25830.219530262199</v>
      </c>
      <c r="T67" s="2">
        <f t="shared" ref="T67:T110" si="3">L67*N67*O67*P67*Q67*R67</f>
        <v>0</v>
      </c>
    </row>
    <row r="68" spans="1:20" s="2" customFormat="1" ht="22.5" x14ac:dyDescent="0.25">
      <c r="A68" s="20"/>
      <c r="B68" s="21" t="s">
        <v>884</v>
      </c>
      <c r="C68" s="183" t="s">
        <v>885</v>
      </c>
      <c r="D68" s="183"/>
      <c r="E68" s="183"/>
      <c r="F68" s="22" t="s">
        <v>71</v>
      </c>
      <c r="G68" s="17" t="s">
        <v>1531</v>
      </c>
      <c r="H68" s="17"/>
      <c r="I68" s="23">
        <v>25.12</v>
      </c>
      <c r="J68" s="109"/>
      <c r="K68" s="132"/>
      <c r="L68" s="147">
        <v>25.12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29.196144465451201</v>
      </c>
      <c r="T68" s="2">
        <f t="shared" si="3"/>
        <v>29.196144465451201</v>
      </c>
    </row>
    <row r="69" spans="1:20" s="2" customFormat="1" ht="22.5" x14ac:dyDescent="0.25">
      <c r="A69" s="25" t="s">
        <v>76</v>
      </c>
      <c r="B69" s="26" t="s">
        <v>887</v>
      </c>
      <c r="C69" s="186" t="s">
        <v>888</v>
      </c>
      <c r="D69" s="186"/>
      <c r="E69" s="186"/>
      <c r="F69" s="27" t="s">
        <v>79</v>
      </c>
      <c r="G69" s="28" t="s">
        <v>91</v>
      </c>
      <c r="H69" s="28"/>
      <c r="I69" s="29">
        <v>0</v>
      </c>
      <c r="J69" s="110"/>
      <c r="K69" s="133"/>
      <c r="L69" s="148">
        <v>0</v>
      </c>
      <c r="M69" s="3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206" t="s">
        <v>4492</v>
      </c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8"/>
      <c r="M70" s="12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s="2" customFormat="1" ht="15" x14ac:dyDescent="0.25">
      <c r="A71" s="10" t="s">
        <v>840</v>
      </c>
      <c r="B71" s="11" t="s">
        <v>15</v>
      </c>
      <c r="C71" s="182" t="s">
        <v>4642</v>
      </c>
      <c r="D71" s="182"/>
      <c r="E71" s="182"/>
      <c r="F71" s="10" t="s">
        <v>17</v>
      </c>
      <c r="G71" s="12">
        <v>1</v>
      </c>
      <c r="H71" s="12"/>
      <c r="I71" s="13">
        <v>2156</v>
      </c>
      <c r="J71" s="72"/>
      <c r="K71" s="131"/>
      <c r="L71" s="72">
        <v>36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2505.8474310315601</v>
      </c>
      <c r="T71" s="2">
        <f t="shared" si="3"/>
        <v>41.841608310360002</v>
      </c>
    </row>
    <row r="72" spans="1:20" s="2" customFormat="1" ht="15" x14ac:dyDescent="0.25">
      <c r="A72" s="14"/>
      <c r="B72" s="15"/>
      <c r="C72" s="15"/>
      <c r="D72" s="15"/>
      <c r="E72" s="16" t="s">
        <v>18</v>
      </c>
      <c r="F72" s="16"/>
      <c r="G72" s="17"/>
      <c r="H72" s="17"/>
      <c r="I72" s="18">
        <v>4647</v>
      </c>
      <c r="J72" s="114"/>
      <c r="K72" s="138"/>
      <c r="L72" s="151"/>
      <c r="M72" s="1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5401.0542727289703</v>
      </c>
      <c r="T72" s="2">
        <f t="shared" si="3"/>
        <v>0</v>
      </c>
    </row>
    <row r="73" spans="1:20" s="2" customFormat="1" ht="22.5" x14ac:dyDescent="0.25">
      <c r="A73" s="20"/>
      <c r="B73" s="21" t="s">
        <v>19</v>
      </c>
      <c r="C73" s="183" t="s">
        <v>20</v>
      </c>
      <c r="D73" s="183"/>
      <c r="E73" s="183"/>
      <c r="F73" s="22" t="s">
        <v>21</v>
      </c>
      <c r="G73" s="17" t="s">
        <v>1534</v>
      </c>
      <c r="H73" s="17"/>
      <c r="I73" s="23">
        <v>1.1299999999999999</v>
      </c>
      <c r="J73" s="109"/>
      <c r="K73" s="132"/>
      <c r="L73" s="147">
        <v>1.1299999999999999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1.3133615941862999</v>
      </c>
      <c r="T73" s="2">
        <f t="shared" si="3"/>
        <v>1.3133615941862999</v>
      </c>
    </row>
    <row r="74" spans="1:20" s="2" customFormat="1" ht="22.5" x14ac:dyDescent="0.25">
      <c r="A74" s="20"/>
      <c r="B74" s="21" t="s">
        <v>23</v>
      </c>
      <c r="C74" s="183" t="s">
        <v>24</v>
      </c>
      <c r="D74" s="183"/>
      <c r="E74" s="183"/>
      <c r="F74" s="22" t="s">
        <v>21</v>
      </c>
      <c r="G74" s="17" t="s">
        <v>1534</v>
      </c>
      <c r="H74" s="17"/>
      <c r="I74" s="23">
        <v>1.56</v>
      </c>
      <c r="J74" s="109"/>
      <c r="K74" s="132"/>
      <c r="L74" s="147">
        <v>1.56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1.8131363601156001</v>
      </c>
      <c r="T74" s="2">
        <f t="shared" si="3"/>
        <v>1.8131363601156001</v>
      </c>
    </row>
    <row r="75" spans="1:20" s="2" customFormat="1" ht="22.5" x14ac:dyDescent="0.25">
      <c r="A75" s="20"/>
      <c r="B75" s="21" t="s">
        <v>25</v>
      </c>
      <c r="C75" s="183" t="s">
        <v>26</v>
      </c>
      <c r="D75" s="183"/>
      <c r="E75" s="183"/>
      <c r="F75" s="22" t="s">
        <v>21</v>
      </c>
      <c r="G75" s="17" t="s">
        <v>1535</v>
      </c>
      <c r="H75" s="17"/>
      <c r="I75" s="23">
        <v>0.51</v>
      </c>
      <c r="J75" s="109"/>
      <c r="K75" s="132"/>
      <c r="L75" s="147">
        <v>0.51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0.59275611773009995</v>
      </c>
      <c r="T75" s="2">
        <f t="shared" si="3"/>
        <v>0.59275611773009995</v>
      </c>
    </row>
    <row r="76" spans="1:20" s="2" customFormat="1" ht="22.5" x14ac:dyDescent="0.25">
      <c r="A76" s="20"/>
      <c r="B76" s="21" t="s">
        <v>28</v>
      </c>
      <c r="C76" s="183" t="s">
        <v>29</v>
      </c>
      <c r="D76" s="183"/>
      <c r="E76" s="183"/>
      <c r="F76" s="22" t="s">
        <v>30</v>
      </c>
      <c r="G76" s="17" t="s">
        <v>1536</v>
      </c>
      <c r="H76" s="17"/>
      <c r="I76" s="23">
        <v>0.89</v>
      </c>
      <c r="J76" s="109"/>
      <c r="K76" s="132"/>
      <c r="L76" s="147">
        <v>0.89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1.0344175387839001</v>
      </c>
      <c r="T76" s="2">
        <f t="shared" si="3"/>
        <v>1.0344175387839001</v>
      </c>
    </row>
    <row r="77" spans="1:20" s="2" customFormat="1" ht="15" x14ac:dyDescent="0.25">
      <c r="A77" s="10" t="s">
        <v>86</v>
      </c>
      <c r="B77" s="11" t="s">
        <v>15</v>
      </c>
      <c r="C77" s="182" t="s">
        <v>4643</v>
      </c>
      <c r="D77" s="182"/>
      <c r="E77" s="182"/>
      <c r="F77" s="10" t="s">
        <v>17</v>
      </c>
      <c r="G77" s="12">
        <v>1</v>
      </c>
      <c r="H77" s="12"/>
      <c r="I77" s="13">
        <v>2156</v>
      </c>
      <c r="J77" s="72"/>
      <c r="K77" s="131"/>
      <c r="L77" s="72">
        <v>36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2505.8474310315601</v>
      </c>
      <c r="T77" s="2">
        <f t="shared" si="3"/>
        <v>41.841608310360002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4647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5401.0542727289703</v>
      </c>
      <c r="T78" s="2">
        <f t="shared" si="3"/>
        <v>0</v>
      </c>
    </row>
    <row r="79" spans="1:20" s="2" customFormat="1" ht="22.5" x14ac:dyDescent="0.25">
      <c r="A79" s="20"/>
      <c r="B79" s="21" t="s">
        <v>19</v>
      </c>
      <c r="C79" s="183" t="s">
        <v>20</v>
      </c>
      <c r="D79" s="183"/>
      <c r="E79" s="183"/>
      <c r="F79" s="22" t="s">
        <v>21</v>
      </c>
      <c r="G79" s="17" t="s">
        <v>1534</v>
      </c>
      <c r="H79" s="17"/>
      <c r="I79" s="23">
        <v>1.1299999999999999</v>
      </c>
      <c r="J79" s="109"/>
      <c r="K79" s="132"/>
      <c r="L79" s="147">
        <v>1.1299999999999999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1.3133615941862999</v>
      </c>
      <c r="T79" s="2">
        <f t="shared" si="3"/>
        <v>1.3133615941862999</v>
      </c>
    </row>
    <row r="80" spans="1:20" s="2" customFormat="1" ht="22.5" x14ac:dyDescent="0.25">
      <c r="A80" s="20"/>
      <c r="B80" s="21" t="s">
        <v>23</v>
      </c>
      <c r="C80" s="183" t="s">
        <v>24</v>
      </c>
      <c r="D80" s="183"/>
      <c r="E80" s="183"/>
      <c r="F80" s="22" t="s">
        <v>21</v>
      </c>
      <c r="G80" s="17" t="s">
        <v>1534</v>
      </c>
      <c r="H80" s="17"/>
      <c r="I80" s="23">
        <v>1.56</v>
      </c>
      <c r="J80" s="109"/>
      <c r="K80" s="132"/>
      <c r="L80" s="147">
        <v>1.56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1.8131363601156001</v>
      </c>
      <c r="T80" s="2">
        <f t="shared" si="3"/>
        <v>1.8131363601156001</v>
      </c>
    </row>
    <row r="81" spans="1:20" s="2" customFormat="1" ht="22.5" x14ac:dyDescent="0.25">
      <c r="A81" s="20"/>
      <c r="B81" s="21" t="s">
        <v>25</v>
      </c>
      <c r="C81" s="183" t="s">
        <v>26</v>
      </c>
      <c r="D81" s="183"/>
      <c r="E81" s="183"/>
      <c r="F81" s="22" t="s">
        <v>21</v>
      </c>
      <c r="G81" s="17" t="s">
        <v>1535</v>
      </c>
      <c r="H81" s="17"/>
      <c r="I81" s="23">
        <v>0.51</v>
      </c>
      <c r="J81" s="109"/>
      <c r="K81" s="132"/>
      <c r="L81" s="147">
        <v>0.51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0.59275611773009995</v>
      </c>
      <c r="T81" s="2">
        <f t="shared" si="3"/>
        <v>0.59275611773009995</v>
      </c>
    </row>
    <row r="82" spans="1:20" s="2" customFormat="1" ht="22.5" x14ac:dyDescent="0.25">
      <c r="A82" s="20"/>
      <c r="B82" s="21" t="s">
        <v>28</v>
      </c>
      <c r="C82" s="183" t="s">
        <v>29</v>
      </c>
      <c r="D82" s="183"/>
      <c r="E82" s="183"/>
      <c r="F82" s="22" t="s">
        <v>30</v>
      </c>
      <c r="G82" s="17" t="s">
        <v>1536</v>
      </c>
      <c r="H82" s="17"/>
      <c r="I82" s="23">
        <v>0.89</v>
      </c>
      <c r="J82" s="109"/>
      <c r="K82" s="132"/>
      <c r="L82" s="147">
        <v>0.89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1.0344175387839001</v>
      </c>
      <c r="T82" s="2">
        <f t="shared" si="3"/>
        <v>1.0344175387839001</v>
      </c>
    </row>
    <row r="83" spans="1:20" s="2" customFormat="1" ht="15" x14ac:dyDescent="0.25">
      <c r="A83" s="10" t="s">
        <v>859</v>
      </c>
      <c r="B83" s="11" t="s">
        <v>1553</v>
      </c>
      <c r="C83" s="182" t="s">
        <v>4303</v>
      </c>
      <c r="D83" s="182"/>
      <c r="E83" s="182"/>
      <c r="F83" s="10" t="s">
        <v>17</v>
      </c>
      <c r="G83" s="12">
        <v>4</v>
      </c>
      <c r="H83" s="12"/>
      <c r="I83" s="13">
        <v>2332</v>
      </c>
      <c r="J83" s="72"/>
      <c r="K83" s="131"/>
      <c r="L83" s="72">
        <v>11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2710.4064049933199</v>
      </c>
      <c r="T83" s="2">
        <f t="shared" si="3"/>
        <v>12.784935872609999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5401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6277.4035134515098</v>
      </c>
      <c r="T84" s="2">
        <f t="shared" si="3"/>
        <v>0</v>
      </c>
    </row>
    <row r="85" spans="1:20" s="2" customFormat="1" ht="22.5" x14ac:dyDescent="0.25">
      <c r="A85" s="20"/>
      <c r="B85" s="21" t="s">
        <v>28</v>
      </c>
      <c r="C85" s="183" t="s">
        <v>29</v>
      </c>
      <c r="D85" s="183"/>
      <c r="E85" s="183"/>
      <c r="F85" s="22" t="s">
        <v>30</v>
      </c>
      <c r="G85" s="17" t="s">
        <v>4644</v>
      </c>
      <c r="H85" s="17"/>
      <c r="I85" s="23">
        <v>1.36</v>
      </c>
      <c r="J85" s="109"/>
      <c r="K85" s="132"/>
      <c r="L85" s="147">
        <v>1.36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1.5806829806136</v>
      </c>
      <c r="T85" s="2">
        <f t="shared" si="3"/>
        <v>1.5806829806136</v>
      </c>
    </row>
    <row r="86" spans="1:20" s="2" customFormat="1" ht="15" x14ac:dyDescent="0.25">
      <c r="A86" s="10" t="s">
        <v>862</v>
      </c>
      <c r="B86" s="11" t="s">
        <v>1537</v>
      </c>
      <c r="C86" s="182" t="s">
        <v>4306</v>
      </c>
      <c r="D86" s="182"/>
      <c r="E86" s="182"/>
      <c r="F86" s="10" t="s">
        <v>17</v>
      </c>
      <c r="G86" s="12">
        <v>1</v>
      </c>
      <c r="H86" s="12"/>
      <c r="I86" s="13">
        <v>339</v>
      </c>
      <c r="J86" s="72"/>
      <c r="K86" s="131"/>
      <c r="L86" s="72">
        <v>12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394.00847825589</v>
      </c>
      <c r="T86" s="2">
        <f t="shared" si="3"/>
        <v>13.947202770120001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783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910.05498075032995</v>
      </c>
      <c r="T87" s="2">
        <f t="shared" si="3"/>
        <v>0</v>
      </c>
    </row>
    <row r="88" spans="1:20" s="2" customFormat="1" ht="22.5" x14ac:dyDescent="0.25">
      <c r="A88" s="20"/>
      <c r="B88" s="21" t="s">
        <v>1539</v>
      </c>
      <c r="C88" s="183" t="s">
        <v>1540</v>
      </c>
      <c r="D88" s="183"/>
      <c r="E88" s="183"/>
      <c r="F88" s="22" t="s">
        <v>21</v>
      </c>
      <c r="G88" s="17" t="s">
        <v>1548</v>
      </c>
      <c r="H88" s="17"/>
      <c r="I88" s="23">
        <v>1.1399999999999999</v>
      </c>
      <c r="J88" s="109"/>
      <c r="K88" s="132"/>
      <c r="L88" s="147">
        <v>1.1399999999999999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1.3249842631613999</v>
      </c>
      <c r="T88" s="2">
        <f t="shared" si="3"/>
        <v>1.3249842631613999</v>
      </c>
    </row>
    <row r="89" spans="1:20" s="2" customFormat="1" ht="22.5" x14ac:dyDescent="0.25">
      <c r="A89" s="20"/>
      <c r="B89" s="21" t="s">
        <v>28</v>
      </c>
      <c r="C89" s="183" t="s">
        <v>29</v>
      </c>
      <c r="D89" s="183"/>
      <c r="E89" s="183"/>
      <c r="F89" s="22" t="s">
        <v>30</v>
      </c>
      <c r="G89" s="17" t="s">
        <v>1575</v>
      </c>
      <c r="H89" s="17"/>
      <c r="I89" s="23">
        <v>0.2</v>
      </c>
      <c r="J89" s="109"/>
      <c r="K89" s="132"/>
      <c r="L89" s="147">
        <v>0.2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0.23245337950200001</v>
      </c>
      <c r="T89" s="2">
        <f t="shared" si="3"/>
        <v>0.23245337950200001</v>
      </c>
    </row>
    <row r="90" spans="1:20" s="2" customFormat="1" ht="15" x14ac:dyDescent="0.25">
      <c r="A90" s="10" t="s">
        <v>96</v>
      </c>
      <c r="B90" s="11" t="s">
        <v>1537</v>
      </c>
      <c r="C90" s="182" t="s">
        <v>4307</v>
      </c>
      <c r="D90" s="182"/>
      <c r="E90" s="182"/>
      <c r="F90" s="10" t="s">
        <v>17</v>
      </c>
      <c r="G90" s="12">
        <v>1</v>
      </c>
      <c r="H90" s="12"/>
      <c r="I90" s="13">
        <v>339</v>
      </c>
      <c r="J90" s="72"/>
      <c r="K90" s="131"/>
      <c r="L90" s="72">
        <v>12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394.00847825589</v>
      </c>
      <c r="T90" s="2">
        <f t="shared" si="3"/>
        <v>13.947202770120001</v>
      </c>
    </row>
    <row r="91" spans="1:20" s="2" customFormat="1" ht="15" x14ac:dyDescent="0.25">
      <c r="A91" s="14"/>
      <c r="B91" s="15"/>
      <c r="C91" s="15"/>
      <c r="D91" s="15"/>
      <c r="E91" s="16" t="s">
        <v>18</v>
      </c>
      <c r="F91" s="16"/>
      <c r="G91" s="17"/>
      <c r="H91" s="17"/>
      <c r="I91" s="18">
        <v>783</v>
      </c>
      <c r="J91" s="114"/>
      <c r="K91" s="138"/>
      <c r="L91" s="151"/>
      <c r="M91" s="19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910.05498075032995</v>
      </c>
      <c r="T91" s="2">
        <f t="shared" si="3"/>
        <v>0</v>
      </c>
    </row>
    <row r="92" spans="1:20" s="2" customFormat="1" ht="22.5" x14ac:dyDescent="0.25">
      <c r="A92" s="20"/>
      <c r="B92" s="21" t="s">
        <v>1539</v>
      </c>
      <c r="C92" s="183" t="s">
        <v>1540</v>
      </c>
      <c r="D92" s="183"/>
      <c r="E92" s="183"/>
      <c r="F92" s="22" t="s">
        <v>21</v>
      </c>
      <c r="G92" s="17" t="s">
        <v>1548</v>
      </c>
      <c r="H92" s="17"/>
      <c r="I92" s="23">
        <v>1.1399999999999999</v>
      </c>
      <c r="J92" s="109"/>
      <c r="K92" s="132"/>
      <c r="L92" s="147">
        <v>1.1399999999999999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1.3249842631613999</v>
      </c>
      <c r="T92" s="2">
        <f t="shared" si="3"/>
        <v>1.3249842631613999</v>
      </c>
    </row>
    <row r="93" spans="1:20" s="2" customFormat="1" ht="22.5" x14ac:dyDescent="0.25">
      <c r="A93" s="20"/>
      <c r="B93" s="21" t="s">
        <v>28</v>
      </c>
      <c r="C93" s="183" t="s">
        <v>29</v>
      </c>
      <c r="D93" s="183"/>
      <c r="E93" s="183"/>
      <c r="F93" s="22" t="s">
        <v>30</v>
      </c>
      <c r="G93" s="17" t="s">
        <v>1575</v>
      </c>
      <c r="H93" s="17"/>
      <c r="I93" s="23">
        <v>0.2</v>
      </c>
      <c r="J93" s="109"/>
      <c r="K93" s="132"/>
      <c r="L93" s="147">
        <v>0.2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0.23245337950200001</v>
      </c>
      <c r="T93" s="2">
        <f t="shared" si="3"/>
        <v>0.23245337950200001</v>
      </c>
    </row>
    <row r="94" spans="1:20" s="2" customFormat="1" ht="15" x14ac:dyDescent="0.25">
      <c r="A94" s="10" t="s">
        <v>103</v>
      </c>
      <c r="B94" s="11" t="s">
        <v>1537</v>
      </c>
      <c r="C94" s="182" t="s">
        <v>4507</v>
      </c>
      <c r="D94" s="182"/>
      <c r="E94" s="182"/>
      <c r="F94" s="10" t="s">
        <v>17</v>
      </c>
      <c r="G94" s="12">
        <v>1</v>
      </c>
      <c r="H94" s="12"/>
      <c r="I94" s="13">
        <v>339</v>
      </c>
      <c r="J94" s="72"/>
      <c r="K94" s="131"/>
      <c r="L94" s="72">
        <v>12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783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20"/>
      <c r="B96" s="21" t="s">
        <v>1539</v>
      </c>
      <c r="C96" s="183" t="s">
        <v>1540</v>
      </c>
      <c r="D96" s="183"/>
      <c r="E96" s="183"/>
      <c r="F96" s="22" t="s">
        <v>21</v>
      </c>
      <c r="G96" s="17" t="s">
        <v>1548</v>
      </c>
      <c r="H96" s="17"/>
      <c r="I96" s="23">
        <v>1.1399999999999999</v>
      </c>
      <c r="J96" s="109"/>
      <c r="K96" s="132"/>
      <c r="L96" s="147">
        <v>1.1399999999999999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20"/>
      <c r="B97" s="21" t="s">
        <v>28</v>
      </c>
      <c r="C97" s="183" t="s">
        <v>29</v>
      </c>
      <c r="D97" s="183"/>
      <c r="E97" s="183"/>
      <c r="F97" s="22" t="s">
        <v>30</v>
      </c>
      <c r="G97" s="17" t="s">
        <v>1575</v>
      </c>
      <c r="H97" s="17"/>
      <c r="I97" s="23">
        <v>0.2</v>
      </c>
      <c r="J97" s="109"/>
      <c r="K97" s="132"/>
      <c r="L97" s="147">
        <v>0.2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10" t="s">
        <v>106</v>
      </c>
      <c r="B98" s="11" t="s">
        <v>1537</v>
      </c>
      <c r="C98" s="182" t="s">
        <v>4308</v>
      </c>
      <c r="D98" s="182"/>
      <c r="E98" s="182"/>
      <c r="F98" s="10" t="s">
        <v>17</v>
      </c>
      <c r="G98" s="12">
        <v>1</v>
      </c>
      <c r="H98" s="12"/>
      <c r="I98" s="13">
        <v>339</v>
      </c>
      <c r="J98" s="72"/>
      <c r="K98" s="131"/>
      <c r="L98" s="72">
        <v>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783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20"/>
      <c r="B100" s="21" t="s">
        <v>1539</v>
      </c>
      <c r="C100" s="183" t="s">
        <v>1540</v>
      </c>
      <c r="D100" s="183"/>
      <c r="E100" s="183"/>
      <c r="F100" s="22" t="s">
        <v>21</v>
      </c>
      <c r="G100" s="17" t="s">
        <v>1548</v>
      </c>
      <c r="H100" s="17"/>
      <c r="I100" s="23">
        <v>1.1399999999999999</v>
      </c>
      <c r="J100" s="109"/>
      <c r="K100" s="132"/>
      <c r="L100" s="147">
        <v>1.1399999999999999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20"/>
      <c r="B101" s="21" t="s">
        <v>28</v>
      </c>
      <c r="C101" s="183" t="s">
        <v>29</v>
      </c>
      <c r="D101" s="183"/>
      <c r="E101" s="183"/>
      <c r="F101" s="22" t="s">
        <v>30</v>
      </c>
      <c r="G101" s="17" t="s">
        <v>1575</v>
      </c>
      <c r="H101" s="17"/>
      <c r="I101" s="23">
        <v>0.2</v>
      </c>
      <c r="J101" s="109"/>
      <c r="K101" s="132"/>
      <c r="L101" s="147">
        <v>0.2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10" t="s">
        <v>108</v>
      </c>
      <c r="B102" s="11" t="s">
        <v>1537</v>
      </c>
      <c r="C102" s="182" t="s">
        <v>4645</v>
      </c>
      <c r="D102" s="182"/>
      <c r="E102" s="182"/>
      <c r="F102" s="10" t="s">
        <v>17</v>
      </c>
      <c r="G102" s="12">
        <v>1</v>
      </c>
      <c r="H102" s="12"/>
      <c r="I102" s="13">
        <v>339</v>
      </c>
      <c r="J102" s="72"/>
      <c r="K102" s="131"/>
      <c r="L102" s="72">
        <v>12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783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20"/>
      <c r="B104" s="21" t="s">
        <v>1539</v>
      </c>
      <c r="C104" s="183" t="s">
        <v>1540</v>
      </c>
      <c r="D104" s="183"/>
      <c r="E104" s="183"/>
      <c r="F104" s="22" t="s">
        <v>21</v>
      </c>
      <c r="G104" s="17" t="s">
        <v>1548</v>
      </c>
      <c r="H104" s="17"/>
      <c r="I104" s="23">
        <v>1.1399999999999999</v>
      </c>
      <c r="J104" s="109"/>
      <c r="K104" s="132"/>
      <c r="L104" s="147">
        <v>1.1399999999999999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20"/>
      <c r="B105" s="21" t="s">
        <v>28</v>
      </c>
      <c r="C105" s="183" t="s">
        <v>29</v>
      </c>
      <c r="D105" s="183"/>
      <c r="E105" s="183"/>
      <c r="F105" s="22" t="s">
        <v>30</v>
      </c>
      <c r="G105" s="17" t="s">
        <v>1575</v>
      </c>
      <c r="H105" s="17"/>
      <c r="I105" s="23">
        <v>0.2</v>
      </c>
      <c r="J105" s="109"/>
      <c r="K105" s="132"/>
      <c r="L105" s="147">
        <v>0.2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10" t="s">
        <v>110</v>
      </c>
      <c r="B106" s="11" t="s">
        <v>57</v>
      </c>
      <c r="C106" s="182" t="s">
        <v>4309</v>
      </c>
      <c r="D106" s="182"/>
      <c r="E106" s="182"/>
      <c r="F106" s="10" t="s">
        <v>17</v>
      </c>
      <c r="G106" s="12">
        <v>1</v>
      </c>
      <c r="H106" s="12"/>
      <c r="I106" s="13">
        <v>913</v>
      </c>
      <c r="J106" s="72"/>
      <c r="K106" s="131"/>
      <c r="L106" s="72">
        <v>75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1061.14967742663</v>
      </c>
      <c r="T106" s="2">
        <f t="shared" si="3"/>
        <v>87.17001731325</v>
      </c>
    </row>
    <row r="107" spans="1:20" s="2" customFormat="1" ht="15" x14ac:dyDescent="0.25">
      <c r="A107" s="14"/>
      <c r="B107" s="15"/>
      <c r="C107" s="15"/>
      <c r="D107" s="15"/>
      <c r="E107" s="16" t="s">
        <v>18</v>
      </c>
      <c r="F107" s="16"/>
      <c r="G107" s="17"/>
      <c r="H107" s="17"/>
      <c r="I107" s="18">
        <v>1604</v>
      </c>
      <c r="J107" s="114"/>
      <c r="K107" s="138"/>
      <c r="L107" s="151"/>
      <c r="M107" s="19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1864.2761036060399</v>
      </c>
      <c r="T107" s="2">
        <f t="shared" si="3"/>
        <v>0</v>
      </c>
    </row>
    <row r="108" spans="1:20" s="2" customFormat="1" ht="22.5" x14ac:dyDescent="0.25">
      <c r="A108" s="20"/>
      <c r="B108" s="21" t="s">
        <v>59</v>
      </c>
      <c r="C108" s="183" t="s">
        <v>60</v>
      </c>
      <c r="D108" s="183"/>
      <c r="E108" s="183"/>
      <c r="F108" s="22" t="s">
        <v>21</v>
      </c>
      <c r="G108" s="17" t="s">
        <v>1705</v>
      </c>
      <c r="H108" s="17"/>
      <c r="I108" s="23">
        <v>8.51</v>
      </c>
      <c r="J108" s="109"/>
      <c r="K108" s="132"/>
      <c r="L108" s="147">
        <v>8.51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9.8908912978101</v>
      </c>
      <c r="T108" s="2">
        <f t="shared" si="3"/>
        <v>9.8908912978101</v>
      </c>
    </row>
    <row r="109" spans="1:20" s="2" customFormat="1" ht="22.5" x14ac:dyDescent="0.25">
      <c r="A109" s="20"/>
      <c r="B109" s="21" t="s">
        <v>28</v>
      </c>
      <c r="C109" s="183" t="s">
        <v>29</v>
      </c>
      <c r="D109" s="183"/>
      <c r="E109" s="183"/>
      <c r="F109" s="22" t="s">
        <v>30</v>
      </c>
      <c r="G109" s="17" t="s">
        <v>1706</v>
      </c>
      <c r="H109" s="17"/>
      <c r="I109" s="23">
        <v>0.19</v>
      </c>
      <c r="J109" s="109"/>
      <c r="K109" s="132"/>
      <c r="L109" s="147">
        <v>0.19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0.22083071052690001</v>
      </c>
      <c r="T109" s="2">
        <f t="shared" si="3"/>
        <v>0.22083071052690001</v>
      </c>
    </row>
    <row r="110" spans="1:20" s="2" customFormat="1" ht="15" x14ac:dyDescent="0.25">
      <c r="A110" s="10" t="s">
        <v>112</v>
      </c>
      <c r="B110" s="11" t="s">
        <v>57</v>
      </c>
      <c r="C110" s="182" t="s">
        <v>4646</v>
      </c>
      <c r="D110" s="182"/>
      <c r="E110" s="182"/>
      <c r="F110" s="10" t="s">
        <v>17</v>
      </c>
      <c r="G110" s="12">
        <v>1</v>
      </c>
      <c r="H110" s="12"/>
      <c r="I110" s="13">
        <v>913</v>
      </c>
      <c r="J110" s="72"/>
      <c r="K110" s="131"/>
      <c r="L110" s="72">
        <v>75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1061.14967742663</v>
      </c>
      <c r="T110" s="2">
        <f t="shared" si="3"/>
        <v>87.17001731325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1604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ref="S111:S156" si="4">I111*N111*O111*P111*Q111*R111</f>
        <v>1864.2761036060399</v>
      </c>
      <c r="T111" s="2">
        <f t="shared" ref="T111:T156" si="5">L111*N111*O111*P111*Q111*R111</f>
        <v>0</v>
      </c>
    </row>
    <row r="112" spans="1:20" s="2" customFormat="1" ht="22.5" x14ac:dyDescent="0.25">
      <c r="A112" s="20"/>
      <c r="B112" s="21" t="s">
        <v>59</v>
      </c>
      <c r="C112" s="183" t="s">
        <v>60</v>
      </c>
      <c r="D112" s="183"/>
      <c r="E112" s="183"/>
      <c r="F112" s="22" t="s">
        <v>21</v>
      </c>
      <c r="G112" s="17" t="s">
        <v>1705</v>
      </c>
      <c r="H112" s="17"/>
      <c r="I112" s="23">
        <v>8.51</v>
      </c>
      <c r="J112" s="109"/>
      <c r="K112" s="132"/>
      <c r="L112" s="147">
        <v>8.51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9.8908912978101</v>
      </c>
      <c r="T112" s="2">
        <f t="shared" si="5"/>
        <v>9.8908912978101</v>
      </c>
    </row>
    <row r="113" spans="1:20" s="2" customFormat="1" ht="22.5" x14ac:dyDescent="0.25">
      <c r="A113" s="20"/>
      <c r="B113" s="21" t="s">
        <v>28</v>
      </c>
      <c r="C113" s="183" t="s">
        <v>29</v>
      </c>
      <c r="D113" s="183"/>
      <c r="E113" s="183"/>
      <c r="F113" s="22" t="s">
        <v>30</v>
      </c>
      <c r="G113" s="17" t="s">
        <v>1706</v>
      </c>
      <c r="H113" s="17"/>
      <c r="I113" s="23">
        <v>0.19</v>
      </c>
      <c r="J113" s="109"/>
      <c r="K113" s="132"/>
      <c r="L113" s="147">
        <v>0.19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0.22083071052690001</v>
      </c>
      <c r="T113" s="2">
        <f t="shared" si="5"/>
        <v>0.22083071052690001</v>
      </c>
    </row>
    <row r="114" spans="1:20" s="2" customFormat="1" ht="15" x14ac:dyDescent="0.25">
      <c r="A114" s="10" t="s">
        <v>117</v>
      </c>
      <c r="B114" s="11" t="s">
        <v>57</v>
      </c>
      <c r="C114" s="182" t="s">
        <v>935</v>
      </c>
      <c r="D114" s="182"/>
      <c r="E114" s="182"/>
      <c r="F114" s="10" t="s">
        <v>17</v>
      </c>
      <c r="G114" s="12">
        <v>1</v>
      </c>
      <c r="H114" s="12"/>
      <c r="I114" s="13">
        <v>913</v>
      </c>
      <c r="J114" s="72"/>
      <c r="K114" s="131"/>
      <c r="L114" s="72">
        <v>75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1061.14967742663</v>
      </c>
      <c r="T114" s="2">
        <f t="shared" si="5"/>
        <v>87.17001731325</v>
      </c>
    </row>
    <row r="115" spans="1:20" s="2" customFormat="1" ht="15" x14ac:dyDescent="0.25">
      <c r="A115" s="14"/>
      <c r="B115" s="15"/>
      <c r="C115" s="15"/>
      <c r="D115" s="15"/>
      <c r="E115" s="16" t="s">
        <v>18</v>
      </c>
      <c r="F115" s="16"/>
      <c r="G115" s="17"/>
      <c r="H115" s="17"/>
      <c r="I115" s="18">
        <v>1604</v>
      </c>
      <c r="J115" s="114"/>
      <c r="K115" s="138"/>
      <c r="L115" s="151"/>
      <c r="M115" s="19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1864.2761036060399</v>
      </c>
      <c r="T115" s="2">
        <f t="shared" si="5"/>
        <v>0</v>
      </c>
    </row>
    <row r="116" spans="1:20" s="2" customFormat="1" ht="22.5" x14ac:dyDescent="0.25">
      <c r="A116" s="20"/>
      <c r="B116" s="21" t="s">
        <v>59</v>
      </c>
      <c r="C116" s="183" t="s">
        <v>60</v>
      </c>
      <c r="D116" s="183"/>
      <c r="E116" s="183"/>
      <c r="F116" s="22" t="s">
        <v>21</v>
      </c>
      <c r="G116" s="17" t="s">
        <v>1705</v>
      </c>
      <c r="H116" s="17"/>
      <c r="I116" s="23">
        <v>8.51</v>
      </c>
      <c r="J116" s="109"/>
      <c r="K116" s="132"/>
      <c r="L116" s="147">
        <v>8.51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9.8908912978101</v>
      </c>
      <c r="T116" s="2">
        <f t="shared" si="5"/>
        <v>9.8908912978101</v>
      </c>
    </row>
    <row r="117" spans="1:20" s="2" customFormat="1" ht="22.5" x14ac:dyDescent="0.25">
      <c r="A117" s="20"/>
      <c r="B117" s="21" t="s">
        <v>28</v>
      </c>
      <c r="C117" s="183" t="s">
        <v>29</v>
      </c>
      <c r="D117" s="183"/>
      <c r="E117" s="183"/>
      <c r="F117" s="22" t="s">
        <v>30</v>
      </c>
      <c r="G117" s="17" t="s">
        <v>1706</v>
      </c>
      <c r="H117" s="17"/>
      <c r="I117" s="23">
        <v>0.19</v>
      </c>
      <c r="J117" s="109"/>
      <c r="K117" s="132"/>
      <c r="L117" s="147">
        <v>0.19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0.22083071052690001</v>
      </c>
      <c r="T117" s="2">
        <f t="shared" si="5"/>
        <v>0.22083071052690001</v>
      </c>
    </row>
    <row r="118" spans="1:20" s="2" customFormat="1" ht="15" x14ac:dyDescent="0.25">
      <c r="A118" s="209" t="s">
        <v>4647</v>
      </c>
      <c r="B118" s="210"/>
      <c r="C118" s="210"/>
      <c r="D118" s="210"/>
      <c r="E118" s="210"/>
      <c r="F118" s="210"/>
      <c r="G118" s="210"/>
      <c r="H118" s="210"/>
      <c r="I118" s="210"/>
      <c r="J118" s="210"/>
      <c r="K118" s="210"/>
      <c r="L118" s="211"/>
      <c r="M118" s="122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s="2" customFormat="1" ht="15" x14ac:dyDescent="0.25">
      <c r="A119" s="206" t="s">
        <v>4648</v>
      </c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8"/>
      <c r="M119" s="12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s="2" customFormat="1" ht="22.5" x14ac:dyDescent="0.25">
      <c r="A120" s="10" t="s">
        <v>4649</v>
      </c>
      <c r="B120" s="11" t="s">
        <v>4633</v>
      </c>
      <c r="C120" s="182" t="s">
        <v>4650</v>
      </c>
      <c r="D120" s="182"/>
      <c r="E120" s="182"/>
      <c r="F120" s="10" t="s">
        <v>880</v>
      </c>
      <c r="G120" s="12">
        <v>1</v>
      </c>
      <c r="H120" s="12"/>
      <c r="I120" s="13">
        <v>663839</v>
      </c>
      <c r="J120" s="72"/>
      <c r="K120" s="131"/>
      <c r="L120" s="72"/>
      <c r="M120" s="13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771558.094976141</v>
      </c>
      <c r="T120" s="2">
        <f t="shared" si="5"/>
        <v>0</v>
      </c>
    </row>
    <row r="121" spans="1:20" s="2" customFormat="1" ht="15" x14ac:dyDescent="0.25">
      <c r="A121" s="10" t="s">
        <v>121</v>
      </c>
      <c r="B121" s="11" t="s">
        <v>1507</v>
      </c>
      <c r="C121" s="182" t="s">
        <v>4651</v>
      </c>
      <c r="D121" s="182"/>
      <c r="E121" s="182"/>
      <c r="F121" s="10" t="s">
        <v>1509</v>
      </c>
      <c r="G121" s="12">
        <v>1</v>
      </c>
      <c r="H121" s="12"/>
      <c r="I121" s="13">
        <v>7025</v>
      </c>
      <c r="J121" s="72"/>
      <c r="K121" s="131"/>
      <c r="L121" s="72">
        <v>312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8164.9249550077502</v>
      </c>
      <c r="T121" s="2">
        <f t="shared" si="5"/>
        <v>362.62727202311999</v>
      </c>
    </row>
    <row r="122" spans="1:20" s="2" customFormat="1" ht="15" x14ac:dyDescent="0.25">
      <c r="A122" s="14"/>
      <c r="B122" s="15"/>
      <c r="C122" s="15"/>
      <c r="D122" s="15"/>
      <c r="E122" s="16" t="s">
        <v>18</v>
      </c>
      <c r="F122" s="16"/>
      <c r="G122" s="17"/>
      <c r="H122" s="17"/>
      <c r="I122" s="18">
        <v>19624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22808.325596736198</v>
      </c>
      <c r="T122" s="2">
        <f t="shared" si="5"/>
        <v>0</v>
      </c>
    </row>
    <row r="123" spans="1:20" s="2" customFormat="1" ht="22.5" x14ac:dyDescent="0.25">
      <c r="A123" s="20"/>
      <c r="B123" s="21" t="s">
        <v>41</v>
      </c>
      <c r="C123" s="183" t="s">
        <v>42</v>
      </c>
      <c r="D123" s="183"/>
      <c r="E123" s="183"/>
      <c r="F123" s="22" t="s">
        <v>21</v>
      </c>
      <c r="G123" s="17" t="s">
        <v>1673</v>
      </c>
      <c r="H123" s="17"/>
      <c r="I123" s="23">
        <v>5.15</v>
      </c>
      <c r="J123" s="109"/>
      <c r="K123" s="132"/>
      <c r="L123" s="147">
        <v>5.15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5.9856745221764998</v>
      </c>
      <c r="T123" s="2">
        <f t="shared" si="5"/>
        <v>5.9856745221764998</v>
      </c>
    </row>
    <row r="124" spans="1:20" s="2" customFormat="1" ht="22.5" x14ac:dyDescent="0.25">
      <c r="A124" s="20"/>
      <c r="B124" s="21" t="s">
        <v>778</v>
      </c>
      <c r="C124" s="183" t="s">
        <v>24</v>
      </c>
      <c r="D124" s="183"/>
      <c r="E124" s="183"/>
      <c r="F124" s="22" t="s">
        <v>71</v>
      </c>
      <c r="G124" s="17" t="s">
        <v>1494</v>
      </c>
      <c r="H124" s="17"/>
      <c r="I124" s="23">
        <v>15</v>
      </c>
      <c r="J124" s="109"/>
      <c r="K124" s="132"/>
      <c r="L124" s="147">
        <v>15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17.434003462650001</v>
      </c>
      <c r="T124" s="2">
        <f t="shared" si="5"/>
        <v>17.434003462650001</v>
      </c>
    </row>
    <row r="125" spans="1:20" s="2" customFormat="1" ht="22.5" x14ac:dyDescent="0.25">
      <c r="A125" s="20"/>
      <c r="B125" s="21" t="s">
        <v>884</v>
      </c>
      <c r="C125" s="183" t="s">
        <v>885</v>
      </c>
      <c r="D125" s="183"/>
      <c r="E125" s="183"/>
      <c r="F125" s="22" t="s">
        <v>71</v>
      </c>
      <c r="G125" s="17" t="s">
        <v>1674</v>
      </c>
      <c r="H125" s="17"/>
      <c r="I125" s="23">
        <v>11.48</v>
      </c>
      <c r="J125" s="109"/>
      <c r="K125" s="132"/>
      <c r="L125" s="147">
        <v>11.48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13.342823983414799</v>
      </c>
      <c r="T125" s="2">
        <f t="shared" si="5"/>
        <v>13.342823983414799</v>
      </c>
    </row>
    <row r="126" spans="1:20" s="2" customFormat="1" ht="22.5" x14ac:dyDescent="0.25">
      <c r="A126" s="25" t="s">
        <v>344</v>
      </c>
      <c r="B126" s="26" t="s">
        <v>366</v>
      </c>
      <c r="C126" s="186" t="s">
        <v>367</v>
      </c>
      <c r="D126" s="186"/>
      <c r="E126" s="186"/>
      <c r="F126" s="27" t="s">
        <v>21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25" t="s">
        <v>76</v>
      </c>
      <c r="B127" s="26" t="s">
        <v>1513</v>
      </c>
      <c r="C127" s="186" t="s">
        <v>1514</v>
      </c>
      <c r="D127" s="186"/>
      <c r="E127" s="186"/>
      <c r="F127" s="27" t="s">
        <v>79</v>
      </c>
      <c r="G127" s="28" t="s">
        <v>944</v>
      </c>
      <c r="H127" s="28"/>
      <c r="I127" s="29">
        <v>0</v>
      </c>
      <c r="J127" s="110"/>
      <c r="K127" s="133"/>
      <c r="L127" s="148">
        <v>0</v>
      </c>
      <c r="M127" s="30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s="2" customFormat="1" ht="22.5" x14ac:dyDescent="0.25">
      <c r="A128" s="20"/>
      <c r="B128" s="21" t="s">
        <v>800</v>
      </c>
      <c r="C128" s="183" t="s">
        <v>801</v>
      </c>
      <c r="D128" s="183"/>
      <c r="E128" s="183"/>
      <c r="F128" s="22" t="s">
        <v>282</v>
      </c>
      <c r="G128" s="17" t="s">
        <v>1503</v>
      </c>
      <c r="H128" s="17"/>
      <c r="I128" s="23">
        <v>4.34</v>
      </c>
      <c r="J128" s="109"/>
      <c r="K128" s="132"/>
      <c r="L128" s="147">
        <v>4.34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5.0442383351934001</v>
      </c>
      <c r="T128" s="2">
        <f t="shared" si="5"/>
        <v>5.0442383351934001</v>
      </c>
    </row>
    <row r="129" spans="1:20" s="2" customFormat="1" ht="15" x14ac:dyDescent="0.25">
      <c r="A129" s="10" t="s">
        <v>122</v>
      </c>
      <c r="B129" s="11" t="s">
        <v>898</v>
      </c>
      <c r="C129" s="182" t="s">
        <v>4503</v>
      </c>
      <c r="D129" s="182"/>
      <c r="E129" s="182"/>
      <c r="F129" s="10" t="s">
        <v>17</v>
      </c>
      <c r="G129" s="12">
        <v>1</v>
      </c>
      <c r="H129" s="12"/>
      <c r="I129" s="13">
        <v>3555</v>
      </c>
      <c r="J129" s="72"/>
      <c r="K129" s="131"/>
      <c r="L129" s="72">
        <v>742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4131.8588206480499</v>
      </c>
      <c r="T129" s="2">
        <f t="shared" si="5"/>
        <v>862.40203795241996</v>
      </c>
    </row>
    <row r="130" spans="1:20" s="2" customFormat="1" ht="15" x14ac:dyDescent="0.25">
      <c r="A130" s="14"/>
      <c r="B130" s="15"/>
      <c r="C130" s="15"/>
      <c r="D130" s="15"/>
      <c r="E130" s="16" t="s">
        <v>18</v>
      </c>
      <c r="F130" s="16"/>
      <c r="G130" s="17"/>
      <c r="H130" s="17"/>
      <c r="I130" s="18">
        <v>8785</v>
      </c>
      <c r="J130" s="114"/>
      <c r="K130" s="138"/>
      <c r="L130" s="151"/>
      <c r="M130" s="19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10210.514694625301</v>
      </c>
      <c r="T130" s="2">
        <f t="shared" si="5"/>
        <v>0</v>
      </c>
    </row>
    <row r="131" spans="1:20" s="2" customFormat="1" ht="22.5" x14ac:dyDescent="0.25">
      <c r="A131" s="20"/>
      <c r="B131" s="21" t="s">
        <v>41</v>
      </c>
      <c r="C131" s="183" t="s">
        <v>42</v>
      </c>
      <c r="D131" s="183"/>
      <c r="E131" s="183"/>
      <c r="F131" s="22" t="s">
        <v>21</v>
      </c>
      <c r="G131" s="17" t="s">
        <v>4652</v>
      </c>
      <c r="H131" s="17"/>
      <c r="I131" s="23">
        <v>76.28</v>
      </c>
      <c r="J131" s="109"/>
      <c r="K131" s="132"/>
      <c r="L131" s="147">
        <v>76.28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88.6577189420628</v>
      </c>
      <c r="T131" s="2">
        <f t="shared" si="5"/>
        <v>88.6577189420628</v>
      </c>
    </row>
    <row r="132" spans="1:20" s="2" customFormat="1" ht="22.5" x14ac:dyDescent="0.25">
      <c r="A132" s="20"/>
      <c r="B132" s="21" t="s">
        <v>778</v>
      </c>
      <c r="C132" s="183" t="s">
        <v>24</v>
      </c>
      <c r="D132" s="183"/>
      <c r="E132" s="183"/>
      <c r="F132" s="22" t="s">
        <v>71</v>
      </c>
      <c r="G132" s="17" t="s">
        <v>4653</v>
      </c>
      <c r="H132" s="17"/>
      <c r="I132" s="23">
        <v>9.3800000000000008</v>
      </c>
      <c r="J132" s="109"/>
      <c r="K132" s="132"/>
      <c r="L132" s="147">
        <v>9.3800000000000008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10.9020634986438</v>
      </c>
      <c r="T132" s="2">
        <f t="shared" si="5"/>
        <v>10.9020634986438</v>
      </c>
    </row>
    <row r="133" spans="1:20" s="2" customFormat="1" ht="22.5" x14ac:dyDescent="0.25">
      <c r="A133" s="25" t="s">
        <v>76</v>
      </c>
      <c r="B133" s="26" t="s">
        <v>902</v>
      </c>
      <c r="C133" s="186" t="s">
        <v>903</v>
      </c>
      <c r="D133" s="186"/>
      <c r="E133" s="186"/>
      <c r="F133" s="27" t="s">
        <v>79</v>
      </c>
      <c r="G133" s="28" t="s">
        <v>944</v>
      </c>
      <c r="H133" s="28"/>
      <c r="I133" s="29">
        <v>0</v>
      </c>
      <c r="J133" s="110"/>
      <c r="K133" s="133"/>
      <c r="L133" s="148">
        <v>0</v>
      </c>
      <c r="M133" s="30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:20" s="2" customFormat="1" ht="15" x14ac:dyDescent="0.25">
      <c r="A134" s="10" t="s">
        <v>125</v>
      </c>
      <c r="B134" s="11" t="s">
        <v>890</v>
      </c>
      <c r="C134" s="182" t="s">
        <v>4499</v>
      </c>
      <c r="D134" s="182"/>
      <c r="E134" s="182"/>
      <c r="F134" s="10" t="s">
        <v>892</v>
      </c>
      <c r="G134" s="31">
        <v>0.22</v>
      </c>
      <c r="H134" s="31"/>
      <c r="I134" s="13">
        <v>753</v>
      </c>
      <c r="J134" s="72"/>
      <c r="K134" s="131"/>
      <c r="L134" s="72">
        <v>12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875.18697382503001</v>
      </c>
      <c r="T134" s="2">
        <f t="shared" si="5"/>
        <v>13.947202770120001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2176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2529.0927689817599</v>
      </c>
      <c r="T135" s="2">
        <f t="shared" si="5"/>
        <v>0</v>
      </c>
    </row>
    <row r="136" spans="1:20" s="2" customFormat="1" ht="22.5" x14ac:dyDescent="0.25">
      <c r="A136" s="20"/>
      <c r="B136" s="21" t="s">
        <v>41</v>
      </c>
      <c r="C136" s="183" t="s">
        <v>42</v>
      </c>
      <c r="D136" s="183"/>
      <c r="E136" s="183"/>
      <c r="F136" s="22" t="s">
        <v>21</v>
      </c>
      <c r="G136" s="17" t="s">
        <v>4654</v>
      </c>
      <c r="H136" s="17"/>
      <c r="I136" s="23">
        <v>0.82</v>
      </c>
      <c r="J136" s="109"/>
      <c r="K136" s="132"/>
      <c r="L136" s="147">
        <v>0.82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0.95305885595819995</v>
      </c>
      <c r="T136" s="2">
        <f t="shared" si="5"/>
        <v>0.95305885595819995</v>
      </c>
    </row>
    <row r="137" spans="1:20" s="2" customFormat="1" ht="22.5" x14ac:dyDescent="0.25">
      <c r="A137" s="20"/>
      <c r="B137" s="21" t="s">
        <v>778</v>
      </c>
      <c r="C137" s="183" t="s">
        <v>24</v>
      </c>
      <c r="D137" s="183"/>
      <c r="E137" s="183"/>
      <c r="F137" s="22" t="s">
        <v>71</v>
      </c>
      <c r="G137" s="17" t="s">
        <v>4655</v>
      </c>
      <c r="H137" s="17"/>
      <c r="I137" s="23">
        <v>0.69</v>
      </c>
      <c r="J137" s="109"/>
      <c r="K137" s="132"/>
      <c r="L137" s="147">
        <v>0.69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0.80196415928190001</v>
      </c>
      <c r="T137" s="2">
        <f t="shared" si="5"/>
        <v>0.80196415928190001</v>
      </c>
    </row>
    <row r="138" spans="1:20" s="2" customFormat="1" ht="22.5" x14ac:dyDescent="0.25">
      <c r="A138" s="25" t="s">
        <v>76</v>
      </c>
      <c r="B138" s="26" t="s">
        <v>895</v>
      </c>
      <c r="C138" s="186" t="s">
        <v>896</v>
      </c>
      <c r="D138" s="186"/>
      <c r="E138" s="186"/>
      <c r="F138" s="27" t="s">
        <v>817</v>
      </c>
      <c r="G138" s="28" t="s">
        <v>4656</v>
      </c>
      <c r="H138" s="28"/>
      <c r="I138" s="29">
        <v>0</v>
      </c>
      <c r="J138" s="110"/>
      <c r="K138" s="133"/>
      <c r="L138" s="148">
        <v>0</v>
      </c>
      <c r="M138" s="30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s="2" customFormat="1" ht="22.5" x14ac:dyDescent="0.25">
      <c r="A139" s="10" t="s">
        <v>137</v>
      </c>
      <c r="B139" s="11" t="s">
        <v>881</v>
      </c>
      <c r="C139" s="182" t="s">
        <v>4294</v>
      </c>
      <c r="D139" s="182"/>
      <c r="E139" s="182"/>
      <c r="F139" s="10" t="s">
        <v>883</v>
      </c>
      <c r="G139" s="12">
        <v>1</v>
      </c>
      <c r="H139" s="12"/>
      <c r="I139" s="13">
        <v>3924</v>
      </c>
      <c r="J139" s="72"/>
      <c r="K139" s="131"/>
      <c r="L139" s="72">
        <v>108</v>
      </c>
      <c r="M139" s="13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4560.7353058292401</v>
      </c>
      <c r="T139" s="2">
        <f t="shared" si="5"/>
        <v>125.52482493108</v>
      </c>
    </row>
    <row r="140" spans="1:20" s="2" customFormat="1" ht="15" x14ac:dyDescent="0.25">
      <c r="A140" s="14"/>
      <c r="B140" s="15"/>
      <c r="C140" s="15"/>
      <c r="D140" s="15"/>
      <c r="E140" s="16" t="s">
        <v>18</v>
      </c>
      <c r="F140" s="16"/>
      <c r="G140" s="17"/>
      <c r="H140" s="17"/>
      <c r="I140" s="18">
        <v>11111</v>
      </c>
      <c r="J140" s="114"/>
      <c r="K140" s="138"/>
      <c r="L140" s="151"/>
      <c r="M140" s="19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12913.9474982336</v>
      </c>
      <c r="T140" s="2">
        <f t="shared" si="5"/>
        <v>0</v>
      </c>
    </row>
    <row r="141" spans="1:20" s="2" customFormat="1" ht="22.5" x14ac:dyDescent="0.25">
      <c r="A141" s="20"/>
      <c r="B141" s="21" t="s">
        <v>884</v>
      </c>
      <c r="C141" s="183" t="s">
        <v>885</v>
      </c>
      <c r="D141" s="183"/>
      <c r="E141" s="183"/>
      <c r="F141" s="22" t="s">
        <v>71</v>
      </c>
      <c r="G141" s="17" t="s">
        <v>943</v>
      </c>
      <c r="H141" s="17"/>
      <c r="I141" s="23">
        <v>12.56</v>
      </c>
      <c r="J141" s="109"/>
      <c r="K141" s="132"/>
      <c r="L141" s="147">
        <v>12.56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14.598072232725601</v>
      </c>
      <c r="T141" s="2">
        <f t="shared" si="5"/>
        <v>14.598072232725601</v>
      </c>
    </row>
    <row r="142" spans="1:20" s="2" customFormat="1" ht="22.5" x14ac:dyDescent="0.25">
      <c r="A142" s="25" t="s">
        <v>76</v>
      </c>
      <c r="B142" s="26" t="s">
        <v>887</v>
      </c>
      <c r="C142" s="186" t="s">
        <v>888</v>
      </c>
      <c r="D142" s="186"/>
      <c r="E142" s="186"/>
      <c r="F142" s="27" t="s">
        <v>79</v>
      </c>
      <c r="G142" s="28" t="s">
        <v>944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10" t="s">
        <v>140</v>
      </c>
      <c r="B143" s="11" t="s">
        <v>881</v>
      </c>
      <c r="C143" s="182" t="s">
        <v>4658</v>
      </c>
      <c r="D143" s="182"/>
      <c r="E143" s="182"/>
      <c r="F143" s="10" t="s">
        <v>883</v>
      </c>
      <c r="G143" s="12">
        <v>1</v>
      </c>
      <c r="H143" s="12"/>
      <c r="I143" s="13">
        <v>3924</v>
      </c>
      <c r="J143" s="72"/>
      <c r="K143" s="131"/>
      <c r="L143" s="72">
        <v>108</v>
      </c>
      <c r="M143" s="1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4560.7353058292401</v>
      </c>
      <c r="T143" s="2">
        <f t="shared" si="5"/>
        <v>125.52482493108</v>
      </c>
    </row>
    <row r="144" spans="1:20" s="2" customFormat="1" ht="15" x14ac:dyDescent="0.25">
      <c r="A144" s="14"/>
      <c r="B144" s="15"/>
      <c r="C144" s="15"/>
      <c r="D144" s="15"/>
      <c r="E144" s="16" t="s">
        <v>18</v>
      </c>
      <c r="F144" s="16"/>
      <c r="G144" s="17"/>
      <c r="H144" s="17"/>
      <c r="I144" s="18">
        <v>11111</v>
      </c>
      <c r="J144" s="114"/>
      <c r="K144" s="138"/>
      <c r="L144" s="151"/>
      <c r="M144" s="19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12913.9474982336</v>
      </c>
      <c r="T144" s="2">
        <f t="shared" si="5"/>
        <v>0</v>
      </c>
    </row>
    <row r="145" spans="1:20" s="2" customFormat="1" ht="22.5" x14ac:dyDescent="0.25">
      <c r="A145" s="20"/>
      <c r="B145" s="21" t="s">
        <v>884</v>
      </c>
      <c r="C145" s="183" t="s">
        <v>885</v>
      </c>
      <c r="D145" s="183"/>
      <c r="E145" s="183"/>
      <c r="F145" s="22" t="s">
        <v>71</v>
      </c>
      <c r="G145" s="17" t="s">
        <v>943</v>
      </c>
      <c r="H145" s="17"/>
      <c r="I145" s="23">
        <v>12.56</v>
      </c>
      <c r="J145" s="109"/>
      <c r="K145" s="132"/>
      <c r="L145" s="147">
        <v>12.56</v>
      </c>
      <c r="M145" s="24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14.598072232725601</v>
      </c>
      <c r="T145" s="2">
        <f t="shared" si="5"/>
        <v>14.598072232725601</v>
      </c>
    </row>
    <row r="146" spans="1:20" s="2" customFormat="1" ht="22.5" x14ac:dyDescent="0.25">
      <c r="A146" s="25" t="s">
        <v>76</v>
      </c>
      <c r="B146" s="26" t="s">
        <v>887</v>
      </c>
      <c r="C146" s="186" t="s">
        <v>888</v>
      </c>
      <c r="D146" s="186"/>
      <c r="E146" s="186"/>
      <c r="F146" s="27" t="s">
        <v>79</v>
      </c>
      <c r="G146" s="28" t="s">
        <v>944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15" x14ac:dyDescent="0.25">
      <c r="A147" s="10" t="s">
        <v>147</v>
      </c>
      <c r="B147" s="11" t="s">
        <v>1715</v>
      </c>
      <c r="C147" s="182" t="s">
        <v>4659</v>
      </c>
      <c r="D147" s="182"/>
      <c r="E147" s="182"/>
      <c r="F147" s="10" t="s">
        <v>1717</v>
      </c>
      <c r="G147" s="12">
        <v>1</v>
      </c>
      <c r="H147" s="12"/>
      <c r="I147" s="13">
        <v>762</v>
      </c>
      <c r="J147" s="72"/>
      <c r="K147" s="131"/>
      <c r="L147" s="72">
        <v>126</v>
      </c>
      <c r="M147" s="1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885.64737590261996</v>
      </c>
      <c r="T147" s="2">
        <f t="shared" si="5"/>
        <v>146.44562908626</v>
      </c>
    </row>
    <row r="148" spans="1:20" s="2" customFormat="1" ht="15" x14ac:dyDescent="0.25">
      <c r="A148" s="14"/>
      <c r="B148" s="15"/>
      <c r="C148" s="15"/>
      <c r="D148" s="15"/>
      <c r="E148" s="16" t="s">
        <v>18</v>
      </c>
      <c r="F148" s="16"/>
      <c r="G148" s="17"/>
      <c r="H148" s="17"/>
      <c r="I148" s="18">
        <v>1936</v>
      </c>
      <c r="J148" s="114"/>
      <c r="K148" s="138"/>
      <c r="L148" s="151"/>
      <c r="M148" s="19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2250.14871357936</v>
      </c>
      <c r="T148" s="2">
        <f t="shared" si="5"/>
        <v>0</v>
      </c>
    </row>
    <row r="149" spans="1:20" s="2" customFormat="1" ht="22.5" x14ac:dyDescent="0.25">
      <c r="A149" s="20"/>
      <c r="B149" s="21" t="s">
        <v>41</v>
      </c>
      <c r="C149" s="183" t="s">
        <v>42</v>
      </c>
      <c r="D149" s="183"/>
      <c r="E149" s="183"/>
      <c r="F149" s="22" t="s">
        <v>21</v>
      </c>
      <c r="G149" s="17" t="s">
        <v>1790</v>
      </c>
      <c r="H149" s="17"/>
      <c r="I149" s="23">
        <v>11.51</v>
      </c>
      <c r="J149" s="109"/>
      <c r="K149" s="132"/>
      <c r="L149" s="147">
        <v>11.51</v>
      </c>
      <c r="M149" s="24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13.3776919903401</v>
      </c>
      <c r="T149" s="2">
        <f t="shared" si="5"/>
        <v>13.3776919903401</v>
      </c>
    </row>
    <row r="150" spans="1:20" s="2" customFormat="1" ht="22.5" x14ac:dyDescent="0.25">
      <c r="A150" s="20"/>
      <c r="B150" s="21" t="s">
        <v>778</v>
      </c>
      <c r="C150" s="183" t="s">
        <v>24</v>
      </c>
      <c r="D150" s="183"/>
      <c r="E150" s="183"/>
      <c r="F150" s="22" t="s">
        <v>71</v>
      </c>
      <c r="G150" s="17" t="s">
        <v>1679</v>
      </c>
      <c r="H150" s="17"/>
      <c r="I150" s="23">
        <v>3.13</v>
      </c>
      <c r="J150" s="109"/>
      <c r="K150" s="132"/>
      <c r="L150" s="147">
        <v>3.13</v>
      </c>
      <c r="M150" s="24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3.6378953892063</v>
      </c>
      <c r="T150" s="2">
        <f t="shared" si="5"/>
        <v>3.6378953892063</v>
      </c>
    </row>
    <row r="151" spans="1:20" s="2" customFormat="1" ht="22.5" x14ac:dyDescent="0.25">
      <c r="A151" s="25" t="s">
        <v>76</v>
      </c>
      <c r="B151" s="26" t="s">
        <v>1719</v>
      </c>
      <c r="C151" s="186" t="s">
        <v>1720</v>
      </c>
      <c r="D151" s="186"/>
      <c r="E151" s="186"/>
      <c r="F151" s="27" t="s">
        <v>79</v>
      </c>
      <c r="G151" s="28" t="s">
        <v>944</v>
      </c>
      <c r="H151" s="28"/>
      <c r="I151" s="29">
        <v>0</v>
      </c>
      <c r="J151" s="110"/>
      <c r="K151" s="133"/>
      <c r="L151" s="148">
        <v>0</v>
      </c>
      <c r="M151" s="30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:20" s="2" customFormat="1" ht="15" x14ac:dyDescent="0.25">
      <c r="A152" s="206" t="s">
        <v>4660</v>
      </c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8"/>
      <c r="M152" s="12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:20" s="2" customFormat="1" ht="15" x14ac:dyDescent="0.25">
      <c r="A153" s="10" t="s">
        <v>150</v>
      </c>
      <c r="B153" s="11" t="s">
        <v>15</v>
      </c>
      <c r="C153" s="182" t="s">
        <v>4661</v>
      </c>
      <c r="D153" s="182"/>
      <c r="E153" s="182"/>
      <c r="F153" s="10" t="s">
        <v>17</v>
      </c>
      <c r="G153" s="12">
        <v>1</v>
      </c>
      <c r="H153" s="12"/>
      <c r="I153" s="13">
        <v>2156</v>
      </c>
      <c r="J153" s="72"/>
      <c r="K153" s="131"/>
      <c r="L153" s="72">
        <v>36</v>
      </c>
      <c r="M153" s="13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2505.8474310315601</v>
      </c>
      <c r="T153" s="2">
        <f t="shared" si="5"/>
        <v>41.841608310360002</v>
      </c>
    </row>
    <row r="154" spans="1:20" s="2" customFormat="1" ht="15" x14ac:dyDescent="0.25">
      <c r="A154" s="14"/>
      <c r="B154" s="15"/>
      <c r="C154" s="15"/>
      <c r="D154" s="15"/>
      <c r="E154" s="16" t="s">
        <v>18</v>
      </c>
      <c r="F154" s="16"/>
      <c r="G154" s="17"/>
      <c r="H154" s="17"/>
      <c r="I154" s="18">
        <v>4647</v>
      </c>
      <c r="J154" s="114"/>
      <c r="K154" s="138"/>
      <c r="L154" s="151"/>
      <c r="M154" s="19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5401.0542727289703</v>
      </c>
      <c r="T154" s="2">
        <f t="shared" si="5"/>
        <v>0</v>
      </c>
    </row>
    <row r="155" spans="1:20" s="2" customFormat="1" ht="22.5" x14ac:dyDescent="0.25">
      <c r="A155" s="20"/>
      <c r="B155" s="21" t="s">
        <v>19</v>
      </c>
      <c r="C155" s="183" t="s">
        <v>20</v>
      </c>
      <c r="D155" s="183"/>
      <c r="E155" s="183"/>
      <c r="F155" s="22" t="s">
        <v>21</v>
      </c>
      <c r="G155" s="17" t="s">
        <v>1534</v>
      </c>
      <c r="H155" s="17"/>
      <c r="I155" s="23">
        <v>1.1299999999999999</v>
      </c>
      <c r="J155" s="109"/>
      <c r="K155" s="132"/>
      <c r="L155" s="147">
        <v>1.1299999999999999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1.3133615941862999</v>
      </c>
      <c r="T155" s="2">
        <f t="shared" si="5"/>
        <v>1.3133615941862999</v>
      </c>
    </row>
    <row r="156" spans="1:20" s="2" customFormat="1" ht="22.5" x14ac:dyDescent="0.25">
      <c r="A156" s="20"/>
      <c r="B156" s="21" t="s">
        <v>23</v>
      </c>
      <c r="C156" s="183" t="s">
        <v>24</v>
      </c>
      <c r="D156" s="183"/>
      <c r="E156" s="183"/>
      <c r="F156" s="22" t="s">
        <v>21</v>
      </c>
      <c r="G156" s="17" t="s">
        <v>1534</v>
      </c>
      <c r="H156" s="17"/>
      <c r="I156" s="23">
        <v>1.56</v>
      </c>
      <c r="J156" s="109"/>
      <c r="K156" s="132"/>
      <c r="L156" s="147">
        <v>1.56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1.8131363601156001</v>
      </c>
      <c r="T156" s="2">
        <f t="shared" si="5"/>
        <v>1.8131363601156001</v>
      </c>
    </row>
    <row r="157" spans="1:20" s="2" customFormat="1" ht="22.5" x14ac:dyDescent="0.25">
      <c r="A157" s="20"/>
      <c r="B157" s="21" t="s">
        <v>25</v>
      </c>
      <c r="C157" s="183" t="s">
        <v>26</v>
      </c>
      <c r="D157" s="183"/>
      <c r="E157" s="183"/>
      <c r="F157" s="22" t="s">
        <v>21</v>
      </c>
      <c r="G157" s="17" t="s">
        <v>1535</v>
      </c>
      <c r="H157" s="17"/>
      <c r="I157" s="23">
        <v>0.51</v>
      </c>
      <c r="J157" s="109"/>
      <c r="K157" s="132"/>
      <c r="L157" s="147">
        <v>0.51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ref="S157:S202" si="6">I157*N157*O157*P157*Q157*R157</f>
        <v>0.59275611773009995</v>
      </c>
      <c r="T157" s="2">
        <f t="shared" ref="T157:T202" si="7">L157*N157*O157*P157*Q157*R157</f>
        <v>0.59275611773009995</v>
      </c>
    </row>
    <row r="158" spans="1:20" s="2" customFormat="1" ht="22.5" x14ac:dyDescent="0.25">
      <c r="A158" s="20"/>
      <c r="B158" s="21" t="s">
        <v>28</v>
      </c>
      <c r="C158" s="183" t="s">
        <v>29</v>
      </c>
      <c r="D158" s="183"/>
      <c r="E158" s="183"/>
      <c r="F158" s="22" t="s">
        <v>30</v>
      </c>
      <c r="G158" s="17" t="s">
        <v>1536</v>
      </c>
      <c r="H158" s="17"/>
      <c r="I158" s="23">
        <v>0.89</v>
      </c>
      <c r="J158" s="109"/>
      <c r="K158" s="132"/>
      <c r="L158" s="147">
        <v>0.89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6"/>
        <v>1.0344175387839001</v>
      </c>
      <c r="T158" s="2">
        <f t="shared" si="7"/>
        <v>1.0344175387839001</v>
      </c>
    </row>
    <row r="159" spans="1:20" s="2" customFormat="1" ht="15" x14ac:dyDescent="0.25">
      <c r="A159" s="10" t="s">
        <v>168</v>
      </c>
      <c r="B159" s="11" t="s">
        <v>1553</v>
      </c>
      <c r="C159" s="182" t="s">
        <v>4303</v>
      </c>
      <c r="D159" s="182"/>
      <c r="E159" s="182"/>
      <c r="F159" s="10" t="s">
        <v>17</v>
      </c>
      <c r="G159" s="12">
        <v>1</v>
      </c>
      <c r="H159" s="12"/>
      <c r="I159" s="13">
        <v>583</v>
      </c>
      <c r="J159" s="72"/>
      <c r="K159" s="131"/>
      <c r="L159" s="72">
        <v>3</v>
      </c>
      <c r="M159" s="13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6"/>
        <v>677.60160124832998</v>
      </c>
      <c r="T159" s="2">
        <f t="shared" si="7"/>
        <v>3.4868006925300001</v>
      </c>
    </row>
    <row r="160" spans="1:20" s="2" customFormat="1" ht="15" x14ac:dyDescent="0.25">
      <c r="A160" s="14"/>
      <c r="B160" s="15"/>
      <c r="C160" s="15"/>
      <c r="D160" s="15"/>
      <c r="E160" s="16" t="s">
        <v>18</v>
      </c>
      <c r="F160" s="16"/>
      <c r="G160" s="17"/>
      <c r="H160" s="17"/>
      <c r="I160" s="18">
        <v>1350</v>
      </c>
      <c r="J160" s="114"/>
      <c r="K160" s="138"/>
      <c r="L160" s="151"/>
      <c r="M160" s="19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1569.0603116385</v>
      </c>
      <c r="T160" s="2">
        <f t="shared" si="7"/>
        <v>0</v>
      </c>
    </row>
    <row r="161" spans="1:20" s="2" customFormat="1" ht="22.5" x14ac:dyDescent="0.25">
      <c r="A161" s="20"/>
      <c r="B161" s="21" t="s">
        <v>28</v>
      </c>
      <c r="C161" s="183" t="s">
        <v>29</v>
      </c>
      <c r="D161" s="183"/>
      <c r="E161" s="183"/>
      <c r="F161" s="22" t="s">
        <v>30</v>
      </c>
      <c r="G161" s="17" t="s">
        <v>4662</v>
      </c>
      <c r="H161" s="17"/>
      <c r="I161" s="23">
        <v>0.34</v>
      </c>
      <c r="J161" s="109"/>
      <c r="K161" s="132"/>
      <c r="L161" s="147">
        <v>0.34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0.3951707451534</v>
      </c>
      <c r="T161" s="2">
        <f t="shared" si="7"/>
        <v>0.3951707451534</v>
      </c>
    </row>
    <row r="162" spans="1:20" s="2" customFormat="1" ht="15" x14ac:dyDescent="0.25">
      <c r="A162" s="10" t="s">
        <v>172</v>
      </c>
      <c r="B162" s="11" t="s">
        <v>1537</v>
      </c>
      <c r="C162" s="182" t="s">
        <v>4663</v>
      </c>
      <c r="D162" s="182"/>
      <c r="E162" s="182"/>
      <c r="F162" s="10" t="s">
        <v>17</v>
      </c>
      <c r="G162" s="12">
        <v>1</v>
      </c>
      <c r="H162" s="12"/>
      <c r="I162" s="13">
        <v>339</v>
      </c>
      <c r="J162" s="72"/>
      <c r="K162" s="131"/>
      <c r="L162" s="72">
        <v>12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394.00847825589</v>
      </c>
      <c r="T162" s="2">
        <f t="shared" si="7"/>
        <v>13.947202770120001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783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910.05498075032995</v>
      </c>
      <c r="T163" s="2">
        <f t="shared" si="7"/>
        <v>0</v>
      </c>
    </row>
    <row r="164" spans="1:20" s="2" customFormat="1" ht="22.5" x14ac:dyDescent="0.25">
      <c r="A164" s="20"/>
      <c r="B164" s="21" t="s">
        <v>1539</v>
      </c>
      <c r="C164" s="183" t="s">
        <v>1540</v>
      </c>
      <c r="D164" s="183"/>
      <c r="E164" s="183"/>
      <c r="F164" s="22" t="s">
        <v>21</v>
      </c>
      <c r="G164" s="17" t="s">
        <v>1548</v>
      </c>
      <c r="H164" s="17"/>
      <c r="I164" s="23">
        <v>1.1399999999999999</v>
      </c>
      <c r="J164" s="109"/>
      <c r="K164" s="132"/>
      <c r="L164" s="147">
        <v>1.1399999999999999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1.3249842631613999</v>
      </c>
      <c r="T164" s="2">
        <f t="shared" si="7"/>
        <v>1.3249842631613999</v>
      </c>
    </row>
    <row r="165" spans="1:20" s="2" customFormat="1" ht="22.5" x14ac:dyDescent="0.25">
      <c r="A165" s="20"/>
      <c r="B165" s="21" t="s">
        <v>28</v>
      </c>
      <c r="C165" s="183" t="s">
        <v>29</v>
      </c>
      <c r="D165" s="183"/>
      <c r="E165" s="183"/>
      <c r="F165" s="22" t="s">
        <v>30</v>
      </c>
      <c r="G165" s="17" t="s">
        <v>1575</v>
      </c>
      <c r="H165" s="17"/>
      <c r="I165" s="23">
        <v>0.2</v>
      </c>
      <c r="J165" s="109"/>
      <c r="K165" s="132"/>
      <c r="L165" s="147">
        <v>0.2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0.23245337950200001</v>
      </c>
      <c r="T165" s="2">
        <f t="shared" si="7"/>
        <v>0.23245337950200001</v>
      </c>
    </row>
    <row r="166" spans="1:20" s="2" customFormat="1" ht="15" x14ac:dyDescent="0.25">
      <c r="A166" s="10" t="s">
        <v>185</v>
      </c>
      <c r="B166" s="11" t="s">
        <v>1537</v>
      </c>
      <c r="C166" s="182" t="s">
        <v>4308</v>
      </c>
      <c r="D166" s="182"/>
      <c r="E166" s="182"/>
      <c r="F166" s="10" t="s">
        <v>17</v>
      </c>
      <c r="G166" s="12">
        <v>1</v>
      </c>
      <c r="H166" s="12"/>
      <c r="I166" s="13">
        <v>339</v>
      </c>
      <c r="J166" s="72"/>
      <c r="K166" s="131"/>
      <c r="L166" s="72">
        <v>12</v>
      </c>
      <c r="M166" s="13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394.00847825589</v>
      </c>
      <c r="T166" s="2">
        <f t="shared" si="7"/>
        <v>13.947202770120001</v>
      </c>
    </row>
    <row r="167" spans="1:20" s="2" customFormat="1" ht="15" x14ac:dyDescent="0.25">
      <c r="A167" s="14"/>
      <c r="B167" s="15"/>
      <c r="C167" s="15"/>
      <c r="D167" s="15"/>
      <c r="E167" s="16" t="s">
        <v>18</v>
      </c>
      <c r="F167" s="16"/>
      <c r="G167" s="17"/>
      <c r="H167" s="17"/>
      <c r="I167" s="18">
        <v>783</v>
      </c>
      <c r="J167" s="114"/>
      <c r="K167" s="138"/>
      <c r="L167" s="151"/>
      <c r="M167" s="19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910.05498075032995</v>
      </c>
      <c r="T167" s="2">
        <f t="shared" si="7"/>
        <v>0</v>
      </c>
    </row>
    <row r="168" spans="1:20" s="2" customFormat="1" ht="22.5" x14ac:dyDescent="0.25">
      <c r="A168" s="20"/>
      <c r="B168" s="21" t="s">
        <v>1539</v>
      </c>
      <c r="C168" s="183" t="s">
        <v>1540</v>
      </c>
      <c r="D168" s="183"/>
      <c r="E168" s="183"/>
      <c r="F168" s="22" t="s">
        <v>21</v>
      </c>
      <c r="G168" s="17" t="s">
        <v>1548</v>
      </c>
      <c r="H168" s="17"/>
      <c r="I168" s="23">
        <v>1.1399999999999999</v>
      </c>
      <c r="J168" s="109"/>
      <c r="K168" s="132"/>
      <c r="L168" s="147">
        <v>1.1399999999999999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1.3249842631613999</v>
      </c>
      <c r="T168" s="2">
        <f t="shared" si="7"/>
        <v>1.3249842631613999</v>
      </c>
    </row>
    <row r="169" spans="1:20" s="2" customFormat="1" ht="22.5" x14ac:dyDescent="0.25">
      <c r="A169" s="20"/>
      <c r="B169" s="21" t="s">
        <v>28</v>
      </c>
      <c r="C169" s="183" t="s">
        <v>29</v>
      </c>
      <c r="D169" s="183"/>
      <c r="E169" s="183"/>
      <c r="F169" s="22" t="s">
        <v>30</v>
      </c>
      <c r="G169" s="17" t="s">
        <v>1575</v>
      </c>
      <c r="H169" s="17"/>
      <c r="I169" s="23">
        <v>0.2</v>
      </c>
      <c r="J169" s="109"/>
      <c r="K169" s="132"/>
      <c r="L169" s="147">
        <v>0.2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0.23245337950200001</v>
      </c>
      <c r="T169" s="2">
        <f t="shared" si="7"/>
        <v>0.23245337950200001</v>
      </c>
    </row>
    <row r="170" spans="1:20" s="2" customFormat="1" ht="15" x14ac:dyDescent="0.25">
      <c r="A170" s="10" t="s">
        <v>188</v>
      </c>
      <c r="B170" s="11" t="s">
        <v>57</v>
      </c>
      <c r="C170" s="182" t="s">
        <v>4309</v>
      </c>
      <c r="D170" s="182"/>
      <c r="E170" s="182"/>
      <c r="F170" s="10" t="s">
        <v>17</v>
      </c>
      <c r="G170" s="12">
        <v>1</v>
      </c>
      <c r="H170" s="12"/>
      <c r="I170" s="13">
        <v>913</v>
      </c>
      <c r="J170" s="72"/>
      <c r="K170" s="131"/>
      <c r="L170" s="72">
        <v>75</v>
      </c>
      <c r="M170" s="13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1061.14967742663</v>
      </c>
      <c r="T170" s="2">
        <f t="shared" si="7"/>
        <v>87.17001731325</v>
      </c>
    </row>
    <row r="171" spans="1:20" s="2" customFormat="1" ht="15" x14ac:dyDescent="0.25">
      <c r="A171" s="14"/>
      <c r="B171" s="15"/>
      <c r="C171" s="15"/>
      <c r="D171" s="15"/>
      <c r="E171" s="16" t="s">
        <v>18</v>
      </c>
      <c r="F171" s="16"/>
      <c r="G171" s="17"/>
      <c r="H171" s="17"/>
      <c r="I171" s="18">
        <v>1604</v>
      </c>
      <c r="J171" s="114"/>
      <c r="K171" s="138"/>
      <c r="L171" s="151"/>
      <c r="M171" s="19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1864.2761036060399</v>
      </c>
      <c r="T171" s="2">
        <f t="shared" si="7"/>
        <v>0</v>
      </c>
    </row>
    <row r="172" spans="1:20" s="2" customFormat="1" ht="22.5" x14ac:dyDescent="0.25">
      <c r="A172" s="20"/>
      <c r="B172" s="21" t="s">
        <v>59</v>
      </c>
      <c r="C172" s="183" t="s">
        <v>60</v>
      </c>
      <c r="D172" s="183"/>
      <c r="E172" s="183"/>
      <c r="F172" s="22" t="s">
        <v>21</v>
      </c>
      <c r="G172" s="17" t="s">
        <v>1705</v>
      </c>
      <c r="H172" s="17"/>
      <c r="I172" s="23">
        <v>8.51</v>
      </c>
      <c r="J172" s="109"/>
      <c r="K172" s="132"/>
      <c r="L172" s="147">
        <v>8.51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9.8908912978101</v>
      </c>
      <c r="T172" s="2">
        <f t="shared" si="7"/>
        <v>9.8908912978101</v>
      </c>
    </row>
    <row r="173" spans="1:20" s="2" customFormat="1" ht="22.5" x14ac:dyDescent="0.25">
      <c r="A173" s="20"/>
      <c r="B173" s="21" t="s">
        <v>28</v>
      </c>
      <c r="C173" s="183" t="s">
        <v>29</v>
      </c>
      <c r="D173" s="183"/>
      <c r="E173" s="183"/>
      <c r="F173" s="22" t="s">
        <v>30</v>
      </c>
      <c r="G173" s="17" t="s">
        <v>1706</v>
      </c>
      <c r="H173" s="17"/>
      <c r="I173" s="23">
        <v>0.19</v>
      </c>
      <c r="J173" s="109"/>
      <c r="K173" s="132"/>
      <c r="L173" s="147">
        <v>0.19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0.22083071052690001</v>
      </c>
      <c r="T173" s="2">
        <f t="shared" si="7"/>
        <v>0.22083071052690001</v>
      </c>
    </row>
    <row r="174" spans="1:20" s="2" customFormat="1" ht="15" x14ac:dyDescent="0.25">
      <c r="A174" s="10" t="s">
        <v>1017</v>
      </c>
      <c r="B174" s="11" t="s">
        <v>1581</v>
      </c>
      <c r="C174" s="182" t="s">
        <v>1582</v>
      </c>
      <c r="D174" s="182"/>
      <c r="E174" s="182"/>
      <c r="F174" s="10" t="s">
        <v>216</v>
      </c>
      <c r="G174" s="31">
        <v>0.01</v>
      </c>
      <c r="H174" s="31"/>
      <c r="I174" s="13">
        <v>408</v>
      </c>
      <c r="J174" s="72"/>
      <c r="K174" s="131"/>
      <c r="L174" s="72">
        <v>20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474.20489418407999</v>
      </c>
      <c r="T174" s="2">
        <f t="shared" si="7"/>
        <v>23.2453379502</v>
      </c>
    </row>
    <row r="175" spans="1:20" s="2" customFormat="1" ht="15" x14ac:dyDescent="0.25">
      <c r="A175" s="14"/>
      <c r="B175" s="15"/>
      <c r="C175" s="15"/>
      <c r="D175" s="15"/>
      <c r="E175" s="16" t="s">
        <v>18</v>
      </c>
      <c r="F175" s="16"/>
      <c r="G175" s="17"/>
      <c r="H175" s="17"/>
      <c r="I175" s="18">
        <v>975</v>
      </c>
      <c r="J175" s="114"/>
      <c r="K175" s="138"/>
      <c r="L175" s="151"/>
      <c r="M175" s="19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1133.2102250722501</v>
      </c>
      <c r="T175" s="2">
        <f t="shared" si="7"/>
        <v>0</v>
      </c>
    </row>
    <row r="176" spans="1:20" s="2" customFormat="1" ht="22.5" x14ac:dyDescent="0.25">
      <c r="A176" s="20"/>
      <c r="B176" s="21" t="s">
        <v>1583</v>
      </c>
      <c r="C176" s="183" t="s">
        <v>1584</v>
      </c>
      <c r="D176" s="183"/>
      <c r="E176" s="183"/>
      <c r="F176" s="22" t="s">
        <v>71</v>
      </c>
      <c r="G176" s="17" t="s">
        <v>1698</v>
      </c>
      <c r="H176" s="17"/>
      <c r="I176" s="23">
        <v>0.73</v>
      </c>
      <c r="J176" s="109"/>
      <c r="K176" s="132"/>
      <c r="L176" s="147">
        <v>0.73</v>
      </c>
      <c r="M176" s="24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0.84845483518230003</v>
      </c>
      <c r="T176" s="2">
        <f t="shared" si="7"/>
        <v>0.84845483518230003</v>
      </c>
    </row>
    <row r="177" spans="1:20" s="2" customFormat="1" ht="22.5" x14ac:dyDescent="0.25">
      <c r="A177" s="20"/>
      <c r="B177" s="21" t="s">
        <v>19</v>
      </c>
      <c r="C177" s="183" t="s">
        <v>20</v>
      </c>
      <c r="D177" s="183"/>
      <c r="E177" s="183"/>
      <c r="F177" s="22" t="s">
        <v>21</v>
      </c>
      <c r="G177" s="17" t="s">
        <v>1699</v>
      </c>
      <c r="H177" s="17"/>
      <c r="I177" s="23">
        <v>0</v>
      </c>
      <c r="J177" s="109"/>
      <c r="K177" s="132"/>
      <c r="L177" s="147">
        <v>0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:20" s="2" customFormat="1" ht="22.5" x14ac:dyDescent="0.25">
      <c r="A178" s="20"/>
      <c r="B178" s="21" t="s">
        <v>23</v>
      </c>
      <c r="C178" s="183" t="s">
        <v>24</v>
      </c>
      <c r="D178" s="183"/>
      <c r="E178" s="183"/>
      <c r="F178" s="22" t="s">
        <v>21</v>
      </c>
      <c r="G178" s="17" t="s">
        <v>1700</v>
      </c>
      <c r="H178" s="17"/>
      <c r="I178" s="23">
        <v>0.55000000000000004</v>
      </c>
      <c r="J178" s="109"/>
      <c r="K178" s="132"/>
      <c r="L178" s="147">
        <v>0.55000000000000004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0.63924679363049997</v>
      </c>
      <c r="T178" s="2">
        <f t="shared" si="7"/>
        <v>0.63924679363049997</v>
      </c>
    </row>
    <row r="179" spans="1:20" s="2" customFormat="1" ht="22.5" x14ac:dyDescent="0.25">
      <c r="A179" s="20"/>
      <c r="B179" s="21" t="s">
        <v>1588</v>
      </c>
      <c r="C179" s="183" t="s">
        <v>1589</v>
      </c>
      <c r="D179" s="183"/>
      <c r="E179" s="183"/>
      <c r="F179" s="22" t="s">
        <v>71</v>
      </c>
      <c r="G179" s="17" t="s">
        <v>1701</v>
      </c>
      <c r="H179" s="17"/>
      <c r="I179" s="23">
        <v>0.79</v>
      </c>
      <c r="J179" s="109"/>
      <c r="K179" s="132"/>
      <c r="L179" s="147">
        <v>0.79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0.91819084903290005</v>
      </c>
      <c r="T179" s="2">
        <f t="shared" si="7"/>
        <v>0.91819084903290005</v>
      </c>
    </row>
    <row r="180" spans="1:20" s="2" customFormat="1" ht="22.5" x14ac:dyDescent="0.25">
      <c r="A180" s="20"/>
      <c r="B180" s="21" t="s">
        <v>28</v>
      </c>
      <c r="C180" s="183" t="s">
        <v>29</v>
      </c>
      <c r="D180" s="183"/>
      <c r="E180" s="183"/>
      <c r="F180" s="22" t="s">
        <v>30</v>
      </c>
      <c r="G180" s="17" t="s">
        <v>1702</v>
      </c>
      <c r="H180" s="17"/>
      <c r="I180" s="23">
        <v>0.23</v>
      </c>
      <c r="J180" s="109"/>
      <c r="K180" s="132"/>
      <c r="L180" s="147">
        <v>0.23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0.26732138642730002</v>
      </c>
      <c r="T180" s="2">
        <f t="shared" si="7"/>
        <v>0.26732138642730002</v>
      </c>
    </row>
    <row r="181" spans="1:20" s="2" customFormat="1" ht="15" x14ac:dyDescent="0.25">
      <c r="A181" s="209" t="s">
        <v>4664</v>
      </c>
      <c r="B181" s="210"/>
      <c r="C181" s="210"/>
      <c r="D181" s="210"/>
      <c r="E181" s="210"/>
      <c r="F181" s="210"/>
      <c r="G181" s="210"/>
      <c r="H181" s="210"/>
      <c r="I181" s="210"/>
      <c r="J181" s="210"/>
      <c r="K181" s="210"/>
      <c r="L181" s="211"/>
      <c r="M181" s="122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:20" s="2" customFormat="1" ht="15" x14ac:dyDescent="0.25">
      <c r="A182" s="206" t="s">
        <v>4665</v>
      </c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8"/>
      <c r="M182" s="12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:20" s="2" customFormat="1" ht="22.5" x14ac:dyDescent="0.25">
      <c r="A183" s="10" t="s">
        <v>4334</v>
      </c>
      <c r="B183" s="11" t="s">
        <v>4633</v>
      </c>
      <c r="C183" s="182" t="s">
        <v>4666</v>
      </c>
      <c r="D183" s="182"/>
      <c r="E183" s="182"/>
      <c r="F183" s="10" t="s">
        <v>880</v>
      </c>
      <c r="G183" s="12">
        <v>1</v>
      </c>
      <c r="H183" s="12"/>
      <c r="I183" s="13">
        <v>297803</v>
      </c>
      <c r="J183" s="72"/>
      <c r="K183" s="131"/>
      <c r="L183" s="72"/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346126.56887916999</v>
      </c>
      <c r="T183" s="2">
        <f t="shared" si="7"/>
        <v>0</v>
      </c>
    </row>
    <row r="184" spans="1:20" s="2" customFormat="1" ht="22.5" x14ac:dyDescent="0.25">
      <c r="A184" s="10" t="s">
        <v>4530</v>
      </c>
      <c r="B184" s="11" t="s">
        <v>4633</v>
      </c>
      <c r="C184" s="182" t="s">
        <v>4667</v>
      </c>
      <c r="D184" s="182"/>
      <c r="E184" s="182"/>
      <c r="F184" s="10" t="s">
        <v>880</v>
      </c>
      <c r="G184" s="12">
        <v>1</v>
      </c>
      <c r="H184" s="12"/>
      <c r="I184" s="13">
        <v>11948</v>
      </c>
      <c r="J184" s="72"/>
      <c r="K184" s="131"/>
      <c r="L184" s="72"/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13886.7648914495</v>
      </c>
      <c r="T184" s="2">
        <f t="shared" si="7"/>
        <v>0</v>
      </c>
    </row>
    <row r="185" spans="1:20" s="2" customFormat="1" ht="22.5" x14ac:dyDescent="0.25">
      <c r="A185" s="10" t="s">
        <v>1055</v>
      </c>
      <c r="B185" s="11" t="s">
        <v>881</v>
      </c>
      <c r="C185" s="182" t="s">
        <v>4668</v>
      </c>
      <c r="D185" s="182"/>
      <c r="E185" s="182"/>
      <c r="F185" s="10" t="s">
        <v>883</v>
      </c>
      <c r="G185" s="12">
        <v>1</v>
      </c>
      <c r="H185" s="12"/>
      <c r="I185" s="13">
        <v>3924</v>
      </c>
      <c r="J185" s="72"/>
      <c r="K185" s="131"/>
      <c r="L185" s="72">
        <v>108</v>
      </c>
      <c r="M185" s="13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4560.7353058292401</v>
      </c>
      <c r="T185" s="2">
        <f t="shared" si="7"/>
        <v>125.52482493108</v>
      </c>
    </row>
    <row r="186" spans="1:20" s="2" customFormat="1" ht="15" x14ac:dyDescent="0.25">
      <c r="A186" s="14"/>
      <c r="B186" s="15"/>
      <c r="C186" s="15"/>
      <c r="D186" s="15"/>
      <c r="E186" s="16" t="s">
        <v>18</v>
      </c>
      <c r="F186" s="16"/>
      <c r="G186" s="17"/>
      <c r="H186" s="17"/>
      <c r="I186" s="18">
        <v>11111</v>
      </c>
      <c r="J186" s="114"/>
      <c r="K186" s="138"/>
      <c r="L186" s="151"/>
      <c r="M186" s="19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12913.9474982336</v>
      </c>
      <c r="T186" s="2">
        <f t="shared" si="7"/>
        <v>0</v>
      </c>
    </row>
    <row r="187" spans="1:20" s="2" customFormat="1" ht="22.5" x14ac:dyDescent="0.25">
      <c r="A187" s="20"/>
      <c r="B187" s="21" t="s">
        <v>884</v>
      </c>
      <c r="C187" s="183" t="s">
        <v>885</v>
      </c>
      <c r="D187" s="183"/>
      <c r="E187" s="183"/>
      <c r="F187" s="22" t="s">
        <v>71</v>
      </c>
      <c r="G187" s="17" t="s">
        <v>943</v>
      </c>
      <c r="H187" s="17"/>
      <c r="I187" s="23">
        <v>12.56</v>
      </c>
      <c r="J187" s="109"/>
      <c r="K187" s="132"/>
      <c r="L187" s="147">
        <v>12.56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14.598072232725601</v>
      </c>
      <c r="T187" s="2">
        <f t="shared" si="7"/>
        <v>14.598072232725601</v>
      </c>
    </row>
    <row r="188" spans="1:20" s="2" customFormat="1" ht="22.5" x14ac:dyDescent="0.25">
      <c r="A188" s="25" t="s">
        <v>76</v>
      </c>
      <c r="B188" s="26" t="s">
        <v>887</v>
      </c>
      <c r="C188" s="186" t="s">
        <v>888</v>
      </c>
      <c r="D188" s="186"/>
      <c r="E188" s="186"/>
      <c r="F188" s="27" t="s">
        <v>79</v>
      </c>
      <c r="G188" s="28" t="s">
        <v>944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15" x14ac:dyDescent="0.25">
      <c r="A189" s="10" t="s">
        <v>213</v>
      </c>
      <c r="B189" s="11" t="s">
        <v>1715</v>
      </c>
      <c r="C189" s="182" t="s">
        <v>4669</v>
      </c>
      <c r="D189" s="182"/>
      <c r="E189" s="182"/>
      <c r="F189" s="10" t="s">
        <v>1717</v>
      </c>
      <c r="G189" s="12">
        <v>1</v>
      </c>
      <c r="H189" s="12"/>
      <c r="I189" s="13">
        <v>762</v>
      </c>
      <c r="J189" s="72"/>
      <c r="K189" s="131"/>
      <c r="L189" s="72">
        <v>126</v>
      </c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885.64737590261996</v>
      </c>
      <c r="T189" s="2">
        <f t="shared" si="7"/>
        <v>146.44562908626</v>
      </c>
    </row>
    <row r="190" spans="1:20" s="2" customFormat="1" ht="15" x14ac:dyDescent="0.25">
      <c r="A190" s="14"/>
      <c r="B190" s="15"/>
      <c r="C190" s="15"/>
      <c r="D190" s="15"/>
      <c r="E190" s="16" t="s">
        <v>18</v>
      </c>
      <c r="F190" s="16"/>
      <c r="G190" s="17"/>
      <c r="H190" s="17"/>
      <c r="I190" s="18">
        <v>1936</v>
      </c>
      <c r="J190" s="114"/>
      <c r="K190" s="138"/>
      <c r="L190" s="151"/>
      <c r="M190" s="19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2250.14871357936</v>
      </c>
      <c r="T190" s="2">
        <f t="shared" si="7"/>
        <v>0</v>
      </c>
    </row>
    <row r="191" spans="1:20" s="2" customFormat="1" ht="22.5" x14ac:dyDescent="0.25">
      <c r="A191" s="20"/>
      <c r="B191" s="21" t="s">
        <v>41</v>
      </c>
      <c r="C191" s="183" t="s">
        <v>42</v>
      </c>
      <c r="D191" s="183"/>
      <c r="E191" s="183"/>
      <c r="F191" s="22" t="s">
        <v>21</v>
      </c>
      <c r="G191" s="17" t="s">
        <v>1790</v>
      </c>
      <c r="H191" s="17"/>
      <c r="I191" s="23">
        <v>11.51</v>
      </c>
      <c r="J191" s="109"/>
      <c r="K191" s="132"/>
      <c r="L191" s="147">
        <v>11.51</v>
      </c>
      <c r="M191" s="24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13.3776919903401</v>
      </c>
      <c r="T191" s="2">
        <f t="shared" si="7"/>
        <v>13.3776919903401</v>
      </c>
    </row>
    <row r="192" spans="1:20" s="2" customFormat="1" ht="22.5" x14ac:dyDescent="0.25">
      <c r="A192" s="20"/>
      <c r="B192" s="21" t="s">
        <v>778</v>
      </c>
      <c r="C192" s="183" t="s">
        <v>24</v>
      </c>
      <c r="D192" s="183"/>
      <c r="E192" s="183"/>
      <c r="F192" s="22" t="s">
        <v>71</v>
      </c>
      <c r="G192" s="17" t="s">
        <v>1679</v>
      </c>
      <c r="H192" s="17"/>
      <c r="I192" s="23">
        <v>3.13</v>
      </c>
      <c r="J192" s="109"/>
      <c r="K192" s="132"/>
      <c r="L192" s="147">
        <v>3.13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3.6378953892063</v>
      </c>
      <c r="T192" s="2">
        <f t="shared" si="7"/>
        <v>3.6378953892063</v>
      </c>
    </row>
    <row r="193" spans="1:20" s="2" customFormat="1" ht="22.5" x14ac:dyDescent="0.25">
      <c r="A193" s="25" t="s">
        <v>76</v>
      </c>
      <c r="B193" s="26" t="s">
        <v>1719</v>
      </c>
      <c r="C193" s="186" t="s">
        <v>1720</v>
      </c>
      <c r="D193" s="186"/>
      <c r="E193" s="186"/>
      <c r="F193" s="27" t="s">
        <v>79</v>
      </c>
      <c r="G193" s="28" t="s">
        <v>944</v>
      </c>
      <c r="H193" s="28"/>
      <c r="I193" s="29">
        <v>0</v>
      </c>
      <c r="J193" s="110"/>
      <c r="K193" s="133"/>
      <c r="L193" s="148">
        <v>0</v>
      </c>
      <c r="M193" s="30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:20" s="2" customFormat="1" ht="15" x14ac:dyDescent="0.25">
      <c r="A194" s="206" t="s">
        <v>4670</v>
      </c>
      <c r="B194" s="207"/>
      <c r="C194" s="207"/>
      <c r="D194" s="207"/>
      <c r="E194" s="207"/>
      <c r="F194" s="207"/>
      <c r="G194" s="207"/>
      <c r="H194" s="207"/>
      <c r="I194" s="207"/>
      <c r="J194" s="207"/>
      <c r="K194" s="207"/>
      <c r="L194" s="208"/>
      <c r="M194" s="123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15" x14ac:dyDescent="0.25">
      <c r="A195" s="10" t="s">
        <v>222</v>
      </c>
      <c r="B195" s="11" t="s">
        <v>15</v>
      </c>
      <c r="C195" s="182" t="s">
        <v>4671</v>
      </c>
      <c r="D195" s="182"/>
      <c r="E195" s="182"/>
      <c r="F195" s="10" t="s">
        <v>17</v>
      </c>
      <c r="G195" s="12">
        <v>1</v>
      </c>
      <c r="H195" s="12"/>
      <c r="I195" s="13">
        <v>2156</v>
      </c>
      <c r="J195" s="72"/>
      <c r="K195" s="131"/>
      <c r="L195" s="72">
        <v>36</v>
      </c>
      <c r="M195" s="13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2505.8474310315601</v>
      </c>
      <c r="T195" s="2">
        <f t="shared" si="7"/>
        <v>41.841608310360002</v>
      </c>
    </row>
    <row r="196" spans="1:20" s="2" customFormat="1" ht="15" x14ac:dyDescent="0.25">
      <c r="A196" s="14"/>
      <c r="B196" s="15"/>
      <c r="C196" s="15"/>
      <c r="D196" s="15"/>
      <c r="E196" s="16" t="s">
        <v>18</v>
      </c>
      <c r="F196" s="16"/>
      <c r="G196" s="17"/>
      <c r="H196" s="17"/>
      <c r="I196" s="18">
        <v>4647</v>
      </c>
      <c r="J196" s="114"/>
      <c r="K196" s="138"/>
      <c r="L196" s="151"/>
      <c r="M196" s="19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5401.0542727289703</v>
      </c>
      <c r="T196" s="2">
        <f t="shared" si="7"/>
        <v>0</v>
      </c>
    </row>
    <row r="197" spans="1:20" s="2" customFormat="1" ht="22.5" x14ac:dyDescent="0.25">
      <c r="A197" s="20"/>
      <c r="B197" s="21" t="s">
        <v>19</v>
      </c>
      <c r="C197" s="183" t="s">
        <v>20</v>
      </c>
      <c r="D197" s="183"/>
      <c r="E197" s="183"/>
      <c r="F197" s="22" t="s">
        <v>21</v>
      </c>
      <c r="G197" s="17" t="s">
        <v>1534</v>
      </c>
      <c r="H197" s="17"/>
      <c r="I197" s="23">
        <v>1.1299999999999999</v>
      </c>
      <c r="J197" s="109"/>
      <c r="K197" s="132"/>
      <c r="L197" s="147">
        <v>1.1299999999999999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1.3133615941862999</v>
      </c>
      <c r="T197" s="2">
        <f t="shared" si="7"/>
        <v>1.3133615941862999</v>
      </c>
    </row>
    <row r="198" spans="1:20" s="2" customFormat="1" ht="22.5" x14ac:dyDescent="0.25">
      <c r="A198" s="20"/>
      <c r="B198" s="21" t="s">
        <v>23</v>
      </c>
      <c r="C198" s="183" t="s">
        <v>24</v>
      </c>
      <c r="D198" s="183"/>
      <c r="E198" s="183"/>
      <c r="F198" s="22" t="s">
        <v>21</v>
      </c>
      <c r="G198" s="17" t="s">
        <v>1534</v>
      </c>
      <c r="H198" s="17"/>
      <c r="I198" s="23">
        <v>1.56</v>
      </c>
      <c r="J198" s="109"/>
      <c r="K198" s="132"/>
      <c r="L198" s="147">
        <v>1.56</v>
      </c>
      <c r="M198" s="24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1.8131363601156001</v>
      </c>
      <c r="T198" s="2">
        <f t="shared" si="7"/>
        <v>1.8131363601156001</v>
      </c>
    </row>
    <row r="199" spans="1:20" s="2" customFormat="1" ht="22.5" x14ac:dyDescent="0.25">
      <c r="A199" s="20"/>
      <c r="B199" s="21" t="s">
        <v>25</v>
      </c>
      <c r="C199" s="183" t="s">
        <v>26</v>
      </c>
      <c r="D199" s="183"/>
      <c r="E199" s="183"/>
      <c r="F199" s="22" t="s">
        <v>21</v>
      </c>
      <c r="G199" s="17" t="s">
        <v>1535</v>
      </c>
      <c r="H199" s="17"/>
      <c r="I199" s="23">
        <v>0.51</v>
      </c>
      <c r="J199" s="109"/>
      <c r="K199" s="132"/>
      <c r="L199" s="147">
        <v>0.51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0.59275611773009995</v>
      </c>
      <c r="T199" s="2">
        <f t="shared" si="7"/>
        <v>0.59275611773009995</v>
      </c>
    </row>
    <row r="200" spans="1:20" s="2" customFormat="1" ht="22.5" x14ac:dyDescent="0.25">
      <c r="A200" s="20"/>
      <c r="B200" s="21" t="s">
        <v>28</v>
      </c>
      <c r="C200" s="183" t="s">
        <v>29</v>
      </c>
      <c r="D200" s="183"/>
      <c r="E200" s="183"/>
      <c r="F200" s="22" t="s">
        <v>30</v>
      </c>
      <c r="G200" s="17" t="s">
        <v>1536</v>
      </c>
      <c r="H200" s="17"/>
      <c r="I200" s="23">
        <v>0.89</v>
      </c>
      <c r="J200" s="109"/>
      <c r="K200" s="132"/>
      <c r="L200" s="147">
        <v>0.89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1.0344175387839001</v>
      </c>
      <c r="T200" s="2">
        <f t="shared" si="7"/>
        <v>1.0344175387839001</v>
      </c>
    </row>
    <row r="201" spans="1:20" s="2" customFormat="1" ht="15" x14ac:dyDescent="0.25">
      <c r="A201" s="10" t="s">
        <v>225</v>
      </c>
      <c r="B201" s="11" t="s">
        <v>1537</v>
      </c>
      <c r="C201" s="182" t="s">
        <v>4672</v>
      </c>
      <c r="D201" s="182"/>
      <c r="E201" s="182"/>
      <c r="F201" s="10" t="s">
        <v>17</v>
      </c>
      <c r="G201" s="12">
        <v>1</v>
      </c>
      <c r="H201" s="12"/>
      <c r="I201" s="13">
        <v>339</v>
      </c>
      <c r="J201" s="72"/>
      <c r="K201" s="131"/>
      <c r="L201" s="72">
        <v>12</v>
      </c>
      <c r="M201" s="13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394.00847825589</v>
      </c>
      <c r="T201" s="2">
        <f t="shared" si="7"/>
        <v>13.947202770120001</v>
      </c>
    </row>
    <row r="202" spans="1:20" s="2" customFormat="1" ht="15" x14ac:dyDescent="0.25">
      <c r="A202" s="14"/>
      <c r="B202" s="15"/>
      <c r="C202" s="15"/>
      <c r="D202" s="15"/>
      <c r="E202" s="16" t="s">
        <v>18</v>
      </c>
      <c r="F202" s="16"/>
      <c r="G202" s="17"/>
      <c r="H202" s="17"/>
      <c r="I202" s="18">
        <v>783</v>
      </c>
      <c r="J202" s="114"/>
      <c r="K202" s="138"/>
      <c r="L202" s="151"/>
      <c r="M202" s="19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910.05498075032995</v>
      </c>
      <c r="T202" s="2">
        <f t="shared" si="7"/>
        <v>0</v>
      </c>
    </row>
    <row r="203" spans="1:20" s="2" customFormat="1" ht="22.5" x14ac:dyDescent="0.25">
      <c r="A203" s="20"/>
      <c r="B203" s="21" t="s">
        <v>1539</v>
      </c>
      <c r="C203" s="183" t="s">
        <v>1540</v>
      </c>
      <c r="D203" s="183"/>
      <c r="E203" s="183"/>
      <c r="F203" s="22" t="s">
        <v>21</v>
      </c>
      <c r="G203" s="17" t="s">
        <v>1548</v>
      </c>
      <c r="H203" s="17"/>
      <c r="I203" s="23">
        <v>1.1399999999999999</v>
      </c>
      <c r="J203" s="109"/>
      <c r="K203" s="132"/>
      <c r="L203" s="147">
        <v>1.1399999999999999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ref="S203:S254" si="8">I203*N203*O203*P203*Q203*R203</f>
        <v>1.3249842631613999</v>
      </c>
      <c r="T203" s="2">
        <f t="shared" ref="T203:T254" si="9">L203*N203*O203*P203*Q203*R203</f>
        <v>1.3249842631613999</v>
      </c>
    </row>
    <row r="204" spans="1:20" s="2" customFormat="1" ht="22.5" x14ac:dyDescent="0.25">
      <c r="A204" s="20"/>
      <c r="B204" s="21" t="s">
        <v>28</v>
      </c>
      <c r="C204" s="183" t="s">
        <v>29</v>
      </c>
      <c r="D204" s="183"/>
      <c r="E204" s="183"/>
      <c r="F204" s="22" t="s">
        <v>30</v>
      </c>
      <c r="G204" s="17" t="s">
        <v>1575</v>
      </c>
      <c r="H204" s="17"/>
      <c r="I204" s="23">
        <v>0.2</v>
      </c>
      <c r="J204" s="109"/>
      <c r="K204" s="132"/>
      <c r="L204" s="147">
        <v>0.2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8"/>
        <v>0.23245337950200001</v>
      </c>
      <c r="T204" s="2">
        <f t="shared" si="9"/>
        <v>0.23245337950200001</v>
      </c>
    </row>
    <row r="205" spans="1:20" s="2" customFormat="1" ht="15" x14ac:dyDescent="0.25">
      <c r="A205" s="10" t="s">
        <v>229</v>
      </c>
      <c r="B205" s="11" t="s">
        <v>1581</v>
      </c>
      <c r="C205" s="182" t="s">
        <v>1582</v>
      </c>
      <c r="D205" s="182"/>
      <c r="E205" s="182"/>
      <c r="F205" s="10" t="s">
        <v>216</v>
      </c>
      <c r="G205" s="31">
        <v>0.01</v>
      </c>
      <c r="H205" s="31"/>
      <c r="I205" s="13">
        <v>408</v>
      </c>
      <c r="J205" s="72"/>
      <c r="K205" s="131"/>
      <c r="L205" s="72">
        <v>20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8"/>
        <v>474.20489418407999</v>
      </c>
      <c r="T205" s="2">
        <f t="shared" si="9"/>
        <v>23.2453379502</v>
      </c>
    </row>
    <row r="206" spans="1:20" s="2" customFormat="1" ht="15" x14ac:dyDescent="0.25">
      <c r="A206" s="14"/>
      <c r="B206" s="15"/>
      <c r="C206" s="15"/>
      <c r="D206" s="15"/>
      <c r="E206" s="16" t="s">
        <v>18</v>
      </c>
      <c r="F206" s="16"/>
      <c r="G206" s="17"/>
      <c r="H206" s="17"/>
      <c r="I206" s="18">
        <v>975</v>
      </c>
      <c r="J206" s="114"/>
      <c r="K206" s="138"/>
      <c r="L206" s="151"/>
      <c r="M206" s="19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8"/>
        <v>1133.2102250722501</v>
      </c>
      <c r="T206" s="2">
        <f t="shared" si="9"/>
        <v>0</v>
      </c>
    </row>
    <row r="207" spans="1:20" s="2" customFormat="1" ht="22.5" x14ac:dyDescent="0.25">
      <c r="A207" s="20"/>
      <c r="B207" s="21" t="s">
        <v>1583</v>
      </c>
      <c r="C207" s="183" t="s">
        <v>1584</v>
      </c>
      <c r="D207" s="183"/>
      <c r="E207" s="183"/>
      <c r="F207" s="22" t="s">
        <v>71</v>
      </c>
      <c r="G207" s="17" t="s">
        <v>1698</v>
      </c>
      <c r="H207" s="17"/>
      <c r="I207" s="23">
        <v>0.73</v>
      </c>
      <c r="J207" s="109"/>
      <c r="K207" s="132"/>
      <c r="L207" s="147">
        <v>0.73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8"/>
        <v>0.84845483518230003</v>
      </c>
      <c r="T207" s="2">
        <f t="shared" si="9"/>
        <v>0.84845483518230003</v>
      </c>
    </row>
    <row r="208" spans="1:20" s="2" customFormat="1" ht="22.5" x14ac:dyDescent="0.25">
      <c r="A208" s="20"/>
      <c r="B208" s="21" t="s">
        <v>19</v>
      </c>
      <c r="C208" s="183" t="s">
        <v>20</v>
      </c>
      <c r="D208" s="183"/>
      <c r="E208" s="183"/>
      <c r="F208" s="22" t="s">
        <v>21</v>
      </c>
      <c r="G208" s="17" t="s">
        <v>1699</v>
      </c>
      <c r="H208" s="17"/>
      <c r="I208" s="23">
        <v>0</v>
      </c>
      <c r="J208" s="109"/>
      <c r="K208" s="132"/>
      <c r="L208" s="147">
        <v>0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8"/>
        <v>0</v>
      </c>
      <c r="T208" s="2">
        <f t="shared" si="9"/>
        <v>0</v>
      </c>
    </row>
    <row r="209" spans="1:20" s="2" customFormat="1" ht="22.5" x14ac:dyDescent="0.25">
      <c r="A209" s="20"/>
      <c r="B209" s="21" t="s">
        <v>23</v>
      </c>
      <c r="C209" s="183" t="s">
        <v>24</v>
      </c>
      <c r="D209" s="183"/>
      <c r="E209" s="183"/>
      <c r="F209" s="22" t="s">
        <v>21</v>
      </c>
      <c r="G209" s="17" t="s">
        <v>1700</v>
      </c>
      <c r="H209" s="17"/>
      <c r="I209" s="23">
        <v>0.55000000000000004</v>
      </c>
      <c r="J209" s="109"/>
      <c r="K209" s="132"/>
      <c r="L209" s="147">
        <v>0.55000000000000004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8"/>
        <v>0.63924679363049997</v>
      </c>
      <c r="T209" s="2">
        <f t="shared" si="9"/>
        <v>0.63924679363049997</v>
      </c>
    </row>
    <row r="210" spans="1:20" s="2" customFormat="1" ht="22.5" x14ac:dyDescent="0.25">
      <c r="A210" s="20"/>
      <c r="B210" s="21" t="s">
        <v>1588</v>
      </c>
      <c r="C210" s="183" t="s">
        <v>1589</v>
      </c>
      <c r="D210" s="183"/>
      <c r="E210" s="183"/>
      <c r="F210" s="22" t="s">
        <v>71</v>
      </c>
      <c r="G210" s="17" t="s">
        <v>1701</v>
      </c>
      <c r="H210" s="17"/>
      <c r="I210" s="23">
        <v>0.79</v>
      </c>
      <c r="J210" s="109"/>
      <c r="K210" s="132"/>
      <c r="L210" s="147">
        <v>0.79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8"/>
        <v>0.91819084903290005</v>
      </c>
      <c r="T210" s="2">
        <f t="shared" si="9"/>
        <v>0.91819084903290005</v>
      </c>
    </row>
    <row r="211" spans="1:20" s="2" customFormat="1" ht="22.5" x14ac:dyDescent="0.25">
      <c r="A211" s="20"/>
      <c r="B211" s="21" t="s">
        <v>28</v>
      </c>
      <c r="C211" s="183" t="s">
        <v>29</v>
      </c>
      <c r="D211" s="183"/>
      <c r="E211" s="183"/>
      <c r="F211" s="22" t="s">
        <v>30</v>
      </c>
      <c r="G211" s="17" t="s">
        <v>1702</v>
      </c>
      <c r="H211" s="17"/>
      <c r="I211" s="23">
        <v>0.23</v>
      </c>
      <c r="J211" s="109"/>
      <c r="K211" s="132"/>
      <c r="L211" s="147">
        <v>0.23</v>
      </c>
      <c r="M211" s="24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8"/>
        <v>0.26732138642730002</v>
      </c>
      <c r="T211" s="2">
        <f t="shared" si="9"/>
        <v>0.26732138642730002</v>
      </c>
    </row>
    <row r="212" spans="1:20" s="2" customFormat="1" ht="15" x14ac:dyDescent="0.25">
      <c r="A212" s="209" t="s">
        <v>4673</v>
      </c>
      <c r="B212" s="210"/>
      <c r="C212" s="210"/>
      <c r="D212" s="210"/>
      <c r="E212" s="210"/>
      <c r="F212" s="210"/>
      <c r="G212" s="210"/>
      <c r="H212" s="210"/>
      <c r="I212" s="210"/>
      <c r="J212" s="210"/>
      <c r="K212" s="210"/>
      <c r="L212" s="211"/>
      <c r="M212" s="122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0</v>
      </c>
      <c r="T212" s="2">
        <f t="shared" si="9"/>
        <v>0</v>
      </c>
    </row>
    <row r="213" spans="1:20" s="2" customFormat="1" ht="15" x14ac:dyDescent="0.25">
      <c r="A213" s="206" t="s">
        <v>4674</v>
      </c>
      <c r="B213" s="207"/>
      <c r="C213" s="207"/>
      <c r="D213" s="207"/>
      <c r="E213" s="207"/>
      <c r="F213" s="207"/>
      <c r="G213" s="207"/>
      <c r="H213" s="207"/>
      <c r="I213" s="207"/>
      <c r="J213" s="207"/>
      <c r="K213" s="207"/>
      <c r="L213" s="208"/>
      <c r="M213" s="12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0</v>
      </c>
      <c r="T213" s="2">
        <f t="shared" si="9"/>
        <v>0</v>
      </c>
    </row>
    <row r="214" spans="1:20" s="2" customFormat="1" ht="15" x14ac:dyDescent="0.25">
      <c r="A214" s="10" t="s">
        <v>231</v>
      </c>
      <c r="B214" s="11" t="s">
        <v>947</v>
      </c>
      <c r="C214" s="182" t="s">
        <v>948</v>
      </c>
      <c r="D214" s="182"/>
      <c r="E214" s="182"/>
      <c r="F214" s="10" t="s">
        <v>17</v>
      </c>
      <c r="G214" s="12">
        <v>2</v>
      </c>
      <c r="H214" s="12"/>
      <c r="I214" s="13">
        <v>2022</v>
      </c>
      <c r="J214" s="72"/>
      <c r="K214" s="131"/>
      <c r="L214" s="72">
        <v>507</v>
      </c>
      <c r="M214" s="13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2350.1036667652202</v>
      </c>
      <c r="T214" s="2">
        <f t="shared" si="9"/>
        <v>589.26931703756998</v>
      </c>
    </row>
    <row r="215" spans="1:20" s="2" customFormat="1" ht="15" x14ac:dyDescent="0.25">
      <c r="A215" s="14"/>
      <c r="B215" s="15"/>
      <c r="C215" s="15"/>
      <c r="D215" s="15"/>
      <c r="E215" s="16" t="s">
        <v>18</v>
      </c>
      <c r="F215" s="16"/>
      <c r="G215" s="17"/>
      <c r="H215" s="17"/>
      <c r="I215" s="18">
        <v>4836</v>
      </c>
      <c r="J215" s="114"/>
      <c r="K215" s="138"/>
      <c r="L215" s="151"/>
      <c r="M215" s="19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5620.7227163583602</v>
      </c>
      <c r="T215" s="2">
        <f t="shared" si="9"/>
        <v>0</v>
      </c>
    </row>
    <row r="216" spans="1:20" s="2" customFormat="1" ht="22.5" x14ac:dyDescent="0.25">
      <c r="A216" s="20"/>
      <c r="B216" s="21" t="s">
        <v>41</v>
      </c>
      <c r="C216" s="183" t="s">
        <v>42</v>
      </c>
      <c r="D216" s="183"/>
      <c r="E216" s="183"/>
      <c r="F216" s="22" t="s">
        <v>21</v>
      </c>
      <c r="G216" s="17" t="s">
        <v>949</v>
      </c>
      <c r="H216" s="17"/>
      <c r="I216" s="23">
        <v>52.42</v>
      </c>
      <c r="J216" s="109"/>
      <c r="K216" s="132"/>
      <c r="L216" s="147">
        <v>52.42</v>
      </c>
      <c r="M216" s="24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60.926030767474202</v>
      </c>
      <c r="T216" s="2">
        <f t="shared" si="9"/>
        <v>60.926030767474202</v>
      </c>
    </row>
    <row r="217" spans="1:20" s="2" customFormat="1" ht="22.5" x14ac:dyDescent="0.25">
      <c r="A217" s="20"/>
      <c r="B217" s="21" t="s">
        <v>778</v>
      </c>
      <c r="C217" s="183" t="s">
        <v>24</v>
      </c>
      <c r="D217" s="183"/>
      <c r="E217" s="183"/>
      <c r="F217" s="22" t="s">
        <v>71</v>
      </c>
      <c r="G217" s="17" t="s">
        <v>950</v>
      </c>
      <c r="H217" s="17"/>
      <c r="I217" s="23">
        <v>6.25</v>
      </c>
      <c r="J217" s="109"/>
      <c r="K217" s="132"/>
      <c r="L217" s="147">
        <v>6.25</v>
      </c>
      <c r="M217" s="24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7.2641681094374997</v>
      </c>
      <c r="T217" s="2">
        <f t="shared" si="9"/>
        <v>7.2641681094374997</v>
      </c>
    </row>
    <row r="218" spans="1:20" s="2" customFormat="1" ht="22.5" x14ac:dyDescent="0.25">
      <c r="A218" s="25" t="s">
        <v>76</v>
      </c>
      <c r="B218" s="26" t="s">
        <v>902</v>
      </c>
      <c r="C218" s="186" t="s">
        <v>903</v>
      </c>
      <c r="D218" s="186"/>
      <c r="E218" s="186"/>
      <c r="F218" s="27" t="s">
        <v>79</v>
      </c>
      <c r="G218" s="28" t="s">
        <v>91</v>
      </c>
      <c r="H218" s="28"/>
      <c r="I218" s="29">
        <v>0</v>
      </c>
      <c r="J218" s="110"/>
      <c r="K218" s="133"/>
      <c r="L218" s="148">
        <v>0</v>
      </c>
      <c r="M218" s="30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0</v>
      </c>
      <c r="T218" s="2">
        <f t="shared" si="9"/>
        <v>0</v>
      </c>
    </row>
    <row r="219" spans="1:20" s="2" customFormat="1" ht="22.5" x14ac:dyDescent="0.25">
      <c r="A219" s="10" t="s">
        <v>4675</v>
      </c>
      <c r="B219" s="11" t="s">
        <v>4218</v>
      </c>
      <c r="C219" s="182" t="s">
        <v>4219</v>
      </c>
      <c r="D219" s="182"/>
      <c r="E219" s="182"/>
      <c r="F219" s="10" t="s">
        <v>880</v>
      </c>
      <c r="G219" s="12">
        <v>2</v>
      </c>
      <c r="H219" s="12"/>
      <c r="I219" s="13">
        <v>2814</v>
      </c>
      <c r="J219" s="72"/>
      <c r="K219" s="131"/>
      <c r="L219" s="72"/>
      <c r="M219" s="13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3270.6190495931401</v>
      </c>
      <c r="T219" s="2">
        <f t="shared" si="9"/>
        <v>0</v>
      </c>
    </row>
    <row r="220" spans="1:20" s="2" customFormat="1" ht="15" x14ac:dyDescent="0.25">
      <c r="A220" s="206" t="s">
        <v>4676</v>
      </c>
      <c r="B220" s="207"/>
      <c r="C220" s="207"/>
      <c r="D220" s="207"/>
      <c r="E220" s="207"/>
      <c r="F220" s="207"/>
      <c r="G220" s="207"/>
      <c r="H220" s="207"/>
      <c r="I220" s="207"/>
      <c r="J220" s="207"/>
      <c r="K220" s="207"/>
      <c r="L220" s="208"/>
      <c r="M220" s="12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0</v>
      </c>
      <c r="T220" s="2">
        <f t="shared" si="9"/>
        <v>0</v>
      </c>
    </row>
    <row r="221" spans="1:20" s="2" customFormat="1" ht="22.5" x14ac:dyDescent="0.25">
      <c r="A221" s="10" t="s">
        <v>245</v>
      </c>
      <c r="B221" s="11" t="s">
        <v>4677</v>
      </c>
      <c r="C221" s="182" t="s">
        <v>4678</v>
      </c>
      <c r="D221" s="182"/>
      <c r="E221" s="182"/>
      <c r="F221" s="10" t="s">
        <v>776</v>
      </c>
      <c r="G221" s="12">
        <v>1</v>
      </c>
      <c r="H221" s="12"/>
      <c r="I221" s="13">
        <v>7316</v>
      </c>
      <c r="J221" s="72"/>
      <c r="K221" s="131"/>
      <c r="L221" s="72">
        <v>223</v>
      </c>
      <c r="M221" s="1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8503.1446221831593</v>
      </c>
      <c r="T221" s="2">
        <f t="shared" si="9"/>
        <v>259.18551814473</v>
      </c>
    </row>
    <row r="222" spans="1:20" s="2" customFormat="1" ht="15" x14ac:dyDescent="0.25">
      <c r="A222" s="14"/>
      <c r="B222" s="15"/>
      <c r="C222" s="15"/>
      <c r="D222" s="15"/>
      <c r="E222" s="16" t="s">
        <v>18</v>
      </c>
      <c r="F222" s="16"/>
      <c r="G222" s="17"/>
      <c r="H222" s="17"/>
      <c r="I222" s="18">
        <v>20627</v>
      </c>
      <c r="J222" s="114"/>
      <c r="K222" s="138"/>
      <c r="L222" s="151"/>
      <c r="M222" s="19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23974.079294938801</v>
      </c>
      <c r="T222" s="2">
        <f t="shared" si="9"/>
        <v>0</v>
      </c>
    </row>
    <row r="223" spans="1:20" s="2" customFormat="1" ht="22.5" x14ac:dyDescent="0.25">
      <c r="A223" s="20"/>
      <c r="B223" s="21" t="s">
        <v>41</v>
      </c>
      <c r="C223" s="183" t="s">
        <v>42</v>
      </c>
      <c r="D223" s="183"/>
      <c r="E223" s="183"/>
      <c r="F223" s="22" t="s">
        <v>21</v>
      </c>
      <c r="G223" s="17" t="s">
        <v>4679</v>
      </c>
      <c r="H223" s="17"/>
      <c r="I223" s="23">
        <v>21.53</v>
      </c>
      <c r="J223" s="109"/>
      <c r="K223" s="132"/>
      <c r="L223" s="147">
        <v>21.53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25.023606303390299</v>
      </c>
      <c r="T223" s="2">
        <f t="shared" si="9"/>
        <v>25.023606303390299</v>
      </c>
    </row>
    <row r="224" spans="1:20" s="2" customFormat="1" ht="22.5" x14ac:dyDescent="0.25">
      <c r="A224" s="20"/>
      <c r="B224" s="21" t="s">
        <v>778</v>
      </c>
      <c r="C224" s="183" t="s">
        <v>24</v>
      </c>
      <c r="D224" s="183"/>
      <c r="E224" s="183"/>
      <c r="F224" s="22" t="s">
        <v>71</v>
      </c>
      <c r="G224" s="17" t="s">
        <v>1523</v>
      </c>
      <c r="H224" s="17"/>
      <c r="I224" s="23">
        <v>1.88</v>
      </c>
      <c r="J224" s="109"/>
      <c r="K224" s="132"/>
      <c r="L224" s="147">
        <v>1.88</v>
      </c>
      <c r="M224" s="24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2.1850617673188002</v>
      </c>
      <c r="T224" s="2">
        <f t="shared" si="9"/>
        <v>2.1850617673188002</v>
      </c>
    </row>
    <row r="225" spans="1:20" s="2" customFormat="1" ht="22.5" x14ac:dyDescent="0.25">
      <c r="A225" s="25" t="s">
        <v>344</v>
      </c>
      <c r="B225" s="26" t="s">
        <v>780</v>
      </c>
      <c r="C225" s="186" t="s">
        <v>781</v>
      </c>
      <c r="D225" s="186"/>
      <c r="E225" s="186"/>
      <c r="F225" s="27" t="s">
        <v>79</v>
      </c>
      <c r="G225" s="28" t="s">
        <v>347</v>
      </c>
      <c r="H225" s="28"/>
      <c r="I225" s="29">
        <v>0</v>
      </c>
      <c r="J225" s="110"/>
      <c r="K225" s="133"/>
      <c r="L225" s="148">
        <v>0</v>
      </c>
      <c r="M225" s="30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0</v>
      </c>
      <c r="T225" s="2">
        <f t="shared" si="9"/>
        <v>0</v>
      </c>
    </row>
    <row r="226" spans="1:20" s="2" customFormat="1" ht="22.5" x14ac:dyDescent="0.25">
      <c r="A226" s="25" t="s">
        <v>76</v>
      </c>
      <c r="B226" s="26" t="s">
        <v>782</v>
      </c>
      <c r="C226" s="186" t="s">
        <v>783</v>
      </c>
      <c r="D226" s="186"/>
      <c r="E226" s="186"/>
      <c r="F226" s="27" t="s">
        <v>79</v>
      </c>
      <c r="G226" s="28" t="s">
        <v>944</v>
      </c>
      <c r="H226" s="28"/>
      <c r="I226" s="29">
        <v>0</v>
      </c>
      <c r="J226" s="110"/>
      <c r="K226" s="133"/>
      <c r="L226" s="148">
        <v>0</v>
      </c>
      <c r="M226" s="30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:20" s="2" customFormat="1" ht="22.5" x14ac:dyDescent="0.25">
      <c r="A227" s="20"/>
      <c r="B227" s="21" t="s">
        <v>784</v>
      </c>
      <c r="C227" s="183" t="s">
        <v>785</v>
      </c>
      <c r="D227" s="183"/>
      <c r="E227" s="183"/>
      <c r="F227" s="22" t="s">
        <v>71</v>
      </c>
      <c r="G227" s="17" t="s">
        <v>1523</v>
      </c>
      <c r="H227" s="17"/>
      <c r="I227" s="23">
        <v>2.35</v>
      </c>
      <c r="J227" s="109"/>
      <c r="K227" s="132"/>
      <c r="L227" s="147">
        <v>2.35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2.7313272091485001</v>
      </c>
      <c r="T227" s="2">
        <f t="shared" si="9"/>
        <v>2.7313272091485001</v>
      </c>
    </row>
    <row r="228" spans="1:20" s="2" customFormat="1" ht="22.5" x14ac:dyDescent="0.25">
      <c r="A228" s="10" t="s">
        <v>4680</v>
      </c>
      <c r="B228" s="11" t="s">
        <v>4681</v>
      </c>
      <c r="C228" s="182" t="s">
        <v>4682</v>
      </c>
      <c r="D228" s="182"/>
      <c r="E228" s="182"/>
      <c r="F228" s="10" t="s">
        <v>35</v>
      </c>
      <c r="G228" s="12">
        <v>1</v>
      </c>
      <c r="H228" s="12"/>
      <c r="I228" s="13">
        <v>409743</v>
      </c>
      <c r="J228" s="72"/>
      <c r="K228" s="131"/>
      <c r="L228" s="72"/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476230.72538644</v>
      </c>
      <c r="T228" s="2">
        <f t="shared" si="9"/>
        <v>0</v>
      </c>
    </row>
    <row r="229" spans="1:20" s="2" customFormat="1" ht="33.75" x14ac:dyDescent="0.25">
      <c r="A229" s="10" t="s">
        <v>252</v>
      </c>
      <c r="B229" s="11" t="s">
        <v>1761</v>
      </c>
      <c r="C229" s="182" t="s">
        <v>4683</v>
      </c>
      <c r="D229" s="182"/>
      <c r="E229" s="182"/>
      <c r="F229" s="10" t="s">
        <v>1763</v>
      </c>
      <c r="G229" s="36">
        <v>0.159</v>
      </c>
      <c r="H229" s="36"/>
      <c r="I229" s="13">
        <v>15295</v>
      </c>
      <c r="J229" s="72"/>
      <c r="K229" s="131"/>
      <c r="L229" s="72">
        <v>949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17776.8721974154</v>
      </c>
      <c r="T229" s="2">
        <f t="shared" si="9"/>
        <v>1102.99128573699</v>
      </c>
    </row>
    <row r="230" spans="1:20" s="2" customFormat="1" ht="15" x14ac:dyDescent="0.25">
      <c r="A230" s="14"/>
      <c r="B230" s="15"/>
      <c r="C230" s="15"/>
      <c r="D230" s="15"/>
      <c r="E230" s="16" t="s">
        <v>18</v>
      </c>
      <c r="F230" s="16"/>
      <c r="G230" s="17"/>
      <c r="H230" s="17"/>
      <c r="I230" s="18">
        <v>25992</v>
      </c>
      <c r="J230" s="114"/>
      <c r="K230" s="138"/>
      <c r="L230" s="151"/>
      <c r="M230" s="19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30209.641200079899</v>
      </c>
      <c r="T230" s="2">
        <f t="shared" si="9"/>
        <v>0</v>
      </c>
    </row>
    <row r="231" spans="1:20" s="2" customFormat="1" ht="22.5" x14ac:dyDescent="0.25">
      <c r="A231" s="20"/>
      <c r="B231" s="21" t="s">
        <v>1021</v>
      </c>
      <c r="C231" s="183" t="s">
        <v>1022</v>
      </c>
      <c r="D231" s="183"/>
      <c r="E231" s="183"/>
      <c r="F231" s="22" t="s">
        <v>71</v>
      </c>
      <c r="G231" s="17" t="s">
        <v>4684</v>
      </c>
      <c r="H231" s="17"/>
      <c r="I231" s="23">
        <v>5.3</v>
      </c>
      <c r="J231" s="109"/>
      <c r="K231" s="132"/>
      <c r="L231" s="147">
        <v>5.3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6.1600145568029996</v>
      </c>
      <c r="T231" s="2">
        <f t="shared" si="9"/>
        <v>6.1600145568029996</v>
      </c>
    </row>
    <row r="232" spans="1:20" s="2" customFormat="1" ht="22.5" x14ac:dyDescent="0.25">
      <c r="A232" s="20"/>
      <c r="B232" s="21" t="s">
        <v>335</v>
      </c>
      <c r="C232" s="183" t="s">
        <v>336</v>
      </c>
      <c r="D232" s="183"/>
      <c r="E232" s="183"/>
      <c r="F232" s="22" t="s">
        <v>282</v>
      </c>
      <c r="G232" s="17" t="s">
        <v>4685</v>
      </c>
      <c r="H232" s="17"/>
      <c r="I232" s="23">
        <v>0.47</v>
      </c>
      <c r="J232" s="109"/>
      <c r="K232" s="132"/>
      <c r="L232" s="147">
        <v>0.47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0.54626544182970005</v>
      </c>
      <c r="T232" s="2">
        <f t="shared" si="9"/>
        <v>0.54626544182970005</v>
      </c>
    </row>
    <row r="233" spans="1:20" s="2" customFormat="1" ht="22.5" x14ac:dyDescent="0.25">
      <c r="A233" s="20"/>
      <c r="B233" s="21" t="s">
        <v>1024</v>
      </c>
      <c r="C233" s="183" t="s">
        <v>1025</v>
      </c>
      <c r="D233" s="183"/>
      <c r="E233" s="183"/>
      <c r="F233" s="22" t="s">
        <v>71</v>
      </c>
      <c r="G233" s="17" t="s">
        <v>4686</v>
      </c>
      <c r="H233" s="17"/>
      <c r="I233" s="23">
        <v>0.14000000000000001</v>
      </c>
      <c r="J233" s="109"/>
      <c r="K233" s="132"/>
      <c r="L233" s="147">
        <v>0.14000000000000001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0.16271736565139999</v>
      </c>
      <c r="T233" s="2">
        <f t="shared" si="9"/>
        <v>0.16271736565139999</v>
      </c>
    </row>
    <row r="234" spans="1:20" s="2" customFormat="1" ht="22.5" x14ac:dyDescent="0.25">
      <c r="A234" s="20"/>
      <c r="B234" s="21" t="s">
        <v>1027</v>
      </c>
      <c r="C234" s="183" t="s">
        <v>1028</v>
      </c>
      <c r="D234" s="183"/>
      <c r="E234" s="183"/>
      <c r="F234" s="22" t="s">
        <v>71</v>
      </c>
      <c r="G234" s="17" t="s">
        <v>4687</v>
      </c>
      <c r="H234" s="17"/>
      <c r="I234" s="23">
        <v>15.08</v>
      </c>
      <c r="J234" s="109"/>
      <c r="K234" s="132"/>
      <c r="L234" s="147">
        <v>15.08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17.526984814450799</v>
      </c>
      <c r="T234" s="2">
        <f t="shared" si="9"/>
        <v>17.526984814450799</v>
      </c>
    </row>
    <row r="235" spans="1:20" s="2" customFormat="1" ht="22.5" x14ac:dyDescent="0.25">
      <c r="A235" s="20"/>
      <c r="B235" s="21" t="s">
        <v>1768</v>
      </c>
      <c r="C235" s="183" t="s">
        <v>1769</v>
      </c>
      <c r="D235" s="183"/>
      <c r="E235" s="183"/>
      <c r="F235" s="22" t="s">
        <v>71</v>
      </c>
      <c r="G235" s="17" t="s">
        <v>4688</v>
      </c>
      <c r="H235" s="17"/>
      <c r="I235" s="23">
        <v>20.81</v>
      </c>
      <c r="J235" s="109"/>
      <c r="K235" s="132"/>
      <c r="L235" s="147">
        <v>20.81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24.1867741371831</v>
      </c>
      <c r="T235" s="2">
        <f t="shared" si="9"/>
        <v>24.1867741371831</v>
      </c>
    </row>
    <row r="236" spans="1:20" s="2" customFormat="1" ht="22.5" x14ac:dyDescent="0.25">
      <c r="A236" s="25" t="s">
        <v>344</v>
      </c>
      <c r="B236" s="26" t="s">
        <v>778</v>
      </c>
      <c r="C236" s="186" t="s">
        <v>24</v>
      </c>
      <c r="D236" s="186"/>
      <c r="E236" s="186"/>
      <c r="F236" s="27" t="s">
        <v>71</v>
      </c>
      <c r="G236" s="28" t="s">
        <v>347</v>
      </c>
      <c r="H236" s="28"/>
      <c r="I236" s="29">
        <v>0</v>
      </c>
      <c r="J236" s="110"/>
      <c r="K236" s="133"/>
      <c r="L236" s="148">
        <v>0</v>
      </c>
      <c r="M236" s="30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:20" s="2" customFormat="1" ht="22.5" x14ac:dyDescent="0.25">
      <c r="A237" s="20"/>
      <c r="B237" s="21" t="s">
        <v>1031</v>
      </c>
      <c r="C237" s="183" t="s">
        <v>1032</v>
      </c>
      <c r="D237" s="183"/>
      <c r="E237" s="183"/>
      <c r="F237" s="22" t="s">
        <v>71</v>
      </c>
      <c r="G237" s="17" t="s">
        <v>4689</v>
      </c>
      <c r="H237" s="17"/>
      <c r="I237" s="23">
        <v>14.42</v>
      </c>
      <c r="J237" s="109"/>
      <c r="K237" s="132"/>
      <c r="L237" s="147">
        <v>14.42</v>
      </c>
      <c r="M237" s="24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16.759888662094198</v>
      </c>
      <c r="T237" s="2">
        <f t="shared" si="9"/>
        <v>16.759888662094198</v>
      </c>
    </row>
    <row r="238" spans="1:20" s="2" customFormat="1" ht="22.5" x14ac:dyDescent="0.25">
      <c r="A238" s="20"/>
      <c r="B238" s="21" t="s">
        <v>341</v>
      </c>
      <c r="C238" s="183" t="s">
        <v>342</v>
      </c>
      <c r="D238" s="183"/>
      <c r="E238" s="183"/>
      <c r="F238" s="22" t="s">
        <v>21</v>
      </c>
      <c r="G238" s="17" t="s">
        <v>4690</v>
      </c>
      <c r="H238" s="17"/>
      <c r="I238" s="23">
        <v>1.37</v>
      </c>
      <c r="J238" s="109"/>
      <c r="K238" s="132"/>
      <c r="L238" s="147">
        <v>1.37</v>
      </c>
      <c r="M238" s="24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1.5923056495887</v>
      </c>
      <c r="T238" s="2">
        <f t="shared" si="9"/>
        <v>1.5923056495887</v>
      </c>
    </row>
    <row r="239" spans="1:20" s="2" customFormat="1" ht="22.5" x14ac:dyDescent="0.25">
      <c r="A239" s="25" t="s">
        <v>76</v>
      </c>
      <c r="B239" s="26" t="s">
        <v>1773</v>
      </c>
      <c r="C239" s="186" t="s">
        <v>1774</v>
      </c>
      <c r="D239" s="186"/>
      <c r="E239" s="186"/>
      <c r="F239" s="27" t="s">
        <v>71</v>
      </c>
      <c r="G239" s="28" t="s">
        <v>4691</v>
      </c>
      <c r="H239" s="28"/>
      <c r="I239" s="29">
        <v>0</v>
      </c>
      <c r="J239" s="110"/>
      <c r="K239" s="133"/>
      <c r="L239" s="148">
        <v>0</v>
      </c>
      <c r="M239" s="30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:20" s="2" customFormat="1" ht="22.5" x14ac:dyDescent="0.25">
      <c r="A240" s="20"/>
      <c r="B240" s="21" t="s">
        <v>1037</v>
      </c>
      <c r="C240" s="183" t="s">
        <v>1038</v>
      </c>
      <c r="D240" s="183"/>
      <c r="E240" s="183"/>
      <c r="F240" s="22" t="s">
        <v>282</v>
      </c>
      <c r="G240" s="17" t="s">
        <v>4692</v>
      </c>
      <c r="H240" s="17"/>
      <c r="I240" s="23">
        <v>0.37</v>
      </c>
      <c r="J240" s="109"/>
      <c r="K240" s="132"/>
      <c r="L240" s="147">
        <v>0.37</v>
      </c>
      <c r="M240" s="24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0.43003875207870002</v>
      </c>
      <c r="T240" s="2">
        <f t="shared" si="9"/>
        <v>0.43003875207870002</v>
      </c>
    </row>
    <row r="241" spans="1:20" s="2" customFormat="1" ht="22.5" x14ac:dyDescent="0.25">
      <c r="A241" s="20"/>
      <c r="B241" s="21" t="s">
        <v>1777</v>
      </c>
      <c r="C241" s="183" t="s">
        <v>1778</v>
      </c>
      <c r="D241" s="183"/>
      <c r="E241" s="183"/>
      <c r="F241" s="22" t="s">
        <v>71</v>
      </c>
      <c r="G241" s="17" t="s">
        <v>4693</v>
      </c>
      <c r="H241" s="17"/>
      <c r="I241" s="23">
        <v>39.97</v>
      </c>
      <c r="J241" s="109"/>
      <c r="K241" s="132"/>
      <c r="L241" s="147">
        <v>39.97</v>
      </c>
      <c r="M241" s="24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46.455807893474699</v>
      </c>
      <c r="T241" s="2">
        <f t="shared" si="9"/>
        <v>46.455807893474699</v>
      </c>
    </row>
    <row r="242" spans="1:20" s="2" customFormat="1" ht="22.5" x14ac:dyDescent="0.25">
      <c r="A242" s="25" t="s">
        <v>76</v>
      </c>
      <c r="B242" s="26" t="s">
        <v>1043</v>
      </c>
      <c r="C242" s="186" t="s">
        <v>1044</v>
      </c>
      <c r="D242" s="186"/>
      <c r="E242" s="186"/>
      <c r="F242" s="27" t="s">
        <v>71</v>
      </c>
      <c r="G242" s="28" t="s">
        <v>4694</v>
      </c>
      <c r="H242" s="28"/>
      <c r="I242" s="29">
        <v>0</v>
      </c>
      <c r="J242" s="110"/>
      <c r="K242" s="133"/>
      <c r="L242" s="148">
        <v>0</v>
      </c>
      <c r="M242" s="30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:20" s="2" customFormat="1" ht="22.5" x14ac:dyDescent="0.25">
      <c r="A243" s="20"/>
      <c r="B243" s="21" t="s">
        <v>1046</v>
      </c>
      <c r="C243" s="183" t="s">
        <v>1047</v>
      </c>
      <c r="D243" s="183"/>
      <c r="E243" s="183"/>
      <c r="F243" s="22" t="s">
        <v>1048</v>
      </c>
      <c r="G243" s="17" t="s">
        <v>4695</v>
      </c>
      <c r="H243" s="17"/>
      <c r="I243" s="23">
        <v>11.66</v>
      </c>
      <c r="J243" s="109"/>
      <c r="K243" s="132"/>
      <c r="L243" s="147">
        <v>11.66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13.5520320249666</v>
      </c>
      <c r="T243" s="2">
        <f t="shared" si="9"/>
        <v>13.5520320249666</v>
      </c>
    </row>
    <row r="244" spans="1:20" s="2" customFormat="1" ht="22.5" x14ac:dyDescent="0.25">
      <c r="A244" s="10" t="s">
        <v>264</v>
      </c>
      <c r="B244" s="11" t="s">
        <v>4681</v>
      </c>
      <c r="C244" s="182" t="s">
        <v>4696</v>
      </c>
      <c r="D244" s="182"/>
      <c r="E244" s="182"/>
      <c r="F244" s="10" t="s">
        <v>35</v>
      </c>
      <c r="G244" s="12">
        <v>1</v>
      </c>
      <c r="H244" s="12"/>
      <c r="I244" s="13">
        <v>247488</v>
      </c>
      <c r="J244" s="72"/>
      <c r="K244" s="131"/>
      <c r="L244" s="72">
        <v>247488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287647.10993095499</v>
      </c>
      <c r="T244" s="2">
        <f t="shared" si="9"/>
        <v>287647.10993095499</v>
      </c>
    </row>
    <row r="245" spans="1:20" s="2" customFormat="1" ht="22.5" x14ac:dyDescent="0.25">
      <c r="A245" s="10" t="s">
        <v>268</v>
      </c>
      <c r="B245" s="11" t="s">
        <v>4697</v>
      </c>
      <c r="C245" s="182" t="s">
        <v>4698</v>
      </c>
      <c r="D245" s="182"/>
      <c r="E245" s="182"/>
      <c r="F245" s="10" t="s">
        <v>35</v>
      </c>
      <c r="G245" s="12">
        <v>1</v>
      </c>
      <c r="H245" s="12"/>
      <c r="I245" s="13">
        <v>30857</v>
      </c>
      <c r="J245" s="72"/>
      <c r="K245" s="131"/>
      <c r="L245" s="72">
        <v>30857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35864.069656466098</v>
      </c>
      <c r="T245" s="2">
        <f t="shared" si="9"/>
        <v>35864.069656466098</v>
      </c>
    </row>
    <row r="246" spans="1:20" s="2" customFormat="1" ht="15" x14ac:dyDescent="0.25">
      <c r="A246" s="10" t="s">
        <v>1225</v>
      </c>
      <c r="B246" s="11" t="s">
        <v>15</v>
      </c>
      <c r="C246" s="182" t="s">
        <v>4699</v>
      </c>
      <c r="D246" s="182"/>
      <c r="E246" s="182"/>
      <c r="F246" s="10" t="s">
        <v>17</v>
      </c>
      <c r="G246" s="12">
        <v>1</v>
      </c>
      <c r="H246" s="12"/>
      <c r="I246" s="13">
        <v>2156</v>
      </c>
      <c r="J246" s="72"/>
      <c r="K246" s="131"/>
      <c r="L246" s="72">
        <v>36</v>
      </c>
      <c r="M246" s="1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2505.8474310315601</v>
      </c>
      <c r="T246" s="2">
        <f t="shared" si="9"/>
        <v>41.841608310360002</v>
      </c>
    </row>
    <row r="247" spans="1:20" s="2" customFormat="1" ht="15" x14ac:dyDescent="0.25">
      <c r="A247" s="14"/>
      <c r="B247" s="15"/>
      <c r="C247" s="15"/>
      <c r="D247" s="15"/>
      <c r="E247" s="16" t="s">
        <v>18</v>
      </c>
      <c r="F247" s="16"/>
      <c r="G247" s="17"/>
      <c r="H247" s="17"/>
      <c r="I247" s="18">
        <v>4647</v>
      </c>
      <c r="J247" s="114"/>
      <c r="K247" s="138"/>
      <c r="L247" s="151"/>
      <c r="M247" s="19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5401.0542727289703</v>
      </c>
      <c r="T247" s="2">
        <f t="shared" si="9"/>
        <v>0</v>
      </c>
    </row>
    <row r="248" spans="1:20" s="2" customFormat="1" ht="22.5" x14ac:dyDescent="0.25">
      <c r="A248" s="20"/>
      <c r="B248" s="21" t="s">
        <v>19</v>
      </c>
      <c r="C248" s="183" t="s">
        <v>20</v>
      </c>
      <c r="D248" s="183"/>
      <c r="E248" s="183"/>
      <c r="F248" s="22" t="s">
        <v>21</v>
      </c>
      <c r="G248" s="17" t="s">
        <v>1534</v>
      </c>
      <c r="H248" s="17"/>
      <c r="I248" s="23">
        <v>1.1299999999999999</v>
      </c>
      <c r="J248" s="109"/>
      <c r="K248" s="132"/>
      <c r="L248" s="147">
        <v>1.1299999999999999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1.3133615941862999</v>
      </c>
      <c r="T248" s="2">
        <f t="shared" si="9"/>
        <v>1.3133615941862999</v>
      </c>
    </row>
    <row r="249" spans="1:20" s="2" customFormat="1" ht="22.5" x14ac:dyDescent="0.25">
      <c r="A249" s="20"/>
      <c r="B249" s="21" t="s">
        <v>23</v>
      </c>
      <c r="C249" s="183" t="s">
        <v>24</v>
      </c>
      <c r="D249" s="183"/>
      <c r="E249" s="183"/>
      <c r="F249" s="22" t="s">
        <v>21</v>
      </c>
      <c r="G249" s="17" t="s">
        <v>1534</v>
      </c>
      <c r="H249" s="17"/>
      <c r="I249" s="23">
        <v>1.56</v>
      </c>
      <c r="J249" s="109"/>
      <c r="K249" s="132"/>
      <c r="L249" s="147">
        <v>1.56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1.8131363601156001</v>
      </c>
      <c r="T249" s="2">
        <f t="shared" si="9"/>
        <v>1.8131363601156001</v>
      </c>
    </row>
    <row r="250" spans="1:20" s="2" customFormat="1" ht="22.5" x14ac:dyDescent="0.25">
      <c r="A250" s="20"/>
      <c r="B250" s="21" t="s">
        <v>25</v>
      </c>
      <c r="C250" s="183" t="s">
        <v>26</v>
      </c>
      <c r="D250" s="183"/>
      <c r="E250" s="183"/>
      <c r="F250" s="22" t="s">
        <v>21</v>
      </c>
      <c r="G250" s="17" t="s">
        <v>1535</v>
      </c>
      <c r="H250" s="17"/>
      <c r="I250" s="23">
        <v>0.51</v>
      </c>
      <c r="J250" s="109"/>
      <c r="K250" s="132"/>
      <c r="L250" s="147">
        <v>0.51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0.59275611773009995</v>
      </c>
      <c r="T250" s="2">
        <f t="shared" si="9"/>
        <v>0.59275611773009995</v>
      </c>
    </row>
    <row r="251" spans="1:20" s="2" customFormat="1" ht="22.5" x14ac:dyDescent="0.25">
      <c r="A251" s="20"/>
      <c r="B251" s="21" t="s">
        <v>28</v>
      </c>
      <c r="C251" s="183" t="s">
        <v>29</v>
      </c>
      <c r="D251" s="183"/>
      <c r="E251" s="183"/>
      <c r="F251" s="22" t="s">
        <v>30</v>
      </c>
      <c r="G251" s="17" t="s">
        <v>1536</v>
      </c>
      <c r="H251" s="17"/>
      <c r="I251" s="23">
        <v>0.89</v>
      </c>
      <c r="J251" s="109"/>
      <c r="K251" s="132"/>
      <c r="L251" s="147">
        <v>0.89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1.0344175387839001</v>
      </c>
      <c r="T251" s="2">
        <f t="shared" si="9"/>
        <v>1.0344175387839001</v>
      </c>
    </row>
    <row r="252" spans="1:20" s="2" customFormat="1" ht="22.5" x14ac:dyDescent="0.25">
      <c r="A252" s="10" t="s">
        <v>291</v>
      </c>
      <c r="B252" s="11" t="s">
        <v>4681</v>
      </c>
      <c r="C252" s="182" t="s">
        <v>4700</v>
      </c>
      <c r="D252" s="182"/>
      <c r="E252" s="182"/>
      <c r="F252" s="10" t="s">
        <v>35</v>
      </c>
      <c r="G252" s="12">
        <v>1</v>
      </c>
      <c r="H252" s="12"/>
      <c r="I252" s="13">
        <v>127370</v>
      </c>
      <c r="J252" s="72"/>
      <c r="K252" s="131"/>
      <c r="L252" s="72"/>
      <c r="M252" s="13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148037.934735849</v>
      </c>
      <c r="T252" s="2">
        <f t="shared" si="9"/>
        <v>0</v>
      </c>
    </row>
    <row r="253" spans="1:20" s="2" customFormat="1" ht="15" x14ac:dyDescent="0.25">
      <c r="A253" s="10" t="s">
        <v>294</v>
      </c>
      <c r="B253" s="11" t="s">
        <v>1537</v>
      </c>
      <c r="C253" s="182" t="s">
        <v>4701</v>
      </c>
      <c r="D253" s="182"/>
      <c r="E253" s="182"/>
      <c r="F253" s="10" t="s">
        <v>17</v>
      </c>
      <c r="G253" s="12">
        <v>1</v>
      </c>
      <c r="H253" s="12"/>
      <c r="I253" s="13">
        <v>339</v>
      </c>
      <c r="J253" s="72"/>
      <c r="K253" s="131"/>
      <c r="L253" s="72">
        <v>12</v>
      </c>
      <c r="M253" s="13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394.00847825589</v>
      </c>
      <c r="T253" s="2">
        <f t="shared" si="9"/>
        <v>13.947202770120001</v>
      </c>
    </row>
    <row r="254" spans="1:20" s="2" customFormat="1" ht="15" x14ac:dyDescent="0.25">
      <c r="A254" s="14"/>
      <c r="B254" s="15"/>
      <c r="C254" s="15"/>
      <c r="D254" s="15"/>
      <c r="E254" s="16" t="s">
        <v>18</v>
      </c>
      <c r="F254" s="16"/>
      <c r="G254" s="17"/>
      <c r="H254" s="17"/>
      <c r="I254" s="18">
        <v>783</v>
      </c>
      <c r="J254" s="114"/>
      <c r="K254" s="138"/>
      <c r="L254" s="151"/>
      <c r="M254" s="19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910.05498075032995</v>
      </c>
      <c r="T254" s="2">
        <f t="shared" si="9"/>
        <v>0</v>
      </c>
    </row>
    <row r="255" spans="1:20" s="2" customFormat="1" ht="22.5" x14ac:dyDescent="0.25">
      <c r="A255" s="20"/>
      <c r="B255" s="21" t="s">
        <v>1539</v>
      </c>
      <c r="C255" s="183" t="s">
        <v>1540</v>
      </c>
      <c r="D255" s="183"/>
      <c r="E255" s="183"/>
      <c r="F255" s="22" t="s">
        <v>21</v>
      </c>
      <c r="G255" s="17" t="s">
        <v>1548</v>
      </c>
      <c r="H255" s="17"/>
      <c r="I255" s="23">
        <v>1.1399999999999999</v>
      </c>
      <c r="J255" s="109"/>
      <c r="K255" s="132"/>
      <c r="L255" s="147">
        <v>1.1399999999999999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ref="S255:S310" si="10">I255*N255*O255*P255*Q255*R255</f>
        <v>1.3249842631613999</v>
      </c>
      <c r="T255" s="2">
        <f t="shared" ref="T255:T310" si="11">L255*N255*O255*P255*Q255*R255</f>
        <v>1.3249842631613999</v>
      </c>
    </row>
    <row r="256" spans="1:20" s="2" customFormat="1" ht="22.5" x14ac:dyDescent="0.25">
      <c r="A256" s="20"/>
      <c r="B256" s="21" t="s">
        <v>28</v>
      </c>
      <c r="C256" s="183" t="s">
        <v>29</v>
      </c>
      <c r="D256" s="183"/>
      <c r="E256" s="183"/>
      <c r="F256" s="22" t="s">
        <v>30</v>
      </c>
      <c r="G256" s="17" t="s">
        <v>1575</v>
      </c>
      <c r="H256" s="17"/>
      <c r="I256" s="23">
        <v>0.2</v>
      </c>
      <c r="J256" s="109"/>
      <c r="K256" s="132"/>
      <c r="L256" s="147">
        <v>0.2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10"/>
        <v>0.23245337950200001</v>
      </c>
      <c r="T256" s="2">
        <f t="shared" si="11"/>
        <v>0.23245337950200001</v>
      </c>
    </row>
    <row r="257" spans="1:20" s="2" customFormat="1" ht="22.5" x14ac:dyDescent="0.25">
      <c r="A257" s="10" t="s">
        <v>4702</v>
      </c>
      <c r="B257" s="11" t="s">
        <v>4681</v>
      </c>
      <c r="C257" s="182" t="s">
        <v>4217</v>
      </c>
      <c r="D257" s="182"/>
      <c r="E257" s="182"/>
      <c r="F257" s="10" t="s">
        <v>35</v>
      </c>
      <c r="G257" s="12">
        <v>1</v>
      </c>
      <c r="H257" s="12"/>
      <c r="I257" s="13">
        <v>51311</v>
      </c>
      <c r="J257" s="72"/>
      <c r="K257" s="131"/>
      <c r="L257" s="72"/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10"/>
        <v>59637.076778135597</v>
      </c>
      <c r="T257" s="2">
        <f t="shared" si="11"/>
        <v>0</v>
      </c>
    </row>
    <row r="258" spans="1:20" s="2" customFormat="1" ht="15" x14ac:dyDescent="0.25">
      <c r="A258" s="10" t="s">
        <v>302</v>
      </c>
      <c r="B258" s="11" t="s">
        <v>791</v>
      </c>
      <c r="C258" s="182" t="s">
        <v>792</v>
      </c>
      <c r="D258" s="182"/>
      <c r="E258" s="182"/>
      <c r="F258" s="10" t="s">
        <v>793</v>
      </c>
      <c r="G258" s="12">
        <v>7</v>
      </c>
      <c r="H258" s="12"/>
      <c r="I258" s="13">
        <v>6331</v>
      </c>
      <c r="J258" s="72"/>
      <c r="K258" s="131"/>
      <c r="L258" s="72">
        <v>263</v>
      </c>
      <c r="M258" s="13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10"/>
        <v>7358.31172813581</v>
      </c>
      <c r="T258" s="2">
        <f t="shared" si="11"/>
        <v>305.67619404512999</v>
      </c>
    </row>
    <row r="259" spans="1:20" s="2" customFormat="1" ht="15" x14ac:dyDescent="0.25">
      <c r="A259" s="14"/>
      <c r="B259" s="15"/>
      <c r="C259" s="15"/>
      <c r="D259" s="15"/>
      <c r="E259" s="16" t="s">
        <v>18</v>
      </c>
      <c r="F259" s="16"/>
      <c r="G259" s="17"/>
      <c r="H259" s="17"/>
      <c r="I259" s="18">
        <v>17552</v>
      </c>
      <c r="J259" s="114"/>
      <c r="K259" s="138"/>
      <c r="L259" s="151"/>
      <c r="M259" s="19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10"/>
        <v>20400.108585095499</v>
      </c>
      <c r="T259" s="2">
        <f t="shared" si="11"/>
        <v>0</v>
      </c>
    </row>
    <row r="260" spans="1:20" s="2" customFormat="1" ht="22.5" x14ac:dyDescent="0.25">
      <c r="A260" s="20"/>
      <c r="B260" s="21" t="s">
        <v>69</v>
      </c>
      <c r="C260" s="183" t="s">
        <v>70</v>
      </c>
      <c r="D260" s="183"/>
      <c r="E260" s="183"/>
      <c r="F260" s="22" t="s">
        <v>71</v>
      </c>
      <c r="G260" s="17" t="s">
        <v>4037</v>
      </c>
      <c r="H260" s="17"/>
      <c r="I260" s="23">
        <v>10.87</v>
      </c>
      <c r="J260" s="109"/>
      <c r="K260" s="132"/>
      <c r="L260" s="147">
        <v>10.87</v>
      </c>
      <c r="M260" s="24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10"/>
        <v>12.6338411759337</v>
      </c>
      <c r="T260" s="2">
        <f t="shared" si="11"/>
        <v>12.6338411759337</v>
      </c>
    </row>
    <row r="261" spans="1:20" s="2" customFormat="1" ht="22.5" x14ac:dyDescent="0.25">
      <c r="A261" s="20"/>
      <c r="B261" s="21" t="s">
        <v>795</v>
      </c>
      <c r="C261" s="183" t="s">
        <v>796</v>
      </c>
      <c r="D261" s="183"/>
      <c r="E261" s="183"/>
      <c r="F261" s="22" t="s">
        <v>71</v>
      </c>
      <c r="G261" s="17" t="s">
        <v>4038</v>
      </c>
      <c r="H261" s="17"/>
      <c r="I261" s="23">
        <v>18.39</v>
      </c>
      <c r="J261" s="109"/>
      <c r="K261" s="132"/>
      <c r="L261" s="147">
        <v>18.39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10"/>
        <v>21.374088245208899</v>
      </c>
      <c r="T261" s="2">
        <f t="shared" si="11"/>
        <v>21.374088245208899</v>
      </c>
    </row>
    <row r="262" spans="1:20" s="2" customFormat="1" ht="22.5" x14ac:dyDescent="0.25">
      <c r="A262" s="25" t="s">
        <v>76</v>
      </c>
      <c r="B262" s="26" t="s">
        <v>798</v>
      </c>
      <c r="C262" s="186" t="s">
        <v>799</v>
      </c>
      <c r="D262" s="186"/>
      <c r="E262" s="186"/>
      <c r="F262" s="27" t="s">
        <v>79</v>
      </c>
      <c r="G262" s="28" t="s">
        <v>4022</v>
      </c>
      <c r="H262" s="28"/>
      <c r="I262" s="29">
        <v>0</v>
      </c>
      <c r="J262" s="110"/>
      <c r="K262" s="133"/>
      <c r="L262" s="148">
        <v>0</v>
      </c>
      <c r="M262" s="30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10"/>
        <v>0</v>
      </c>
      <c r="T262" s="2">
        <f t="shared" si="11"/>
        <v>0</v>
      </c>
    </row>
    <row r="263" spans="1:20" s="2" customFormat="1" ht="22.5" x14ac:dyDescent="0.25">
      <c r="A263" s="20"/>
      <c r="B263" s="21" t="s">
        <v>800</v>
      </c>
      <c r="C263" s="183" t="s">
        <v>801</v>
      </c>
      <c r="D263" s="183"/>
      <c r="E263" s="183"/>
      <c r="F263" s="22" t="s">
        <v>282</v>
      </c>
      <c r="G263" s="17" t="s">
        <v>4039</v>
      </c>
      <c r="H263" s="17"/>
      <c r="I263" s="23">
        <v>1.01</v>
      </c>
      <c r="J263" s="109"/>
      <c r="K263" s="132"/>
      <c r="L263" s="147">
        <v>1.01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10"/>
        <v>1.1738895664850999</v>
      </c>
      <c r="T263" s="2">
        <f t="shared" si="11"/>
        <v>1.1738895664850999</v>
      </c>
    </row>
    <row r="264" spans="1:20" s="2" customFormat="1" ht="22.5" x14ac:dyDescent="0.25">
      <c r="A264" s="10" t="s">
        <v>306</v>
      </c>
      <c r="B264" s="11" t="s">
        <v>4703</v>
      </c>
      <c r="C264" s="182" t="s">
        <v>4704</v>
      </c>
      <c r="D264" s="182"/>
      <c r="E264" s="182"/>
      <c r="F264" s="10" t="s">
        <v>35</v>
      </c>
      <c r="G264" s="12">
        <v>2</v>
      </c>
      <c r="H264" s="12"/>
      <c r="I264" s="13">
        <v>5257</v>
      </c>
      <c r="J264" s="72"/>
      <c r="K264" s="131"/>
      <c r="L264" s="72">
        <v>5257</v>
      </c>
      <c r="M264" s="13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10"/>
        <v>6110.0370802100697</v>
      </c>
      <c r="T264" s="2">
        <f t="shared" si="11"/>
        <v>6110.0370802100697</v>
      </c>
    </row>
    <row r="265" spans="1:20" s="2" customFormat="1" ht="22.5" x14ac:dyDescent="0.25">
      <c r="A265" s="10" t="s">
        <v>309</v>
      </c>
      <c r="B265" s="11" t="s">
        <v>4703</v>
      </c>
      <c r="C265" s="182" t="s">
        <v>4705</v>
      </c>
      <c r="D265" s="182"/>
      <c r="E265" s="182"/>
      <c r="F265" s="10" t="s">
        <v>35</v>
      </c>
      <c r="G265" s="12">
        <v>1</v>
      </c>
      <c r="H265" s="12"/>
      <c r="I265" s="13">
        <v>2386</v>
      </c>
      <c r="J265" s="72"/>
      <c r="K265" s="131"/>
      <c r="L265" s="72">
        <v>2386</v>
      </c>
      <c r="M265" s="13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10"/>
        <v>2773.1688174588598</v>
      </c>
      <c r="T265" s="2">
        <f t="shared" si="11"/>
        <v>2773.1688174588598</v>
      </c>
    </row>
    <row r="266" spans="1:20" s="2" customFormat="1" ht="22.5" x14ac:dyDescent="0.25">
      <c r="A266" s="10" t="s">
        <v>313</v>
      </c>
      <c r="B266" s="11" t="s">
        <v>4706</v>
      </c>
      <c r="C266" s="182" t="s">
        <v>4707</v>
      </c>
      <c r="D266" s="182"/>
      <c r="E266" s="182"/>
      <c r="F266" s="10" t="s">
        <v>35</v>
      </c>
      <c r="G266" s="12">
        <v>3</v>
      </c>
      <c r="H266" s="12"/>
      <c r="I266" s="13">
        <v>4409</v>
      </c>
      <c r="J266" s="72"/>
      <c r="K266" s="131"/>
      <c r="L266" s="72">
        <v>4409</v>
      </c>
      <c r="M266" s="13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10"/>
        <v>5124.4347511215901</v>
      </c>
      <c r="T266" s="2">
        <f t="shared" si="11"/>
        <v>5124.4347511215901</v>
      </c>
    </row>
    <row r="267" spans="1:20" s="2" customFormat="1" ht="22.5" x14ac:dyDescent="0.25">
      <c r="A267" s="10" t="s">
        <v>316</v>
      </c>
      <c r="B267" s="11" t="s">
        <v>4703</v>
      </c>
      <c r="C267" s="182" t="s">
        <v>4708</v>
      </c>
      <c r="D267" s="182"/>
      <c r="E267" s="182"/>
      <c r="F267" s="10" t="s">
        <v>35</v>
      </c>
      <c r="G267" s="12">
        <v>1</v>
      </c>
      <c r="H267" s="12"/>
      <c r="I267" s="13">
        <v>390</v>
      </c>
      <c r="J267" s="72"/>
      <c r="K267" s="131"/>
      <c r="L267" s="72">
        <v>390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453.28409002889998</v>
      </c>
      <c r="T267" s="2">
        <f t="shared" si="11"/>
        <v>453.28409002889998</v>
      </c>
    </row>
    <row r="268" spans="1:20" s="2" customFormat="1" ht="15" x14ac:dyDescent="0.25">
      <c r="A268" s="209" t="s">
        <v>4709</v>
      </c>
      <c r="B268" s="210"/>
      <c r="C268" s="210"/>
      <c r="D268" s="210"/>
      <c r="E268" s="210"/>
      <c r="F268" s="210"/>
      <c r="G268" s="210"/>
      <c r="H268" s="210"/>
      <c r="I268" s="210"/>
      <c r="J268" s="210"/>
      <c r="K268" s="210"/>
      <c r="L268" s="211"/>
      <c r="M268" s="122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s="2" customFormat="1" ht="56.25" x14ac:dyDescent="0.25">
      <c r="A269" s="10" t="s">
        <v>320</v>
      </c>
      <c r="B269" s="11" t="s">
        <v>2181</v>
      </c>
      <c r="C269" s="182" t="s">
        <v>2182</v>
      </c>
      <c r="D269" s="182"/>
      <c r="E269" s="182"/>
      <c r="F269" s="10" t="s">
        <v>808</v>
      </c>
      <c r="G269" s="33">
        <v>9.7999999999999997E-3</v>
      </c>
      <c r="H269" s="33"/>
      <c r="I269" s="13">
        <v>1043</v>
      </c>
      <c r="J269" s="72"/>
      <c r="K269" s="131"/>
      <c r="L269" s="72">
        <v>61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1212.2443741029299</v>
      </c>
      <c r="T269" s="2">
        <f t="shared" si="11"/>
        <v>70.898280748109997</v>
      </c>
    </row>
    <row r="270" spans="1:20" s="2" customFormat="1" ht="15" x14ac:dyDescent="0.25">
      <c r="A270" s="14"/>
      <c r="B270" s="15"/>
      <c r="C270" s="15"/>
      <c r="D270" s="15"/>
      <c r="E270" s="16" t="s">
        <v>18</v>
      </c>
      <c r="F270" s="16"/>
      <c r="G270" s="17"/>
      <c r="H270" s="17"/>
      <c r="I270" s="18">
        <v>2900</v>
      </c>
      <c r="J270" s="114"/>
      <c r="K270" s="138"/>
      <c r="L270" s="151"/>
      <c r="M270" s="19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3370.5740027789998</v>
      </c>
      <c r="T270" s="2">
        <f t="shared" si="11"/>
        <v>0</v>
      </c>
    </row>
    <row r="271" spans="1:20" s="2" customFormat="1" ht="22.5" x14ac:dyDescent="0.25">
      <c r="A271" s="20"/>
      <c r="B271" s="21" t="s">
        <v>809</v>
      </c>
      <c r="C271" s="183" t="s">
        <v>810</v>
      </c>
      <c r="D271" s="183"/>
      <c r="E271" s="183"/>
      <c r="F271" s="22" t="s">
        <v>71</v>
      </c>
      <c r="G271" s="17" t="s">
        <v>4710</v>
      </c>
      <c r="H271" s="17"/>
      <c r="I271" s="23">
        <v>0.8</v>
      </c>
      <c r="J271" s="109"/>
      <c r="K271" s="132"/>
      <c r="L271" s="147">
        <v>0.8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0.92981351800800005</v>
      </c>
      <c r="T271" s="2">
        <f t="shared" si="11"/>
        <v>0.92981351800800005</v>
      </c>
    </row>
    <row r="272" spans="1:20" s="2" customFormat="1" ht="22.5" x14ac:dyDescent="0.25">
      <c r="A272" s="20"/>
      <c r="B272" s="21" t="s">
        <v>69</v>
      </c>
      <c r="C272" s="183" t="s">
        <v>70</v>
      </c>
      <c r="D272" s="183"/>
      <c r="E272" s="183"/>
      <c r="F272" s="22" t="s">
        <v>71</v>
      </c>
      <c r="G272" s="17" t="s">
        <v>4711</v>
      </c>
      <c r="H272" s="17"/>
      <c r="I272" s="23">
        <v>0.06</v>
      </c>
      <c r="J272" s="109"/>
      <c r="K272" s="132"/>
      <c r="L272" s="147">
        <v>0.06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6.9736013850600007E-2</v>
      </c>
      <c r="T272" s="2">
        <f t="shared" si="11"/>
        <v>6.9736013850600007E-2</v>
      </c>
    </row>
    <row r="273" spans="1:20" s="2" customFormat="1" ht="22.5" x14ac:dyDescent="0.25">
      <c r="A273" s="20"/>
      <c r="B273" s="21" t="s">
        <v>41</v>
      </c>
      <c r="C273" s="183" t="s">
        <v>42</v>
      </c>
      <c r="D273" s="183"/>
      <c r="E273" s="183"/>
      <c r="F273" s="22" t="s">
        <v>21</v>
      </c>
      <c r="G273" s="17" t="s">
        <v>4712</v>
      </c>
      <c r="H273" s="17"/>
      <c r="I273" s="23">
        <v>3.67</v>
      </c>
      <c r="J273" s="109"/>
      <c r="K273" s="132"/>
      <c r="L273" s="147">
        <v>3.67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4.2655195138617001</v>
      </c>
      <c r="T273" s="2">
        <f t="shared" si="11"/>
        <v>4.2655195138617001</v>
      </c>
    </row>
    <row r="274" spans="1:20" s="2" customFormat="1" ht="22.5" x14ac:dyDescent="0.25">
      <c r="A274" s="20"/>
      <c r="B274" s="21" t="s">
        <v>778</v>
      </c>
      <c r="C274" s="183" t="s">
        <v>24</v>
      </c>
      <c r="D274" s="183"/>
      <c r="E274" s="183"/>
      <c r="F274" s="22" t="s">
        <v>71</v>
      </c>
      <c r="G274" s="17" t="s">
        <v>4713</v>
      </c>
      <c r="H274" s="17"/>
      <c r="I274" s="23">
        <v>2.2999999999999998</v>
      </c>
      <c r="J274" s="109"/>
      <c r="K274" s="132"/>
      <c r="L274" s="147">
        <v>2.2999999999999998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2.6732138642729999</v>
      </c>
      <c r="T274" s="2">
        <f t="shared" si="11"/>
        <v>2.6732138642729999</v>
      </c>
    </row>
    <row r="275" spans="1:20" s="2" customFormat="1" ht="22.5" x14ac:dyDescent="0.25">
      <c r="A275" s="25" t="s">
        <v>344</v>
      </c>
      <c r="B275" s="26" t="s">
        <v>815</v>
      </c>
      <c r="C275" s="186" t="s">
        <v>816</v>
      </c>
      <c r="D275" s="186"/>
      <c r="E275" s="186"/>
      <c r="F275" s="27" t="s">
        <v>817</v>
      </c>
      <c r="G275" s="28" t="s">
        <v>347</v>
      </c>
      <c r="H275" s="28"/>
      <c r="I275" s="29">
        <v>0</v>
      </c>
      <c r="J275" s="110"/>
      <c r="K275" s="133"/>
      <c r="L275" s="148">
        <v>0</v>
      </c>
      <c r="M275" s="30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0</v>
      </c>
      <c r="T275" s="2">
        <f t="shared" si="11"/>
        <v>0</v>
      </c>
    </row>
    <row r="276" spans="1:20" s="2" customFormat="1" ht="22.5" x14ac:dyDescent="0.25">
      <c r="A276" s="25" t="s">
        <v>76</v>
      </c>
      <c r="B276" s="26" t="s">
        <v>818</v>
      </c>
      <c r="C276" s="186" t="s">
        <v>819</v>
      </c>
      <c r="D276" s="186"/>
      <c r="E276" s="186"/>
      <c r="F276" s="27" t="s">
        <v>817</v>
      </c>
      <c r="G276" s="28" t="s">
        <v>4714</v>
      </c>
      <c r="H276" s="28"/>
      <c r="I276" s="29">
        <v>0</v>
      </c>
      <c r="J276" s="110"/>
      <c r="K276" s="133"/>
      <c r="L276" s="148">
        <v>0</v>
      </c>
      <c r="M276" s="30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0</v>
      </c>
      <c r="T276" s="2">
        <f t="shared" si="11"/>
        <v>0</v>
      </c>
    </row>
    <row r="277" spans="1:20" s="2" customFormat="1" ht="22.5" x14ac:dyDescent="0.25">
      <c r="A277" s="25" t="s">
        <v>344</v>
      </c>
      <c r="B277" s="26" t="s">
        <v>821</v>
      </c>
      <c r="C277" s="186" t="s">
        <v>822</v>
      </c>
      <c r="D277" s="186"/>
      <c r="E277" s="186"/>
      <c r="F277" s="27" t="s">
        <v>79</v>
      </c>
      <c r="G277" s="28" t="s">
        <v>347</v>
      </c>
      <c r="H277" s="28"/>
      <c r="I277" s="29">
        <v>0</v>
      </c>
      <c r="J277" s="110"/>
      <c r="K277" s="133"/>
      <c r="L277" s="148">
        <v>0</v>
      </c>
      <c r="M277" s="30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0</v>
      </c>
      <c r="T277" s="2">
        <f t="shared" si="11"/>
        <v>0</v>
      </c>
    </row>
    <row r="278" spans="1:20" s="2" customFormat="1" ht="22.5" x14ac:dyDescent="0.25">
      <c r="A278" s="25" t="s">
        <v>344</v>
      </c>
      <c r="B278" s="26" t="s">
        <v>366</v>
      </c>
      <c r="C278" s="186" t="s">
        <v>367</v>
      </c>
      <c r="D278" s="186"/>
      <c r="E278" s="186"/>
      <c r="F278" s="27" t="s">
        <v>21</v>
      </c>
      <c r="G278" s="28" t="s">
        <v>347</v>
      </c>
      <c r="H278" s="28"/>
      <c r="I278" s="29">
        <v>0</v>
      </c>
      <c r="J278" s="110"/>
      <c r="K278" s="133"/>
      <c r="L278" s="148">
        <v>0</v>
      </c>
      <c r="M278" s="30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</v>
      </c>
      <c r="T278" s="2">
        <f t="shared" si="11"/>
        <v>0</v>
      </c>
    </row>
    <row r="279" spans="1:20" s="2" customFormat="1" ht="22.5" x14ac:dyDescent="0.25">
      <c r="A279" s="25" t="s">
        <v>344</v>
      </c>
      <c r="B279" s="26" t="s">
        <v>823</v>
      </c>
      <c r="C279" s="186" t="s">
        <v>824</v>
      </c>
      <c r="D279" s="186"/>
      <c r="E279" s="186"/>
      <c r="F279" s="27" t="s">
        <v>79</v>
      </c>
      <c r="G279" s="28" t="s">
        <v>347</v>
      </c>
      <c r="H279" s="28"/>
      <c r="I279" s="29">
        <v>0</v>
      </c>
      <c r="J279" s="110"/>
      <c r="K279" s="133"/>
      <c r="L279" s="148">
        <v>0</v>
      </c>
      <c r="M279" s="30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:20" s="2" customFormat="1" ht="22.5" x14ac:dyDescent="0.25">
      <c r="A280" s="25" t="s">
        <v>344</v>
      </c>
      <c r="B280" s="26" t="s">
        <v>825</v>
      </c>
      <c r="C280" s="186" t="s">
        <v>826</v>
      </c>
      <c r="D280" s="186"/>
      <c r="E280" s="186"/>
      <c r="F280" s="27" t="s">
        <v>79</v>
      </c>
      <c r="G280" s="28" t="s">
        <v>347</v>
      </c>
      <c r="H280" s="28"/>
      <c r="I280" s="29">
        <v>0</v>
      </c>
      <c r="J280" s="110"/>
      <c r="K280" s="133"/>
      <c r="L280" s="148">
        <v>0</v>
      </c>
      <c r="M280" s="30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0</v>
      </c>
      <c r="T280" s="2">
        <f t="shared" si="11"/>
        <v>0</v>
      </c>
    </row>
    <row r="281" spans="1:20" s="2" customFormat="1" ht="22.5" x14ac:dyDescent="0.25">
      <c r="A281" s="20"/>
      <c r="B281" s="21" t="s">
        <v>784</v>
      </c>
      <c r="C281" s="183" t="s">
        <v>785</v>
      </c>
      <c r="D281" s="183"/>
      <c r="E281" s="183"/>
      <c r="F281" s="22" t="s">
        <v>71</v>
      </c>
      <c r="G281" s="17" t="s">
        <v>4715</v>
      </c>
      <c r="H281" s="17"/>
      <c r="I281" s="23">
        <v>0.17</v>
      </c>
      <c r="J281" s="109"/>
      <c r="K281" s="132"/>
      <c r="L281" s="147">
        <v>0.17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0.1975853725767</v>
      </c>
      <c r="T281" s="2">
        <f t="shared" si="11"/>
        <v>0.1975853725767</v>
      </c>
    </row>
    <row r="282" spans="1:20" s="2" customFormat="1" ht="22.5" x14ac:dyDescent="0.25">
      <c r="A282" s="10" t="s">
        <v>323</v>
      </c>
      <c r="B282" s="11" t="s">
        <v>4716</v>
      </c>
      <c r="C282" s="182" t="s">
        <v>2445</v>
      </c>
      <c r="D282" s="182"/>
      <c r="E282" s="182"/>
      <c r="F282" s="10" t="s">
        <v>165</v>
      </c>
      <c r="G282" s="32">
        <v>2.5</v>
      </c>
      <c r="H282" s="32"/>
      <c r="I282" s="13">
        <v>1063</v>
      </c>
      <c r="J282" s="72"/>
      <c r="K282" s="131"/>
      <c r="L282" s="72">
        <v>1063</v>
      </c>
      <c r="M282" s="13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1235.48971205313</v>
      </c>
      <c r="T282" s="2">
        <f t="shared" si="11"/>
        <v>1235.48971205313</v>
      </c>
    </row>
    <row r="283" spans="1:20" s="2" customFormat="1" ht="22.5" x14ac:dyDescent="0.25">
      <c r="A283" s="10" t="s">
        <v>327</v>
      </c>
      <c r="B283" s="11" t="s">
        <v>4717</v>
      </c>
      <c r="C283" s="182" t="s">
        <v>4370</v>
      </c>
      <c r="D283" s="182"/>
      <c r="E283" s="182"/>
      <c r="F283" s="10" t="s">
        <v>35</v>
      </c>
      <c r="G283" s="12">
        <v>1</v>
      </c>
      <c r="H283" s="12"/>
      <c r="I283" s="13">
        <v>126</v>
      </c>
      <c r="J283" s="72"/>
      <c r="K283" s="131"/>
      <c r="L283" s="72">
        <v>126</v>
      </c>
      <c r="M283" s="13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146.44562908626</v>
      </c>
      <c r="T283" s="2">
        <f t="shared" si="11"/>
        <v>146.44562908626</v>
      </c>
    </row>
    <row r="284" spans="1:20" s="2" customFormat="1" ht="56.25" x14ac:dyDescent="0.25">
      <c r="A284" s="10" t="s">
        <v>331</v>
      </c>
      <c r="B284" s="11" t="s">
        <v>806</v>
      </c>
      <c r="C284" s="182" t="s">
        <v>807</v>
      </c>
      <c r="D284" s="182"/>
      <c r="E284" s="182"/>
      <c r="F284" s="10" t="s">
        <v>808</v>
      </c>
      <c r="G284" s="33">
        <v>0.2535</v>
      </c>
      <c r="H284" s="33"/>
      <c r="I284" s="13">
        <v>24624</v>
      </c>
      <c r="J284" s="72"/>
      <c r="K284" s="131"/>
      <c r="L284" s="72">
        <v>1429</v>
      </c>
      <c r="M284" s="13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28619.660084286199</v>
      </c>
      <c r="T284" s="2">
        <f t="shared" si="11"/>
        <v>1660.8793965417899</v>
      </c>
    </row>
    <row r="285" spans="1:20" s="2" customFormat="1" ht="15" x14ac:dyDescent="0.25">
      <c r="A285" s="14"/>
      <c r="B285" s="15"/>
      <c r="C285" s="15"/>
      <c r="D285" s="15"/>
      <c r="E285" s="16" t="s">
        <v>18</v>
      </c>
      <c r="F285" s="16"/>
      <c r="G285" s="17"/>
      <c r="H285" s="17"/>
      <c r="I285" s="18">
        <v>68578</v>
      </c>
      <c r="J285" s="114"/>
      <c r="K285" s="138"/>
      <c r="L285" s="151"/>
      <c r="M285" s="19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79705.939297440797</v>
      </c>
      <c r="T285" s="2">
        <f t="shared" si="11"/>
        <v>0</v>
      </c>
    </row>
    <row r="286" spans="1:20" s="2" customFormat="1" ht="22.5" x14ac:dyDescent="0.25">
      <c r="A286" s="20"/>
      <c r="B286" s="21" t="s">
        <v>809</v>
      </c>
      <c r="C286" s="183" t="s">
        <v>810</v>
      </c>
      <c r="D286" s="183"/>
      <c r="E286" s="183"/>
      <c r="F286" s="22" t="s">
        <v>71</v>
      </c>
      <c r="G286" s="17" t="s">
        <v>4718</v>
      </c>
      <c r="H286" s="17"/>
      <c r="I286" s="23">
        <v>20.66</v>
      </c>
      <c r="J286" s="109"/>
      <c r="K286" s="132"/>
      <c r="L286" s="147">
        <v>20.66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24.0124341025566</v>
      </c>
      <c r="T286" s="2">
        <f t="shared" si="11"/>
        <v>24.0124341025566</v>
      </c>
    </row>
    <row r="287" spans="1:20" s="2" customFormat="1" ht="22.5" x14ac:dyDescent="0.25">
      <c r="A287" s="20"/>
      <c r="B287" s="21" t="s">
        <v>69</v>
      </c>
      <c r="C287" s="183" t="s">
        <v>70</v>
      </c>
      <c r="D287" s="183"/>
      <c r="E287" s="183"/>
      <c r="F287" s="22" t="s">
        <v>71</v>
      </c>
      <c r="G287" s="17" t="s">
        <v>4719</v>
      </c>
      <c r="H287" s="17"/>
      <c r="I287" s="23">
        <v>1.47</v>
      </c>
      <c r="J287" s="109"/>
      <c r="K287" s="132"/>
      <c r="L287" s="147">
        <v>1.47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1.7085323393397001</v>
      </c>
      <c r="T287" s="2">
        <f t="shared" si="11"/>
        <v>1.7085323393397001</v>
      </c>
    </row>
    <row r="288" spans="1:20" s="2" customFormat="1" ht="22.5" x14ac:dyDescent="0.25">
      <c r="A288" s="20"/>
      <c r="B288" s="21" t="s">
        <v>41</v>
      </c>
      <c r="C288" s="183" t="s">
        <v>42</v>
      </c>
      <c r="D288" s="183"/>
      <c r="E288" s="183"/>
      <c r="F288" s="22" t="s">
        <v>21</v>
      </c>
      <c r="G288" s="17" t="s">
        <v>4720</v>
      </c>
      <c r="H288" s="17"/>
      <c r="I288" s="23">
        <v>94.91</v>
      </c>
      <c r="J288" s="109"/>
      <c r="K288" s="132"/>
      <c r="L288" s="147">
        <v>94.91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110.310751242674</v>
      </c>
      <c r="T288" s="2">
        <f t="shared" si="11"/>
        <v>110.310751242674</v>
      </c>
    </row>
    <row r="289" spans="1:20" s="2" customFormat="1" ht="22.5" x14ac:dyDescent="0.25">
      <c r="A289" s="20"/>
      <c r="B289" s="21" t="s">
        <v>778</v>
      </c>
      <c r="C289" s="183" t="s">
        <v>24</v>
      </c>
      <c r="D289" s="183"/>
      <c r="E289" s="183"/>
      <c r="F289" s="22" t="s">
        <v>71</v>
      </c>
      <c r="G289" s="17" t="s">
        <v>4721</v>
      </c>
      <c r="H289" s="17"/>
      <c r="I289" s="23">
        <v>43.58</v>
      </c>
      <c r="J289" s="109"/>
      <c r="K289" s="132"/>
      <c r="L289" s="147">
        <v>43.58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50.651591393485802</v>
      </c>
      <c r="T289" s="2">
        <f t="shared" si="11"/>
        <v>50.651591393485802</v>
      </c>
    </row>
    <row r="290" spans="1:20" s="2" customFormat="1" ht="22.5" x14ac:dyDescent="0.25">
      <c r="A290" s="25" t="s">
        <v>344</v>
      </c>
      <c r="B290" s="26" t="s">
        <v>815</v>
      </c>
      <c r="C290" s="186" t="s">
        <v>816</v>
      </c>
      <c r="D290" s="186"/>
      <c r="E290" s="186"/>
      <c r="F290" s="27" t="s">
        <v>817</v>
      </c>
      <c r="G290" s="28" t="s">
        <v>347</v>
      </c>
      <c r="H290" s="28"/>
      <c r="I290" s="29">
        <v>0</v>
      </c>
      <c r="J290" s="110"/>
      <c r="K290" s="133"/>
      <c r="L290" s="148">
        <v>0</v>
      </c>
      <c r="M290" s="30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:20" s="2" customFormat="1" ht="22.5" x14ac:dyDescent="0.25">
      <c r="A291" s="25" t="s">
        <v>76</v>
      </c>
      <c r="B291" s="26" t="s">
        <v>818</v>
      </c>
      <c r="C291" s="186" t="s">
        <v>819</v>
      </c>
      <c r="D291" s="186"/>
      <c r="E291" s="186"/>
      <c r="F291" s="27" t="s">
        <v>817</v>
      </c>
      <c r="G291" s="28" t="s">
        <v>4722</v>
      </c>
      <c r="H291" s="28"/>
      <c r="I291" s="29">
        <v>0</v>
      </c>
      <c r="J291" s="110"/>
      <c r="K291" s="133"/>
      <c r="L291" s="148">
        <v>0</v>
      </c>
      <c r="M291" s="30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:20" s="2" customFormat="1" ht="22.5" x14ac:dyDescent="0.25">
      <c r="A292" s="25" t="s">
        <v>344</v>
      </c>
      <c r="B292" s="26" t="s">
        <v>821</v>
      </c>
      <c r="C292" s="186" t="s">
        <v>822</v>
      </c>
      <c r="D292" s="186"/>
      <c r="E292" s="186"/>
      <c r="F292" s="27" t="s">
        <v>79</v>
      </c>
      <c r="G292" s="28" t="s">
        <v>347</v>
      </c>
      <c r="H292" s="28"/>
      <c r="I292" s="29">
        <v>0</v>
      </c>
      <c r="J292" s="110"/>
      <c r="K292" s="133"/>
      <c r="L292" s="148">
        <v>0</v>
      </c>
      <c r="M292" s="30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:20" s="2" customFormat="1" ht="22.5" x14ac:dyDescent="0.25">
      <c r="A293" s="25" t="s">
        <v>344</v>
      </c>
      <c r="B293" s="26" t="s">
        <v>366</v>
      </c>
      <c r="C293" s="186" t="s">
        <v>367</v>
      </c>
      <c r="D293" s="186"/>
      <c r="E293" s="186"/>
      <c r="F293" s="27" t="s">
        <v>21</v>
      </c>
      <c r="G293" s="28" t="s">
        <v>347</v>
      </c>
      <c r="H293" s="28"/>
      <c r="I293" s="29">
        <v>0</v>
      </c>
      <c r="J293" s="110"/>
      <c r="K293" s="133"/>
      <c r="L293" s="148">
        <v>0</v>
      </c>
      <c r="M293" s="30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:20" s="2" customFormat="1" ht="22.5" x14ac:dyDescent="0.25">
      <c r="A294" s="25" t="s">
        <v>344</v>
      </c>
      <c r="B294" s="26" t="s">
        <v>823</v>
      </c>
      <c r="C294" s="186" t="s">
        <v>824</v>
      </c>
      <c r="D294" s="186"/>
      <c r="E294" s="186"/>
      <c r="F294" s="27" t="s">
        <v>79</v>
      </c>
      <c r="G294" s="28" t="s">
        <v>347</v>
      </c>
      <c r="H294" s="28"/>
      <c r="I294" s="29">
        <v>0</v>
      </c>
      <c r="J294" s="110"/>
      <c r="K294" s="133"/>
      <c r="L294" s="148">
        <v>0</v>
      </c>
      <c r="M294" s="30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:20" s="2" customFormat="1" ht="22.5" x14ac:dyDescent="0.25">
      <c r="A295" s="25" t="s">
        <v>344</v>
      </c>
      <c r="B295" s="26" t="s">
        <v>825</v>
      </c>
      <c r="C295" s="186" t="s">
        <v>826</v>
      </c>
      <c r="D295" s="186"/>
      <c r="E295" s="186"/>
      <c r="F295" s="27" t="s">
        <v>79</v>
      </c>
      <c r="G295" s="28" t="s">
        <v>347</v>
      </c>
      <c r="H295" s="28"/>
      <c r="I295" s="29">
        <v>0</v>
      </c>
      <c r="J295" s="110"/>
      <c r="K295" s="133"/>
      <c r="L295" s="148">
        <v>0</v>
      </c>
      <c r="M295" s="30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:20" s="2" customFormat="1" ht="22.5" x14ac:dyDescent="0.25">
      <c r="A296" s="20"/>
      <c r="B296" s="21" t="s">
        <v>784</v>
      </c>
      <c r="C296" s="183" t="s">
        <v>785</v>
      </c>
      <c r="D296" s="183"/>
      <c r="E296" s="183"/>
      <c r="F296" s="22" t="s">
        <v>71</v>
      </c>
      <c r="G296" s="17" t="s">
        <v>4723</v>
      </c>
      <c r="H296" s="17"/>
      <c r="I296" s="23">
        <v>4.42</v>
      </c>
      <c r="J296" s="109"/>
      <c r="K296" s="132"/>
      <c r="L296" s="147">
        <v>4.42</v>
      </c>
      <c r="M296" s="24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5.1372196869942002</v>
      </c>
      <c r="T296" s="2">
        <f t="shared" si="11"/>
        <v>5.1372196869942002</v>
      </c>
    </row>
    <row r="297" spans="1:20" s="2" customFormat="1" ht="22.5" x14ac:dyDescent="0.25">
      <c r="A297" s="10" t="s">
        <v>350</v>
      </c>
      <c r="B297" s="11" t="s">
        <v>4724</v>
      </c>
      <c r="C297" s="182" t="s">
        <v>2484</v>
      </c>
      <c r="D297" s="182"/>
      <c r="E297" s="182"/>
      <c r="F297" s="10" t="s">
        <v>165</v>
      </c>
      <c r="G297" s="12">
        <v>20</v>
      </c>
      <c r="H297" s="12"/>
      <c r="I297" s="13">
        <v>10811</v>
      </c>
      <c r="J297" s="72"/>
      <c r="K297" s="131"/>
      <c r="L297" s="72">
        <v>10811</v>
      </c>
      <c r="M297" s="1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12565.2674289806</v>
      </c>
      <c r="T297" s="2">
        <f t="shared" si="11"/>
        <v>12565.2674289806</v>
      </c>
    </row>
    <row r="298" spans="1:20" s="2" customFormat="1" ht="22.5" x14ac:dyDescent="0.25">
      <c r="A298" s="10" t="s">
        <v>374</v>
      </c>
      <c r="B298" s="11" t="s">
        <v>4717</v>
      </c>
      <c r="C298" s="182" t="s">
        <v>4725</v>
      </c>
      <c r="D298" s="182"/>
      <c r="E298" s="182"/>
      <c r="F298" s="10" t="s">
        <v>35</v>
      </c>
      <c r="G298" s="12">
        <v>3</v>
      </c>
      <c r="H298" s="12"/>
      <c r="I298" s="13">
        <v>613</v>
      </c>
      <c r="J298" s="72"/>
      <c r="K298" s="131"/>
      <c r="L298" s="72">
        <v>613</v>
      </c>
      <c r="M298" s="13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712.46960817363004</v>
      </c>
      <c r="T298" s="2">
        <f t="shared" si="11"/>
        <v>712.46960817363004</v>
      </c>
    </row>
    <row r="299" spans="1:20" s="2" customFormat="1" ht="22.5" x14ac:dyDescent="0.25">
      <c r="A299" s="10" t="s">
        <v>377</v>
      </c>
      <c r="B299" s="11" t="s">
        <v>4557</v>
      </c>
      <c r="C299" s="182" t="s">
        <v>4726</v>
      </c>
      <c r="D299" s="182"/>
      <c r="E299" s="182"/>
      <c r="F299" s="10" t="s">
        <v>35</v>
      </c>
      <c r="G299" s="12">
        <v>1</v>
      </c>
      <c r="H299" s="12"/>
      <c r="I299" s="13">
        <v>711</v>
      </c>
      <c r="J299" s="72"/>
      <c r="K299" s="131"/>
      <c r="L299" s="72">
        <v>711</v>
      </c>
      <c r="M299" s="13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826.37176412961003</v>
      </c>
      <c r="T299" s="2">
        <f t="shared" si="11"/>
        <v>826.37176412961003</v>
      </c>
    </row>
    <row r="300" spans="1:20" s="2" customFormat="1" ht="22.5" x14ac:dyDescent="0.25">
      <c r="A300" s="10" t="s">
        <v>380</v>
      </c>
      <c r="B300" s="11" t="s">
        <v>4557</v>
      </c>
      <c r="C300" s="182" t="s">
        <v>4727</v>
      </c>
      <c r="D300" s="182"/>
      <c r="E300" s="182"/>
      <c r="F300" s="10" t="s">
        <v>35</v>
      </c>
      <c r="G300" s="12">
        <v>2</v>
      </c>
      <c r="H300" s="12"/>
      <c r="I300" s="13">
        <v>1506</v>
      </c>
      <c r="J300" s="72"/>
      <c r="K300" s="131"/>
      <c r="L300" s="72">
        <v>1506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1750.37394765006</v>
      </c>
      <c r="T300" s="2">
        <f t="shared" si="11"/>
        <v>1750.37394765006</v>
      </c>
    </row>
    <row r="301" spans="1:20" s="2" customFormat="1" ht="22.5" x14ac:dyDescent="0.25">
      <c r="A301" s="10" t="s">
        <v>383</v>
      </c>
      <c r="B301" s="11" t="s">
        <v>4557</v>
      </c>
      <c r="C301" s="182" t="s">
        <v>4728</v>
      </c>
      <c r="D301" s="182"/>
      <c r="E301" s="182"/>
      <c r="F301" s="10" t="s">
        <v>35</v>
      </c>
      <c r="G301" s="12">
        <v>3</v>
      </c>
      <c r="H301" s="12"/>
      <c r="I301" s="13">
        <v>1342</v>
      </c>
      <c r="J301" s="72"/>
      <c r="K301" s="131"/>
      <c r="L301" s="72">
        <v>1342</v>
      </c>
      <c r="M301" s="13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1559.7621764584201</v>
      </c>
      <c r="T301" s="2">
        <f t="shared" si="11"/>
        <v>1559.7621764584201</v>
      </c>
    </row>
    <row r="302" spans="1:20" s="2" customFormat="1" ht="22.5" x14ac:dyDescent="0.25">
      <c r="A302" s="10" t="s">
        <v>386</v>
      </c>
      <c r="B302" s="11" t="s">
        <v>4557</v>
      </c>
      <c r="C302" s="182" t="s">
        <v>4729</v>
      </c>
      <c r="D302" s="182"/>
      <c r="E302" s="182"/>
      <c r="F302" s="10" t="s">
        <v>35</v>
      </c>
      <c r="G302" s="12">
        <v>1</v>
      </c>
      <c r="H302" s="12"/>
      <c r="I302" s="13">
        <v>276</v>
      </c>
      <c r="J302" s="72"/>
      <c r="K302" s="131"/>
      <c r="L302" s="72">
        <v>276</v>
      </c>
      <c r="M302" s="13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320.78566371276003</v>
      </c>
      <c r="T302" s="2">
        <f t="shared" si="11"/>
        <v>320.78566371276003</v>
      </c>
    </row>
    <row r="303" spans="1:20" s="2" customFormat="1" ht="56.25" x14ac:dyDescent="0.25">
      <c r="A303" s="10" t="s">
        <v>389</v>
      </c>
      <c r="B303" s="11" t="s">
        <v>960</v>
      </c>
      <c r="C303" s="182" t="s">
        <v>4730</v>
      </c>
      <c r="D303" s="182"/>
      <c r="E303" s="182"/>
      <c r="F303" s="10" t="s">
        <v>808</v>
      </c>
      <c r="G303" s="33">
        <v>6.7999999999999996E-3</v>
      </c>
      <c r="H303" s="33"/>
      <c r="I303" s="13">
        <v>813</v>
      </c>
      <c r="J303" s="72"/>
      <c r="K303" s="131"/>
      <c r="L303" s="72">
        <v>131</v>
      </c>
      <c r="M303" s="13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944.92298767563</v>
      </c>
      <c r="T303" s="2">
        <f t="shared" si="11"/>
        <v>152.25696357381</v>
      </c>
    </row>
    <row r="304" spans="1:20" s="2" customFormat="1" ht="15" x14ac:dyDescent="0.25">
      <c r="A304" s="14"/>
      <c r="B304" s="15"/>
      <c r="C304" s="15"/>
      <c r="D304" s="15"/>
      <c r="E304" s="16" t="s">
        <v>18</v>
      </c>
      <c r="F304" s="16"/>
      <c r="G304" s="17"/>
      <c r="H304" s="17"/>
      <c r="I304" s="18">
        <v>2102</v>
      </c>
      <c r="J304" s="114"/>
      <c r="K304" s="138"/>
      <c r="L304" s="151"/>
      <c r="M304" s="19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2443.0850185660202</v>
      </c>
      <c r="T304" s="2">
        <f t="shared" si="11"/>
        <v>0</v>
      </c>
    </row>
    <row r="305" spans="1:20" s="2" customFormat="1" ht="22.5" x14ac:dyDescent="0.25">
      <c r="A305" s="20"/>
      <c r="B305" s="21" t="s">
        <v>69</v>
      </c>
      <c r="C305" s="183" t="s">
        <v>70</v>
      </c>
      <c r="D305" s="183"/>
      <c r="E305" s="183"/>
      <c r="F305" s="22" t="s">
        <v>71</v>
      </c>
      <c r="G305" s="17" t="s">
        <v>4731</v>
      </c>
      <c r="H305" s="17"/>
      <c r="I305" s="23">
        <v>0.04</v>
      </c>
      <c r="J305" s="109"/>
      <c r="K305" s="132"/>
      <c r="L305" s="147">
        <v>0.04</v>
      </c>
      <c r="M305" s="24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4.64906759004E-2</v>
      </c>
      <c r="T305" s="2">
        <f t="shared" si="11"/>
        <v>4.64906759004E-2</v>
      </c>
    </row>
    <row r="306" spans="1:20" s="2" customFormat="1" ht="22.5" x14ac:dyDescent="0.25">
      <c r="A306" s="20"/>
      <c r="B306" s="21" t="s">
        <v>41</v>
      </c>
      <c r="C306" s="183" t="s">
        <v>42</v>
      </c>
      <c r="D306" s="183"/>
      <c r="E306" s="183"/>
      <c r="F306" s="22" t="s">
        <v>21</v>
      </c>
      <c r="G306" s="17" t="s">
        <v>4732</v>
      </c>
      <c r="H306" s="17"/>
      <c r="I306" s="23">
        <v>2.5499999999999998</v>
      </c>
      <c r="J306" s="109"/>
      <c r="K306" s="132"/>
      <c r="L306" s="147">
        <v>2.5499999999999998</v>
      </c>
      <c r="M306" s="24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2.9637805886505002</v>
      </c>
      <c r="T306" s="2">
        <f t="shared" si="11"/>
        <v>2.9637805886505002</v>
      </c>
    </row>
    <row r="307" spans="1:20" s="2" customFormat="1" ht="22.5" x14ac:dyDescent="0.25">
      <c r="A307" s="20"/>
      <c r="B307" s="21" t="s">
        <v>778</v>
      </c>
      <c r="C307" s="183" t="s">
        <v>24</v>
      </c>
      <c r="D307" s="183"/>
      <c r="E307" s="183"/>
      <c r="F307" s="22" t="s">
        <v>71</v>
      </c>
      <c r="G307" s="17" t="s">
        <v>4733</v>
      </c>
      <c r="H307" s="17"/>
      <c r="I307" s="23">
        <v>1.59</v>
      </c>
      <c r="J307" s="109"/>
      <c r="K307" s="132"/>
      <c r="L307" s="147">
        <v>1.59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1.8480043670409001</v>
      </c>
      <c r="T307" s="2">
        <f t="shared" si="11"/>
        <v>1.8480043670409001</v>
      </c>
    </row>
    <row r="308" spans="1:20" s="2" customFormat="1" ht="22.5" x14ac:dyDescent="0.25">
      <c r="A308" s="20"/>
      <c r="B308" s="21" t="s">
        <v>965</v>
      </c>
      <c r="C308" s="183" t="s">
        <v>966</v>
      </c>
      <c r="D308" s="183"/>
      <c r="E308" s="183"/>
      <c r="F308" s="22" t="s">
        <v>21</v>
      </c>
      <c r="G308" s="17" t="s">
        <v>4734</v>
      </c>
      <c r="H308" s="17"/>
      <c r="I308" s="23">
        <v>8.68</v>
      </c>
      <c r="J308" s="109"/>
      <c r="K308" s="132"/>
      <c r="L308" s="147">
        <v>8.68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10.0884766703868</v>
      </c>
      <c r="T308" s="2">
        <f t="shared" si="11"/>
        <v>10.0884766703868</v>
      </c>
    </row>
    <row r="309" spans="1:20" s="2" customFormat="1" ht="22.5" x14ac:dyDescent="0.25">
      <c r="A309" s="20"/>
      <c r="B309" s="21" t="s">
        <v>968</v>
      </c>
      <c r="C309" s="183" t="s">
        <v>969</v>
      </c>
      <c r="D309" s="183"/>
      <c r="E309" s="183"/>
      <c r="F309" s="22" t="s">
        <v>21</v>
      </c>
      <c r="G309" s="17" t="s">
        <v>4735</v>
      </c>
      <c r="H309" s="17"/>
      <c r="I309" s="23">
        <v>2.2999999999999998</v>
      </c>
      <c r="J309" s="109"/>
      <c r="K309" s="132"/>
      <c r="L309" s="147">
        <v>2.2999999999999998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2.6732138642729999</v>
      </c>
      <c r="T309" s="2">
        <f t="shared" si="11"/>
        <v>2.6732138642729999</v>
      </c>
    </row>
    <row r="310" spans="1:20" s="2" customFormat="1" ht="22.5" x14ac:dyDescent="0.25">
      <c r="A310" s="25" t="s">
        <v>344</v>
      </c>
      <c r="B310" s="26" t="s">
        <v>815</v>
      </c>
      <c r="C310" s="186" t="s">
        <v>816</v>
      </c>
      <c r="D310" s="186"/>
      <c r="E310" s="186"/>
      <c r="F310" s="27" t="s">
        <v>817</v>
      </c>
      <c r="G310" s="28" t="s">
        <v>347</v>
      </c>
      <c r="H310" s="28"/>
      <c r="I310" s="29">
        <v>0</v>
      </c>
      <c r="J310" s="110"/>
      <c r="K310" s="133"/>
      <c r="L310" s="148">
        <v>0</v>
      </c>
      <c r="M310" s="30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:20" s="2" customFormat="1" ht="22.5" x14ac:dyDescent="0.25">
      <c r="A311" s="25" t="s">
        <v>76</v>
      </c>
      <c r="B311" s="26" t="s">
        <v>818</v>
      </c>
      <c r="C311" s="186" t="s">
        <v>819</v>
      </c>
      <c r="D311" s="186"/>
      <c r="E311" s="186"/>
      <c r="F311" s="27" t="s">
        <v>817</v>
      </c>
      <c r="G311" s="28" t="s">
        <v>4736</v>
      </c>
      <c r="H311" s="28"/>
      <c r="I311" s="29">
        <v>0</v>
      </c>
      <c r="J311" s="110"/>
      <c r="K311" s="133"/>
      <c r="L311" s="148">
        <v>0</v>
      </c>
      <c r="M311" s="30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ref="S311:S368" si="12">I311*N311*O311*P311*Q311*R311</f>
        <v>0</v>
      </c>
      <c r="T311" s="2">
        <f t="shared" ref="T311:T368" si="13">L311*N311*O311*P311*Q311*R311</f>
        <v>0</v>
      </c>
    </row>
    <row r="312" spans="1:20" s="2" customFormat="1" ht="22.5" x14ac:dyDescent="0.25">
      <c r="A312" s="25" t="s">
        <v>344</v>
      </c>
      <c r="B312" s="26" t="s">
        <v>821</v>
      </c>
      <c r="C312" s="186" t="s">
        <v>822</v>
      </c>
      <c r="D312" s="186"/>
      <c r="E312" s="186"/>
      <c r="F312" s="27" t="s">
        <v>79</v>
      </c>
      <c r="G312" s="28" t="s">
        <v>347</v>
      </c>
      <c r="H312" s="28"/>
      <c r="I312" s="29">
        <v>0</v>
      </c>
      <c r="J312" s="110"/>
      <c r="K312" s="133"/>
      <c r="L312" s="148">
        <v>0</v>
      </c>
      <c r="M312" s="30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2"/>
        <v>0</v>
      </c>
      <c r="T312" s="2">
        <f t="shared" si="13"/>
        <v>0</v>
      </c>
    </row>
    <row r="313" spans="1:20" s="2" customFormat="1" ht="22.5" x14ac:dyDescent="0.25">
      <c r="A313" s="25" t="s">
        <v>344</v>
      </c>
      <c r="B313" s="26" t="s">
        <v>366</v>
      </c>
      <c r="C313" s="186" t="s">
        <v>367</v>
      </c>
      <c r="D313" s="186"/>
      <c r="E313" s="186"/>
      <c r="F313" s="27" t="s">
        <v>21</v>
      </c>
      <c r="G313" s="28" t="s">
        <v>347</v>
      </c>
      <c r="H313" s="28"/>
      <c r="I313" s="29">
        <v>0</v>
      </c>
      <c r="J313" s="110"/>
      <c r="K313" s="133"/>
      <c r="L313" s="148">
        <v>0</v>
      </c>
      <c r="M313" s="30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2"/>
        <v>0</v>
      </c>
      <c r="T313" s="2">
        <f t="shared" si="13"/>
        <v>0</v>
      </c>
    </row>
    <row r="314" spans="1:20" s="2" customFormat="1" ht="22.5" x14ac:dyDescent="0.25">
      <c r="A314" s="25" t="s">
        <v>344</v>
      </c>
      <c r="B314" s="26" t="s">
        <v>823</v>
      </c>
      <c r="C314" s="186" t="s">
        <v>824</v>
      </c>
      <c r="D314" s="186"/>
      <c r="E314" s="186"/>
      <c r="F314" s="27" t="s">
        <v>79</v>
      </c>
      <c r="G314" s="28" t="s">
        <v>347</v>
      </c>
      <c r="H314" s="28"/>
      <c r="I314" s="29">
        <v>0</v>
      </c>
      <c r="J314" s="110"/>
      <c r="K314" s="133"/>
      <c r="L314" s="148">
        <v>0</v>
      </c>
      <c r="M314" s="30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2"/>
        <v>0</v>
      </c>
      <c r="T314" s="2">
        <f t="shared" si="13"/>
        <v>0</v>
      </c>
    </row>
    <row r="315" spans="1:20" s="2" customFormat="1" ht="22.5" x14ac:dyDescent="0.25">
      <c r="A315" s="25" t="s">
        <v>344</v>
      </c>
      <c r="B315" s="26" t="s">
        <v>825</v>
      </c>
      <c r="C315" s="186" t="s">
        <v>826</v>
      </c>
      <c r="D315" s="186"/>
      <c r="E315" s="186"/>
      <c r="F315" s="27" t="s">
        <v>79</v>
      </c>
      <c r="G315" s="28" t="s">
        <v>347</v>
      </c>
      <c r="H315" s="28"/>
      <c r="I315" s="29">
        <v>0</v>
      </c>
      <c r="J315" s="110"/>
      <c r="K315" s="133"/>
      <c r="L315" s="148">
        <v>0</v>
      </c>
      <c r="M315" s="30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2"/>
        <v>0</v>
      </c>
      <c r="T315" s="2">
        <f t="shared" si="13"/>
        <v>0</v>
      </c>
    </row>
    <row r="316" spans="1:20" s="2" customFormat="1" ht="22.5" x14ac:dyDescent="0.25">
      <c r="A316" s="10" t="s">
        <v>392</v>
      </c>
      <c r="B316" s="11" t="s">
        <v>4737</v>
      </c>
      <c r="C316" s="182" t="s">
        <v>4738</v>
      </c>
      <c r="D316" s="182"/>
      <c r="E316" s="182"/>
      <c r="F316" s="10" t="s">
        <v>165</v>
      </c>
      <c r="G316" s="32">
        <v>1.5</v>
      </c>
      <c r="H316" s="32"/>
      <c r="I316" s="13">
        <v>19802</v>
      </c>
      <c r="J316" s="72"/>
      <c r="K316" s="131"/>
      <c r="L316" s="72">
        <v>19802</v>
      </c>
      <c r="M316" s="13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2"/>
        <v>23015.209104492998</v>
      </c>
      <c r="T316" s="2">
        <f t="shared" si="13"/>
        <v>23015.209104492998</v>
      </c>
    </row>
    <row r="317" spans="1:20" s="2" customFormat="1" ht="22.5" x14ac:dyDescent="0.25">
      <c r="A317" s="10" t="s">
        <v>395</v>
      </c>
      <c r="B317" s="11" t="s">
        <v>4739</v>
      </c>
      <c r="C317" s="182" t="s">
        <v>4740</v>
      </c>
      <c r="D317" s="182"/>
      <c r="E317" s="182"/>
      <c r="F317" s="10" t="s">
        <v>35</v>
      </c>
      <c r="G317" s="12">
        <v>1</v>
      </c>
      <c r="H317" s="12"/>
      <c r="I317" s="13">
        <v>5323</v>
      </c>
      <c r="J317" s="72"/>
      <c r="K317" s="131"/>
      <c r="L317" s="72">
        <v>5323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2"/>
        <v>6186.7466954457304</v>
      </c>
      <c r="T317" s="2">
        <f t="shared" si="13"/>
        <v>6186.7466954457304</v>
      </c>
    </row>
    <row r="318" spans="1:20" s="2" customFormat="1" ht="56.25" x14ac:dyDescent="0.25">
      <c r="A318" s="10" t="s">
        <v>398</v>
      </c>
      <c r="B318" s="11" t="s">
        <v>983</v>
      </c>
      <c r="C318" s="182" t="s">
        <v>4741</v>
      </c>
      <c r="D318" s="182"/>
      <c r="E318" s="182"/>
      <c r="F318" s="10" t="s">
        <v>808</v>
      </c>
      <c r="G318" s="33">
        <v>2.87E-2</v>
      </c>
      <c r="H318" s="33"/>
      <c r="I318" s="13">
        <v>3310</v>
      </c>
      <c r="J318" s="72"/>
      <c r="K318" s="131"/>
      <c r="L318" s="72">
        <v>684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2"/>
        <v>3847.1034307580999</v>
      </c>
      <c r="T318" s="2">
        <f t="shared" si="13"/>
        <v>794.99055789683996</v>
      </c>
    </row>
    <row r="319" spans="1:20" s="2" customFormat="1" ht="15" x14ac:dyDescent="0.25">
      <c r="A319" s="14"/>
      <c r="B319" s="15"/>
      <c r="C319" s="15"/>
      <c r="D319" s="15"/>
      <c r="E319" s="16" t="s">
        <v>18</v>
      </c>
      <c r="F319" s="16"/>
      <c r="G319" s="17"/>
      <c r="H319" s="17"/>
      <c r="I319" s="18">
        <v>8285</v>
      </c>
      <c r="J319" s="114"/>
      <c r="K319" s="138"/>
      <c r="L319" s="151"/>
      <c r="M319" s="19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2"/>
        <v>9629.3812458703505</v>
      </c>
      <c r="T319" s="2">
        <f t="shared" si="13"/>
        <v>0</v>
      </c>
    </row>
    <row r="320" spans="1:20" s="2" customFormat="1" ht="22.5" x14ac:dyDescent="0.25">
      <c r="A320" s="20"/>
      <c r="B320" s="21" t="s">
        <v>69</v>
      </c>
      <c r="C320" s="183" t="s">
        <v>70</v>
      </c>
      <c r="D320" s="183"/>
      <c r="E320" s="183"/>
      <c r="F320" s="22" t="s">
        <v>71</v>
      </c>
      <c r="G320" s="17" t="s">
        <v>4742</v>
      </c>
      <c r="H320" s="17"/>
      <c r="I320" s="23">
        <v>0.17</v>
      </c>
      <c r="J320" s="109"/>
      <c r="K320" s="132"/>
      <c r="L320" s="147">
        <v>0.17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0.1975853725767</v>
      </c>
      <c r="T320" s="2">
        <f t="shared" si="13"/>
        <v>0.1975853725767</v>
      </c>
    </row>
    <row r="321" spans="1:20" s="2" customFormat="1" ht="22.5" x14ac:dyDescent="0.25">
      <c r="A321" s="20"/>
      <c r="B321" s="21" t="s">
        <v>41</v>
      </c>
      <c r="C321" s="183" t="s">
        <v>42</v>
      </c>
      <c r="D321" s="183"/>
      <c r="E321" s="183"/>
      <c r="F321" s="22" t="s">
        <v>21</v>
      </c>
      <c r="G321" s="17" t="s">
        <v>4743</v>
      </c>
      <c r="H321" s="17"/>
      <c r="I321" s="23">
        <v>10.75</v>
      </c>
      <c r="J321" s="109"/>
      <c r="K321" s="132"/>
      <c r="L321" s="147">
        <v>10.75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12.494369148232501</v>
      </c>
      <c r="T321" s="2">
        <f t="shared" si="13"/>
        <v>12.494369148232501</v>
      </c>
    </row>
    <row r="322" spans="1:20" s="2" customFormat="1" ht="22.5" x14ac:dyDescent="0.25">
      <c r="A322" s="20"/>
      <c r="B322" s="21" t="s">
        <v>778</v>
      </c>
      <c r="C322" s="183" t="s">
        <v>24</v>
      </c>
      <c r="D322" s="183"/>
      <c r="E322" s="183"/>
      <c r="F322" s="22" t="s">
        <v>71</v>
      </c>
      <c r="G322" s="17" t="s">
        <v>4744</v>
      </c>
      <c r="H322" s="17"/>
      <c r="I322" s="23">
        <v>4.93</v>
      </c>
      <c r="J322" s="109"/>
      <c r="K322" s="132"/>
      <c r="L322" s="147">
        <v>4.93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5.7299758047243001</v>
      </c>
      <c r="T322" s="2">
        <f t="shared" si="13"/>
        <v>5.7299758047243001</v>
      </c>
    </row>
    <row r="323" spans="1:20" s="2" customFormat="1" ht="22.5" x14ac:dyDescent="0.25">
      <c r="A323" s="20"/>
      <c r="B323" s="21" t="s">
        <v>965</v>
      </c>
      <c r="C323" s="183" t="s">
        <v>966</v>
      </c>
      <c r="D323" s="183"/>
      <c r="E323" s="183"/>
      <c r="F323" s="22" t="s">
        <v>21</v>
      </c>
      <c r="G323" s="17" t="s">
        <v>4745</v>
      </c>
      <c r="H323" s="17"/>
      <c r="I323" s="23">
        <v>24.16</v>
      </c>
      <c r="J323" s="109"/>
      <c r="K323" s="132"/>
      <c r="L323" s="147">
        <v>24.16</v>
      </c>
      <c r="M323" s="24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28.080368243841601</v>
      </c>
      <c r="T323" s="2">
        <f t="shared" si="13"/>
        <v>28.080368243841601</v>
      </c>
    </row>
    <row r="324" spans="1:20" s="2" customFormat="1" ht="22.5" x14ac:dyDescent="0.25">
      <c r="A324" s="20"/>
      <c r="B324" s="21" t="s">
        <v>968</v>
      </c>
      <c r="C324" s="183" t="s">
        <v>969</v>
      </c>
      <c r="D324" s="183"/>
      <c r="E324" s="183"/>
      <c r="F324" s="22" t="s">
        <v>21</v>
      </c>
      <c r="G324" s="17" t="s">
        <v>4746</v>
      </c>
      <c r="H324" s="17"/>
      <c r="I324" s="23">
        <v>38.92</v>
      </c>
      <c r="J324" s="109"/>
      <c r="K324" s="132"/>
      <c r="L324" s="147">
        <v>38.92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45.235427651089203</v>
      </c>
      <c r="T324" s="2">
        <f t="shared" si="13"/>
        <v>45.235427651089203</v>
      </c>
    </row>
    <row r="325" spans="1:20" s="2" customFormat="1" ht="22.5" x14ac:dyDescent="0.25">
      <c r="A325" s="25" t="s">
        <v>344</v>
      </c>
      <c r="B325" s="26" t="s">
        <v>815</v>
      </c>
      <c r="C325" s="186" t="s">
        <v>816</v>
      </c>
      <c r="D325" s="186"/>
      <c r="E325" s="186"/>
      <c r="F325" s="27" t="s">
        <v>817</v>
      </c>
      <c r="G325" s="28" t="s">
        <v>347</v>
      </c>
      <c r="H325" s="28"/>
      <c r="I325" s="29">
        <v>0</v>
      </c>
      <c r="J325" s="110"/>
      <c r="K325" s="133"/>
      <c r="L325" s="148">
        <v>0</v>
      </c>
      <c r="M325" s="30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:20" s="2" customFormat="1" ht="22.5" x14ac:dyDescent="0.25">
      <c r="A326" s="25" t="s">
        <v>76</v>
      </c>
      <c r="B326" s="26" t="s">
        <v>818</v>
      </c>
      <c r="C326" s="186" t="s">
        <v>819</v>
      </c>
      <c r="D326" s="186"/>
      <c r="E326" s="186"/>
      <c r="F326" s="27" t="s">
        <v>817</v>
      </c>
      <c r="G326" s="28" t="s">
        <v>4747</v>
      </c>
      <c r="H326" s="28"/>
      <c r="I326" s="29">
        <v>0</v>
      </c>
      <c r="J326" s="110"/>
      <c r="K326" s="133"/>
      <c r="L326" s="148">
        <v>0</v>
      </c>
      <c r="M326" s="30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:20" s="2" customFormat="1" ht="22.5" x14ac:dyDescent="0.25">
      <c r="A327" s="25" t="s">
        <v>344</v>
      </c>
      <c r="B327" s="26" t="s">
        <v>821</v>
      </c>
      <c r="C327" s="186" t="s">
        <v>822</v>
      </c>
      <c r="D327" s="186"/>
      <c r="E327" s="186"/>
      <c r="F327" s="27" t="s">
        <v>79</v>
      </c>
      <c r="G327" s="28" t="s">
        <v>347</v>
      </c>
      <c r="H327" s="28"/>
      <c r="I327" s="29">
        <v>0</v>
      </c>
      <c r="J327" s="110"/>
      <c r="K327" s="133"/>
      <c r="L327" s="148">
        <v>0</v>
      </c>
      <c r="M327" s="30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:20" s="2" customFormat="1" ht="22.5" x14ac:dyDescent="0.25">
      <c r="A328" s="25" t="s">
        <v>344</v>
      </c>
      <c r="B328" s="26" t="s">
        <v>366</v>
      </c>
      <c r="C328" s="186" t="s">
        <v>367</v>
      </c>
      <c r="D328" s="186"/>
      <c r="E328" s="186"/>
      <c r="F328" s="27" t="s">
        <v>21</v>
      </c>
      <c r="G328" s="28" t="s">
        <v>347</v>
      </c>
      <c r="H328" s="28"/>
      <c r="I328" s="29">
        <v>0</v>
      </c>
      <c r="J328" s="110"/>
      <c r="K328" s="133"/>
      <c r="L328" s="148">
        <v>0</v>
      </c>
      <c r="M328" s="30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:20" s="2" customFormat="1" ht="22.5" x14ac:dyDescent="0.25">
      <c r="A329" s="25" t="s">
        <v>344</v>
      </c>
      <c r="B329" s="26" t="s">
        <v>823</v>
      </c>
      <c r="C329" s="186" t="s">
        <v>824</v>
      </c>
      <c r="D329" s="186"/>
      <c r="E329" s="186"/>
      <c r="F329" s="27" t="s">
        <v>79</v>
      </c>
      <c r="G329" s="28" t="s">
        <v>347</v>
      </c>
      <c r="H329" s="28"/>
      <c r="I329" s="29">
        <v>0</v>
      </c>
      <c r="J329" s="110"/>
      <c r="K329" s="133"/>
      <c r="L329" s="148">
        <v>0</v>
      </c>
      <c r="M329" s="30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:20" s="2" customFormat="1" ht="22.5" x14ac:dyDescent="0.25">
      <c r="A330" s="25" t="s">
        <v>344</v>
      </c>
      <c r="B330" s="26" t="s">
        <v>825</v>
      </c>
      <c r="C330" s="186" t="s">
        <v>826</v>
      </c>
      <c r="D330" s="186"/>
      <c r="E330" s="186"/>
      <c r="F330" s="27" t="s">
        <v>79</v>
      </c>
      <c r="G330" s="28" t="s">
        <v>347</v>
      </c>
      <c r="H330" s="28"/>
      <c r="I330" s="29">
        <v>0</v>
      </c>
      <c r="J330" s="110"/>
      <c r="K330" s="133"/>
      <c r="L330" s="148">
        <v>0</v>
      </c>
      <c r="M330" s="30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:20" s="2" customFormat="1" ht="22.5" x14ac:dyDescent="0.25">
      <c r="A331" s="10" t="s">
        <v>401</v>
      </c>
      <c r="B331" s="11" t="s">
        <v>4748</v>
      </c>
      <c r="C331" s="182" t="s">
        <v>4749</v>
      </c>
      <c r="D331" s="182"/>
      <c r="E331" s="182"/>
      <c r="F331" s="10" t="s">
        <v>165</v>
      </c>
      <c r="G331" s="32">
        <v>1.5</v>
      </c>
      <c r="H331" s="32"/>
      <c r="I331" s="13">
        <v>46121</v>
      </c>
      <c r="J331" s="72"/>
      <c r="K331" s="131"/>
      <c r="L331" s="72">
        <v>46121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53604.911580058702</v>
      </c>
      <c r="T331" s="2">
        <f t="shared" si="13"/>
        <v>53604.911580058702</v>
      </c>
    </row>
    <row r="332" spans="1:20" s="2" customFormat="1" ht="22.5" x14ac:dyDescent="0.25">
      <c r="A332" s="10" t="s">
        <v>403</v>
      </c>
      <c r="B332" s="11" t="s">
        <v>4739</v>
      </c>
      <c r="C332" s="182" t="s">
        <v>4750</v>
      </c>
      <c r="D332" s="182"/>
      <c r="E332" s="182"/>
      <c r="F332" s="10" t="s">
        <v>35</v>
      </c>
      <c r="G332" s="12">
        <v>1</v>
      </c>
      <c r="H332" s="12"/>
      <c r="I332" s="13">
        <v>21770</v>
      </c>
      <c r="J332" s="72"/>
      <c r="K332" s="131"/>
      <c r="L332" s="72">
        <v>21770</v>
      </c>
      <c r="M332" s="13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25302.550358792701</v>
      </c>
      <c r="T332" s="2">
        <f t="shared" si="13"/>
        <v>25302.550358792701</v>
      </c>
    </row>
    <row r="333" spans="1:20" s="2" customFormat="1" ht="22.5" x14ac:dyDescent="0.25">
      <c r="A333" s="10" t="s">
        <v>406</v>
      </c>
      <c r="B333" s="11" t="s">
        <v>4739</v>
      </c>
      <c r="C333" s="182" t="s">
        <v>4751</v>
      </c>
      <c r="D333" s="182"/>
      <c r="E333" s="182"/>
      <c r="F333" s="10" t="s">
        <v>35</v>
      </c>
      <c r="G333" s="12">
        <v>2</v>
      </c>
      <c r="H333" s="12"/>
      <c r="I333" s="13">
        <v>29675</v>
      </c>
      <c r="J333" s="72"/>
      <c r="K333" s="131"/>
      <c r="L333" s="72">
        <v>29675</v>
      </c>
      <c r="M333" s="13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34490.270183609202</v>
      </c>
      <c r="T333" s="2">
        <f t="shared" si="13"/>
        <v>34490.270183609202</v>
      </c>
    </row>
    <row r="334" spans="1:20" s="2" customFormat="1" ht="56.25" x14ac:dyDescent="0.25">
      <c r="A334" s="10" t="s">
        <v>408</v>
      </c>
      <c r="B334" s="11" t="s">
        <v>3283</v>
      </c>
      <c r="C334" s="182" t="s">
        <v>4752</v>
      </c>
      <c r="D334" s="182"/>
      <c r="E334" s="182"/>
      <c r="F334" s="10" t="s">
        <v>808</v>
      </c>
      <c r="G334" s="33">
        <v>3.0099999999999998E-2</v>
      </c>
      <c r="H334" s="33"/>
      <c r="I334" s="13">
        <v>2211</v>
      </c>
      <c r="J334" s="72"/>
      <c r="K334" s="131"/>
      <c r="L334" s="72">
        <v>389</v>
      </c>
      <c r="M334" s="13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2569.7721103946101</v>
      </c>
      <c r="T334" s="2">
        <f t="shared" si="13"/>
        <v>452.12182313138999</v>
      </c>
    </row>
    <row r="335" spans="1:20" s="2" customFormat="1" ht="15" x14ac:dyDescent="0.25">
      <c r="A335" s="14"/>
      <c r="B335" s="15"/>
      <c r="C335" s="15"/>
      <c r="D335" s="15"/>
      <c r="E335" s="16" t="s">
        <v>18</v>
      </c>
      <c r="F335" s="16"/>
      <c r="G335" s="17"/>
      <c r="H335" s="17"/>
      <c r="I335" s="18">
        <v>5613</v>
      </c>
      <c r="J335" s="114"/>
      <c r="K335" s="138"/>
      <c r="L335" s="151"/>
      <c r="M335" s="19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6523.8040957236299</v>
      </c>
      <c r="T335" s="2">
        <f t="shared" si="13"/>
        <v>0</v>
      </c>
    </row>
    <row r="336" spans="1:20" s="2" customFormat="1" ht="22.5" x14ac:dyDescent="0.25">
      <c r="A336" s="20"/>
      <c r="B336" s="21" t="s">
        <v>69</v>
      </c>
      <c r="C336" s="183" t="s">
        <v>70</v>
      </c>
      <c r="D336" s="183"/>
      <c r="E336" s="183"/>
      <c r="F336" s="22" t="s">
        <v>71</v>
      </c>
      <c r="G336" s="17" t="s">
        <v>4753</v>
      </c>
      <c r="H336" s="17"/>
      <c r="I336" s="23">
        <v>0.14000000000000001</v>
      </c>
      <c r="J336" s="109"/>
      <c r="K336" s="132"/>
      <c r="L336" s="147">
        <v>0.14000000000000001</v>
      </c>
      <c r="M336" s="24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0.16271736565139999</v>
      </c>
      <c r="T336" s="2">
        <f t="shared" si="13"/>
        <v>0.16271736565139999</v>
      </c>
    </row>
    <row r="337" spans="1:20" s="2" customFormat="1" ht="22.5" x14ac:dyDescent="0.25">
      <c r="A337" s="20"/>
      <c r="B337" s="21" t="s">
        <v>41</v>
      </c>
      <c r="C337" s="183" t="s">
        <v>42</v>
      </c>
      <c r="D337" s="183"/>
      <c r="E337" s="183"/>
      <c r="F337" s="22" t="s">
        <v>21</v>
      </c>
      <c r="G337" s="17" t="s">
        <v>4754</v>
      </c>
      <c r="H337" s="17"/>
      <c r="I337" s="23">
        <v>13.96</v>
      </c>
      <c r="J337" s="109"/>
      <c r="K337" s="132"/>
      <c r="L337" s="147">
        <v>13.96</v>
      </c>
      <c r="M337" s="24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16.225245889239599</v>
      </c>
      <c r="T337" s="2">
        <f t="shared" si="13"/>
        <v>16.225245889239599</v>
      </c>
    </row>
    <row r="338" spans="1:20" s="2" customFormat="1" ht="22.5" x14ac:dyDescent="0.25">
      <c r="A338" s="20"/>
      <c r="B338" s="21" t="s">
        <v>778</v>
      </c>
      <c r="C338" s="183" t="s">
        <v>24</v>
      </c>
      <c r="D338" s="183"/>
      <c r="E338" s="183"/>
      <c r="F338" s="22" t="s">
        <v>71</v>
      </c>
      <c r="G338" s="17" t="s">
        <v>4755</v>
      </c>
      <c r="H338" s="17"/>
      <c r="I338" s="23">
        <v>3.76</v>
      </c>
      <c r="J338" s="109"/>
      <c r="K338" s="132"/>
      <c r="L338" s="147">
        <v>3.76</v>
      </c>
      <c r="M338" s="24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4.3701235346376004</v>
      </c>
      <c r="T338" s="2">
        <f t="shared" si="13"/>
        <v>4.3701235346376004</v>
      </c>
    </row>
    <row r="339" spans="1:20" s="2" customFormat="1" ht="22.5" x14ac:dyDescent="0.25">
      <c r="A339" s="20"/>
      <c r="B339" s="21" t="s">
        <v>968</v>
      </c>
      <c r="C339" s="183" t="s">
        <v>969</v>
      </c>
      <c r="D339" s="183"/>
      <c r="E339" s="183"/>
      <c r="F339" s="22" t="s">
        <v>21</v>
      </c>
      <c r="G339" s="17" t="s">
        <v>4756</v>
      </c>
      <c r="H339" s="17"/>
      <c r="I339" s="23">
        <v>27.09</v>
      </c>
      <c r="J339" s="109"/>
      <c r="K339" s="132"/>
      <c r="L339" s="147">
        <v>27.09</v>
      </c>
      <c r="M339" s="24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31.4858102535459</v>
      </c>
      <c r="T339" s="2">
        <f t="shared" si="13"/>
        <v>31.4858102535459</v>
      </c>
    </row>
    <row r="340" spans="1:20" s="2" customFormat="1" ht="22.5" x14ac:dyDescent="0.25">
      <c r="A340" s="25" t="s">
        <v>344</v>
      </c>
      <c r="B340" s="26" t="s">
        <v>815</v>
      </c>
      <c r="C340" s="186" t="s">
        <v>816</v>
      </c>
      <c r="D340" s="186"/>
      <c r="E340" s="186"/>
      <c r="F340" s="27" t="s">
        <v>817</v>
      </c>
      <c r="G340" s="28" t="s">
        <v>347</v>
      </c>
      <c r="H340" s="28"/>
      <c r="I340" s="29">
        <v>0</v>
      </c>
      <c r="J340" s="110"/>
      <c r="K340" s="133"/>
      <c r="L340" s="148">
        <v>0</v>
      </c>
      <c r="M340" s="30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:20" s="2" customFormat="1" ht="22.5" x14ac:dyDescent="0.25">
      <c r="A341" s="25" t="s">
        <v>76</v>
      </c>
      <c r="B341" s="26" t="s">
        <v>818</v>
      </c>
      <c r="C341" s="186" t="s">
        <v>819</v>
      </c>
      <c r="D341" s="186"/>
      <c r="E341" s="186"/>
      <c r="F341" s="27" t="s">
        <v>817</v>
      </c>
      <c r="G341" s="28" t="s">
        <v>4757</v>
      </c>
      <c r="H341" s="28"/>
      <c r="I341" s="29">
        <v>0</v>
      </c>
      <c r="J341" s="110"/>
      <c r="K341" s="133"/>
      <c r="L341" s="148">
        <v>0</v>
      </c>
      <c r="M341" s="30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:20" s="2" customFormat="1" ht="22.5" x14ac:dyDescent="0.25">
      <c r="A342" s="25" t="s">
        <v>344</v>
      </c>
      <c r="B342" s="26" t="s">
        <v>821</v>
      </c>
      <c r="C342" s="186" t="s">
        <v>822</v>
      </c>
      <c r="D342" s="186"/>
      <c r="E342" s="186"/>
      <c r="F342" s="27" t="s">
        <v>79</v>
      </c>
      <c r="G342" s="28" t="s">
        <v>347</v>
      </c>
      <c r="H342" s="28"/>
      <c r="I342" s="29">
        <v>0</v>
      </c>
      <c r="J342" s="110"/>
      <c r="K342" s="133"/>
      <c r="L342" s="148">
        <v>0</v>
      </c>
      <c r="M342" s="30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:20" s="2" customFormat="1" ht="22.5" x14ac:dyDescent="0.25">
      <c r="A343" s="25" t="s">
        <v>344</v>
      </c>
      <c r="B343" s="26" t="s">
        <v>366</v>
      </c>
      <c r="C343" s="186" t="s">
        <v>367</v>
      </c>
      <c r="D343" s="186"/>
      <c r="E343" s="186"/>
      <c r="F343" s="27" t="s">
        <v>21</v>
      </c>
      <c r="G343" s="28" t="s">
        <v>347</v>
      </c>
      <c r="H343" s="28"/>
      <c r="I343" s="29">
        <v>0</v>
      </c>
      <c r="J343" s="110"/>
      <c r="K343" s="133"/>
      <c r="L343" s="148">
        <v>0</v>
      </c>
      <c r="M343" s="30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:20" s="2" customFormat="1" ht="22.5" x14ac:dyDescent="0.25">
      <c r="A344" s="25" t="s">
        <v>344</v>
      </c>
      <c r="B344" s="26" t="s">
        <v>823</v>
      </c>
      <c r="C344" s="186" t="s">
        <v>824</v>
      </c>
      <c r="D344" s="186"/>
      <c r="E344" s="186"/>
      <c r="F344" s="27" t="s">
        <v>79</v>
      </c>
      <c r="G344" s="28" t="s">
        <v>347</v>
      </c>
      <c r="H344" s="28"/>
      <c r="I344" s="29">
        <v>0</v>
      </c>
      <c r="J344" s="110"/>
      <c r="K344" s="133"/>
      <c r="L344" s="148">
        <v>0</v>
      </c>
      <c r="M344" s="30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:20" s="2" customFormat="1" ht="22.5" x14ac:dyDescent="0.25">
      <c r="A345" s="25" t="s">
        <v>344</v>
      </c>
      <c r="B345" s="26" t="s">
        <v>825</v>
      </c>
      <c r="C345" s="186" t="s">
        <v>826</v>
      </c>
      <c r="D345" s="186"/>
      <c r="E345" s="186"/>
      <c r="F345" s="27" t="s">
        <v>79</v>
      </c>
      <c r="G345" s="28" t="s">
        <v>347</v>
      </c>
      <c r="H345" s="28"/>
      <c r="I345" s="29">
        <v>0</v>
      </c>
      <c r="J345" s="110"/>
      <c r="K345" s="133"/>
      <c r="L345" s="148">
        <v>0</v>
      </c>
      <c r="M345" s="30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:20" s="2" customFormat="1" ht="22.5" x14ac:dyDescent="0.25">
      <c r="A346" s="10" t="s">
        <v>413</v>
      </c>
      <c r="B346" s="11" t="s">
        <v>4748</v>
      </c>
      <c r="C346" s="182" t="s">
        <v>4758</v>
      </c>
      <c r="D346" s="182"/>
      <c r="E346" s="182"/>
      <c r="F346" s="10" t="s">
        <v>165</v>
      </c>
      <c r="G346" s="32">
        <v>1.2</v>
      </c>
      <c r="H346" s="32"/>
      <c r="I346" s="13">
        <v>95707</v>
      </c>
      <c r="J346" s="72"/>
      <c r="K346" s="131"/>
      <c r="L346" s="72">
        <v>95707</v>
      </c>
      <c r="M346" s="13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111237.07795999</v>
      </c>
      <c r="T346" s="2">
        <f t="shared" si="13"/>
        <v>111237.07795999</v>
      </c>
    </row>
    <row r="347" spans="1:20" s="2" customFormat="1" ht="56.25" x14ac:dyDescent="0.25">
      <c r="A347" s="10" t="s">
        <v>422</v>
      </c>
      <c r="B347" s="11" t="s">
        <v>2551</v>
      </c>
      <c r="C347" s="182" t="s">
        <v>4759</v>
      </c>
      <c r="D347" s="182"/>
      <c r="E347" s="182"/>
      <c r="F347" s="10" t="s">
        <v>808</v>
      </c>
      <c r="G347" s="33">
        <v>8.8499999999999995E-2</v>
      </c>
      <c r="H347" s="33"/>
      <c r="I347" s="13">
        <v>6461</v>
      </c>
      <c r="J347" s="72"/>
      <c r="K347" s="131"/>
      <c r="L347" s="72">
        <v>1144</v>
      </c>
      <c r="M347" s="13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7509.4064248121103</v>
      </c>
      <c r="T347" s="2">
        <f t="shared" si="13"/>
        <v>1329.6333307514401</v>
      </c>
    </row>
    <row r="348" spans="1:20" s="2" customFormat="1" ht="15" x14ac:dyDescent="0.25">
      <c r="A348" s="14"/>
      <c r="B348" s="15"/>
      <c r="C348" s="15"/>
      <c r="D348" s="15"/>
      <c r="E348" s="16" t="s">
        <v>18</v>
      </c>
      <c r="F348" s="16"/>
      <c r="G348" s="17"/>
      <c r="H348" s="17"/>
      <c r="I348" s="18">
        <v>16451</v>
      </c>
      <c r="J348" s="114"/>
      <c r="K348" s="138"/>
      <c r="L348" s="151"/>
      <c r="M348" s="19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19120.452730936999</v>
      </c>
      <c r="T348" s="2">
        <f t="shared" si="13"/>
        <v>0</v>
      </c>
    </row>
    <row r="349" spans="1:20" s="2" customFormat="1" ht="22.5" x14ac:dyDescent="0.25">
      <c r="A349" s="20"/>
      <c r="B349" s="21" t="s">
        <v>69</v>
      </c>
      <c r="C349" s="183" t="s">
        <v>70</v>
      </c>
      <c r="D349" s="183"/>
      <c r="E349" s="183"/>
      <c r="F349" s="22" t="s">
        <v>71</v>
      </c>
      <c r="G349" s="17" t="s">
        <v>4760</v>
      </c>
      <c r="H349" s="17"/>
      <c r="I349" s="23">
        <v>0.41</v>
      </c>
      <c r="J349" s="109"/>
      <c r="K349" s="132"/>
      <c r="L349" s="147">
        <v>0.41</v>
      </c>
      <c r="M349" s="24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0.47652942797909997</v>
      </c>
      <c r="T349" s="2">
        <f t="shared" si="13"/>
        <v>0.47652942797909997</v>
      </c>
    </row>
    <row r="350" spans="1:20" s="2" customFormat="1" ht="22.5" x14ac:dyDescent="0.25">
      <c r="A350" s="20"/>
      <c r="B350" s="21" t="s">
        <v>41</v>
      </c>
      <c r="C350" s="183" t="s">
        <v>42</v>
      </c>
      <c r="D350" s="183"/>
      <c r="E350" s="183"/>
      <c r="F350" s="22" t="s">
        <v>21</v>
      </c>
      <c r="G350" s="17" t="s">
        <v>4761</v>
      </c>
      <c r="H350" s="17"/>
      <c r="I350" s="23">
        <v>41.05</v>
      </c>
      <c r="J350" s="109"/>
      <c r="K350" s="132"/>
      <c r="L350" s="147">
        <v>41.05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47.711056142785502</v>
      </c>
      <c r="T350" s="2">
        <f t="shared" si="13"/>
        <v>47.711056142785502</v>
      </c>
    </row>
    <row r="351" spans="1:20" s="2" customFormat="1" ht="22.5" x14ac:dyDescent="0.25">
      <c r="A351" s="20"/>
      <c r="B351" s="21" t="s">
        <v>778</v>
      </c>
      <c r="C351" s="183" t="s">
        <v>24</v>
      </c>
      <c r="D351" s="183"/>
      <c r="E351" s="183"/>
      <c r="F351" s="22" t="s">
        <v>71</v>
      </c>
      <c r="G351" s="17" t="s">
        <v>4762</v>
      </c>
      <c r="H351" s="17"/>
      <c r="I351" s="23">
        <v>11.07</v>
      </c>
      <c r="J351" s="109"/>
      <c r="K351" s="132"/>
      <c r="L351" s="147">
        <v>11.07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12.866294555435701</v>
      </c>
      <c r="T351" s="2">
        <f t="shared" si="13"/>
        <v>12.866294555435701</v>
      </c>
    </row>
    <row r="352" spans="1:20" s="2" customFormat="1" ht="22.5" x14ac:dyDescent="0.25">
      <c r="A352" s="20"/>
      <c r="B352" s="21" t="s">
        <v>968</v>
      </c>
      <c r="C352" s="183" t="s">
        <v>969</v>
      </c>
      <c r="D352" s="183"/>
      <c r="E352" s="183"/>
      <c r="F352" s="22" t="s">
        <v>21</v>
      </c>
      <c r="G352" s="17" t="s">
        <v>4763</v>
      </c>
      <c r="H352" s="17"/>
      <c r="I352" s="23">
        <v>79.64</v>
      </c>
      <c r="J352" s="109"/>
      <c r="K352" s="132"/>
      <c r="L352" s="147">
        <v>79.64</v>
      </c>
      <c r="M352" s="24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92.562935717696405</v>
      </c>
      <c r="T352" s="2">
        <f t="shared" si="13"/>
        <v>92.562935717696405</v>
      </c>
    </row>
    <row r="353" spans="1:20" s="2" customFormat="1" ht="22.5" x14ac:dyDescent="0.25">
      <c r="A353" s="25" t="s">
        <v>344</v>
      </c>
      <c r="B353" s="26" t="s">
        <v>815</v>
      </c>
      <c r="C353" s="186" t="s">
        <v>816</v>
      </c>
      <c r="D353" s="186"/>
      <c r="E353" s="186"/>
      <c r="F353" s="27" t="s">
        <v>817</v>
      </c>
      <c r="G353" s="28" t="s">
        <v>347</v>
      </c>
      <c r="H353" s="28"/>
      <c r="I353" s="29">
        <v>0</v>
      </c>
      <c r="J353" s="110"/>
      <c r="K353" s="133"/>
      <c r="L353" s="148">
        <v>0</v>
      </c>
      <c r="M353" s="30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:20" s="2" customFormat="1" ht="22.5" x14ac:dyDescent="0.25">
      <c r="A354" s="25" t="s">
        <v>76</v>
      </c>
      <c r="B354" s="26" t="s">
        <v>818</v>
      </c>
      <c r="C354" s="186" t="s">
        <v>819</v>
      </c>
      <c r="D354" s="186"/>
      <c r="E354" s="186"/>
      <c r="F354" s="27" t="s">
        <v>817</v>
      </c>
      <c r="G354" s="28" t="s">
        <v>4764</v>
      </c>
      <c r="H354" s="28"/>
      <c r="I354" s="29">
        <v>0</v>
      </c>
      <c r="J354" s="110"/>
      <c r="K354" s="133"/>
      <c r="L354" s="148">
        <v>0</v>
      </c>
      <c r="M354" s="30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:20" s="2" customFormat="1" ht="22.5" x14ac:dyDescent="0.25">
      <c r="A355" s="25" t="s">
        <v>344</v>
      </c>
      <c r="B355" s="26" t="s">
        <v>821</v>
      </c>
      <c r="C355" s="186" t="s">
        <v>822</v>
      </c>
      <c r="D355" s="186"/>
      <c r="E355" s="186"/>
      <c r="F355" s="27" t="s">
        <v>79</v>
      </c>
      <c r="G355" s="28" t="s">
        <v>347</v>
      </c>
      <c r="H355" s="28"/>
      <c r="I355" s="29">
        <v>0</v>
      </c>
      <c r="J355" s="110"/>
      <c r="K355" s="133"/>
      <c r="L355" s="148">
        <v>0</v>
      </c>
      <c r="M355" s="30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:20" s="2" customFormat="1" ht="22.5" x14ac:dyDescent="0.25">
      <c r="A356" s="25" t="s">
        <v>344</v>
      </c>
      <c r="B356" s="26" t="s">
        <v>366</v>
      </c>
      <c r="C356" s="186" t="s">
        <v>367</v>
      </c>
      <c r="D356" s="186"/>
      <c r="E356" s="186"/>
      <c r="F356" s="27" t="s">
        <v>21</v>
      </c>
      <c r="G356" s="28" t="s">
        <v>347</v>
      </c>
      <c r="H356" s="28"/>
      <c r="I356" s="29">
        <v>0</v>
      </c>
      <c r="J356" s="110"/>
      <c r="K356" s="133"/>
      <c r="L356" s="148">
        <v>0</v>
      </c>
      <c r="M356" s="30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:20" s="2" customFormat="1" ht="22.5" x14ac:dyDescent="0.25">
      <c r="A357" s="25" t="s">
        <v>344</v>
      </c>
      <c r="B357" s="26" t="s">
        <v>825</v>
      </c>
      <c r="C357" s="186" t="s">
        <v>826</v>
      </c>
      <c r="D357" s="186"/>
      <c r="E357" s="186"/>
      <c r="F357" s="27" t="s">
        <v>79</v>
      </c>
      <c r="G357" s="28" t="s">
        <v>347</v>
      </c>
      <c r="H357" s="28"/>
      <c r="I357" s="29">
        <v>0</v>
      </c>
      <c r="J357" s="110"/>
      <c r="K357" s="133"/>
      <c r="L357" s="148">
        <v>0</v>
      </c>
      <c r="M357" s="30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:20" s="2" customFormat="1" ht="22.5" x14ac:dyDescent="0.25">
      <c r="A358" s="10" t="s">
        <v>425</v>
      </c>
      <c r="B358" s="11" t="s">
        <v>4748</v>
      </c>
      <c r="C358" s="182" t="s">
        <v>4765</v>
      </c>
      <c r="D358" s="182"/>
      <c r="E358" s="182"/>
      <c r="F358" s="10" t="s">
        <v>165</v>
      </c>
      <c r="G358" s="32">
        <v>1.5</v>
      </c>
      <c r="H358" s="32"/>
      <c r="I358" s="13">
        <v>98793</v>
      </c>
      <c r="J358" s="72"/>
      <c r="K358" s="131"/>
      <c r="L358" s="72">
        <v>98793</v>
      </c>
      <c r="M358" s="13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114823.833605705</v>
      </c>
      <c r="T358" s="2">
        <f t="shared" si="13"/>
        <v>114823.833605705</v>
      </c>
    </row>
    <row r="359" spans="1:20" s="2" customFormat="1" ht="22.5" x14ac:dyDescent="0.25">
      <c r="A359" s="10" t="s">
        <v>428</v>
      </c>
      <c r="B359" s="11" t="s">
        <v>4748</v>
      </c>
      <c r="C359" s="182" t="s">
        <v>4766</v>
      </c>
      <c r="D359" s="182"/>
      <c r="E359" s="182"/>
      <c r="F359" s="10" t="s">
        <v>165</v>
      </c>
      <c r="G359" s="12">
        <v>2</v>
      </c>
      <c r="H359" s="12"/>
      <c r="I359" s="13">
        <v>108299</v>
      </c>
      <c r="J359" s="72"/>
      <c r="K359" s="131"/>
      <c r="L359" s="72">
        <v>108299</v>
      </c>
      <c r="M359" s="13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125872.342733435</v>
      </c>
      <c r="T359" s="2">
        <f t="shared" si="13"/>
        <v>125872.342733435</v>
      </c>
    </row>
    <row r="360" spans="1:20" s="2" customFormat="1" ht="22.5" x14ac:dyDescent="0.25">
      <c r="A360" s="10" t="s">
        <v>431</v>
      </c>
      <c r="B360" s="11" t="s">
        <v>4739</v>
      </c>
      <c r="C360" s="182" t="s">
        <v>4767</v>
      </c>
      <c r="D360" s="182"/>
      <c r="E360" s="182"/>
      <c r="F360" s="10" t="s">
        <v>35</v>
      </c>
      <c r="G360" s="12">
        <v>1</v>
      </c>
      <c r="H360" s="12"/>
      <c r="I360" s="13">
        <v>37725</v>
      </c>
      <c r="J360" s="72"/>
      <c r="K360" s="131"/>
      <c r="L360" s="72">
        <v>37725</v>
      </c>
      <c r="M360" s="13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43846.518708564698</v>
      </c>
      <c r="T360" s="2">
        <f t="shared" si="13"/>
        <v>43846.518708564698</v>
      </c>
    </row>
    <row r="361" spans="1:20" s="2" customFormat="1" ht="22.5" x14ac:dyDescent="0.25">
      <c r="A361" s="10" t="s">
        <v>434</v>
      </c>
      <c r="B361" s="11" t="s">
        <v>4739</v>
      </c>
      <c r="C361" s="182" t="s">
        <v>4768</v>
      </c>
      <c r="D361" s="182"/>
      <c r="E361" s="182"/>
      <c r="F361" s="10" t="s">
        <v>35</v>
      </c>
      <c r="G361" s="12">
        <v>1</v>
      </c>
      <c r="H361" s="12"/>
      <c r="I361" s="13">
        <v>27850</v>
      </c>
      <c r="J361" s="72"/>
      <c r="K361" s="131"/>
      <c r="L361" s="72">
        <v>27850</v>
      </c>
      <c r="M361" s="13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32369.133095653498</v>
      </c>
      <c r="T361" s="2">
        <f t="shared" si="13"/>
        <v>32369.133095653498</v>
      </c>
    </row>
    <row r="362" spans="1:20" s="2" customFormat="1" ht="22.5" x14ac:dyDescent="0.25">
      <c r="A362" s="10" t="s">
        <v>437</v>
      </c>
      <c r="B362" s="11" t="s">
        <v>4739</v>
      </c>
      <c r="C362" s="182" t="s">
        <v>4769</v>
      </c>
      <c r="D362" s="182"/>
      <c r="E362" s="182"/>
      <c r="F362" s="10" t="s">
        <v>35</v>
      </c>
      <c r="G362" s="12">
        <v>1</v>
      </c>
      <c r="H362" s="12"/>
      <c r="I362" s="13">
        <v>38454</v>
      </c>
      <c r="J362" s="72"/>
      <c r="K362" s="131"/>
      <c r="L362" s="72">
        <v>38454</v>
      </c>
      <c r="M362" s="13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44693.811276849498</v>
      </c>
      <c r="T362" s="2">
        <f t="shared" si="13"/>
        <v>44693.811276849498</v>
      </c>
    </row>
    <row r="363" spans="1:20" s="2" customFormat="1" ht="22.5" x14ac:dyDescent="0.25">
      <c r="A363" s="10" t="s">
        <v>440</v>
      </c>
      <c r="B363" s="11" t="s">
        <v>4770</v>
      </c>
      <c r="C363" s="182" t="s">
        <v>4771</v>
      </c>
      <c r="D363" s="182"/>
      <c r="E363" s="182"/>
      <c r="F363" s="10" t="s">
        <v>817</v>
      </c>
      <c r="G363" s="32">
        <v>1.2</v>
      </c>
      <c r="H363" s="32"/>
      <c r="I363" s="13">
        <v>254</v>
      </c>
      <c r="J363" s="72"/>
      <c r="K363" s="131"/>
      <c r="L363" s="72">
        <v>254</v>
      </c>
      <c r="M363" s="13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295.21579196753999</v>
      </c>
      <c r="T363" s="2">
        <f t="shared" si="13"/>
        <v>295.21579196753999</v>
      </c>
    </row>
    <row r="364" spans="1:20" s="2" customFormat="1" ht="22.5" x14ac:dyDescent="0.25">
      <c r="A364" s="10" t="s">
        <v>443</v>
      </c>
      <c r="B364" s="11" t="s">
        <v>4772</v>
      </c>
      <c r="C364" s="182" t="s">
        <v>4773</v>
      </c>
      <c r="D364" s="182"/>
      <c r="E364" s="182"/>
      <c r="F364" s="10" t="s">
        <v>817</v>
      </c>
      <c r="G364" s="32">
        <v>1.6</v>
      </c>
      <c r="H364" s="32"/>
      <c r="I364" s="13">
        <v>8021</v>
      </c>
      <c r="J364" s="72"/>
      <c r="K364" s="131"/>
      <c r="L364" s="72">
        <v>8021</v>
      </c>
      <c r="M364" s="13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9322.5427849277094</v>
      </c>
      <c r="T364" s="2">
        <f t="shared" si="13"/>
        <v>9322.5427849277094</v>
      </c>
    </row>
    <row r="365" spans="1:20" s="2" customFormat="1" ht="22.5" x14ac:dyDescent="0.25">
      <c r="A365" s="10" t="s">
        <v>446</v>
      </c>
      <c r="B365" s="11" t="s">
        <v>4774</v>
      </c>
      <c r="C365" s="182" t="s">
        <v>4617</v>
      </c>
      <c r="D365" s="182"/>
      <c r="E365" s="182"/>
      <c r="F365" s="10" t="s">
        <v>165</v>
      </c>
      <c r="G365" s="32">
        <v>31.4</v>
      </c>
      <c r="H365" s="32"/>
      <c r="I365" s="13">
        <v>25199</v>
      </c>
      <c r="J365" s="72"/>
      <c r="K365" s="131"/>
      <c r="L365" s="72">
        <v>25199</v>
      </c>
      <c r="M365" s="13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29287.9635503545</v>
      </c>
      <c r="T365" s="2">
        <f t="shared" si="13"/>
        <v>29287.9635503545</v>
      </c>
    </row>
    <row r="366" spans="1:20" s="2" customFormat="1" ht="22.5" x14ac:dyDescent="0.25">
      <c r="A366" s="10" t="s">
        <v>449</v>
      </c>
      <c r="B366" s="11" t="s">
        <v>4775</v>
      </c>
      <c r="C366" s="182" t="s">
        <v>4619</v>
      </c>
      <c r="D366" s="182"/>
      <c r="E366" s="182"/>
      <c r="F366" s="10" t="s">
        <v>817</v>
      </c>
      <c r="G366" s="32">
        <v>1.3</v>
      </c>
      <c r="H366" s="32"/>
      <c r="I366" s="13">
        <v>328</v>
      </c>
      <c r="J366" s="72"/>
      <c r="K366" s="131"/>
      <c r="L366" s="72">
        <v>328</v>
      </c>
      <c r="M366" s="13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381.22354238328001</v>
      </c>
      <c r="T366" s="2">
        <f t="shared" si="13"/>
        <v>381.22354238328001</v>
      </c>
    </row>
    <row r="367" spans="1:20" s="2" customFormat="1" ht="22.5" x14ac:dyDescent="0.25">
      <c r="A367" s="10" t="s">
        <v>452</v>
      </c>
      <c r="B367" s="11" t="s">
        <v>4397</v>
      </c>
      <c r="C367" s="182" t="s">
        <v>4398</v>
      </c>
      <c r="D367" s="182"/>
      <c r="E367" s="182"/>
      <c r="F367" s="10" t="s">
        <v>165</v>
      </c>
      <c r="G367" s="32">
        <v>21.2</v>
      </c>
      <c r="H367" s="32"/>
      <c r="I367" s="13">
        <v>1061</v>
      </c>
      <c r="J367" s="72"/>
      <c r="K367" s="131"/>
      <c r="L367" s="72">
        <v>1061</v>
      </c>
      <c r="M367" s="13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1233.16517825811</v>
      </c>
      <c r="T367" s="2">
        <f t="shared" si="13"/>
        <v>1233.16517825811</v>
      </c>
    </row>
    <row r="368" spans="1:20" s="2" customFormat="1" ht="15" x14ac:dyDescent="0.25">
      <c r="A368" s="10" t="s">
        <v>457</v>
      </c>
      <c r="B368" s="11" t="s">
        <v>834</v>
      </c>
      <c r="C368" s="182" t="s">
        <v>835</v>
      </c>
      <c r="D368" s="182"/>
      <c r="E368" s="182"/>
      <c r="F368" s="10" t="s">
        <v>71</v>
      </c>
      <c r="G368" s="36">
        <v>9.1999999999999998E-2</v>
      </c>
      <c r="H368" s="36"/>
      <c r="I368" s="13">
        <v>9159</v>
      </c>
      <c r="J368" s="72"/>
      <c r="K368" s="131"/>
      <c r="L368" s="72">
        <v>9159</v>
      </c>
      <c r="M368" s="13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10645.2025142941</v>
      </c>
      <c r="T368" s="2">
        <f t="shared" si="13"/>
        <v>10645.2025142941</v>
      </c>
    </row>
    <row r="369" spans="1:20" s="2" customFormat="1" ht="15" x14ac:dyDescent="0.25">
      <c r="A369" s="10" t="s">
        <v>464</v>
      </c>
      <c r="B369" s="11" t="s">
        <v>4399</v>
      </c>
      <c r="C369" s="182" t="s">
        <v>24</v>
      </c>
      <c r="D369" s="182"/>
      <c r="E369" s="182"/>
      <c r="F369" s="10" t="s">
        <v>71</v>
      </c>
      <c r="G369" s="31">
        <v>0.02</v>
      </c>
      <c r="H369" s="31"/>
      <c r="I369" s="13">
        <v>2707</v>
      </c>
      <c r="J369" s="72"/>
      <c r="K369" s="131"/>
      <c r="L369" s="72">
        <v>2707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ref="S369:S418" si="14">I369*N369*O369*P369*Q369*R369</f>
        <v>3146.2564915595699</v>
      </c>
      <c r="T369" s="2">
        <f t="shared" ref="T369:T418" si="15">L369*N369*O369*P369*Q369*R369</f>
        <v>3146.2564915595699</v>
      </c>
    </row>
    <row r="370" spans="1:20" s="2" customFormat="1" ht="22.5" x14ac:dyDescent="0.25">
      <c r="A370" s="10" t="s">
        <v>467</v>
      </c>
      <c r="B370" s="11" t="s">
        <v>2333</v>
      </c>
      <c r="C370" s="182" t="s">
        <v>2334</v>
      </c>
      <c r="D370" s="182"/>
      <c r="E370" s="182"/>
      <c r="F370" s="10" t="s">
        <v>726</v>
      </c>
      <c r="G370" s="31">
        <v>0.68</v>
      </c>
      <c r="H370" s="31"/>
      <c r="I370" s="13">
        <v>10530</v>
      </c>
      <c r="J370" s="72"/>
      <c r="K370" s="131"/>
      <c r="L370" s="72">
        <v>1884</v>
      </c>
      <c r="M370" s="13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4"/>
        <v>12238.670430780299</v>
      </c>
      <c r="T370" s="2">
        <f t="shared" si="15"/>
        <v>2189.7108349088398</v>
      </c>
    </row>
    <row r="371" spans="1:20" s="2" customFormat="1" ht="15" x14ac:dyDescent="0.25">
      <c r="A371" s="14"/>
      <c r="B371" s="15"/>
      <c r="C371" s="15"/>
      <c r="D371" s="15"/>
      <c r="E371" s="16" t="s">
        <v>18</v>
      </c>
      <c r="F371" s="16"/>
      <c r="G371" s="17"/>
      <c r="H371" s="17"/>
      <c r="I371" s="18">
        <v>22599</v>
      </c>
      <c r="J371" s="114"/>
      <c r="K371" s="138"/>
      <c r="L371" s="151"/>
      <c r="M371" s="19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4"/>
        <v>26266.069616828499</v>
      </c>
      <c r="T371" s="2">
        <f t="shared" si="15"/>
        <v>0</v>
      </c>
    </row>
    <row r="372" spans="1:20" s="2" customFormat="1" ht="22.5" x14ac:dyDescent="0.25">
      <c r="A372" s="20"/>
      <c r="B372" s="21" t="s">
        <v>730</v>
      </c>
      <c r="C372" s="183" t="s">
        <v>731</v>
      </c>
      <c r="D372" s="183"/>
      <c r="E372" s="183"/>
      <c r="F372" s="22" t="s">
        <v>71</v>
      </c>
      <c r="G372" s="17" t="s">
        <v>4776</v>
      </c>
      <c r="H372" s="17"/>
      <c r="I372" s="23">
        <v>5.54</v>
      </c>
      <c r="J372" s="109"/>
      <c r="K372" s="132"/>
      <c r="L372" s="147">
        <v>5.54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4"/>
        <v>6.4389586122053997</v>
      </c>
      <c r="T372" s="2">
        <f t="shared" si="15"/>
        <v>6.4389586122053997</v>
      </c>
    </row>
    <row r="373" spans="1:20" s="2" customFormat="1" ht="22.5" x14ac:dyDescent="0.25">
      <c r="A373" s="20"/>
      <c r="B373" s="21" t="s">
        <v>733</v>
      </c>
      <c r="C373" s="183" t="s">
        <v>734</v>
      </c>
      <c r="D373" s="183"/>
      <c r="E373" s="183"/>
      <c r="F373" s="22" t="s">
        <v>71</v>
      </c>
      <c r="G373" s="17" t="s">
        <v>4777</v>
      </c>
      <c r="H373" s="17"/>
      <c r="I373" s="23">
        <v>7.11</v>
      </c>
      <c r="J373" s="109"/>
      <c r="K373" s="132"/>
      <c r="L373" s="147">
        <v>7.11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4"/>
        <v>8.2637176412961004</v>
      </c>
      <c r="T373" s="2">
        <f t="shared" si="15"/>
        <v>8.2637176412961004</v>
      </c>
    </row>
    <row r="374" spans="1:20" s="2" customFormat="1" ht="22.5" x14ac:dyDescent="0.25">
      <c r="A374" s="20"/>
      <c r="B374" s="21" t="s">
        <v>736</v>
      </c>
      <c r="C374" s="183" t="s">
        <v>737</v>
      </c>
      <c r="D374" s="183"/>
      <c r="E374" s="183"/>
      <c r="F374" s="22" t="s">
        <v>71</v>
      </c>
      <c r="G374" s="17" t="s">
        <v>4778</v>
      </c>
      <c r="H374" s="17"/>
      <c r="I374" s="23">
        <v>0.8</v>
      </c>
      <c r="J374" s="109"/>
      <c r="K374" s="132"/>
      <c r="L374" s="147">
        <v>0.8</v>
      </c>
      <c r="M374" s="2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0.92981351800800005</v>
      </c>
      <c r="T374" s="2">
        <f t="shared" si="15"/>
        <v>0.92981351800800005</v>
      </c>
    </row>
    <row r="375" spans="1:20" s="2" customFormat="1" ht="22.5" x14ac:dyDescent="0.25">
      <c r="A375" s="20"/>
      <c r="B375" s="21" t="s">
        <v>739</v>
      </c>
      <c r="C375" s="183" t="s">
        <v>740</v>
      </c>
      <c r="D375" s="183"/>
      <c r="E375" s="183"/>
      <c r="F375" s="22" t="s">
        <v>71</v>
      </c>
      <c r="G375" s="17" t="s">
        <v>4779</v>
      </c>
      <c r="H375" s="17"/>
      <c r="I375" s="23">
        <v>174.26</v>
      </c>
      <c r="J375" s="109"/>
      <c r="K375" s="132"/>
      <c r="L375" s="147">
        <v>174.26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202.53662956009299</v>
      </c>
      <c r="T375" s="2">
        <f t="shared" si="15"/>
        <v>202.53662956009299</v>
      </c>
    </row>
    <row r="376" spans="1:20" s="2" customFormat="1" ht="22.5" x14ac:dyDescent="0.25">
      <c r="A376" s="20"/>
      <c r="B376" s="21" t="s">
        <v>2339</v>
      </c>
      <c r="C376" s="183" t="s">
        <v>2340</v>
      </c>
      <c r="D376" s="183"/>
      <c r="E376" s="183"/>
      <c r="F376" s="22" t="s">
        <v>2341</v>
      </c>
      <c r="G376" s="17" t="s">
        <v>4780</v>
      </c>
      <c r="H376" s="17"/>
      <c r="I376" s="23">
        <v>29.85</v>
      </c>
      <c r="J376" s="109"/>
      <c r="K376" s="132"/>
      <c r="L376" s="147">
        <v>29.85</v>
      </c>
      <c r="M376" s="24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34.693666890673498</v>
      </c>
      <c r="T376" s="2">
        <f t="shared" si="15"/>
        <v>34.693666890673498</v>
      </c>
    </row>
    <row r="377" spans="1:20" s="2" customFormat="1" ht="22.5" x14ac:dyDescent="0.25">
      <c r="A377" s="10" t="s">
        <v>470</v>
      </c>
      <c r="B377" s="11" t="s">
        <v>4614</v>
      </c>
      <c r="C377" s="182" t="s">
        <v>4406</v>
      </c>
      <c r="D377" s="182"/>
      <c r="E377" s="182"/>
      <c r="F377" s="10" t="s">
        <v>282</v>
      </c>
      <c r="G377" s="31">
        <v>0.68</v>
      </c>
      <c r="H377" s="31"/>
      <c r="I377" s="13">
        <v>381</v>
      </c>
      <c r="J377" s="72"/>
      <c r="K377" s="131"/>
      <c r="L377" s="72">
        <v>381</v>
      </c>
      <c r="M377" s="13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442.82368795130998</v>
      </c>
      <c r="T377" s="2">
        <f t="shared" si="15"/>
        <v>442.82368795130998</v>
      </c>
    </row>
    <row r="378" spans="1:20" s="2" customFormat="1" ht="22.5" x14ac:dyDescent="0.25">
      <c r="A378" s="10" t="s">
        <v>473</v>
      </c>
      <c r="B378" s="11" t="s">
        <v>4614</v>
      </c>
      <c r="C378" s="182" t="s">
        <v>4408</v>
      </c>
      <c r="D378" s="182"/>
      <c r="E378" s="182"/>
      <c r="F378" s="10" t="s">
        <v>817</v>
      </c>
      <c r="G378" s="32">
        <v>18.7</v>
      </c>
      <c r="H378" s="32"/>
      <c r="I378" s="13">
        <v>2512</v>
      </c>
      <c r="J378" s="72"/>
      <c r="K378" s="131"/>
      <c r="L378" s="72">
        <v>2512</v>
      </c>
      <c r="M378" s="13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2919.6144465451198</v>
      </c>
      <c r="T378" s="2">
        <f t="shared" si="15"/>
        <v>2919.6144465451198</v>
      </c>
    </row>
    <row r="379" spans="1:20" s="2" customFormat="1" ht="22.5" x14ac:dyDescent="0.25">
      <c r="A379" s="10" t="s">
        <v>476</v>
      </c>
      <c r="B379" s="11" t="s">
        <v>4614</v>
      </c>
      <c r="C379" s="182" t="s">
        <v>2351</v>
      </c>
      <c r="D379" s="182"/>
      <c r="E379" s="182"/>
      <c r="F379" s="10" t="s">
        <v>165</v>
      </c>
      <c r="G379" s="32">
        <v>37.4</v>
      </c>
      <c r="H379" s="32"/>
      <c r="I379" s="13">
        <v>625</v>
      </c>
      <c r="J379" s="72"/>
      <c r="K379" s="131"/>
      <c r="L379" s="72">
        <v>625</v>
      </c>
      <c r="M379" s="13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726.41681094374997</v>
      </c>
      <c r="T379" s="2">
        <f t="shared" si="15"/>
        <v>726.41681094374997</v>
      </c>
    </row>
    <row r="380" spans="1:20" s="2" customFormat="1" ht="22.5" x14ac:dyDescent="0.25">
      <c r="A380" s="10" t="s">
        <v>479</v>
      </c>
      <c r="B380" s="11" t="s">
        <v>4781</v>
      </c>
      <c r="C380" s="182" t="s">
        <v>2357</v>
      </c>
      <c r="D380" s="182"/>
      <c r="E380" s="182"/>
      <c r="F380" s="10" t="s">
        <v>21</v>
      </c>
      <c r="G380" s="12">
        <v>2</v>
      </c>
      <c r="H380" s="12"/>
      <c r="I380" s="13">
        <v>1686</v>
      </c>
      <c r="J380" s="72"/>
      <c r="K380" s="131"/>
      <c r="L380" s="72">
        <v>1686</v>
      </c>
      <c r="M380" s="13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1959.5819892018601</v>
      </c>
      <c r="T380" s="2">
        <f t="shared" si="15"/>
        <v>1959.5819892018601</v>
      </c>
    </row>
    <row r="381" spans="1:20" s="2" customFormat="1" ht="22.5" x14ac:dyDescent="0.25">
      <c r="A381" s="10" t="s">
        <v>481</v>
      </c>
      <c r="B381" s="11" t="s">
        <v>4782</v>
      </c>
      <c r="C381" s="182" t="s">
        <v>4226</v>
      </c>
      <c r="D381" s="182"/>
      <c r="E381" s="182"/>
      <c r="F381" s="10" t="s">
        <v>817</v>
      </c>
      <c r="G381" s="32">
        <v>3.1</v>
      </c>
      <c r="H381" s="32"/>
      <c r="I381" s="13">
        <v>664</v>
      </c>
      <c r="J381" s="72"/>
      <c r="K381" s="131"/>
      <c r="L381" s="72">
        <v>664</v>
      </c>
      <c r="M381" s="13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771.74521994663996</v>
      </c>
      <c r="T381" s="2">
        <f t="shared" si="15"/>
        <v>771.74521994663996</v>
      </c>
    </row>
    <row r="382" spans="1:20" s="2" customFormat="1" ht="22.5" x14ac:dyDescent="0.25">
      <c r="A382" s="10" t="s">
        <v>483</v>
      </c>
      <c r="B382" s="11" t="s">
        <v>4411</v>
      </c>
      <c r="C382" s="182" t="s">
        <v>4228</v>
      </c>
      <c r="D382" s="182"/>
      <c r="E382" s="182"/>
      <c r="F382" s="10" t="s">
        <v>21</v>
      </c>
      <c r="G382" s="32">
        <v>3.5</v>
      </c>
      <c r="H382" s="32"/>
      <c r="I382" s="13">
        <v>229</v>
      </c>
      <c r="J382" s="72"/>
      <c r="K382" s="131"/>
      <c r="L382" s="72">
        <v>229</v>
      </c>
      <c r="M382" s="13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266.15911952979002</v>
      </c>
      <c r="T382" s="2">
        <f t="shared" si="15"/>
        <v>266.15911952979002</v>
      </c>
    </row>
    <row r="383" spans="1:20" s="2" customFormat="1" ht="15" x14ac:dyDescent="0.25">
      <c r="A383" s="10" t="s">
        <v>486</v>
      </c>
      <c r="B383" s="11" t="s">
        <v>4412</v>
      </c>
      <c r="C383" s="182" t="s">
        <v>4413</v>
      </c>
      <c r="D383" s="182"/>
      <c r="E383" s="182"/>
      <c r="F383" s="10" t="s">
        <v>21</v>
      </c>
      <c r="G383" s="12">
        <v>30</v>
      </c>
      <c r="H383" s="12"/>
      <c r="I383" s="13">
        <v>13112</v>
      </c>
      <c r="J383" s="72"/>
      <c r="K383" s="131"/>
      <c r="L383" s="72">
        <v>13112</v>
      </c>
      <c r="M383" s="13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15239.6435601511</v>
      </c>
      <c r="T383" s="2">
        <f t="shared" si="15"/>
        <v>15239.6435601511</v>
      </c>
    </row>
    <row r="384" spans="1:20" s="55" customFormat="1" ht="20.25" customHeight="1" x14ac:dyDescent="0.25">
      <c r="A384" s="184" t="s">
        <v>6535</v>
      </c>
      <c r="B384" s="185"/>
      <c r="C384" s="185"/>
      <c r="D384" s="185"/>
      <c r="E384" s="185"/>
      <c r="F384" s="185"/>
      <c r="G384" s="185"/>
      <c r="H384" s="165"/>
      <c r="I384" s="166"/>
      <c r="J384" s="167"/>
      <c r="K384" s="168"/>
      <c r="L384" s="169"/>
      <c r="M384" s="170"/>
    </row>
    <row r="385" spans="1:20" s="172" customFormat="1" ht="20.25" customHeight="1" thickBot="1" x14ac:dyDescent="0.3">
      <c r="A385" s="174" t="s">
        <v>6546</v>
      </c>
      <c r="B385" s="175"/>
      <c r="C385" s="175"/>
      <c r="D385" s="175"/>
      <c r="E385" s="175"/>
      <c r="F385" s="175"/>
      <c r="G385" s="175"/>
      <c r="H385" s="171"/>
      <c r="I385" s="176"/>
      <c r="J385" s="177"/>
      <c r="K385" s="177"/>
      <c r="L385" s="177"/>
      <c r="M385" s="178"/>
    </row>
    <row r="386" spans="1:20" s="172" customFormat="1" ht="20.25" customHeight="1" thickBot="1" x14ac:dyDescent="0.3">
      <c r="A386" s="174" t="s">
        <v>6547</v>
      </c>
      <c r="B386" s="175"/>
      <c r="C386" s="175"/>
      <c r="D386" s="175"/>
      <c r="E386" s="175"/>
      <c r="F386" s="175"/>
      <c r="G386" s="175"/>
      <c r="H386" s="171"/>
      <c r="I386" s="179"/>
      <c r="J386" s="180"/>
      <c r="K386" s="180"/>
      <c r="L386" s="180"/>
      <c r="M386" s="181"/>
    </row>
    <row r="387" spans="1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ref="S419:S482" si="16">I419*N419*O419*P419*Q419*R419</f>
        <v>0</v>
      </c>
      <c r="T419" s="2">
        <f t="shared" ref="T419:T482" si="17">L419*N419*O419*P419*Q419*R419</f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6"/>
        <v>0</v>
      </c>
      <c r="T420" s="2">
        <f t="shared" si="17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6"/>
        <v>0</v>
      </c>
      <c r="T421" s="2">
        <f t="shared" si="17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6"/>
        <v>0</v>
      </c>
      <c r="T422" s="2">
        <f t="shared" si="17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6"/>
        <v>0</v>
      </c>
      <c r="T423" s="2">
        <f t="shared" si="17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6"/>
        <v>0</v>
      </c>
      <c r="T424" s="2">
        <f t="shared" si="17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6"/>
        <v>0</v>
      </c>
      <c r="T425" s="2">
        <f t="shared" si="17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6"/>
        <v>0</v>
      </c>
      <c r="T426" s="2">
        <f t="shared" si="17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6"/>
        <v>0</v>
      </c>
      <c r="T427" s="2">
        <f t="shared" si="17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6"/>
        <v>0</v>
      </c>
      <c r="T428" s="2">
        <f t="shared" si="17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6"/>
        <v>0</v>
      </c>
      <c r="T429" s="2">
        <f t="shared" si="17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6"/>
        <v>0</v>
      </c>
      <c r="T430" s="2">
        <f t="shared" si="17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6"/>
        <v>0</v>
      </c>
      <c r="T431" s="2">
        <f t="shared" si="17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6"/>
        <v>0</v>
      </c>
      <c r="T432" s="2">
        <f t="shared" si="17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6"/>
        <v>0</v>
      </c>
      <c r="T433" s="2">
        <f t="shared" si="17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0</v>
      </c>
      <c r="T434" s="2">
        <f t="shared" si="17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0</v>
      </c>
      <c r="T435" s="2">
        <f t="shared" si="17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0</v>
      </c>
      <c r="T436" s="2">
        <f t="shared" si="17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0</v>
      </c>
      <c r="T437" s="2">
        <f t="shared" si="17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</v>
      </c>
      <c r="T438" s="2">
        <f t="shared" si="17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0</v>
      </c>
      <c r="T439" s="2">
        <f t="shared" si="17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0</v>
      </c>
      <c r="T441" s="2">
        <f t="shared" si="17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ref="S483:S546" si="18">I483*N483*O483*P483*Q483*R483</f>
        <v>0</v>
      </c>
      <c r="T483" s="2">
        <f t="shared" ref="T483:T546" si="19">L483*N483*O483*P483*Q483*R483</f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8"/>
        <v>0</v>
      </c>
      <c r="T484" s="2">
        <f t="shared" si="19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8"/>
        <v>0</v>
      </c>
      <c r="T485" s="2">
        <f t="shared" si="19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8"/>
        <v>0</v>
      </c>
      <c r="T486" s="2">
        <f t="shared" si="19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8"/>
        <v>0</v>
      </c>
      <c r="T487" s="2">
        <f t="shared" si="19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8"/>
        <v>0</v>
      </c>
      <c r="T488" s="2">
        <f t="shared" si="19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8"/>
        <v>0</v>
      </c>
      <c r="T489" s="2">
        <f t="shared" si="19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8"/>
        <v>0</v>
      </c>
      <c r="T490" s="2">
        <f t="shared" si="19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8"/>
        <v>0</v>
      </c>
      <c r="T491" s="2">
        <f t="shared" si="19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8"/>
        <v>0</v>
      </c>
      <c r="T492" s="2">
        <f t="shared" si="19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8"/>
        <v>0</v>
      </c>
      <c r="T493" s="2">
        <f t="shared" si="19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0</v>
      </c>
      <c r="T494" s="2">
        <f t="shared" si="19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0</v>
      </c>
      <c r="T495" s="2">
        <f t="shared" si="19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0</v>
      </c>
      <c r="T496" s="2">
        <f t="shared" si="19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0</v>
      </c>
      <c r="T497" s="2">
        <f t="shared" si="19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0</v>
      </c>
      <c r="T498" s="2">
        <f t="shared" si="19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0</v>
      </c>
      <c r="T499" s="2">
        <f t="shared" si="19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0</v>
      </c>
      <c r="T500" s="2">
        <f t="shared" si="19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0</v>
      </c>
      <c r="T501" s="2">
        <f t="shared" si="19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ref="S547:S561" si="20">I547*N547*O547*P547*Q547*R547</f>
        <v>0</v>
      </c>
      <c r="T547" s="2">
        <f t="shared" ref="T547:T561" si="21">L547*N547*O547*P547*Q547*R547</f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20"/>
        <v>0</v>
      </c>
      <c r="T548" s="2">
        <f t="shared" si="21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20"/>
        <v>0</v>
      </c>
      <c r="T549" s="2">
        <f t="shared" si="21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20"/>
        <v>0</v>
      </c>
      <c r="T550" s="2">
        <f t="shared" si="21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20"/>
        <v>0</v>
      </c>
      <c r="T551" s="2">
        <f t="shared" si="21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20"/>
        <v>0</v>
      </c>
      <c r="T552" s="2">
        <f t="shared" si="21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20"/>
        <v>0</v>
      </c>
      <c r="T553" s="2">
        <f t="shared" si="21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20"/>
        <v>0</v>
      </c>
      <c r="T554" s="2">
        <f t="shared" si="21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20"/>
        <v>0</v>
      </c>
      <c r="T555" s="2">
        <f t="shared" si="21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20"/>
        <v>0</v>
      </c>
      <c r="T556" s="2">
        <f t="shared" si="21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20"/>
        <v>0</v>
      </c>
      <c r="T557" s="2">
        <f t="shared" si="21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20"/>
        <v>0</v>
      </c>
      <c r="T558" s="2">
        <f t="shared" si="21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20"/>
        <v>0</v>
      </c>
      <c r="T559" s="2">
        <f t="shared" si="21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20"/>
        <v>0</v>
      </c>
      <c r="T560" s="2">
        <f t="shared" si="21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20"/>
        <v>0</v>
      </c>
      <c r="T561" s="2">
        <f t="shared" si="21"/>
        <v>0</v>
      </c>
    </row>
  </sheetData>
  <autoFilter ref="A12:T561" xr:uid="{00000000-0001-0000-1000-000000000000}"/>
  <mergeCells count="337">
    <mergeCell ref="A2:L2"/>
    <mergeCell ref="A3:L3"/>
    <mergeCell ref="A5:L5"/>
    <mergeCell ref="A6:L6"/>
    <mergeCell ref="A7:L7"/>
    <mergeCell ref="C10:E10"/>
    <mergeCell ref="C11:E11"/>
    <mergeCell ref="A13:L13"/>
    <mergeCell ref="C29:E29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A21:L21"/>
    <mergeCell ref="A22:L22"/>
    <mergeCell ref="C14:E14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75:E75"/>
    <mergeCell ref="C76:E76"/>
    <mergeCell ref="C77:E77"/>
    <mergeCell ref="C79:E79"/>
    <mergeCell ref="C80:E80"/>
    <mergeCell ref="C69:E69"/>
    <mergeCell ref="A70:L70"/>
    <mergeCell ref="C71:E71"/>
    <mergeCell ref="C73:E73"/>
    <mergeCell ref="C74:E74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114:E114"/>
    <mergeCell ref="C116:E116"/>
    <mergeCell ref="C117:E117"/>
    <mergeCell ref="A118:L118"/>
    <mergeCell ref="A119:L119"/>
    <mergeCell ref="C108:E108"/>
    <mergeCell ref="C109:E109"/>
    <mergeCell ref="C110:E110"/>
    <mergeCell ref="C112:E112"/>
    <mergeCell ref="C113:E113"/>
    <mergeCell ref="C126:E126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51:E151"/>
    <mergeCell ref="A152:L152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77:E177"/>
    <mergeCell ref="C178:E178"/>
    <mergeCell ref="C179:E179"/>
    <mergeCell ref="C180:E180"/>
    <mergeCell ref="A181:L181"/>
    <mergeCell ref="C170:E170"/>
    <mergeCell ref="C172:E172"/>
    <mergeCell ref="C173:E173"/>
    <mergeCell ref="C174:E174"/>
    <mergeCell ref="C176:E176"/>
    <mergeCell ref="C188:E188"/>
    <mergeCell ref="C189:E189"/>
    <mergeCell ref="C191:E191"/>
    <mergeCell ref="C192:E192"/>
    <mergeCell ref="C193:E193"/>
    <mergeCell ref="A182:L182"/>
    <mergeCell ref="C183:E183"/>
    <mergeCell ref="C184:E184"/>
    <mergeCell ref="C185:E185"/>
    <mergeCell ref="C187:E187"/>
    <mergeCell ref="C200:E200"/>
    <mergeCell ref="C201:E201"/>
    <mergeCell ref="C203:E203"/>
    <mergeCell ref="C204:E204"/>
    <mergeCell ref="C205:E205"/>
    <mergeCell ref="A194:L194"/>
    <mergeCell ref="C195:E195"/>
    <mergeCell ref="C197:E197"/>
    <mergeCell ref="C198:E198"/>
    <mergeCell ref="C199:E199"/>
    <mergeCell ref="A212:L212"/>
    <mergeCell ref="A213:L213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18:E218"/>
    <mergeCell ref="C219:E219"/>
    <mergeCell ref="A220:L220"/>
    <mergeCell ref="C221:E221"/>
    <mergeCell ref="C223:E223"/>
    <mergeCell ref="C235:E235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A268:L268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A385:G385"/>
    <mergeCell ref="A386:G386"/>
    <mergeCell ref="I385:M385"/>
    <mergeCell ref="I386:M386"/>
    <mergeCell ref="C380:E380"/>
    <mergeCell ref="C381:E381"/>
    <mergeCell ref="C382:E382"/>
    <mergeCell ref="C383:E383"/>
    <mergeCell ref="A384:G3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587"/>
  <sheetViews>
    <sheetView topLeftCell="A279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4783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4784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4785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6</v>
      </c>
      <c r="H14" s="12"/>
      <c r="I14" s="13">
        <v>9429.4</v>
      </c>
      <c r="J14" s="72"/>
      <c r="K14" s="131"/>
      <c r="L14" s="72">
        <v>126.26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10959.479483380799</v>
      </c>
      <c r="T14" s="2">
        <f>L14*N14*O14*P14*Q14*R14</f>
        <v>146.74781847961299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9429.4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10959.479483380799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82" t="s">
        <v>4179</v>
      </c>
      <c r="D18" s="182"/>
      <c r="E18" s="182"/>
      <c r="F18" s="10" t="s">
        <v>35</v>
      </c>
      <c r="G18" s="12">
        <v>4</v>
      </c>
      <c r="H18" s="12"/>
      <c r="I18" s="13">
        <v>14343.96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16671.5098872075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4480</v>
      </c>
      <c r="C19" s="182" t="s">
        <v>4786</v>
      </c>
      <c r="D19" s="182"/>
      <c r="E19" s="182"/>
      <c r="F19" s="10" t="s">
        <v>35</v>
      </c>
      <c r="G19" s="12">
        <v>3</v>
      </c>
      <c r="H19" s="12"/>
      <c r="I19" s="13">
        <v>11283.69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13114.6593687646</v>
      </c>
      <c r="T19" s="2">
        <f t="shared" si="1"/>
        <v>0</v>
      </c>
    </row>
    <row r="20" spans="1:20" s="2" customFormat="1" ht="15" x14ac:dyDescent="0.25">
      <c r="A20" s="209" t="s">
        <v>4787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6" t="s">
        <v>4788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4281</v>
      </c>
      <c r="C22" s="182" t="s">
        <v>4789</v>
      </c>
      <c r="D22" s="182"/>
      <c r="E22" s="182"/>
      <c r="F22" s="10" t="s">
        <v>880</v>
      </c>
      <c r="G22" s="12">
        <v>1</v>
      </c>
      <c r="H22" s="12"/>
      <c r="I22" s="13">
        <v>2005587.55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2331028.0194231798</v>
      </c>
      <c r="T22" s="2">
        <f t="shared" si="1"/>
        <v>0</v>
      </c>
    </row>
    <row r="23" spans="1:20" s="2" customFormat="1" ht="15" x14ac:dyDescent="0.25">
      <c r="A23" s="10" t="s">
        <v>46</v>
      </c>
      <c r="B23" s="11" t="s">
        <v>1482</v>
      </c>
      <c r="C23" s="182" t="s">
        <v>4790</v>
      </c>
      <c r="D23" s="182"/>
      <c r="E23" s="182"/>
      <c r="F23" s="10" t="s">
        <v>1484</v>
      </c>
      <c r="G23" s="12">
        <v>2</v>
      </c>
      <c r="H23" s="12"/>
      <c r="I23" s="13">
        <v>61909.21</v>
      </c>
      <c r="J23" s="72"/>
      <c r="K23" s="131"/>
      <c r="L23" s="72">
        <v>5066.97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71955.025433995004</v>
      </c>
      <c r="T23" s="2">
        <f t="shared" si="1"/>
        <v>5889.17150167624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165822.59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192730.107216373</v>
      </c>
      <c r="T24" s="2">
        <f t="shared" si="1"/>
        <v>0</v>
      </c>
    </row>
    <row r="25" spans="1:20" s="2" customFormat="1" ht="22.5" x14ac:dyDescent="0.25">
      <c r="A25" s="20"/>
      <c r="B25" s="21" t="s">
        <v>1485</v>
      </c>
      <c r="C25" s="183" t="s">
        <v>1486</v>
      </c>
      <c r="D25" s="183"/>
      <c r="E25" s="183"/>
      <c r="F25" s="22" t="s">
        <v>71</v>
      </c>
      <c r="G25" s="17" t="s">
        <v>1598</v>
      </c>
      <c r="H25" s="17"/>
      <c r="I25" s="23">
        <v>16.52</v>
      </c>
      <c r="J25" s="109"/>
      <c r="K25" s="132"/>
      <c r="L25" s="147">
        <v>16.52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19.200649146865199</v>
      </c>
      <c r="T25" s="2">
        <f t="shared" si="1"/>
        <v>19.200649146865199</v>
      </c>
    </row>
    <row r="26" spans="1:20" s="2" customFormat="1" ht="22.5" x14ac:dyDescent="0.25">
      <c r="A26" s="20"/>
      <c r="B26" s="21" t="s">
        <v>176</v>
      </c>
      <c r="C26" s="183" t="s">
        <v>177</v>
      </c>
      <c r="D26" s="183"/>
      <c r="E26" s="183"/>
      <c r="F26" s="22" t="s">
        <v>71</v>
      </c>
      <c r="G26" s="17" t="s">
        <v>1599</v>
      </c>
      <c r="H26" s="17"/>
      <c r="I26" s="23">
        <v>6.2</v>
      </c>
      <c r="J26" s="109"/>
      <c r="K26" s="132"/>
      <c r="L26" s="147">
        <v>6.2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7.2060547645620003</v>
      </c>
      <c r="T26" s="2">
        <f t="shared" si="1"/>
        <v>7.2060547645620003</v>
      </c>
    </row>
    <row r="27" spans="1:20" s="2" customFormat="1" ht="22.5" x14ac:dyDescent="0.25">
      <c r="A27" s="20"/>
      <c r="B27" s="21" t="s">
        <v>179</v>
      </c>
      <c r="C27" s="183" t="s">
        <v>180</v>
      </c>
      <c r="D27" s="183"/>
      <c r="E27" s="183"/>
      <c r="F27" s="22" t="s">
        <v>71</v>
      </c>
      <c r="G27" s="17" t="s">
        <v>1412</v>
      </c>
      <c r="H27" s="17"/>
      <c r="I27" s="23">
        <v>9.01</v>
      </c>
      <c r="J27" s="109"/>
      <c r="K27" s="132"/>
      <c r="L27" s="147">
        <v>9.01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10.472024746565101</v>
      </c>
      <c r="T27" s="2">
        <f t="shared" si="1"/>
        <v>10.472024746565101</v>
      </c>
    </row>
    <row r="28" spans="1:20" s="2" customFormat="1" ht="22.5" x14ac:dyDescent="0.25">
      <c r="A28" s="20"/>
      <c r="B28" s="21" t="s">
        <v>69</v>
      </c>
      <c r="C28" s="183" t="s">
        <v>70</v>
      </c>
      <c r="D28" s="183"/>
      <c r="E28" s="183"/>
      <c r="F28" s="22" t="s">
        <v>71</v>
      </c>
      <c r="G28" s="17" t="s">
        <v>1600</v>
      </c>
      <c r="H28" s="17"/>
      <c r="I28" s="23">
        <v>9.6</v>
      </c>
      <c r="J28" s="109"/>
      <c r="K28" s="132"/>
      <c r="L28" s="147">
        <v>9.6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11.157762216096</v>
      </c>
      <c r="T28" s="2">
        <f t="shared" si="1"/>
        <v>11.157762216096</v>
      </c>
    </row>
    <row r="29" spans="1:20" s="2" customFormat="1" ht="22.5" x14ac:dyDescent="0.25">
      <c r="A29" s="20"/>
      <c r="B29" s="21" t="s">
        <v>182</v>
      </c>
      <c r="C29" s="183" t="s">
        <v>183</v>
      </c>
      <c r="D29" s="183"/>
      <c r="E29" s="183"/>
      <c r="F29" s="22" t="s">
        <v>21</v>
      </c>
      <c r="G29" s="17" t="s">
        <v>1601</v>
      </c>
      <c r="H29" s="17"/>
      <c r="I29" s="23">
        <v>10.039999999999999</v>
      </c>
      <c r="J29" s="109"/>
      <c r="K29" s="132"/>
      <c r="L29" s="147">
        <v>10.039999999999999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11.669159651000401</v>
      </c>
      <c r="T29" s="2">
        <f t="shared" si="1"/>
        <v>11.669159651000401</v>
      </c>
    </row>
    <row r="30" spans="1:20" s="2" customFormat="1" ht="22.5" x14ac:dyDescent="0.25">
      <c r="A30" s="20"/>
      <c r="B30" s="21" t="s">
        <v>41</v>
      </c>
      <c r="C30" s="183" t="s">
        <v>42</v>
      </c>
      <c r="D30" s="183"/>
      <c r="E30" s="183"/>
      <c r="F30" s="22" t="s">
        <v>21</v>
      </c>
      <c r="G30" s="17" t="s">
        <v>1602</v>
      </c>
      <c r="H30" s="17"/>
      <c r="I30" s="23">
        <v>254.59</v>
      </c>
      <c r="J30" s="109"/>
      <c r="K30" s="132"/>
      <c r="L30" s="147">
        <v>254.59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295.90152943707102</v>
      </c>
      <c r="T30" s="2">
        <f t="shared" si="1"/>
        <v>295.90152943707102</v>
      </c>
    </row>
    <row r="31" spans="1:20" s="2" customFormat="1" ht="22.5" x14ac:dyDescent="0.25">
      <c r="A31" s="20"/>
      <c r="B31" s="21" t="s">
        <v>778</v>
      </c>
      <c r="C31" s="183" t="s">
        <v>24</v>
      </c>
      <c r="D31" s="183"/>
      <c r="E31" s="183"/>
      <c r="F31" s="22" t="s">
        <v>71</v>
      </c>
      <c r="G31" s="17" t="s">
        <v>1603</v>
      </c>
      <c r="H31" s="17"/>
      <c r="I31" s="23">
        <v>131.29</v>
      </c>
      <c r="J31" s="109"/>
      <c r="K31" s="132"/>
      <c r="L31" s="147">
        <v>131.29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152.59402097408801</v>
      </c>
      <c r="T31" s="2">
        <f t="shared" si="1"/>
        <v>152.59402097408801</v>
      </c>
    </row>
    <row r="32" spans="1:20" s="2" customFormat="1" ht="22.5" x14ac:dyDescent="0.25">
      <c r="A32" s="20"/>
      <c r="B32" s="21" t="s">
        <v>884</v>
      </c>
      <c r="C32" s="183" t="s">
        <v>885</v>
      </c>
      <c r="D32" s="183"/>
      <c r="E32" s="183"/>
      <c r="F32" s="22" t="s">
        <v>71</v>
      </c>
      <c r="G32" s="17" t="s">
        <v>1568</v>
      </c>
      <c r="H32" s="17"/>
      <c r="I32" s="23">
        <v>17.22</v>
      </c>
      <c r="J32" s="109"/>
      <c r="K32" s="132"/>
      <c r="L32" s="147">
        <v>17.22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20.014235975122201</v>
      </c>
      <c r="T32" s="2">
        <f t="shared" si="1"/>
        <v>20.014235975122201</v>
      </c>
    </row>
    <row r="33" spans="1:20" s="2" customFormat="1" ht="22.5" x14ac:dyDescent="0.25">
      <c r="A33" s="20"/>
      <c r="B33" s="21" t="s">
        <v>1495</v>
      </c>
      <c r="C33" s="183" t="s">
        <v>1496</v>
      </c>
      <c r="D33" s="183"/>
      <c r="E33" s="183"/>
      <c r="F33" s="22" t="s">
        <v>71</v>
      </c>
      <c r="G33" s="17" t="s">
        <v>1604</v>
      </c>
      <c r="H33" s="17"/>
      <c r="I33" s="23">
        <v>3.27</v>
      </c>
      <c r="J33" s="109"/>
      <c r="K33" s="132"/>
      <c r="L33" s="147">
        <v>3.27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3.8006127548577</v>
      </c>
      <c r="T33" s="2">
        <f t="shared" si="1"/>
        <v>3.8006127548577</v>
      </c>
    </row>
    <row r="34" spans="1:20" s="2" customFormat="1" ht="22.5" x14ac:dyDescent="0.25">
      <c r="A34" s="25" t="s">
        <v>76</v>
      </c>
      <c r="B34" s="26" t="s">
        <v>1498</v>
      </c>
      <c r="C34" s="186" t="s">
        <v>1499</v>
      </c>
      <c r="D34" s="186"/>
      <c r="E34" s="186"/>
      <c r="F34" s="27" t="s">
        <v>880</v>
      </c>
      <c r="G34" s="28" t="s">
        <v>91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1500</v>
      </c>
      <c r="C35" s="183" t="s">
        <v>1501</v>
      </c>
      <c r="D35" s="183"/>
      <c r="E35" s="183"/>
      <c r="F35" s="22" t="s">
        <v>79</v>
      </c>
      <c r="G35" s="17" t="s">
        <v>1605</v>
      </c>
      <c r="H35" s="17"/>
      <c r="I35" s="23">
        <v>118.68</v>
      </c>
      <c r="J35" s="109"/>
      <c r="K35" s="132"/>
      <c r="L35" s="147">
        <v>118.68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137.937835396487</v>
      </c>
      <c r="T35" s="2">
        <f t="shared" si="1"/>
        <v>137.937835396487</v>
      </c>
    </row>
    <row r="36" spans="1:20" s="2" customFormat="1" ht="22.5" x14ac:dyDescent="0.25">
      <c r="A36" s="20"/>
      <c r="B36" s="21" t="s">
        <v>800</v>
      </c>
      <c r="C36" s="183" t="s">
        <v>801</v>
      </c>
      <c r="D36" s="183"/>
      <c r="E36" s="183"/>
      <c r="F36" s="22" t="s">
        <v>282</v>
      </c>
      <c r="G36" s="17" t="s">
        <v>1570</v>
      </c>
      <c r="H36" s="17"/>
      <c r="I36" s="23">
        <v>8.67</v>
      </c>
      <c r="J36" s="109"/>
      <c r="K36" s="132"/>
      <c r="L36" s="147">
        <v>8.67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10.0768540014117</v>
      </c>
      <c r="T36" s="2">
        <f t="shared" si="1"/>
        <v>10.0768540014117</v>
      </c>
    </row>
    <row r="37" spans="1:20" s="2" customFormat="1" ht="22.5" x14ac:dyDescent="0.25">
      <c r="A37" s="10" t="s">
        <v>49</v>
      </c>
      <c r="B37" s="11" t="s">
        <v>881</v>
      </c>
      <c r="C37" s="182" t="s">
        <v>4791</v>
      </c>
      <c r="D37" s="182"/>
      <c r="E37" s="182"/>
      <c r="F37" s="10" t="s">
        <v>883</v>
      </c>
      <c r="G37" s="12">
        <v>2</v>
      </c>
      <c r="H37" s="12"/>
      <c r="I37" s="13">
        <v>7848.44</v>
      </c>
      <c r="J37" s="72"/>
      <c r="K37" s="131"/>
      <c r="L37" s="72">
        <v>217.54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9121.9820090933808</v>
      </c>
      <c r="T37" s="2">
        <f t="shared" si="1"/>
        <v>252.839540884325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22223.99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25830.2079075933</v>
      </c>
      <c r="T38" s="2">
        <f t="shared" si="1"/>
        <v>0</v>
      </c>
    </row>
    <row r="39" spans="1:20" s="2" customFormat="1" ht="22.5" x14ac:dyDescent="0.25">
      <c r="A39" s="20"/>
      <c r="B39" s="21" t="s">
        <v>884</v>
      </c>
      <c r="C39" s="183" t="s">
        <v>885</v>
      </c>
      <c r="D39" s="183"/>
      <c r="E39" s="183"/>
      <c r="F39" s="22" t="s">
        <v>71</v>
      </c>
      <c r="G39" s="17" t="s">
        <v>1531</v>
      </c>
      <c r="H39" s="17"/>
      <c r="I39" s="23">
        <v>25.12</v>
      </c>
      <c r="J39" s="109"/>
      <c r="K39" s="132"/>
      <c r="L39" s="147">
        <v>25.12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29.196144465451201</v>
      </c>
      <c r="T39" s="2">
        <f t="shared" si="1"/>
        <v>29.196144465451201</v>
      </c>
    </row>
    <row r="40" spans="1:20" s="2" customFormat="1" ht="22.5" x14ac:dyDescent="0.25">
      <c r="A40" s="25" t="s">
        <v>76</v>
      </c>
      <c r="B40" s="26" t="s">
        <v>887</v>
      </c>
      <c r="C40" s="186" t="s">
        <v>888</v>
      </c>
      <c r="D40" s="186"/>
      <c r="E40" s="186"/>
      <c r="F40" s="27" t="s">
        <v>79</v>
      </c>
      <c r="G40" s="28" t="s">
        <v>91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15" x14ac:dyDescent="0.25">
      <c r="A41" s="10" t="s">
        <v>54</v>
      </c>
      <c r="B41" s="11" t="s">
        <v>1507</v>
      </c>
      <c r="C41" s="182" t="s">
        <v>1508</v>
      </c>
      <c r="D41" s="182"/>
      <c r="E41" s="182"/>
      <c r="F41" s="10" t="s">
        <v>1509</v>
      </c>
      <c r="G41" s="12">
        <v>2</v>
      </c>
      <c r="H41" s="12"/>
      <c r="I41" s="13">
        <v>14049.42</v>
      </c>
      <c r="J41" s="72"/>
      <c r="K41" s="131"/>
      <c r="L41" s="72">
        <v>623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16329.1757952149</v>
      </c>
      <c r="T41" s="2">
        <f t="shared" si="1"/>
        <v>724.09227714872998</v>
      </c>
    </row>
    <row r="42" spans="1:20" s="2" customFormat="1" ht="15" x14ac:dyDescent="0.25">
      <c r="A42" s="14"/>
      <c r="B42" s="15"/>
      <c r="C42" s="15"/>
      <c r="D42" s="15"/>
      <c r="E42" s="16" t="s">
        <v>18</v>
      </c>
      <c r="F42" s="16"/>
      <c r="G42" s="17"/>
      <c r="H42" s="17"/>
      <c r="I42" s="18">
        <v>39248.35</v>
      </c>
      <c r="J42" s="114"/>
      <c r="K42" s="138"/>
      <c r="L42" s="151"/>
      <c r="M42" s="19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45617.057986886597</v>
      </c>
      <c r="T42" s="2">
        <f t="shared" si="1"/>
        <v>0</v>
      </c>
    </row>
    <row r="43" spans="1:20" s="2" customFormat="1" ht="22.5" x14ac:dyDescent="0.25">
      <c r="A43" s="20"/>
      <c r="B43" s="21" t="s">
        <v>41</v>
      </c>
      <c r="C43" s="183" t="s">
        <v>42</v>
      </c>
      <c r="D43" s="183"/>
      <c r="E43" s="183"/>
      <c r="F43" s="22" t="s">
        <v>21</v>
      </c>
      <c r="G43" s="17" t="s">
        <v>1567</v>
      </c>
      <c r="H43" s="17"/>
      <c r="I43" s="23">
        <v>10.3</v>
      </c>
      <c r="J43" s="109"/>
      <c r="K43" s="132"/>
      <c r="L43" s="147">
        <v>10.3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11.971349044353</v>
      </c>
      <c r="T43" s="2">
        <f t="shared" si="1"/>
        <v>11.971349044353</v>
      </c>
    </row>
    <row r="44" spans="1:20" s="2" customFormat="1" ht="22.5" x14ac:dyDescent="0.25">
      <c r="A44" s="20"/>
      <c r="B44" s="21" t="s">
        <v>778</v>
      </c>
      <c r="C44" s="183" t="s">
        <v>24</v>
      </c>
      <c r="D44" s="183"/>
      <c r="E44" s="183"/>
      <c r="F44" s="22" t="s">
        <v>71</v>
      </c>
      <c r="G44" s="17" t="s">
        <v>1568</v>
      </c>
      <c r="H44" s="17"/>
      <c r="I44" s="23">
        <v>30.01</v>
      </c>
      <c r="J44" s="109"/>
      <c r="K44" s="132"/>
      <c r="L44" s="147">
        <v>30.01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34.879629594275102</v>
      </c>
      <c r="T44" s="2">
        <f t="shared" si="1"/>
        <v>34.879629594275102</v>
      </c>
    </row>
    <row r="45" spans="1:20" s="2" customFormat="1" ht="22.5" x14ac:dyDescent="0.25">
      <c r="A45" s="20"/>
      <c r="B45" s="21" t="s">
        <v>884</v>
      </c>
      <c r="C45" s="183" t="s">
        <v>885</v>
      </c>
      <c r="D45" s="183"/>
      <c r="E45" s="183"/>
      <c r="F45" s="22" t="s">
        <v>71</v>
      </c>
      <c r="G45" s="17" t="s">
        <v>1569</v>
      </c>
      <c r="H45" s="17"/>
      <c r="I45" s="23">
        <v>22.96</v>
      </c>
      <c r="J45" s="109"/>
      <c r="K45" s="132"/>
      <c r="L45" s="147">
        <v>22.96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26.685647966829599</v>
      </c>
      <c r="T45" s="2">
        <f t="shared" si="1"/>
        <v>26.685647966829599</v>
      </c>
    </row>
    <row r="46" spans="1:20" s="2" customFormat="1" ht="22.5" x14ac:dyDescent="0.25">
      <c r="A46" s="25" t="s">
        <v>344</v>
      </c>
      <c r="B46" s="26" t="s">
        <v>366</v>
      </c>
      <c r="C46" s="186" t="s">
        <v>367</v>
      </c>
      <c r="D46" s="186"/>
      <c r="E46" s="186"/>
      <c r="F46" s="27" t="s">
        <v>21</v>
      </c>
      <c r="G46" s="28" t="s">
        <v>347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22.5" x14ac:dyDescent="0.25">
      <c r="A47" s="25" t="s">
        <v>76</v>
      </c>
      <c r="B47" s="26" t="s">
        <v>1513</v>
      </c>
      <c r="C47" s="186" t="s">
        <v>1514</v>
      </c>
      <c r="D47" s="186"/>
      <c r="E47" s="186"/>
      <c r="F47" s="27" t="s">
        <v>79</v>
      </c>
      <c r="G47" s="28" t="s">
        <v>91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800</v>
      </c>
      <c r="C48" s="183" t="s">
        <v>801</v>
      </c>
      <c r="D48" s="183"/>
      <c r="E48" s="183"/>
      <c r="F48" s="22" t="s">
        <v>282</v>
      </c>
      <c r="G48" s="17" t="s">
        <v>1570</v>
      </c>
      <c r="H48" s="17"/>
      <c r="I48" s="23">
        <v>8.67</v>
      </c>
      <c r="J48" s="109"/>
      <c r="K48" s="132"/>
      <c r="L48" s="147">
        <v>8.67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10.0768540014117</v>
      </c>
      <c r="T48" s="2">
        <f t="shared" si="1"/>
        <v>10.0768540014117</v>
      </c>
    </row>
    <row r="49" spans="1:20" s="2" customFormat="1" ht="15" x14ac:dyDescent="0.25">
      <c r="A49" s="10" t="s">
        <v>56</v>
      </c>
      <c r="B49" s="11" t="s">
        <v>4792</v>
      </c>
      <c r="C49" s="182" t="s">
        <v>4793</v>
      </c>
      <c r="D49" s="182"/>
      <c r="E49" s="182"/>
      <c r="F49" s="10" t="s">
        <v>17</v>
      </c>
      <c r="G49" s="12">
        <v>3</v>
      </c>
      <c r="H49" s="12"/>
      <c r="I49" s="13">
        <v>6196.01</v>
      </c>
      <c r="J49" s="72"/>
      <c r="K49" s="131"/>
      <c r="L49" s="72">
        <v>1479.56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7201.4173196409301</v>
      </c>
      <c r="T49" s="2">
        <f t="shared" si="1"/>
        <v>1719.6436108799001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14925.69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17347.635409496001</v>
      </c>
      <c r="T50" s="2">
        <f t="shared" si="1"/>
        <v>0</v>
      </c>
    </row>
    <row r="51" spans="1:20" s="2" customFormat="1" ht="22.5" x14ac:dyDescent="0.25">
      <c r="A51" s="20"/>
      <c r="B51" s="21" t="s">
        <v>41</v>
      </c>
      <c r="C51" s="183" t="s">
        <v>42</v>
      </c>
      <c r="D51" s="183"/>
      <c r="E51" s="183"/>
      <c r="F51" s="22" t="s">
        <v>21</v>
      </c>
      <c r="G51" s="17" t="s">
        <v>4794</v>
      </c>
      <c r="H51" s="17"/>
      <c r="I51" s="23">
        <v>147.41999999999999</v>
      </c>
      <c r="J51" s="109"/>
      <c r="K51" s="132"/>
      <c r="L51" s="147">
        <v>147.41999999999999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171.34138603092401</v>
      </c>
      <c r="T51" s="2">
        <f t="shared" si="1"/>
        <v>171.34138603092401</v>
      </c>
    </row>
    <row r="52" spans="1:20" s="2" customFormat="1" ht="22.5" x14ac:dyDescent="0.25">
      <c r="A52" s="20"/>
      <c r="B52" s="21" t="s">
        <v>778</v>
      </c>
      <c r="C52" s="183" t="s">
        <v>24</v>
      </c>
      <c r="D52" s="183"/>
      <c r="E52" s="183"/>
      <c r="F52" s="22" t="s">
        <v>71</v>
      </c>
      <c r="G52" s="17" t="s">
        <v>4795</v>
      </c>
      <c r="H52" s="17"/>
      <c r="I52" s="23">
        <v>23.44</v>
      </c>
      <c r="J52" s="109"/>
      <c r="K52" s="132"/>
      <c r="L52" s="147">
        <v>23.44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27.243536077634399</v>
      </c>
      <c r="T52" s="2">
        <f t="shared" si="1"/>
        <v>27.243536077634399</v>
      </c>
    </row>
    <row r="53" spans="1:20" s="2" customFormat="1" ht="22.5" x14ac:dyDescent="0.25">
      <c r="A53" s="25" t="s">
        <v>76</v>
      </c>
      <c r="B53" s="26" t="s">
        <v>902</v>
      </c>
      <c r="C53" s="186" t="s">
        <v>903</v>
      </c>
      <c r="D53" s="186"/>
      <c r="E53" s="186"/>
      <c r="F53" s="27" t="s">
        <v>79</v>
      </c>
      <c r="G53" s="28" t="s">
        <v>80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15" x14ac:dyDescent="0.25">
      <c r="A54" s="10" t="s">
        <v>833</v>
      </c>
      <c r="B54" s="11" t="s">
        <v>890</v>
      </c>
      <c r="C54" s="182" t="s">
        <v>4796</v>
      </c>
      <c r="D54" s="182"/>
      <c r="E54" s="182"/>
      <c r="F54" s="10" t="s">
        <v>892</v>
      </c>
      <c r="G54" s="31">
        <v>0.72</v>
      </c>
      <c r="H54" s="31"/>
      <c r="I54" s="13">
        <v>2465.4299999999998</v>
      </c>
      <c r="J54" s="72"/>
      <c r="K54" s="131"/>
      <c r="L54" s="72">
        <v>42.84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2865.4876771280801</v>
      </c>
      <c r="T54" s="2">
        <f t="shared" si="1"/>
        <v>49.7915138893284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7117.77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8272.7484550897498</v>
      </c>
      <c r="T55" s="2">
        <f t="shared" si="1"/>
        <v>0</v>
      </c>
    </row>
    <row r="56" spans="1:20" s="2" customFormat="1" ht="22.5" x14ac:dyDescent="0.25">
      <c r="A56" s="20"/>
      <c r="B56" s="21" t="s">
        <v>41</v>
      </c>
      <c r="C56" s="183" t="s">
        <v>42</v>
      </c>
      <c r="D56" s="183"/>
      <c r="E56" s="183"/>
      <c r="F56" s="22" t="s">
        <v>21</v>
      </c>
      <c r="G56" s="17" t="s">
        <v>4797</v>
      </c>
      <c r="H56" s="17"/>
      <c r="I56" s="23">
        <v>2.7</v>
      </c>
      <c r="J56" s="109"/>
      <c r="K56" s="132"/>
      <c r="L56" s="147">
        <v>2.7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3.138120623277</v>
      </c>
      <c r="T56" s="2">
        <f t="shared" si="1"/>
        <v>3.138120623277</v>
      </c>
    </row>
    <row r="57" spans="1:20" s="2" customFormat="1" ht="22.5" x14ac:dyDescent="0.25">
      <c r="A57" s="20"/>
      <c r="B57" s="21" t="s">
        <v>778</v>
      </c>
      <c r="C57" s="183" t="s">
        <v>24</v>
      </c>
      <c r="D57" s="183"/>
      <c r="E57" s="183"/>
      <c r="F57" s="22" t="s">
        <v>71</v>
      </c>
      <c r="G57" s="17" t="s">
        <v>4798</v>
      </c>
      <c r="H57" s="17"/>
      <c r="I57" s="23">
        <v>2.25</v>
      </c>
      <c r="J57" s="109"/>
      <c r="K57" s="132"/>
      <c r="L57" s="147">
        <v>2.25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2.6151005193975001</v>
      </c>
      <c r="T57" s="2">
        <f t="shared" si="1"/>
        <v>2.6151005193975001</v>
      </c>
    </row>
    <row r="58" spans="1:20" s="2" customFormat="1" ht="22.5" x14ac:dyDescent="0.25">
      <c r="A58" s="25" t="s">
        <v>76</v>
      </c>
      <c r="B58" s="26" t="s">
        <v>895</v>
      </c>
      <c r="C58" s="186" t="s">
        <v>896</v>
      </c>
      <c r="D58" s="186"/>
      <c r="E58" s="186"/>
      <c r="F58" s="27" t="s">
        <v>817</v>
      </c>
      <c r="G58" s="28" t="s">
        <v>4799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33.75" x14ac:dyDescent="0.25">
      <c r="A59" s="10" t="s">
        <v>66</v>
      </c>
      <c r="B59" s="11" t="s">
        <v>1520</v>
      </c>
      <c r="C59" s="182" t="s">
        <v>4800</v>
      </c>
      <c r="D59" s="182"/>
      <c r="E59" s="182"/>
      <c r="F59" s="10" t="s">
        <v>1522</v>
      </c>
      <c r="G59" s="12">
        <v>1</v>
      </c>
      <c r="H59" s="12"/>
      <c r="I59" s="13">
        <v>6384.59</v>
      </c>
      <c r="J59" s="72"/>
      <c r="K59" s="131"/>
      <c r="L59" s="72">
        <v>993.91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7420.5976111733698</v>
      </c>
      <c r="T59" s="2">
        <f t="shared" si="1"/>
        <v>1155.1886921041601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16343.72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18995.7647381721</v>
      </c>
      <c r="T60" s="2">
        <f t="shared" si="1"/>
        <v>0</v>
      </c>
    </row>
    <row r="61" spans="1:20" s="2" customFormat="1" ht="22.5" x14ac:dyDescent="0.25">
      <c r="A61" s="20"/>
      <c r="B61" s="21" t="s">
        <v>69</v>
      </c>
      <c r="C61" s="183" t="s">
        <v>70</v>
      </c>
      <c r="D61" s="183"/>
      <c r="E61" s="183"/>
      <c r="F61" s="22" t="s">
        <v>71</v>
      </c>
      <c r="G61" s="17" t="s">
        <v>1523</v>
      </c>
      <c r="H61" s="17"/>
      <c r="I61" s="23">
        <v>1.69</v>
      </c>
      <c r="J61" s="109"/>
      <c r="K61" s="132"/>
      <c r="L61" s="147">
        <v>1.69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1.9642310567918999</v>
      </c>
      <c r="T61" s="2">
        <f t="shared" si="1"/>
        <v>1.9642310567918999</v>
      </c>
    </row>
    <row r="62" spans="1:20" s="2" customFormat="1" ht="22.5" x14ac:dyDescent="0.25">
      <c r="A62" s="20"/>
      <c r="B62" s="21" t="s">
        <v>778</v>
      </c>
      <c r="C62" s="183" t="s">
        <v>24</v>
      </c>
      <c r="D62" s="183"/>
      <c r="E62" s="183"/>
      <c r="F62" s="22" t="s">
        <v>71</v>
      </c>
      <c r="G62" s="17" t="s">
        <v>1524</v>
      </c>
      <c r="H62" s="17"/>
      <c r="I62" s="23">
        <v>10.16</v>
      </c>
      <c r="J62" s="109"/>
      <c r="K62" s="132"/>
      <c r="L62" s="147">
        <v>10.16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11.8086316787016</v>
      </c>
      <c r="T62" s="2">
        <f t="shared" si="1"/>
        <v>11.8086316787016</v>
      </c>
    </row>
    <row r="63" spans="1:20" s="2" customFormat="1" ht="22.5" x14ac:dyDescent="0.25">
      <c r="A63" s="20"/>
      <c r="B63" s="21" t="s">
        <v>884</v>
      </c>
      <c r="C63" s="183" t="s">
        <v>885</v>
      </c>
      <c r="D63" s="183"/>
      <c r="E63" s="183"/>
      <c r="F63" s="22" t="s">
        <v>71</v>
      </c>
      <c r="G63" s="17" t="s">
        <v>1525</v>
      </c>
      <c r="H63" s="17"/>
      <c r="I63" s="23">
        <v>27.63</v>
      </c>
      <c r="J63" s="109"/>
      <c r="K63" s="132"/>
      <c r="L63" s="147">
        <v>27.63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32.113434378201298</v>
      </c>
      <c r="T63" s="2">
        <f t="shared" si="1"/>
        <v>32.113434378201298</v>
      </c>
    </row>
    <row r="64" spans="1:20" s="2" customFormat="1" ht="22.5" x14ac:dyDescent="0.25">
      <c r="A64" s="25" t="s">
        <v>76</v>
      </c>
      <c r="B64" s="26" t="s">
        <v>1526</v>
      </c>
      <c r="C64" s="186" t="s">
        <v>1527</v>
      </c>
      <c r="D64" s="186"/>
      <c r="E64" s="186"/>
      <c r="F64" s="27" t="s">
        <v>79</v>
      </c>
      <c r="G64" s="28" t="s">
        <v>944</v>
      </c>
      <c r="H64" s="28"/>
      <c r="I64" s="29">
        <v>0</v>
      </c>
      <c r="J64" s="110"/>
      <c r="K64" s="133"/>
      <c r="L64" s="148">
        <v>0</v>
      </c>
      <c r="M64" s="30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22.5" x14ac:dyDescent="0.25">
      <c r="A65" s="25" t="s">
        <v>344</v>
      </c>
      <c r="B65" s="26" t="s">
        <v>366</v>
      </c>
      <c r="C65" s="186" t="s">
        <v>367</v>
      </c>
      <c r="D65" s="186"/>
      <c r="E65" s="186"/>
      <c r="F65" s="27" t="s">
        <v>21</v>
      </c>
      <c r="G65" s="28" t="s">
        <v>347</v>
      </c>
      <c r="H65" s="28"/>
      <c r="I65" s="29">
        <v>0</v>
      </c>
      <c r="J65" s="110"/>
      <c r="K65" s="133"/>
      <c r="L65" s="148">
        <v>0</v>
      </c>
      <c r="M65" s="30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08" si="2">I65*N65*O65*P65*Q65*R65</f>
        <v>0</v>
      </c>
      <c r="T65" s="2">
        <f t="shared" ref="T65:T108" si="3">L65*N65*O65*P65*Q65*R65</f>
        <v>0</v>
      </c>
    </row>
    <row r="66" spans="1:20" s="2" customFormat="1" ht="22.5" x14ac:dyDescent="0.25">
      <c r="A66" s="20"/>
      <c r="B66" s="21" t="s">
        <v>800</v>
      </c>
      <c r="C66" s="183" t="s">
        <v>801</v>
      </c>
      <c r="D66" s="183"/>
      <c r="E66" s="183"/>
      <c r="F66" s="22" t="s">
        <v>282</v>
      </c>
      <c r="G66" s="17" t="s">
        <v>1528</v>
      </c>
      <c r="H66" s="17"/>
      <c r="I66" s="23">
        <v>3.71</v>
      </c>
      <c r="J66" s="109"/>
      <c r="K66" s="132"/>
      <c r="L66" s="147">
        <v>3.71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4.3120101897621002</v>
      </c>
      <c r="T66" s="2">
        <f t="shared" si="3"/>
        <v>4.3120101897621002</v>
      </c>
    </row>
    <row r="67" spans="1:20" s="2" customFormat="1" ht="22.5" x14ac:dyDescent="0.25">
      <c r="A67" s="20"/>
      <c r="B67" s="21" t="s">
        <v>284</v>
      </c>
      <c r="C67" s="183" t="s">
        <v>285</v>
      </c>
      <c r="D67" s="183"/>
      <c r="E67" s="183"/>
      <c r="F67" s="22" t="s">
        <v>79</v>
      </c>
      <c r="G67" s="17" t="s">
        <v>1529</v>
      </c>
      <c r="H67" s="17"/>
      <c r="I67" s="23">
        <v>65.319999999999993</v>
      </c>
      <c r="J67" s="109"/>
      <c r="K67" s="132"/>
      <c r="L67" s="147">
        <v>65.319999999999993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75.919273745353195</v>
      </c>
      <c r="T67" s="2">
        <f t="shared" si="3"/>
        <v>75.919273745353195</v>
      </c>
    </row>
    <row r="68" spans="1:20" s="2" customFormat="1" ht="22.5" x14ac:dyDescent="0.25">
      <c r="A68" s="20"/>
      <c r="B68" s="21" t="s">
        <v>1097</v>
      </c>
      <c r="C68" s="183" t="s">
        <v>1098</v>
      </c>
      <c r="D68" s="183"/>
      <c r="E68" s="183"/>
      <c r="F68" s="22" t="s">
        <v>135</v>
      </c>
      <c r="G68" s="17" t="s">
        <v>159</v>
      </c>
      <c r="H68" s="17"/>
      <c r="I68" s="23">
        <v>6.26</v>
      </c>
      <c r="J68" s="109"/>
      <c r="K68" s="132"/>
      <c r="L68" s="147">
        <v>6.26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7.2757907784125999</v>
      </c>
      <c r="T68" s="2">
        <f t="shared" si="3"/>
        <v>7.2757907784125999</v>
      </c>
    </row>
    <row r="69" spans="1:20" s="2" customFormat="1" ht="15" x14ac:dyDescent="0.25">
      <c r="A69" s="206" t="s">
        <v>4492</v>
      </c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8"/>
      <c r="M69" s="12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s="2" customFormat="1" ht="15" x14ac:dyDescent="0.25">
      <c r="A70" s="10" t="s">
        <v>837</v>
      </c>
      <c r="B70" s="11" t="s">
        <v>15</v>
      </c>
      <c r="C70" s="182" t="s">
        <v>4642</v>
      </c>
      <c r="D70" s="182"/>
      <c r="E70" s="182"/>
      <c r="F70" s="10" t="s">
        <v>17</v>
      </c>
      <c r="G70" s="12">
        <v>1</v>
      </c>
      <c r="H70" s="12"/>
      <c r="I70" s="13">
        <v>2155.94</v>
      </c>
      <c r="J70" s="72"/>
      <c r="K70" s="131"/>
      <c r="L70" s="72">
        <v>35.42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2505.7776950177099</v>
      </c>
      <c r="T70" s="2">
        <f t="shared" si="3"/>
        <v>41.167493509804203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4646.7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5400.7055926597104</v>
      </c>
      <c r="T71" s="2">
        <f t="shared" si="3"/>
        <v>0</v>
      </c>
    </row>
    <row r="72" spans="1:20" s="2" customFormat="1" ht="22.5" x14ac:dyDescent="0.25">
      <c r="A72" s="20"/>
      <c r="B72" s="21" t="s">
        <v>19</v>
      </c>
      <c r="C72" s="183" t="s">
        <v>20</v>
      </c>
      <c r="D72" s="183"/>
      <c r="E72" s="183"/>
      <c r="F72" s="22" t="s">
        <v>21</v>
      </c>
      <c r="G72" s="17" t="s">
        <v>1534</v>
      </c>
      <c r="H72" s="17"/>
      <c r="I72" s="23">
        <v>1.1299999999999999</v>
      </c>
      <c r="J72" s="109"/>
      <c r="K72" s="132"/>
      <c r="L72" s="147">
        <v>1.1299999999999999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1.3133615941862999</v>
      </c>
      <c r="T72" s="2">
        <f t="shared" si="3"/>
        <v>1.3133615941862999</v>
      </c>
    </row>
    <row r="73" spans="1:20" s="2" customFormat="1" ht="22.5" x14ac:dyDescent="0.25">
      <c r="A73" s="20"/>
      <c r="B73" s="21" t="s">
        <v>23</v>
      </c>
      <c r="C73" s="183" t="s">
        <v>24</v>
      </c>
      <c r="D73" s="183"/>
      <c r="E73" s="183"/>
      <c r="F73" s="22" t="s">
        <v>21</v>
      </c>
      <c r="G73" s="17" t="s">
        <v>1534</v>
      </c>
      <c r="H73" s="17"/>
      <c r="I73" s="23">
        <v>1.56</v>
      </c>
      <c r="J73" s="109"/>
      <c r="K73" s="132"/>
      <c r="L73" s="147">
        <v>1.56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1.8131363601156001</v>
      </c>
      <c r="T73" s="2">
        <f t="shared" si="3"/>
        <v>1.8131363601156001</v>
      </c>
    </row>
    <row r="74" spans="1:20" s="2" customFormat="1" ht="22.5" x14ac:dyDescent="0.25">
      <c r="A74" s="20"/>
      <c r="B74" s="21" t="s">
        <v>25</v>
      </c>
      <c r="C74" s="183" t="s">
        <v>26</v>
      </c>
      <c r="D74" s="183"/>
      <c r="E74" s="183"/>
      <c r="F74" s="22" t="s">
        <v>21</v>
      </c>
      <c r="G74" s="17" t="s">
        <v>1535</v>
      </c>
      <c r="H74" s="17"/>
      <c r="I74" s="23">
        <v>0.51</v>
      </c>
      <c r="J74" s="109"/>
      <c r="K74" s="132"/>
      <c r="L74" s="147">
        <v>0.51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0.59275611773009995</v>
      </c>
      <c r="T74" s="2">
        <f t="shared" si="3"/>
        <v>0.59275611773009995</v>
      </c>
    </row>
    <row r="75" spans="1:20" s="2" customFormat="1" ht="22.5" x14ac:dyDescent="0.25">
      <c r="A75" s="20"/>
      <c r="B75" s="21" t="s">
        <v>28</v>
      </c>
      <c r="C75" s="183" t="s">
        <v>29</v>
      </c>
      <c r="D75" s="183"/>
      <c r="E75" s="183"/>
      <c r="F75" s="22" t="s">
        <v>30</v>
      </c>
      <c r="G75" s="17" t="s">
        <v>1536</v>
      </c>
      <c r="H75" s="17"/>
      <c r="I75" s="23">
        <v>0.89</v>
      </c>
      <c r="J75" s="109"/>
      <c r="K75" s="132"/>
      <c r="L75" s="147">
        <v>0.89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1.0344175387839001</v>
      </c>
      <c r="T75" s="2">
        <f t="shared" si="3"/>
        <v>1.0344175387839001</v>
      </c>
    </row>
    <row r="76" spans="1:20" s="2" customFormat="1" ht="15" x14ac:dyDescent="0.25">
      <c r="A76" s="10" t="s">
        <v>840</v>
      </c>
      <c r="B76" s="11" t="s">
        <v>1553</v>
      </c>
      <c r="C76" s="182" t="s">
        <v>4801</v>
      </c>
      <c r="D76" s="182"/>
      <c r="E76" s="182"/>
      <c r="F76" s="10" t="s">
        <v>17</v>
      </c>
      <c r="G76" s="12">
        <v>4</v>
      </c>
      <c r="H76" s="12"/>
      <c r="I76" s="13">
        <v>2332.42</v>
      </c>
      <c r="J76" s="72"/>
      <c r="K76" s="131"/>
      <c r="L76" s="72">
        <v>11.78</v>
      </c>
      <c r="M76" s="13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2710.8945570902702</v>
      </c>
      <c r="T76" s="2">
        <f t="shared" si="3"/>
        <v>13.691504052667799</v>
      </c>
    </row>
    <row r="77" spans="1:20" s="2" customFormat="1" ht="15" x14ac:dyDescent="0.25">
      <c r="A77" s="14"/>
      <c r="B77" s="15"/>
      <c r="C77" s="15"/>
      <c r="D77" s="15"/>
      <c r="E77" s="16" t="s">
        <v>18</v>
      </c>
      <c r="F77" s="16"/>
      <c r="G77" s="17"/>
      <c r="H77" s="17"/>
      <c r="I77" s="18">
        <v>5401.77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6278.2984589625903</v>
      </c>
      <c r="T77" s="2">
        <f t="shared" si="3"/>
        <v>0</v>
      </c>
    </row>
    <row r="78" spans="1:20" s="2" customFormat="1" ht="22.5" x14ac:dyDescent="0.25">
      <c r="A78" s="20"/>
      <c r="B78" s="21" t="s">
        <v>28</v>
      </c>
      <c r="C78" s="183" t="s">
        <v>29</v>
      </c>
      <c r="D78" s="183"/>
      <c r="E78" s="183"/>
      <c r="F78" s="22" t="s">
        <v>30</v>
      </c>
      <c r="G78" s="17" t="s">
        <v>4644</v>
      </c>
      <c r="H78" s="17"/>
      <c r="I78" s="23">
        <v>1.36</v>
      </c>
      <c r="J78" s="109"/>
      <c r="K78" s="132"/>
      <c r="L78" s="147">
        <v>1.36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1.5806829806136</v>
      </c>
      <c r="T78" s="2">
        <f t="shared" si="3"/>
        <v>1.5806829806136</v>
      </c>
    </row>
    <row r="79" spans="1:20" s="2" customFormat="1" ht="15" x14ac:dyDescent="0.25">
      <c r="A79" s="10" t="s">
        <v>86</v>
      </c>
      <c r="B79" s="11" t="s">
        <v>1537</v>
      </c>
      <c r="C79" s="182" t="s">
        <v>4306</v>
      </c>
      <c r="D79" s="182"/>
      <c r="E79" s="182"/>
      <c r="F79" s="10" t="s">
        <v>17</v>
      </c>
      <c r="G79" s="12">
        <v>1</v>
      </c>
      <c r="H79" s="12"/>
      <c r="I79" s="13">
        <v>338.89</v>
      </c>
      <c r="J79" s="72"/>
      <c r="K79" s="131"/>
      <c r="L79" s="72">
        <v>11.6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393.880628897164</v>
      </c>
      <c r="T79" s="2">
        <f t="shared" si="3"/>
        <v>13.482296011116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784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911.21724764784005</v>
      </c>
      <c r="T80" s="2">
        <f t="shared" si="3"/>
        <v>0</v>
      </c>
    </row>
    <row r="81" spans="1:20" s="2" customFormat="1" ht="22.5" x14ac:dyDescent="0.25">
      <c r="A81" s="20"/>
      <c r="B81" s="21" t="s">
        <v>1539</v>
      </c>
      <c r="C81" s="183" t="s">
        <v>1540</v>
      </c>
      <c r="D81" s="183"/>
      <c r="E81" s="183"/>
      <c r="F81" s="22" t="s">
        <v>21</v>
      </c>
      <c r="G81" s="17" t="s">
        <v>1548</v>
      </c>
      <c r="H81" s="17"/>
      <c r="I81" s="23">
        <v>1.1399999999999999</v>
      </c>
      <c r="J81" s="109"/>
      <c r="K81" s="132"/>
      <c r="L81" s="147">
        <v>1.1399999999999999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1.3249842631613999</v>
      </c>
      <c r="T81" s="2">
        <f t="shared" si="3"/>
        <v>1.3249842631613999</v>
      </c>
    </row>
    <row r="82" spans="1:20" s="2" customFormat="1" ht="22.5" x14ac:dyDescent="0.25">
      <c r="A82" s="20"/>
      <c r="B82" s="21" t="s">
        <v>28</v>
      </c>
      <c r="C82" s="183" t="s">
        <v>29</v>
      </c>
      <c r="D82" s="183"/>
      <c r="E82" s="183"/>
      <c r="F82" s="22" t="s">
        <v>30</v>
      </c>
      <c r="G82" s="17" t="s">
        <v>1575</v>
      </c>
      <c r="H82" s="17"/>
      <c r="I82" s="23">
        <v>0.2</v>
      </c>
      <c r="J82" s="109"/>
      <c r="K82" s="132"/>
      <c r="L82" s="147">
        <v>0.2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0.23245337950200001</v>
      </c>
      <c r="T82" s="2">
        <f t="shared" si="3"/>
        <v>0.23245337950200001</v>
      </c>
    </row>
    <row r="83" spans="1:20" s="2" customFormat="1" ht="15" x14ac:dyDescent="0.25">
      <c r="A83" s="10" t="s">
        <v>859</v>
      </c>
      <c r="B83" s="11" t="s">
        <v>1537</v>
      </c>
      <c r="C83" s="182" t="s">
        <v>4307</v>
      </c>
      <c r="D83" s="182"/>
      <c r="E83" s="182"/>
      <c r="F83" s="10" t="s">
        <v>17</v>
      </c>
      <c r="G83" s="12">
        <v>1</v>
      </c>
      <c r="H83" s="12"/>
      <c r="I83" s="13">
        <v>338.89</v>
      </c>
      <c r="J83" s="72"/>
      <c r="K83" s="131"/>
      <c r="L83" s="72">
        <v>11.6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393.880628897164</v>
      </c>
      <c r="T83" s="2">
        <f t="shared" si="3"/>
        <v>13.482296011116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784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911.21724764784005</v>
      </c>
      <c r="T84" s="2">
        <f t="shared" si="3"/>
        <v>0</v>
      </c>
    </row>
    <row r="85" spans="1:20" s="2" customFormat="1" ht="22.5" x14ac:dyDescent="0.25">
      <c r="A85" s="20"/>
      <c r="B85" s="21" t="s">
        <v>1539</v>
      </c>
      <c r="C85" s="183" t="s">
        <v>1540</v>
      </c>
      <c r="D85" s="183"/>
      <c r="E85" s="183"/>
      <c r="F85" s="22" t="s">
        <v>21</v>
      </c>
      <c r="G85" s="17" t="s">
        <v>1548</v>
      </c>
      <c r="H85" s="17"/>
      <c r="I85" s="23">
        <v>1.1399999999999999</v>
      </c>
      <c r="J85" s="109"/>
      <c r="K85" s="132"/>
      <c r="L85" s="147">
        <v>1.1399999999999999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1.3249842631613999</v>
      </c>
      <c r="T85" s="2">
        <f t="shared" si="3"/>
        <v>1.3249842631613999</v>
      </c>
    </row>
    <row r="86" spans="1:20" s="2" customFormat="1" ht="22.5" x14ac:dyDescent="0.25">
      <c r="A86" s="20"/>
      <c r="B86" s="21" t="s">
        <v>28</v>
      </c>
      <c r="C86" s="183" t="s">
        <v>29</v>
      </c>
      <c r="D86" s="183"/>
      <c r="E86" s="183"/>
      <c r="F86" s="22" t="s">
        <v>30</v>
      </c>
      <c r="G86" s="17" t="s">
        <v>1575</v>
      </c>
      <c r="H86" s="17"/>
      <c r="I86" s="23">
        <v>0.2</v>
      </c>
      <c r="J86" s="109"/>
      <c r="K86" s="132"/>
      <c r="L86" s="147">
        <v>0.2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0.23245337950200001</v>
      </c>
      <c r="T86" s="2">
        <f t="shared" si="3"/>
        <v>0.23245337950200001</v>
      </c>
    </row>
    <row r="87" spans="1:20" s="2" customFormat="1" ht="15" x14ac:dyDescent="0.25">
      <c r="A87" s="10" t="s">
        <v>862</v>
      </c>
      <c r="B87" s="11" t="s">
        <v>1537</v>
      </c>
      <c r="C87" s="182" t="s">
        <v>4507</v>
      </c>
      <c r="D87" s="182"/>
      <c r="E87" s="182"/>
      <c r="F87" s="10" t="s">
        <v>17</v>
      </c>
      <c r="G87" s="12">
        <v>1</v>
      </c>
      <c r="H87" s="12"/>
      <c r="I87" s="13">
        <v>338.89</v>
      </c>
      <c r="J87" s="72"/>
      <c r="K87" s="131"/>
      <c r="L87" s="72">
        <v>11.6</v>
      </c>
      <c r="M87" s="13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393.880628897164</v>
      </c>
      <c r="T87" s="2">
        <f t="shared" si="3"/>
        <v>13.482296011116</v>
      </c>
    </row>
    <row r="88" spans="1:20" s="2" customFormat="1" ht="15" x14ac:dyDescent="0.25">
      <c r="A88" s="14"/>
      <c r="B88" s="15"/>
      <c r="C88" s="15"/>
      <c r="D88" s="15"/>
      <c r="E88" s="16" t="s">
        <v>18</v>
      </c>
      <c r="F88" s="16"/>
      <c r="G88" s="17"/>
      <c r="H88" s="17"/>
      <c r="I88" s="18">
        <v>784</v>
      </c>
      <c r="J88" s="114"/>
      <c r="K88" s="138"/>
      <c r="L88" s="151"/>
      <c r="M88" s="19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911.21724764784005</v>
      </c>
      <c r="T88" s="2">
        <f t="shared" si="3"/>
        <v>0</v>
      </c>
    </row>
    <row r="89" spans="1:20" s="2" customFormat="1" ht="22.5" x14ac:dyDescent="0.25">
      <c r="A89" s="20"/>
      <c r="B89" s="21" t="s">
        <v>1539</v>
      </c>
      <c r="C89" s="183" t="s">
        <v>1540</v>
      </c>
      <c r="D89" s="183"/>
      <c r="E89" s="183"/>
      <c r="F89" s="22" t="s">
        <v>21</v>
      </c>
      <c r="G89" s="17" t="s">
        <v>1548</v>
      </c>
      <c r="H89" s="17"/>
      <c r="I89" s="23">
        <v>1.1399999999999999</v>
      </c>
      <c r="J89" s="109"/>
      <c r="K89" s="132"/>
      <c r="L89" s="147">
        <v>1.1399999999999999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1.3249842631613999</v>
      </c>
      <c r="T89" s="2">
        <f t="shared" si="3"/>
        <v>1.3249842631613999</v>
      </c>
    </row>
    <row r="90" spans="1:20" s="2" customFormat="1" ht="22.5" x14ac:dyDescent="0.25">
      <c r="A90" s="20"/>
      <c r="B90" s="21" t="s">
        <v>28</v>
      </c>
      <c r="C90" s="183" t="s">
        <v>29</v>
      </c>
      <c r="D90" s="183"/>
      <c r="E90" s="183"/>
      <c r="F90" s="22" t="s">
        <v>30</v>
      </c>
      <c r="G90" s="17" t="s">
        <v>1575</v>
      </c>
      <c r="H90" s="17"/>
      <c r="I90" s="23">
        <v>0.2</v>
      </c>
      <c r="J90" s="109"/>
      <c r="K90" s="132"/>
      <c r="L90" s="147">
        <v>0.2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0.23245337950200001</v>
      </c>
      <c r="T90" s="2">
        <f t="shared" si="3"/>
        <v>0.23245337950200001</v>
      </c>
    </row>
    <row r="91" spans="1:20" s="2" customFormat="1" ht="15" x14ac:dyDescent="0.25">
      <c r="A91" s="10" t="s">
        <v>96</v>
      </c>
      <c r="B91" s="11" t="s">
        <v>1537</v>
      </c>
      <c r="C91" s="182" t="s">
        <v>4308</v>
      </c>
      <c r="D91" s="182"/>
      <c r="E91" s="182"/>
      <c r="F91" s="10" t="s">
        <v>17</v>
      </c>
      <c r="G91" s="12">
        <v>1</v>
      </c>
      <c r="H91" s="12"/>
      <c r="I91" s="13">
        <v>338.89</v>
      </c>
      <c r="J91" s="72"/>
      <c r="K91" s="131"/>
      <c r="L91" s="72">
        <v>11.6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393.880628897164</v>
      </c>
      <c r="T91" s="2">
        <f t="shared" si="3"/>
        <v>13.482296011116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784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911.21724764784005</v>
      </c>
      <c r="T92" s="2">
        <f t="shared" si="3"/>
        <v>0</v>
      </c>
    </row>
    <row r="93" spans="1:20" s="2" customFormat="1" ht="22.5" x14ac:dyDescent="0.25">
      <c r="A93" s="20"/>
      <c r="B93" s="21" t="s">
        <v>1539</v>
      </c>
      <c r="C93" s="183" t="s">
        <v>1540</v>
      </c>
      <c r="D93" s="183"/>
      <c r="E93" s="183"/>
      <c r="F93" s="22" t="s">
        <v>21</v>
      </c>
      <c r="G93" s="17" t="s">
        <v>1548</v>
      </c>
      <c r="H93" s="17"/>
      <c r="I93" s="23">
        <v>1.1399999999999999</v>
      </c>
      <c r="J93" s="109"/>
      <c r="K93" s="132"/>
      <c r="L93" s="147">
        <v>1.1399999999999999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1.3249842631613999</v>
      </c>
      <c r="T93" s="2">
        <f t="shared" si="3"/>
        <v>1.3249842631613999</v>
      </c>
    </row>
    <row r="94" spans="1:20" s="2" customFormat="1" ht="22.5" x14ac:dyDescent="0.25">
      <c r="A94" s="20"/>
      <c r="B94" s="21" t="s">
        <v>28</v>
      </c>
      <c r="C94" s="183" t="s">
        <v>29</v>
      </c>
      <c r="D94" s="183"/>
      <c r="E94" s="183"/>
      <c r="F94" s="22" t="s">
        <v>30</v>
      </c>
      <c r="G94" s="17" t="s">
        <v>1575</v>
      </c>
      <c r="H94" s="17"/>
      <c r="I94" s="23">
        <v>0.2</v>
      </c>
      <c r="J94" s="109"/>
      <c r="K94" s="132"/>
      <c r="L94" s="147">
        <v>0.2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0.23245337950200001</v>
      </c>
      <c r="T94" s="2">
        <f t="shared" si="3"/>
        <v>0.23245337950200001</v>
      </c>
    </row>
    <row r="95" spans="1:20" s="2" customFormat="1" ht="15" x14ac:dyDescent="0.25">
      <c r="A95" s="10" t="s">
        <v>103</v>
      </c>
      <c r="B95" s="11" t="s">
        <v>1537</v>
      </c>
      <c r="C95" s="182" t="s">
        <v>4645</v>
      </c>
      <c r="D95" s="182"/>
      <c r="E95" s="182"/>
      <c r="F95" s="10" t="s">
        <v>17</v>
      </c>
      <c r="G95" s="12">
        <v>1</v>
      </c>
      <c r="H95" s="12"/>
      <c r="I95" s="13">
        <v>338.89</v>
      </c>
      <c r="J95" s="72"/>
      <c r="K95" s="131"/>
      <c r="L95" s="72">
        <v>11.6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393.880628897164</v>
      </c>
      <c r="T95" s="2">
        <f t="shared" si="3"/>
        <v>13.482296011116</v>
      </c>
    </row>
    <row r="96" spans="1:20" s="2" customFormat="1" ht="15" x14ac:dyDescent="0.25">
      <c r="A96" s="14"/>
      <c r="B96" s="15"/>
      <c r="C96" s="15"/>
      <c r="D96" s="15"/>
      <c r="E96" s="16" t="s">
        <v>18</v>
      </c>
      <c r="F96" s="16"/>
      <c r="G96" s="17"/>
      <c r="H96" s="17"/>
      <c r="I96" s="18">
        <v>784</v>
      </c>
      <c r="J96" s="114"/>
      <c r="K96" s="138"/>
      <c r="L96" s="151"/>
      <c r="M96" s="19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911.21724764784005</v>
      </c>
      <c r="T96" s="2">
        <f t="shared" si="3"/>
        <v>0</v>
      </c>
    </row>
    <row r="97" spans="1:20" s="2" customFormat="1" ht="22.5" x14ac:dyDescent="0.25">
      <c r="A97" s="20"/>
      <c r="B97" s="21" t="s">
        <v>1539</v>
      </c>
      <c r="C97" s="183" t="s">
        <v>1540</v>
      </c>
      <c r="D97" s="183"/>
      <c r="E97" s="183"/>
      <c r="F97" s="22" t="s">
        <v>21</v>
      </c>
      <c r="G97" s="17" t="s">
        <v>1548</v>
      </c>
      <c r="H97" s="17"/>
      <c r="I97" s="23">
        <v>1.1399999999999999</v>
      </c>
      <c r="J97" s="109"/>
      <c r="K97" s="132"/>
      <c r="L97" s="147">
        <v>1.1399999999999999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1.3249842631613999</v>
      </c>
      <c r="T97" s="2">
        <f t="shared" si="3"/>
        <v>1.3249842631613999</v>
      </c>
    </row>
    <row r="98" spans="1:20" s="2" customFormat="1" ht="22.5" x14ac:dyDescent="0.25">
      <c r="A98" s="20"/>
      <c r="B98" s="21" t="s">
        <v>28</v>
      </c>
      <c r="C98" s="183" t="s">
        <v>29</v>
      </c>
      <c r="D98" s="183"/>
      <c r="E98" s="183"/>
      <c r="F98" s="22" t="s">
        <v>30</v>
      </c>
      <c r="G98" s="17" t="s">
        <v>1575</v>
      </c>
      <c r="H98" s="17"/>
      <c r="I98" s="23">
        <v>0.2</v>
      </c>
      <c r="J98" s="109"/>
      <c r="K98" s="132"/>
      <c r="L98" s="147">
        <v>0.2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0.23245337950200001</v>
      </c>
      <c r="T98" s="2">
        <f t="shared" si="3"/>
        <v>0.23245337950200001</v>
      </c>
    </row>
    <row r="99" spans="1:20" s="2" customFormat="1" ht="15" x14ac:dyDescent="0.25">
      <c r="A99" s="10" t="s">
        <v>106</v>
      </c>
      <c r="B99" s="11" t="s">
        <v>57</v>
      </c>
      <c r="C99" s="182" t="s">
        <v>4646</v>
      </c>
      <c r="D99" s="182"/>
      <c r="E99" s="182"/>
      <c r="F99" s="10" t="s">
        <v>17</v>
      </c>
      <c r="G99" s="12">
        <v>1</v>
      </c>
      <c r="H99" s="12"/>
      <c r="I99" s="13">
        <v>913.41</v>
      </c>
      <c r="J99" s="72"/>
      <c r="K99" s="131"/>
      <c r="L99" s="72">
        <v>75.34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1061.62620685461</v>
      </c>
      <c r="T99" s="2">
        <f t="shared" si="3"/>
        <v>87.565188058403393</v>
      </c>
    </row>
    <row r="100" spans="1:20" s="2" customFormat="1" ht="15" x14ac:dyDescent="0.25">
      <c r="A100" s="14"/>
      <c r="B100" s="15"/>
      <c r="C100" s="15"/>
      <c r="D100" s="15"/>
      <c r="E100" s="16" t="s">
        <v>18</v>
      </c>
      <c r="F100" s="16"/>
      <c r="G100" s="17"/>
      <c r="H100" s="17"/>
      <c r="I100" s="18">
        <v>1604.29</v>
      </c>
      <c r="J100" s="114"/>
      <c r="K100" s="138"/>
      <c r="L100" s="151"/>
      <c r="M100" s="19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1864.6131610063201</v>
      </c>
      <c r="T100" s="2">
        <f t="shared" si="3"/>
        <v>0</v>
      </c>
    </row>
    <row r="101" spans="1:20" s="2" customFormat="1" ht="22.5" x14ac:dyDescent="0.25">
      <c r="A101" s="20"/>
      <c r="B101" s="21" t="s">
        <v>59</v>
      </c>
      <c r="C101" s="183" t="s">
        <v>60</v>
      </c>
      <c r="D101" s="183"/>
      <c r="E101" s="183"/>
      <c r="F101" s="22" t="s">
        <v>21</v>
      </c>
      <c r="G101" s="17" t="s">
        <v>1705</v>
      </c>
      <c r="H101" s="17"/>
      <c r="I101" s="23">
        <v>8.51</v>
      </c>
      <c r="J101" s="109"/>
      <c r="K101" s="132"/>
      <c r="L101" s="147">
        <v>8.51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9.8908912978101</v>
      </c>
      <c r="T101" s="2">
        <f t="shared" si="3"/>
        <v>9.8908912978101</v>
      </c>
    </row>
    <row r="102" spans="1:20" s="2" customFormat="1" ht="22.5" x14ac:dyDescent="0.25">
      <c r="A102" s="20"/>
      <c r="B102" s="21" t="s">
        <v>28</v>
      </c>
      <c r="C102" s="183" t="s">
        <v>29</v>
      </c>
      <c r="D102" s="183"/>
      <c r="E102" s="183"/>
      <c r="F102" s="22" t="s">
        <v>30</v>
      </c>
      <c r="G102" s="17" t="s">
        <v>1706</v>
      </c>
      <c r="H102" s="17"/>
      <c r="I102" s="23">
        <v>0.19</v>
      </c>
      <c r="J102" s="109"/>
      <c r="K102" s="132"/>
      <c r="L102" s="147">
        <v>0.19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0.22083071052690001</v>
      </c>
      <c r="T102" s="2">
        <f t="shared" si="3"/>
        <v>0.22083071052690001</v>
      </c>
    </row>
    <row r="103" spans="1:20" s="2" customFormat="1" ht="15" x14ac:dyDescent="0.25">
      <c r="A103" s="10" t="s">
        <v>108</v>
      </c>
      <c r="B103" s="11" t="s">
        <v>57</v>
      </c>
      <c r="C103" s="182" t="s">
        <v>4309</v>
      </c>
      <c r="D103" s="182"/>
      <c r="E103" s="182"/>
      <c r="F103" s="10" t="s">
        <v>17</v>
      </c>
      <c r="G103" s="12">
        <v>1</v>
      </c>
      <c r="H103" s="12"/>
      <c r="I103" s="13">
        <v>913.41</v>
      </c>
      <c r="J103" s="72"/>
      <c r="K103" s="131"/>
      <c r="L103" s="72">
        <v>75.34</v>
      </c>
      <c r="M103" s="13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1061.62620685461</v>
      </c>
      <c r="T103" s="2">
        <f t="shared" si="3"/>
        <v>87.565188058403393</v>
      </c>
    </row>
    <row r="104" spans="1:20" s="2" customFormat="1" ht="15" x14ac:dyDescent="0.25">
      <c r="A104" s="14"/>
      <c r="B104" s="15"/>
      <c r="C104" s="15"/>
      <c r="D104" s="15"/>
      <c r="E104" s="16" t="s">
        <v>18</v>
      </c>
      <c r="F104" s="16"/>
      <c r="G104" s="17"/>
      <c r="H104" s="17"/>
      <c r="I104" s="18">
        <v>1604.29</v>
      </c>
      <c r="J104" s="114"/>
      <c r="K104" s="138"/>
      <c r="L104" s="151"/>
      <c r="M104" s="19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1864.6131610063201</v>
      </c>
      <c r="T104" s="2">
        <f t="shared" si="3"/>
        <v>0</v>
      </c>
    </row>
    <row r="105" spans="1:20" s="2" customFormat="1" ht="22.5" x14ac:dyDescent="0.25">
      <c r="A105" s="20"/>
      <c r="B105" s="21" t="s">
        <v>59</v>
      </c>
      <c r="C105" s="183" t="s">
        <v>60</v>
      </c>
      <c r="D105" s="183"/>
      <c r="E105" s="183"/>
      <c r="F105" s="22" t="s">
        <v>21</v>
      </c>
      <c r="G105" s="17" t="s">
        <v>1705</v>
      </c>
      <c r="H105" s="17"/>
      <c r="I105" s="23">
        <v>8.51</v>
      </c>
      <c r="J105" s="109"/>
      <c r="K105" s="132"/>
      <c r="L105" s="147">
        <v>8.51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9.8908912978101</v>
      </c>
      <c r="T105" s="2">
        <f t="shared" si="3"/>
        <v>9.8908912978101</v>
      </c>
    </row>
    <row r="106" spans="1:20" s="2" customFormat="1" ht="22.5" x14ac:dyDescent="0.25">
      <c r="A106" s="20"/>
      <c r="B106" s="21" t="s">
        <v>28</v>
      </c>
      <c r="C106" s="183" t="s">
        <v>29</v>
      </c>
      <c r="D106" s="183"/>
      <c r="E106" s="183"/>
      <c r="F106" s="22" t="s">
        <v>30</v>
      </c>
      <c r="G106" s="17" t="s">
        <v>1706</v>
      </c>
      <c r="H106" s="17"/>
      <c r="I106" s="23">
        <v>0.19</v>
      </c>
      <c r="J106" s="109"/>
      <c r="K106" s="132"/>
      <c r="L106" s="147">
        <v>0.19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0.22083071052690001</v>
      </c>
      <c r="T106" s="2">
        <f t="shared" si="3"/>
        <v>0.22083071052690001</v>
      </c>
    </row>
    <row r="107" spans="1:20" s="2" customFormat="1" ht="15" x14ac:dyDescent="0.25">
      <c r="A107" s="10" t="s">
        <v>110</v>
      </c>
      <c r="B107" s="11" t="s">
        <v>57</v>
      </c>
      <c r="C107" s="182" t="s">
        <v>935</v>
      </c>
      <c r="D107" s="182"/>
      <c r="E107" s="182"/>
      <c r="F107" s="10" t="s">
        <v>17</v>
      </c>
      <c r="G107" s="12">
        <v>1</v>
      </c>
      <c r="H107" s="12"/>
      <c r="I107" s="13">
        <v>913.41</v>
      </c>
      <c r="J107" s="72"/>
      <c r="K107" s="131"/>
      <c r="L107" s="72">
        <v>75.34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1061.62620685461</v>
      </c>
      <c r="T107" s="2">
        <f t="shared" si="3"/>
        <v>87.565188058403393</v>
      </c>
    </row>
    <row r="108" spans="1:20" s="2" customFormat="1" ht="15" x14ac:dyDescent="0.25">
      <c r="A108" s="14"/>
      <c r="B108" s="15"/>
      <c r="C108" s="15"/>
      <c r="D108" s="15"/>
      <c r="E108" s="16" t="s">
        <v>18</v>
      </c>
      <c r="F108" s="16"/>
      <c r="G108" s="17"/>
      <c r="H108" s="17"/>
      <c r="I108" s="18">
        <v>1604.29</v>
      </c>
      <c r="J108" s="114"/>
      <c r="K108" s="138"/>
      <c r="L108" s="151"/>
      <c r="M108" s="19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1864.6131610063201</v>
      </c>
      <c r="T108" s="2">
        <f t="shared" si="3"/>
        <v>0</v>
      </c>
    </row>
    <row r="109" spans="1:20" s="2" customFormat="1" ht="22.5" x14ac:dyDescent="0.25">
      <c r="A109" s="20"/>
      <c r="B109" s="21" t="s">
        <v>59</v>
      </c>
      <c r="C109" s="183" t="s">
        <v>60</v>
      </c>
      <c r="D109" s="183"/>
      <c r="E109" s="183"/>
      <c r="F109" s="22" t="s">
        <v>21</v>
      </c>
      <c r="G109" s="17" t="s">
        <v>1705</v>
      </c>
      <c r="H109" s="17"/>
      <c r="I109" s="23">
        <v>8.51</v>
      </c>
      <c r="J109" s="109"/>
      <c r="K109" s="132"/>
      <c r="L109" s="147">
        <v>8.51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ref="S109:S160" si="4">I109*N109*O109*P109*Q109*R109</f>
        <v>9.8908912978101</v>
      </c>
      <c r="T109" s="2">
        <f t="shared" ref="T109:T160" si="5">L109*N109*O109*P109*Q109*R109</f>
        <v>9.8908912978101</v>
      </c>
    </row>
    <row r="110" spans="1:20" s="2" customFormat="1" ht="22.5" x14ac:dyDescent="0.25">
      <c r="A110" s="20"/>
      <c r="B110" s="21" t="s">
        <v>28</v>
      </c>
      <c r="C110" s="183" t="s">
        <v>29</v>
      </c>
      <c r="D110" s="183"/>
      <c r="E110" s="183"/>
      <c r="F110" s="22" t="s">
        <v>30</v>
      </c>
      <c r="G110" s="17" t="s">
        <v>1706</v>
      </c>
      <c r="H110" s="17"/>
      <c r="I110" s="23">
        <v>0.19</v>
      </c>
      <c r="J110" s="109"/>
      <c r="K110" s="132"/>
      <c r="L110" s="147">
        <v>0.19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0.22083071052690001</v>
      </c>
      <c r="T110" s="2">
        <f t="shared" si="5"/>
        <v>0.22083071052690001</v>
      </c>
    </row>
    <row r="111" spans="1:20" s="2" customFormat="1" ht="15" x14ac:dyDescent="0.25">
      <c r="A111" s="10" t="s">
        <v>112</v>
      </c>
      <c r="B111" s="11" t="s">
        <v>15</v>
      </c>
      <c r="C111" s="182" t="s">
        <v>4802</v>
      </c>
      <c r="D111" s="182"/>
      <c r="E111" s="182"/>
      <c r="F111" s="10" t="s">
        <v>17</v>
      </c>
      <c r="G111" s="12">
        <v>1</v>
      </c>
      <c r="H111" s="12"/>
      <c r="I111" s="13">
        <v>2155.94</v>
      </c>
      <c r="J111" s="72"/>
      <c r="K111" s="131"/>
      <c r="L111" s="72">
        <v>35.42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2505.7776950177099</v>
      </c>
      <c r="T111" s="2">
        <f t="shared" si="5"/>
        <v>41.167493509804203</v>
      </c>
    </row>
    <row r="112" spans="1:20" s="2" customFormat="1" ht="15" x14ac:dyDescent="0.25">
      <c r="A112" s="14"/>
      <c r="B112" s="15"/>
      <c r="C112" s="15"/>
      <c r="D112" s="15"/>
      <c r="E112" s="16" t="s">
        <v>18</v>
      </c>
      <c r="F112" s="16"/>
      <c r="G112" s="17"/>
      <c r="H112" s="17"/>
      <c r="I112" s="18">
        <v>4646.7</v>
      </c>
      <c r="J112" s="114"/>
      <c r="K112" s="138"/>
      <c r="L112" s="151"/>
      <c r="M112" s="19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5400.7055926597104</v>
      </c>
      <c r="T112" s="2">
        <f t="shared" si="5"/>
        <v>0</v>
      </c>
    </row>
    <row r="113" spans="1:20" s="2" customFormat="1" ht="22.5" x14ac:dyDescent="0.25">
      <c r="A113" s="20"/>
      <c r="B113" s="21" t="s">
        <v>19</v>
      </c>
      <c r="C113" s="183" t="s">
        <v>20</v>
      </c>
      <c r="D113" s="183"/>
      <c r="E113" s="183"/>
      <c r="F113" s="22" t="s">
        <v>21</v>
      </c>
      <c r="G113" s="17" t="s">
        <v>1534</v>
      </c>
      <c r="H113" s="17"/>
      <c r="I113" s="23">
        <v>1.1299999999999999</v>
      </c>
      <c r="J113" s="109"/>
      <c r="K113" s="132"/>
      <c r="L113" s="147">
        <v>1.1299999999999999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1.3133615941862999</v>
      </c>
      <c r="T113" s="2">
        <f t="shared" si="5"/>
        <v>1.3133615941862999</v>
      </c>
    </row>
    <row r="114" spans="1:20" s="2" customFormat="1" ht="22.5" x14ac:dyDescent="0.25">
      <c r="A114" s="20"/>
      <c r="B114" s="21" t="s">
        <v>23</v>
      </c>
      <c r="C114" s="183" t="s">
        <v>24</v>
      </c>
      <c r="D114" s="183"/>
      <c r="E114" s="183"/>
      <c r="F114" s="22" t="s">
        <v>21</v>
      </c>
      <c r="G114" s="17" t="s">
        <v>1534</v>
      </c>
      <c r="H114" s="17"/>
      <c r="I114" s="23">
        <v>1.56</v>
      </c>
      <c r="J114" s="109"/>
      <c r="K114" s="132"/>
      <c r="L114" s="147">
        <v>1.56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1.8131363601156001</v>
      </c>
      <c r="T114" s="2">
        <f t="shared" si="5"/>
        <v>1.8131363601156001</v>
      </c>
    </row>
    <row r="115" spans="1:20" s="2" customFormat="1" ht="22.5" x14ac:dyDescent="0.25">
      <c r="A115" s="20"/>
      <c r="B115" s="21" t="s">
        <v>25</v>
      </c>
      <c r="C115" s="183" t="s">
        <v>26</v>
      </c>
      <c r="D115" s="183"/>
      <c r="E115" s="183"/>
      <c r="F115" s="22" t="s">
        <v>21</v>
      </c>
      <c r="G115" s="17" t="s">
        <v>1535</v>
      </c>
      <c r="H115" s="17"/>
      <c r="I115" s="23">
        <v>0.51</v>
      </c>
      <c r="J115" s="109"/>
      <c r="K115" s="132"/>
      <c r="L115" s="147">
        <v>0.51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0.59275611773009995</v>
      </c>
      <c r="T115" s="2">
        <f t="shared" si="5"/>
        <v>0.59275611773009995</v>
      </c>
    </row>
    <row r="116" spans="1:20" s="2" customFormat="1" ht="22.5" x14ac:dyDescent="0.25">
      <c r="A116" s="20"/>
      <c r="B116" s="21" t="s">
        <v>28</v>
      </c>
      <c r="C116" s="183" t="s">
        <v>29</v>
      </c>
      <c r="D116" s="183"/>
      <c r="E116" s="183"/>
      <c r="F116" s="22" t="s">
        <v>30</v>
      </c>
      <c r="G116" s="17" t="s">
        <v>1536</v>
      </c>
      <c r="H116" s="17"/>
      <c r="I116" s="23">
        <v>0.89</v>
      </c>
      <c r="J116" s="109"/>
      <c r="K116" s="132"/>
      <c r="L116" s="147">
        <v>0.89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1.0344175387839001</v>
      </c>
      <c r="T116" s="2">
        <f t="shared" si="5"/>
        <v>1.0344175387839001</v>
      </c>
    </row>
    <row r="117" spans="1:20" s="2" customFormat="1" ht="15" x14ac:dyDescent="0.25">
      <c r="A117" s="209" t="s">
        <v>4803</v>
      </c>
      <c r="B117" s="210"/>
      <c r="C117" s="210"/>
      <c r="D117" s="210"/>
      <c r="E117" s="210"/>
      <c r="F117" s="210"/>
      <c r="G117" s="210"/>
      <c r="H117" s="210"/>
      <c r="I117" s="210"/>
      <c r="J117" s="210"/>
      <c r="K117" s="210"/>
      <c r="L117" s="211"/>
      <c r="M117" s="122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s="2" customFormat="1" ht="15" x14ac:dyDescent="0.25">
      <c r="A118" s="206" t="s">
        <v>3675</v>
      </c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8"/>
      <c r="M118" s="12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s="2" customFormat="1" ht="22.5" x14ac:dyDescent="0.25">
      <c r="A119" s="10" t="s">
        <v>117</v>
      </c>
      <c r="B119" s="11" t="s">
        <v>4677</v>
      </c>
      <c r="C119" s="182" t="s">
        <v>4678</v>
      </c>
      <c r="D119" s="182"/>
      <c r="E119" s="182"/>
      <c r="F119" s="10" t="s">
        <v>776</v>
      </c>
      <c r="G119" s="12">
        <v>2</v>
      </c>
      <c r="H119" s="12"/>
      <c r="I119" s="13">
        <v>14631.79</v>
      </c>
      <c r="J119" s="72"/>
      <c r="K119" s="131"/>
      <c r="L119" s="72">
        <v>445.99</v>
      </c>
      <c r="M119" s="1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17006.0451683178</v>
      </c>
      <c r="T119" s="2">
        <f t="shared" si="5"/>
        <v>518.35941362048504</v>
      </c>
    </row>
    <row r="120" spans="1:20" s="2" customFormat="1" ht="15" x14ac:dyDescent="0.25">
      <c r="A120" s="14"/>
      <c r="B120" s="15"/>
      <c r="C120" s="15"/>
      <c r="D120" s="15"/>
      <c r="E120" s="16" t="s">
        <v>18</v>
      </c>
      <c r="F120" s="16"/>
      <c r="G120" s="17"/>
      <c r="H120" s="17"/>
      <c r="I120" s="18">
        <v>41254.86</v>
      </c>
      <c r="J120" s="114"/>
      <c r="K120" s="138"/>
      <c r="L120" s="151"/>
      <c r="M120" s="19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47949.158139409403</v>
      </c>
      <c r="T120" s="2">
        <f t="shared" si="5"/>
        <v>0</v>
      </c>
    </row>
    <row r="121" spans="1:20" s="2" customFormat="1" ht="22.5" x14ac:dyDescent="0.25">
      <c r="A121" s="20"/>
      <c r="B121" s="21" t="s">
        <v>41</v>
      </c>
      <c r="C121" s="183" t="s">
        <v>42</v>
      </c>
      <c r="D121" s="183"/>
      <c r="E121" s="183"/>
      <c r="F121" s="22" t="s">
        <v>21</v>
      </c>
      <c r="G121" s="17" t="s">
        <v>4804</v>
      </c>
      <c r="H121" s="17"/>
      <c r="I121" s="23">
        <v>43.06</v>
      </c>
      <c r="J121" s="109"/>
      <c r="K121" s="132"/>
      <c r="L121" s="147">
        <v>43.06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50.047212606780597</v>
      </c>
      <c r="T121" s="2">
        <f t="shared" si="5"/>
        <v>50.047212606780597</v>
      </c>
    </row>
    <row r="122" spans="1:20" s="2" customFormat="1" ht="22.5" x14ac:dyDescent="0.25">
      <c r="A122" s="20"/>
      <c r="B122" s="21" t="s">
        <v>778</v>
      </c>
      <c r="C122" s="183" t="s">
        <v>24</v>
      </c>
      <c r="D122" s="183"/>
      <c r="E122" s="183"/>
      <c r="F122" s="22" t="s">
        <v>71</v>
      </c>
      <c r="G122" s="17" t="s">
        <v>4805</v>
      </c>
      <c r="H122" s="17"/>
      <c r="I122" s="23">
        <v>3.75</v>
      </c>
      <c r="J122" s="109"/>
      <c r="K122" s="132"/>
      <c r="L122" s="147">
        <v>3.75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4.3585008656625002</v>
      </c>
      <c r="T122" s="2">
        <f t="shared" si="5"/>
        <v>4.3585008656625002</v>
      </c>
    </row>
    <row r="123" spans="1:20" s="2" customFormat="1" ht="22.5" x14ac:dyDescent="0.25">
      <c r="A123" s="25" t="s">
        <v>344</v>
      </c>
      <c r="B123" s="26" t="s">
        <v>780</v>
      </c>
      <c r="C123" s="186" t="s">
        <v>781</v>
      </c>
      <c r="D123" s="186"/>
      <c r="E123" s="186"/>
      <c r="F123" s="27" t="s">
        <v>79</v>
      </c>
      <c r="G123" s="28" t="s">
        <v>347</v>
      </c>
      <c r="H123" s="28"/>
      <c r="I123" s="29">
        <v>0</v>
      </c>
      <c r="J123" s="110"/>
      <c r="K123" s="133"/>
      <c r="L123" s="148">
        <v>0</v>
      </c>
      <c r="M123" s="30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s="2" customFormat="1" ht="22.5" x14ac:dyDescent="0.25">
      <c r="A124" s="25" t="s">
        <v>76</v>
      </c>
      <c r="B124" s="26" t="s">
        <v>782</v>
      </c>
      <c r="C124" s="186" t="s">
        <v>783</v>
      </c>
      <c r="D124" s="186"/>
      <c r="E124" s="186"/>
      <c r="F124" s="27" t="s">
        <v>79</v>
      </c>
      <c r="G124" s="28" t="s">
        <v>91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22.5" x14ac:dyDescent="0.25">
      <c r="A125" s="20"/>
      <c r="B125" s="21" t="s">
        <v>784</v>
      </c>
      <c r="C125" s="183" t="s">
        <v>785</v>
      </c>
      <c r="D125" s="183"/>
      <c r="E125" s="183"/>
      <c r="F125" s="22" t="s">
        <v>71</v>
      </c>
      <c r="G125" s="17" t="s">
        <v>4805</v>
      </c>
      <c r="H125" s="17"/>
      <c r="I125" s="23">
        <v>4.7</v>
      </c>
      <c r="J125" s="109"/>
      <c r="K125" s="132"/>
      <c r="L125" s="147">
        <v>4.7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5.4626544182970003</v>
      </c>
      <c r="T125" s="2">
        <f t="shared" si="5"/>
        <v>5.4626544182970003</v>
      </c>
    </row>
    <row r="126" spans="1:20" s="2" customFormat="1" ht="22.5" x14ac:dyDescent="0.25">
      <c r="A126" s="10" t="s">
        <v>119</v>
      </c>
      <c r="B126" s="11" t="s">
        <v>4341</v>
      </c>
      <c r="C126" s="182" t="s">
        <v>4806</v>
      </c>
      <c r="D126" s="182"/>
      <c r="E126" s="182"/>
      <c r="F126" s="10" t="s">
        <v>35</v>
      </c>
      <c r="G126" s="12">
        <v>2</v>
      </c>
      <c r="H126" s="12"/>
      <c r="I126" s="13">
        <v>632178.96</v>
      </c>
      <c r="J126" s="72"/>
      <c r="K126" s="131"/>
      <c r="L126" s="72">
        <v>632178.96</v>
      </c>
      <c r="M126" s="1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734760.67851029802</v>
      </c>
      <c r="T126" s="2">
        <f t="shared" si="5"/>
        <v>734760.67851029802</v>
      </c>
    </row>
    <row r="127" spans="1:20" s="2" customFormat="1" ht="33.75" x14ac:dyDescent="0.25">
      <c r="A127" s="10" t="s">
        <v>121</v>
      </c>
      <c r="B127" s="11" t="s">
        <v>1761</v>
      </c>
      <c r="C127" s="182" t="s">
        <v>4807</v>
      </c>
      <c r="D127" s="182"/>
      <c r="E127" s="182"/>
      <c r="F127" s="10" t="s">
        <v>1763</v>
      </c>
      <c r="G127" s="31">
        <v>0.16</v>
      </c>
      <c r="H127" s="31"/>
      <c r="I127" s="13">
        <v>15391.09</v>
      </c>
      <c r="J127" s="72"/>
      <c r="K127" s="131"/>
      <c r="L127" s="72">
        <v>955.04</v>
      </c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17888.554423597201</v>
      </c>
      <c r="T127" s="2">
        <f t="shared" si="5"/>
        <v>1110.01137779795</v>
      </c>
    </row>
    <row r="128" spans="1:20" s="2" customFormat="1" ht="15" x14ac:dyDescent="0.25">
      <c r="A128" s="14"/>
      <c r="B128" s="15"/>
      <c r="C128" s="15"/>
      <c r="D128" s="15"/>
      <c r="E128" s="16" t="s">
        <v>18</v>
      </c>
      <c r="F128" s="16"/>
      <c r="G128" s="17"/>
      <c r="H128" s="17"/>
      <c r="I128" s="18">
        <v>26154.89</v>
      </c>
      <c r="J128" s="114"/>
      <c r="K128" s="138"/>
      <c r="L128" s="151"/>
      <c r="M128" s="19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30398.962855015299</v>
      </c>
      <c r="T128" s="2">
        <f t="shared" si="5"/>
        <v>0</v>
      </c>
    </row>
    <row r="129" spans="1:20" s="2" customFormat="1" ht="22.5" x14ac:dyDescent="0.25">
      <c r="A129" s="20"/>
      <c r="B129" s="21" t="s">
        <v>1021</v>
      </c>
      <c r="C129" s="183" t="s">
        <v>1022</v>
      </c>
      <c r="D129" s="183"/>
      <c r="E129" s="183"/>
      <c r="F129" s="22" t="s">
        <v>71</v>
      </c>
      <c r="G129" s="17" t="s">
        <v>4808</v>
      </c>
      <c r="H129" s="17"/>
      <c r="I129" s="23">
        <v>5.33</v>
      </c>
      <c r="J129" s="109"/>
      <c r="K129" s="132"/>
      <c r="L129" s="147">
        <v>5.33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6.1948825637283003</v>
      </c>
      <c r="T129" s="2">
        <f t="shared" si="5"/>
        <v>6.1948825637283003</v>
      </c>
    </row>
    <row r="130" spans="1:20" s="2" customFormat="1" ht="22.5" x14ac:dyDescent="0.25">
      <c r="A130" s="20"/>
      <c r="B130" s="21" t="s">
        <v>335</v>
      </c>
      <c r="C130" s="183" t="s">
        <v>336</v>
      </c>
      <c r="D130" s="183"/>
      <c r="E130" s="183"/>
      <c r="F130" s="22" t="s">
        <v>282</v>
      </c>
      <c r="G130" s="17" t="s">
        <v>4809</v>
      </c>
      <c r="H130" s="17"/>
      <c r="I130" s="23">
        <v>0.47</v>
      </c>
      <c r="J130" s="109"/>
      <c r="K130" s="132"/>
      <c r="L130" s="147">
        <v>0.47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0.54626544182970005</v>
      </c>
      <c r="T130" s="2">
        <f t="shared" si="5"/>
        <v>0.54626544182970005</v>
      </c>
    </row>
    <row r="131" spans="1:20" s="2" customFormat="1" ht="22.5" x14ac:dyDescent="0.25">
      <c r="A131" s="20"/>
      <c r="B131" s="21" t="s">
        <v>1024</v>
      </c>
      <c r="C131" s="183" t="s">
        <v>1025</v>
      </c>
      <c r="D131" s="183"/>
      <c r="E131" s="183"/>
      <c r="F131" s="22" t="s">
        <v>71</v>
      </c>
      <c r="G131" s="17" t="s">
        <v>4810</v>
      </c>
      <c r="H131" s="17"/>
      <c r="I131" s="23">
        <v>0.14000000000000001</v>
      </c>
      <c r="J131" s="109"/>
      <c r="K131" s="132"/>
      <c r="L131" s="147">
        <v>0.14000000000000001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0.16271736565139999</v>
      </c>
      <c r="T131" s="2">
        <f t="shared" si="5"/>
        <v>0.16271736565139999</v>
      </c>
    </row>
    <row r="132" spans="1:20" s="2" customFormat="1" ht="22.5" x14ac:dyDescent="0.25">
      <c r="A132" s="20"/>
      <c r="B132" s="21" t="s">
        <v>1027</v>
      </c>
      <c r="C132" s="183" t="s">
        <v>1028</v>
      </c>
      <c r="D132" s="183"/>
      <c r="E132" s="183"/>
      <c r="F132" s="22" t="s">
        <v>71</v>
      </c>
      <c r="G132" s="17" t="s">
        <v>4811</v>
      </c>
      <c r="H132" s="17"/>
      <c r="I132" s="23">
        <v>15.17</v>
      </c>
      <c r="J132" s="109"/>
      <c r="K132" s="132"/>
      <c r="L132" s="147">
        <v>15.17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17.631588835226701</v>
      </c>
      <c r="T132" s="2">
        <f t="shared" si="5"/>
        <v>17.631588835226701</v>
      </c>
    </row>
    <row r="133" spans="1:20" s="2" customFormat="1" ht="22.5" x14ac:dyDescent="0.25">
      <c r="A133" s="20"/>
      <c r="B133" s="21" t="s">
        <v>1768</v>
      </c>
      <c r="C133" s="183" t="s">
        <v>1769</v>
      </c>
      <c r="D133" s="183"/>
      <c r="E133" s="183"/>
      <c r="F133" s="22" t="s">
        <v>71</v>
      </c>
      <c r="G133" s="17" t="s">
        <v>4812</v>
      </c>
      <c r="H133" s="17"/>
      <c r="I133" s="23">
        <v>20.94</v>
      </c>
      <c r="J133" s="109"/>
      <c r="K133" s="132"/>
      <c r="L133" s="147">
        <v>20.94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24.3378688338594</v>
      </c>
      <c r="T133" s="2">
        <f t="shared" si="5"/>
        <v>24.3378688338594</v>
      </c>
    </row>
    <row r="134" spans="1:20" s="2" customFormat="1" ht="22.5" x14ac:dyDescent="0.25">
      <c r="A134" s="25" t="s">
        <v>344</v>
      </c>
      <c r="B134" s="26" t="s">
        <v>778</v>
      </c>
      <c r="C134" s="186" t="s">
        <v>24</v>
      </c>
      <c r="D134" s="186"/>
      <c r="E134" s="186"/>
      <c r="F134" s="27" t="s">
        <v>71</v>
      </c>
      <c r="G134" s="28" t="s">
        <v>347</v>
      </c>
      <c r="H134" s="28"/>
      <c r="I134" s="29">
        <v>0</v>
      </c>
      <c r="J134" s="110"/>
      <c r="K134" s="133"/>
      <c r="L134" s="148">
        <v>0</v>
      </c>
      <c r="M134" s="30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:20" s="2" customFormat="1" ht="22.5" x14ac:dyDescent="0.25">
      <c r="A135" s="20"/>
      <c r="B135" s="21" t="s">
        <v>1031</v>
      </c>
      <c r="C135" s="183" t="s">
        <v>1032</v>
      </c>
      <c r="D135" s="183"/>
      <c r="E135" s="183"/>
      <c r="F135" s="22" t="s">
        <v>71</v>
      </c>
      <c r="G135" s="17" t="s">
        <v>4813</v>
      </c>
      <c r="H135" s="17"/>
      <c r="I135" s="23">
        <v>14.51</v>
      </c>
      <c r="J135" s="109"/>
      <c r="K135" s="132"/>
      <c r="L135" s="147">
        <v>14.51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16.8644926828701</v>
      </c>
      <c r="T135" s="2">
        <f t="shared" si="5"/>
        <v>16.8644926828701</v>
      </c>
    </row>
    <row r="136" spans="1:20" s="2" customFormat="1" ht="22.5" x14ac:dyDescent="0.25">
      <c r="A136" s="20"/>
      <c r="B136" s="21" t="s">
        <v>341</v>
      </c>
      <c r="C136" s="183" t="s">
        <v>342</v>
      </c>
      <c r="D136" s="183"/>
      <c r="E136" s="183"/>
      <c r="F136" s="22" t="s">
        <v>21</v>
      </c>
      <c r="G136" s="17" t="s">
        <v>4814</v>
      </c>
      <c r="H136" s="17"/>
      <c r="I136" s="23">
        <v>1.38</v>
      </c>
      <c r="J136" s="109"/>
      <c r="K136" s="132"/>
      <c r="L136" s="147">
        <v>1.38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1.6039283185638</v>
      </c>
      <c r="T136" s="2">
        <f t="shared" si="5"/>
        <v>1.6039283185638</v>
      </c>
    </row>
    <row r="137" spans="1:20" s="2" customFormat="1" ht="22.5" x14ac:dyDescent="0.25">
      <c r="A137" s="25" t="s">
        <v>76</v>
      </c>
      <c r="B137" s="26" t="s">
        <v>1773</v>
      </c>
      <c r="C137" s="186" t="s">
        <v>1774</v>
      </c>
      <c r="D137" s="186"/>
      <c r="E137" s="186"/>
      <c r="F137" s="27" t="s">
        <v>71</v>
      </c>
      <c r="G137" s="28" t="s">
        <v>4815</v>
      </c>
      <c r="H137" s="28"/>
      <c r="I137" s="29">
        <v>0</v>
      </c>
      <c r="J137" s="110"/>
      <c r="K137" s="133"/>
      <c r="L137" s="148">
        <v>0</v>
      </c>
      <c r="M137" s="30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:20" s="2" customFormat="1" ht="22.5" x14ac:dyDescent="0.25">
      <c r="A138" s="20"/>
      <c r="B138" s="21" t="s">
        <v>1037</v>
      </c>
      <c r="C138" s="183" t="s">
        <v>1038</v>
      </c>
      <c r="D138" s="183"/>
      <c r="E138" s="183"/>
      <c r="F138" s="22" t="s">
        <v>282</v>
      </c>
      <c r="G138" s="17" t="s">
        <v>4816</v>
      </c>
      <c r="H138" s="17"/>
      <c r="I138" s="23">
        <v>0.37</v>
      </c>
      <c r="J138" s="109"/>
      <c r="K138" s="132"/>
      <c r="L138" s="147">
        <v>0.37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0.43003875207870002</v>
      </c>
      <c r="T138" s="2">
        <f t="shared" si="5"/>
        <v>0.43003875207870002</v>
      </c>
    </row>
    <row r="139" spans="1:20" s="2" customFormat="1" ht="22.5" x14ac:dyDescent="0.25">
      <c r="A139" s="20"/>
      <c r="B139" s="21" t="s">
        <v>1777</v>
      </c>
      <c r="C139" s="183" t="s">
        <v>1778</v>
      </c>
      <c r="D139" s="183"/>
      <c r="E139" s="183"/>
      <c r="F139" s="22" t="s">
        <v>71</v>
      </c>
      <c r="G139" s="17" t="s">
        <v>4817</v>
      </c>
      <c r="H139" s="17"/>
      <c r="I139" s="23">
        <v>40.229999999999997</v>
      </c>
      <c r="J139" s="109"/>
      <c r="K139" s="132"/>
      <c r="L139" s="147">
        <v>40.229999999999997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46.757997286827298</v>
      </c>
      <c r="T139" s="2">
        <f t="shared" si="5"/>
        <v>46.757997286827298</v>
      </c>
    </row>
    <row r="140" spans="1:20" s="2" customFormat="1" ht="22.5" x14ac:dyDescent="0.25">
      <c r="A140" s="25" t="s">
        <v>76</v>
      </c>
      <c r="B140" s="26" t="s">
        <v>1043</v>
      </c>
      <c r="C140" s="186" t="s">
        <v>1044</v>
      </c>
      <c r="D140" s="186"/>
      <c r="E140" s="186"/>
      <c r="F140" s="27" t="s">
        <v>71</v>
      </c>
      <c r="G140" s="28" t="s">
        <v>4300</v>
      </c>
      <c r="H140" s="28"/>
      <c r="I140" s="29">
        <v>0</v>
      </c>
      <c r="J140" s="110"/>
      <c r="K140" s="133"/>
      <c r="L140" s="148">
        <v>0</v>
      </c>
      <c r="M140" s="30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s="2" customFormat="1" ht="22.5" x14ac:dyDescent="0.25">
      <c r="A141" s="20"/>
      <c r="B141" s="21" t="s">
        <v>1046</v>
      </c>
      <c r="C141" s="183" t="s">
        <v>1047</v>
      </c>
      <c r="D141" s="183"/>
      <c r="E141" s="183"/>
      <c r="F141" s="22" t="s">
        <v>1048</v>
      </c>
      <c r="G141" s="17" t="s">
        <v>4818</v>
      </c>
      <c r="H141" s="17"/>
      <c r="I141" s="23">
        <v>11.73</v>
      </c>
      <c r="J141" s="109"/>
      <c r="K141" s="132"/>
      <c r="L141" s="147">
        <v>11.73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13.6333907077923</v>
      </c>
      <c r="T141" s="2">
        <f t="shared" si="5"/>
        <v>13.6333907077923</v>
      </c>
    </row>
    <row r="142" spans="1:20" s="2" customFormat="1" ht="22.5" x14ac:dyDescent="0.25">
      <c r="A142" s="10" t="s">
        <v>122</v>
      </c>
      <c r="B142" s="11" t="s">
        <v>4343</v>
      </c>
      <c r="C142" s="182" t="s">
        <v>4819</v>
      </c>
      <c r="D142" s="182"/>
      <c r="E142" s="182"/>
      <c r="F142" s="10" t="s">
        <v>35</v>
      </c>
      <c r="G142" s="12">
        <v>2</v>
      </c>
      <c r="H142" s="12"/>
      <c r="I142" s="13">
        <v>443745.85</v>
      </c>
      <c r="J142" s="72"/>
      <c r="K142" s="131"/>
      <c r="L142" s="72">
        <v>443745.85</v>
      </c>
      <c r="M142" s="13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515751.112362438</v>
      </c>
      <c r="T142" s="2">
        <f t="shared" si="5"/>
        <v>515751.112362438</v>
      </c>
    </row>
    <row r="143" spans="1:20" s="2" customFormat="1" ht="22.5" x14ac:dyDescent="0.25">
      <c r="A143" s="10" t="s">
        <v>125</v>
      </c>
      <c r="B143" s="11" t="s">
        <v>4820</v>
      </c>
      <c r="C143" s="182" t="s">
        <v>4821</v>
      </c>
      <c r="D143" s="182"/>
      <c r="E143" s="182"/>
      <c r="F143" s="10" t="s">
        <v>35</v>
      </c>
      <c r="G143" s="12">
        <v>1</v>
      </c>
      <c r="H143" s="12"/>
      <c r="I143" s="13">
        <v>30856.71</v>
      </c>
      <c r="J143" s="72"/>
      <c r="K143" s="131"/>
      <c r="L143" s="72">
        <v>30856.71</v>
      </c>
      <c r="M143" s="1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35863.732599065799</v>
      </c>
      <c r="T143" s="2">
        <f t="shared" si="5"/>
        <v>35863.732599065799</v>
      </c>
    </row>
    <row r="144" spans="1:20" s="2" customFormat="1" ht="15" x14ac:dyDescent="0.25">
      <c r="A144" s="10" t="s">
        <v>137</v>
      </c>
      <c r="B144" s="11" t="s">
        <v>1676</v>
      </c>
      <c r="C144" s="182" t="s">
        <v>1953</v>
      </c>
      <c r="D144" s="182"/>
      <c r="E144" s="182"/>
      <c r="F144" s="10" t="s">
        <v>17</v>
      </c>
      <c r="G144" s="12">
        <v>2</v>
      </c>
      <c r="H144" s="12"/>
      <c r="I144" s="13">
        <v>2423.46</v>
      </c>
      <c r="J144" s="72"/>
      <c r="K144" s="131"/>
      <c r="L144" s="72">
        <v>508</v>
      </c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2816.7073354395802</v>
      </c>
      <c r="T144" s="2">
        <f t="shared" si="5"/>
        <v>590.43158393507997</v>
      </c>
    </row>
    <row r="145" spans="1:20" s="2" customFormat="1" ht="15" x14ac:dyDescent="0.25">
      <c r="A145" s="14"/>
      <c r="B145" s="15"/>
      <c r="C145" s="15"/>
      <c r="D145" s="15"/>
      <c r="E145" s="16" t="s">
        <v>18</v>
      </c>
      <c r="F145" s="16"/>
      <c r="G145" s="17"/>
      <c r="H145" s="17"/>
      <c r="I145" s="18">
        <v>6002.89</v>
      </c>
      <c r="J145" s="114"/>
      <c r="K145" s="138"/>
      <c r="L145" s="151"/>
      <c r="M145" s="19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6976.9603363938004</v>
      </c>
      <c r="T145" s="2">
        <f t="shared" si="5"/>
        <v>0</v>
      </c>
    </row>
    <row r="146" spans="1:20" s="2" customFormat="1" ht="22.5" x14ac:dyDescent="0.25">
      <c r="A146" s="20"/>
      <c r="B146" s="21" t="s">
        <v>41</v>
      </c>
      <c r="C146" s="183" t="s">
        <v>42</v>
      </c>
      <c r="D146" s="183"/>
      <c r="E146" s="183"/>
      <c r="F146" s="22" t="s">
        <v>21</v>
      </c>
      <c r="G146" s="17" t="s">
        <v>949</v>
      </c>
      <c r="H146" s="17"/>
      <c r="I146" s="23">
        <v>52.42</v>
      </c>
      <c r="J146" s="109"/>
      <c r="K146" s="132"/>
      <c r="L146" s="147">
        <v>52.42</v>
      </c>
      <c r="M146" s="24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60.926030767474202</v>
      </c>
      <c r="T146" s="2">
        <f t="shared" si="5"/>
        <v>60.926030767474202</v>
      </c>
    </row>
    <row r="147" spans="1:20" s="2" customFormat="1" ht="22.5" x14ac:dyDescent="0.25">
      <c r="A147" s="20"/>
      <c r="B147" s="21" t="s">
        <v>778</v>
      </c>
      <c r="C147" s="183" t="s">
        <v>24</v>
      </c>
      <c r="D147" s="183"/>
      <c r="E147" s="183"/>
      <c r="F147" s="22" t="s">
        <v>71</v>
      </c>
      <c r="G147" s="17" t="s">
        <v>950</v>
      </c>
      <c r="H147" s="17"/>
      <c r="I147" s="23">
        <v>6.25</v>
      </c>
      <c r="J147" s="109"/>
      <c r="K147" s="132"/>
      <c r="L147" s="147">
        <v>6.25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7.2641681094374997</v>
      </c>
      <c r="T147" s="2">
        <f t="shared" si="5"/>
        <v>7.2641681094374997</v>
      </c>
    </row>
    <row r="148" spans="1:20" s="2" customFormat="1" ht="22.5" x14ac:dyDescent="0.25">
      <c r="A148" s="25" t="s">
        <v>76</v>
      </c>
      <c r="B148" s="26" t="s">
        <v>902</v>
      </c>
      <c r="C148" s="186" t="s">
        <v>903</v>
      </c>
      <c r="D148" s="186"/>
      <c r="E148" s="186"/>
      <c r="F148" s="27" t="s">
        <v>79</v>
      </c>
      <c r="G148" s="28" t="s">
        <v>91</v>
      </c>
      <c r="H148" s="28"/>
      <c r="I148" s="29">
        <v>0</v>
      </c>
      <c r="J148" s="110"/>
      <c r="K148" s="133"/>
      <c r="L148" s="148">
        <v>0</v>
      </c>
      <c r="M148" s="30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10" t="s">
        <v>4822</v>
      </c>
      <c r="B149" s="11" t="s">
        <v>4335</v>
      </c>
      <c r="C149" s="182" t="s">
        <v>4823</v>
      </c>
      <c r="D149" s="182"/>
      <c r="E149" s="182"/>
      <c r="F149" s="10" t="s">
        <v>35</v>
      </c>
      <c r="G149" s="12">
        <v>2</v>
      </c>
      <c r="H149" s="12"/>
      <c r="I149" s="13">
        <v>66551.789999999994</v>
      </c>
      <c r="J149" s="72"/>
      <c r="K149" s="131"/>
      <c r="L149" s="72"/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77350.942487036999</v>
      </c>
      <c r="T149" s="2">
        <f t="shared" si="5"/>
        <v>0</v>
      </c>
    </row>
    <row r="150" spans="1:20" s="2" customFormat="1" ht="15" x14ac:dyDescent="0.25">
      <c r="A150" s="10" t="s">
        <v>147</v>
      </c>
      <c r="B150" s="11" t="s">
        <v>1676</v>
      </c>
      <c r="C150" s="182" t="s">
        <v>1989</v>
      </c>
      <c r="D150" s="182"/>
      <c r="E150" s="182"/>
      <c r="F150" s="10" t="s">
        <v>17</v>
      </c>
      <c r="G150" s="12">
        <v>2</v>
      </c>
      <c r="H150" s="12"/>
      <c r="I150" s="13">
        <v>2423.46</v>
      </c>
      <c r="J150" s="72"/>
      <c r="K150" s="131"/>
      <c r="L150" s="72">
        <v>508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2816.7073354395802</v>
      </c>
      <c r="T150" s="2">
        <f t="shared" si="5"/>
        <v>590.43158393507997</v>
      </c>
    </row>
    <row r="151" spans="1:20" s="2" customFormat="1" ht="15" x14ac:dyDescent="0.25">
      <c r="A151" s="14"/>
      <c r="B151" s="15"/>
      <c r="C151" s="15"/>
      <c r="D151" s="15"/>
      <c r="E151" s="16" t="s">
        <v>18</v>
      </c>
      <c r="F151" s="16"/>
      <c r="G151" s="17"/>
      <c r="H151" s="17"/>
      <c r="I151" s="18">
        <v>6002.89</v>
      </c>
      <c r="J151" s="114"/>
      <c r="K151" s="138"/>
      <c r="L151" s="151"/>
      <c r="M151" s="19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6976.9603363938004</v>
      </c>
      <c r="T151" s="2">
        <f t="shared" si="5"/>
        <v>0</v>
      </c>
    </row>
    <row r="152" spans="1:20" s="2" customFormat="1" ht="22.5" x14ac:dyDescent="0.25">
      <c r="A152" s="20"/>
      <c r="B152" s="21" t="s">
        <v>41</v>
      </c>
      <c r="C152" s="183" t="s">
        <v>42</v>
      </c>
      <c r="D152" s="183"/>
      <c r="E152" s="183"/>
      <c r="F152" s="22" t="s">
        <v>21</v>
      </c>
      <c r="G152" s="17" t="s">
        <v>949</v>
      </c>
      <c r="H152" s="17"/>
      <c r="I152" s="23">
        <v>52.42</v>
      </c>
      <c r="J152" s="109"/>
      <c r="K152" s="132"/>
      <c r="L152" s="147">
        <v>52.42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60.926030767474202</v>
      </c>
      <c r="T152" s="2">
        <f t="shared" si="5"/>
        <v>60.926030767474202</v>
      </c>
    </row>
    <row r="153" spans="1:20" s="2" customFormat="1" ht="22.5" x14ac:dyDescent="0.25">
      <c r="A153" s="20"/>
      <c r="B153" s="21" t="s">
        <v>778</v>
      </c>
      <c r="C153" s="183" t="s">
        <v>24</v>
      </c>
      <c r="D153" s="183"/>
      <c r="E153" s="183"/>
      <c r="F153" s="22" t="s">
        <v>71</v>
      </c>
      <c r="G153" s="17" t="s">
        <v>950</v>
      </c>
      <c r="H153" s="17"/>
      <c r="I153" s="23">
        <v>6.25</v>
      </c>
      <c r="J153" s="109"/>
      <c r="K153" s="132"/>
      <c r="L153" s="147">
        <v>6.25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7.2641681094374997</v>
      </c>
      <c r="T153" s="2">
        <f t="shared" si="5"/>
        <v>7.2641681094374997</v>
      </c>
    </row>
    <row r="154" spans="1:20" s="2" customFormat="1" ht="22.5" x14ac:dyDescent="0.25">
      <c r="A154" s="25" t="s">
        <v>76</v>
      </c>
      <c r="B154" s="26" t="s">
        <v>902</v>
      </c>
      <c r="C154" s="186" t="s">
        <v>903</v>
      </c>
      <c r="D154" s="186"/>
      <c r="E154" s="186"/>
      <c r="F154" s="27" t="s">
        <v>79</v>
      </c>
      <c r="G154" s="28" t="s">
        <v>91</v>
      </c>
      <c r="H154" s="28"/>
      <c r="I154" s="29">
        <v>0</v>
      </c>
      <c r="J154" s="110"/>
      <c r="K154" s="133"/>
      <c r="L154" s="148">
        <v>0</v>
      </c>
      <c r="M154" s="30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:20" s="2" customFormat="1" ht="22.5" x14ac:dyDescent="0.25">
      <c r="A155" s="10" t="s">
        <v>4824</v>
      </c>
      <c r="B155" s="11" t="s">
        <v>4825</v>
      </c>
      <c r="C155" s="182" t="s">
        <v>4826</v>
      </c>
      <c r="D155" s="182"/>
      <c r="E155" s="182"/>
      <c r="F155" s="10" t="s">
        <v>35</v>
      </c>
      <c r="G155" s="12">
        <v>2</v>
      </c>
      <c r="H155" s="12"/>
      <c r="I155" s="13">
        <v>4424.8599999999997</v>
      </c>
      <c r="J155" s="72"/>
      <c r="K155" s="131"/>
      <c r="L155" s="72"/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5142.8683041161003</v>
      </c>
      <c r="T155" s="2">
        <f t="shared" si="5"/>
        <v>0</v>
      </c>
    </row>
    <row r="156" spans="1:20" s="2" customFormat="1" ht="15" x14ac:dyDescent="0.25">
      <c r="A156" s="10" t="s">
        <v>168</v>
      </c>
      <c r="B156" s="11" t="s">
        <v>15</v>
      </c>
      <c r="C156" s="182" t="s">
        <v>4212</v>
      </c>
      <c r="D156" s="182"/>
      <c r="E156" s="182"/>
      <c r="F156" s="10" t="s">
        <v>17</v>
      </c>
      <c r="G156" s="12">
        <v>1</v>
      </c>
      <c r="H156" s="12"/>
      <c r="I156" s="13">
        <v>2155.94</v>
      </c>
      <c r="J156" s="72"/>
      <c r="K156" s="131"/>
      <c r="L156" s="72">
        <v>35.42</v>
      </c>
      <c r="M156" s="13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2505.7776950177099</v>
      </c>
      <c r="T156" s="2">
        <f t="shared" si="5"/>
        <v>41.167493509804203</v>
      </c>
    </row>
    <row r="157" spans="1:20" s="2" customFormat="1" ht="15" x14ac:dyDescent="0.25">
      <c r="A157" s="14"/>
      <c r="B157" s="15"/>
      <c r="C157" s="15"/>
      <c r="D157" s="15"/>
      <c r="E157" s="16" t="s">
        <v>18</v>
      </c>
      <c r="F157" s="16"/>
      <c r="G157" s="17"/>
      <c r="H157" s="17"/>
      <c r="I157" s="18">
        <v>4646.7</v>
      </c>
      <c r="J157" s="114"/>
      <c r="K157" s="138"/>
      <c r="L157" s="151"/>
      <c r="M157" s="19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5400.7055926597104</v>
      </c>
      <c r="T157" s="2">
        <f t="shared" si="5"/>
        <v>0</v>
      </c>
    </row>
    <row r="158" spans="1:20" s="2" customFormat="1" ht="22.5" x14ac:dyDescent="0.25">
      <c r="A158" s="20"/>
      <c r="B158" s="21" t="s">
        <v>19</v>
      </c>
      <c r="C158" s="183" t="s">
        <v>20</v>
      </c>
      <c r="D158" s="183"/>
      <c r="E158" s="183"/>
      <c r="F158" s="22" t="s">
        <v>21</v>
      </c>
      <c r="G158" s="17" t="s">
        <v>1534</v>
      </c>
      <c r="H158" s="17"/>
      <c r="I158" s="23">
        <v>1.1299999999999999</v>
      </c>
      <c r="J158" s="109"/>
      <c r="K158" s="132"/>
      <c r="L158" s="147">
        <v>1.1299999999999999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1.3133615941862999</v>
      </c>
      <c r="T158" s="2">
        <f t="shared" si="5"/>
        <v>1.3133615941862999</v>
      </c>
    </row>
    <row r="159" spans="1:20" s="2" customFormat="1" ht="22.5" x14ac:dyDescent="0.25">
      <c r="A159" s="20"/>
      <c r="B159" s="21" t="s">
        <v>23</v>
      </c>
      <c r="C159" s="183" t="s">
        <v>24</v>
      </c>
      <c r="D159" s="183"/>
      <c r="E159" s="183"/>
      <c r="F159" s="22" t="s">
        <v>21</v>
      </c>
      <c r="G159" s="17" t="s">
        <v>1534</v>
      </c>
      <c r="H159" s="17"/>
      <c r="I159" s="23">
        <v>1.56</v>
      </c>
      <c r="J159" s="109"/>
      <c r="K159" s="132"/>
      <c r="L159" s="147">
        <v>1.56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1.8131363601156001</v>
      </c>
      <c r="T159" s="2">
        <f t="shared" si="5"/>
        <v>1.8131363601156001</v>
      </c>
    </row>
    <row r="160" spans="1:20" s="2" customFormat="1" ht="22.5" x14ac:dyDescent="0.25">
      <c r="A160" s="20"/>
      <c r="B160" s="21" t="s">
        <v>25</v>
      </c>
      <c r="C160" s="183" t="s">
        <v>26</v>
      </c>
      <c r="D160" s="183"/>
      <c r="E160" s="183"/>
      <c r="F160" s="22" t="s">
        <v>21</v>
      </c>
      <c r="G160" s="17" t="s">
        <v>1535</v>
      </c>
      <c r="H160" s="17"/>
      <c r="I160" s="23">
        <v>0.51</v>
      </c>
      <c r="J160" s="109"/>
      <c r="K160" s="132"/>
      <c r="L160" s="147">
        <v>0.51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0.59275611773009995</v>
      </c>
      <c r="T160" s="2">
        <f t="shared" si="5"/>
        <v>0.59275611773009995</v>
      </c>
    </row>
    <row r="161" spans="1:20" s="2" customFormat="1" ht="22.5" x14ac:dyDescent="0.25">
      <c r="A161" s="20"/>
      <c r="B161" s="21" t="s">
        <v>28</v>
      </c>
      <c r="C161" s="183" t="s">
        <v>29</v>
      </c>
      <c r="D161" s="183"/>
      <c r="E161" s="183"/>
      <c r="F161" s="22" t="s">
        <v>30</v>
      </c>
      <c r="G161" s="17" t="s">
        <v>1536</v>
      </c>
      <c r="H161" s="17"/>
      <c r="I161" s="23">
        <v>0.89</v>
      </c>
      <c r="J161" s="109"/>
      <c r="K161" s="132"/>
      <c r="L161" s="147">
        <v>0.89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ref="S161:S214" si="6">I161*N161*O161*P161*Q161*R161</f>
        <v>1.0344175387839001</v>
      </c>
      <c r="T161" s="2">
        <f t="shared" ref="T161:T214" si="7">L161*N161*O161*P161*Q161*R161</f>
        <v>1.0344175387839001</v>
      </c>
    </row>
    <row r="162" spans="1:20" s="2" customFormat="1" ht="22.5" x14ac:dyDescent="0.25">
      <c r="A162" s="10" t="s">
        <v>4827</v>
      </c>
      <c r="B162" s="11" t="s">
        <v>4346</v>
      </c>
      <c r="C162" s="182" t="s">
        <v>4828</v>
      </c>
      <c r="D162" s="182"/>
      <c r="E162" s="182"/>
      <c r="F162" s="10" t="s">
        <v>35</v>
      </c>
      <c r="G162" s="12">
        <v>1</v>
      </c>
      <c r="H162" s="12"/>
      <c r="I162" s="13">
        <v>127370.08</v>
      </c>
      <c r="J162" s="72"/>
      <c r="K162" s="131"/>
      <c r="L162" s="72"/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148038.02771719999</v>
      </c>
      <c r="T162" s="2">
        <f t="shared" si="7"/>
        <v>0</v>
      </c>
    </row>
    <row r="163" spans="1:20" s="2" customFormat="1" ht="15" x14ac:dyDescent="0.25">
      <c r="A163" s="10" t="s">
        <v>185</v>
      </c>
      <c r="B163" s="11" t="s">
        <v>1537</v>
      </c>
      <c r="C163" s="182" t="s">
        <v>4215</v>
      </c>
      <c r="D163" s="182"/>
      <c r="E163" s="182"/>
      <c r="F163" s="10" t="s">
        <v>17</v>
      </c>
      <c r="G163" s="12">
        <v>1</v>
      </c>
      <c r="H163" s="12"/>
      <c r="I163" s="13">
        <v>338.89</v>
      </c>
      <c r="J163" s="72"/>
      <c r="K163" s="131"/>
      <c r="L163" s="72">
        <v>11.6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393.880628897164</v>
      </c>
      <c r="T163" s="2">
        <f t="shared" si="7"/>
        <v>13.482296011116</v>
      </c>
    </row>
    <row r="164" spans="1:20" s="2" customFormat="1" ht="15" x14ac:dyDescent="0.25">
      <c r="A164" s="14"/>
      <c r="B164" s="15"/>
      <c r="C164" s="15"/>
      <c r="D164" s="15"/>
      <c r="E164" s="16" t="s">
        <v>18</v>
      </c>
      <c r="F164" s="16"/>
      <c r="G164" s="17"/>
      <c r="H164" s="17"/>
      <c r="I164" s="18">
        <v>784</v>
      </c>
      <c r="J164" s="114"/>
      <c r="K164" s="138"/>
      <c r="L164" s="151"/>
      <c r="M164" s="19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911.21724764784005</v>
      </c>
      <c r="T164" s="2">
        <f t="shared" si="7"/>
        <v>0</v>
      </c>
    </row>
    <row r="165" spans="1:20" s="2" customFormat="1" ht="22.5" x14ac:dyDescent="0.25">
      <c r="A165" s="20"/>
      <c r="B165" s="21" t="s">
        <v>1539</v>
      </c>
      <c r="C165" s="183" t="s">
        <v>1540</v>
      </c>
      <c r="D165" s="183"/>
      <c r="E165" s="183"/>
      <c r="F165" s="22" t="s">
        <v>21</v>
      </c>
      <c r="G165" s="17" t="s">
        <v>1548</v>
      </c>
      <c r="H165" s="17"/>
      <c r="I165" s="23">
        <v>1.1399999999999999</v>
      </c>
      <c r="J165" s="109"/>
      <c r="K165" s="132"/>
      <c r="L165" s="147">
        <v>1.1399999999999999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1.3249842631613999</v>
      </c>
      <c r="T165" s="2">
        <f t="shared" si="7"/>
        <v>1.3249842631613999</v>
      </c>
    </row>
    <row r="166" spans="1:20" s="2" customFormat="1" ht="22.5" x14ac:dyDescent="0.25">
      <c r="A166" s="20"/>
      <c r="B166" s="21" t="s">
        <v>28</v>
      </c>
      <c r="C166" s="183" t="s">
        <v>29</v>
      </c>
      <c r="D166" s="183"/>
      <c r="E166" s="183"/>
      <c r="F166" s="22" t="s">
        <v>30</v>
      </c>
      <c r="G166" s="17" t="s">
        <v>1575</v>
      </c>
      <c r="H166" s="17"/>
      <c r="I166" s="23">
        <v>0.2</v>
      </c>
      <c r="J166" s="109"/>
      <c r="K166" s="132"/>
      <c r="L166" s="147">
        <v>0.2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0.23245337950200001</v>
      </c>
      <c r="T166" s="2">
        <f t="shared" si="7"/>
        <v>0.23245337950200001</v>
      </c>
    </row>
    <row r="167" spans="1:20" s="2" customFormat="1" ht="22.5" x14ac:dyDescent="0.25">
      <c r="A167" s="10" t="s">
        <v>4829</v>
      </c>
      <c r="B167" s="11" t="s">
        <v>4348</v>
      </c>
      <c r="C167" s="182" t="s">
        <v>4217</v>
      </c>
      <c r="D167" s="182"/>
      <c r="E167" s="182"/>
      <c r="F167" s="10" t="s">
        <v>35</v>
      </c>
      <c r="G167" s="12">
        <v>1</v>
      </c>
      <c r="H167" s="12"/>
      <c r="I167" s="13">
        <v>35225.31</v>
      </c>
      <c r="J167" s="72"/>
      <c r="K167" s="131"/>
      <c r="L167" s="72"/>
      <c r="M167" s="13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40941.211767528002</v>
      </c>
      <c r="T167" s="2">
        <f t="shared" si="7"/>
        <v>0</v>
      </c>
    </row>
    <row r="168" spans="1:20" s="2" customFormat="1" ht="15" x14ac:dyDescent="0.25">
      <c r="A168" s="10" t="s">
        <v>1017</v>
      </c>
      <c r="B168" s="11" t="s">
        <v>791</v>
      </c>
      <c r="C168" s="182" t="s">
        <v>792</v>
      </c>
      <c r="D168" s="182"/>
      <c r="E168" s="182"/>
      <c r="F168" s="10" t="s">
        <v>793</v>
      </c>
      <c r="G168" s="12">
        <v>14</v>
      </c>
      <c r="H168" s="12"/>
      <c r="I168" s="13">
        <v>12661.05</v>
      </c>
      <c r="J168" s="72"/>
      <c r="K168" s="131"/>
      <c r="L168" s="72">
        <v>524.97</v>
      </c>
      <c r="M168" s="13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14715.519302719</v>
      </c>
      <c r="T168" s="2">
        <f t="shared" si="7"/>
        <v>610.15525318582502</v>
      </c>
    </row>
    <row r="169" spans="1:20" s="2" customFormat="1" ht="15" x14ac:dyDescent="0.25">
      <c r="A169" s="14"/>
      <c r="B169" s="15"/>
      <c r="C169" s="15"/>
      <c r="D169" s="15"/>
      <c r="E169" s="16" t="s">
        <v>18</v>
      </c>
      <c r="F169" s="16"/>
      <c r="G169" s="17"/>
      <c r="H169" s="17"/>
      <c r="I169" s="18">
        <v>35103.9</v>
      </c>
      <c r="J169" s="114"/>
      <c r="K169" s="138"/>
      <c r="L169" s="151"/>
      <c r="M169" s="19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40800.100943501297</v>
      </c>
      <c r="T169" s="2">
        <f t="shared" si="7"/>
        <v>0</v>
      </c>
    </row>
    <row r="170" spans="1:20" s="2" customFormat="1" ht="22.5" x14ac:dyDescent="0.25">
      <c r="A170" s="20"/>
      <c r="B170" s="21" t="s">
        <v>69</v>
      </c>
      <c r="C170" s="183" t="s">
        <v>70</v>
      </c>
      <c r="D170" s="183"/>
      <c r="E170" s="183"/>
      <c r="F170" s="22" t="s">
        <v>71</v>
      </c>
      <c r="G170" s="17" t="s">
        <v>4830</v>
      </c>
      <c r="H170" s="17"/>
      <c r="I170" s="23">
        <v>21.75</v>
      </c>
      <c r="J170" s="109"/>
      <c r="K170" s="132"/>
      <c r="L170" s="147">
        <v>21.75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25.2793050208425</v>
      </c>
      <c r="T170" s="2">
        <f t="shared" si="7"/>
        <v>25.2793050208425</v>
      </c>
    </row>
    <row r="171" spans="1:20" s="2" customFormat="1" ht="22.5" x14ac:dyDescent="0.25">
      <c r="A171" s="20"/>
      <c r="B171" s="21" t="s">
        <v>795</v>
      </c>
      <c r="C171" s="183" t="s">
        <v>796</v>
      </c>
      <c r="D171" s="183"/>
      <c r="E171" s="183"/>
      <c r="F171" s="22" t="s">
        <v>71</v>
      </c>
      <c r="G171" s="17" t="s">
        <v>4831</v>
      </c>
      <c r="H171" s="17"/>
      <c r="I171" s="23">
        <v>36.78</v>
      </c>
      <c r="J171" s="109"/>
      <c r="K171" s="132"/>
      <c r="L171" s="147">
        <v>36.78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42.748176490417798</v>
      </c>
      <c r="T171" s="2">
        <f t="shared" si="7"/>
        <v>42.748176490417798</v>
      </c>
    </row>
    <row r="172" spans="1:20" s="2" customFormat="1" ht="22.5" x14ac:dyDescent="0.25">
      <c r="A172" s="25" t="s">
        <v>76</v>
      </c>
      <c r="B172" s="26" t="s">
        <v>798</v>
      </c>
      <c r="C172" s="186" t="s">
        <v>799</v>
      </c>
      <c r="D172" s="186"/>
      <c r="E172" s="186"/>
      <c r="F172" s="27" t="s">
        <v>79</v>
      </c>
      <c r="G172" s="28" t="s">
        <v>1152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:20" s="2" customFormat="1" ht="22.5" x14ac:dyDescent="0.25">
      <c r="A173" s="20"/>
      <c r="B173" s="21" t="s">
        <v>800</v>
      </c>
      <c r="C173" s="183" t="s">
        <v>801</v>
      </c>
      <c r="D173" s="183"/>
      <c r="E173" s="183"/>
      <c r="F173" s="22" t="s">
        <v>282</v>
      </c>
      <c r="G173" s="17" t="s">
        <v>4832</v>
      </c>
      <c r="H173" s="17"/>
      <c r="I173" s="23">
        <v>2.02</v>
      </c>
      <c r="J173" s="109"/>
      <c r="K173" s="132"/>
      <c r="L173" s="147">
        <v>2.02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2.3477791329701998</v>
      </c>
      <c r="T173" s="2">
        <f t="shared" si="7"/>
        <v>2.3477791329701998</v>
      </c>
    </row>
    <row r="174" spans="1:20" s="2" customFormat="1" ht="22.5" x14ac:dyDescent="0.25">
      <c r="A174" s="10" t="s">
        <v>198</v>
      </c>
      <c r="B174" s="11" t="s">
        <v>4833</v>
      </c>
      <c r="C174" s="182" t="s">
        <v>4834</v>
      </c>
      <c r="D174" s="182"/>
      <c r="E174" s="182"/>
      <c r="F174" s="10" t="s">
        <v>35</v>
      </c>
      <c r="G174" s="12">
        <v>9</v>
      </c>
      <c r="H174" s="12"/>
      <c r="I174" s="13">
        <v>14932.52</v>
      </c>
      <c r="J174" s="72"/>
      <c r="K174" s="131"/>
      <c r="L174" s="72">
        <v>14932.52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17355.573692406</v>
      </c>
      <c r="T174" s="2">
        <f t="shared" si="7"/>
        <v>17355.573692406</v>
      </c>
    </row>
    <row r="175" spans="1:20" s="2" customFormat="1" ht="22.5" x14ac:dyDescent="0.25">
      <c r="A175" s="10" t="s">
        <v>201</v>
      </c>
      <c r="B175" s="11" t="s">
        <v>4833</v>
      </c>
      <c r="C175" s="182" t="s">
        <v>4835</v>
      </c>
      <c r="D175" s="182"/>
      <c r="E175" s="182"/>
      <c r="F175" s="10" t="s">
        <v>35</v>
      </c>
      <c r="G175" s="12">
        <v>5</v>
      </c>
      <c r="H175" s="12"/>
      <c r="I175" s="13">
        <v>3212.86</v>
      </c>
      <c r="J175" s="72"/>
      <c r="K175" s="131"/>
      <c r="L175" s="72">
        <v>3212.86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3734.2008243339801</v>
      </c>
      <c r="T175" s="2">
        <f t="shared" si="7"/>
        <v>3734.2008243339801</v>
      </c>
    </row>
    <row r="176" spans="1:20" s="2" customFormat="1" ht="15" x14ac:dyDescent="0.25">
      <c r="A176" s="209" t="s">
        <v>4222</v>
      </c>
      <c r="B176" s="210"/>
      <c r="C176" s="210"/>
      <c r="D176" s="210"/>
      <c r="E176" s="210"/>
      <c r="F176" s="210"/>
      <c r="G176" s="210"/>
      <c r="H176" s="210"/>
      <c r="I176" s="210"/>
      <c r="J176" s="210"/>
      <c r="K176" s="210"/>
      <c r="L176" s="211"/>
      <c r="M176" s="122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:20" s="2" customFormat="1" ht="56.25" x14ac:dyDescent="0.25">
      <c r="A177" s="10" t="s">
        <v>1055</v>
      </c>
      <c r="B177" s="11" t="s">
        <v>2181</v>
      </c>
      <c r="C177" s="182" t="s">
        <v>2182</v>
      </c>
      <c r="D177" s="182"/>
      <c r="E177" s="182"/>
      <c r="F177" s="10" t="s">
        <v>808</v>
      </c>
      <c r="G177" s="36">
        <v>0.122</v>
      </c>
      <c r="H177" s="36"/>
      <c r="I177" s="13">
        <v>12978.34</v>
      </c>
      <c r="J177" s="72"/>
      <c r="K177" s="131"/>
      <c r="L177" s="72">
        <v>754.5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15084.294966629899</v>
      </c>
      <c r="T177" s="2">
        <f t="shared" si="7"/>
        <v>876.93037417129494</v>
      </c>
    </row>
    <row r="178" spans="1:20" s="2" customFormat="1" ht="15" x14ac:dyDescent="0.25">
      <c r="A178" s="14"/>
      <c r="B178" s="15"/>
      <c r="C178" s="15"/>
      <c r="D178" s="15"/>
      <c r="E178" s="16" t="s">
        <v>18</v>
      </c>
      <c r="F178" s="16"/>
      <c r="G178" s="17"/>
      <c r="H178" s="17"/>
      <c r="I178" s="18">
        <v>36091.56</v>
      </c>
      <c r="J178" s="114"/>
      <c r="K178" s="138"/>
      <c r="L178" s="151"/>
      <c r="M178" s="19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41948.025467496002</v>
      </c>
      <c r="T178" s="2">
        <f t="shared" si="7"/>
        <v>0</v>
      </c>
    </row>
    <row r="179" spans="1:20" s="2" customFormat="1" ht="22.5" x14ac:dyDescent="0.25">
      <c r="A179" s="20"/>
      <c r="B179" s="21" t="s">
        <v>809</v>
      </c>
      <c r="C179" s="183" t="s">
        <v>810</v>
      </c>
      <c r="D179" s="183"/>
      <c r="E179" s="183"/>
      <c r="F179" s="22" t="s">
        <v>71</v>
      </c>
      <c r="G179" s="17" t="s">
        <v>4836</v>
      </c>
      <c r="H179" s="17"/>
      <c r="I179" s="23">
        <v>9.94</v>
      </c>
      <c r="J179" s="109"/>
      <c r="K179" s="132"/>
      <c r="L179" s="147">
        <v>9.94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11.5529329612494</v>
      </c>
      <c r="T179" s="2">
        <f t="shared" si="7"/>
        <v>11.5529329612494</v>
      </c>
    </row>
    <row r="180" spans="1:20" s="2" customFormat="1" ht="22.5" x14ac:dyDescent="0.25">
      <c r="A180" s="20"/>
      <c r="B180" s="21" t="s">
        <v>69</v>
      </c>
      <c r="C180" s="183" t="s">
        <v>70</v>
      </c>
      <c r="D180" s="183"/>
      <c r="E180" s="183"/>
      <c r="F180" s="22" t="s">
        <v>71</v>
      </c>
      <c r="G180" s="17" t="s">
        <v>4837</v>
      </c>
      <c r="H180" s="17"/>
      <c r="I180" s="23">
        <v>0.78</v>
      </c>
      <c r="J180" s="109"/>
      <c r="K180" s="132"/>
      <c r="L180" s="147">
        <v>0.78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0.90656818005780004</v>
      </c>
      <c r="T180" s="2">
        <f t="shared" si="7"/>
        <v>0.90656818005780004</v>
      </c>
    </row>
    <row r="181" spans="1:20" s="2" customFormat="1" ht="22.5" x14ac:dyDescent="0.25">
      <c r="A181" s="20"/>
      <c r="B181" s="21" t="s">
        <v>41</v>
      </c>
      <c r="C181" s="183" t="s">
        <v>42</v>
      </c>
      <c r="D181" s="183"/>
      <c r="E181" s="183"/>
      <c r="F181" s="22" t="s">
        <v>21</v>
      </c>
      <c r="G181" s="17" t="s">
        <v>4838</v>
      </c>
      <c r="H181" s="17"/>
      <c r="I181" s="23">
        <v>45.68</v>
      </c>
      <c r="J181" s="109"/>
      <c r="K181" s="132"/>
      <c r="L181" s="147">
        <v>45.68</v>
      </c>
      <c r="M181" s="24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53.0923518782568</v>
      </c>
      <c r="T181" s="2">
        <f t="shared" si="7"/>
        <v>53.0923518782568</v>
      </c>
    </row>
    <row r="182" spans="1:20" s="2" customFormat="1" ht="22.5" x14ac:dyDescent="0.25">
      <c r="A182" s="20"/>
      <c r="B182" s="21" t="s">
        <v>778</v>
      </c>
      <c r="C182" s="183" t="s">
        <v>24</v>
      </c>
      <c r="D182" s="183"/>
      <c r="E182" s="183"/>
      <c r="F182" s="22" t="s">
        <v>71</v>
      </c>
      <c r="G182" s="17" t="s">
        <v>4839</v>
      </c>
      <c r="H182" s="17"/>
      <c r="I182" s="23">
        <v>28.6</v>
      </c>
      <c r="J182" s="109"/>
      <c r="K182" s="132"/>
      <c r="L182" s="147">
        <v>28.6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33.240833268785998</v>
      </c>
      <c r="T182" s="2">
        <f t="shared" si="7"/>
        <v>33.240833268785998</v>
      </c>
    </row>
    <row r="183" spans="1:20" s="2" customFormat="1" ht="22.5" x14ac:dyDescent="0.25">
      <c r="A183" s="25" t="s">
        <v>344</v>
      </c>
      <c r="B183" s="26" t="s">
        <v>815</v>
      </c>
      <c r="C183" s="186" t="s">
        <v>816</v>
      </c>
      <c r="D183" s="186"/>
      <c r="E183" s="186"/>
      <c r="F183" s="27" t="s">
        <v>817</v>
      </c>
      <c r="G183" s="28" t="s">
        <v>347</v>
      </c>
      <c r="H183" s="28"/>
      <c r="I183" s="29">
        <v>0</v>
      </c>
      <c r="J183" s="110"/>
      <c r="K183" s="133"/>
      <c r="L183" s="148">
        <v>0</v>
      </c>
      <c r="M183" s="30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:20" s="2" customFormat="1" ht="22.5" x14ac:dyDescent="0.25">
      <c r="A184" s="25" t="s">
        <v>76</v>
      </c>
      <c r="B184" s="26" t="s">
        <v>818</v>
      </c>
      <c r="C184" s="186" t="s">
        <v>819</v>
      </c>
      <c r="D184" s="186"/>
      <c r="E184" s="186"/>
      <c r="F184" s="27" t="s">
        <v>817</v>
      </c>
      <c r="G184" s="28" t="s">
        <v>4840</v>
      </c>
      <c r="H184" s="28"/>
      <c r="I184" s="29">
        <v>0</v>
      </c>
      <c r="J184" s="110"/>
      <c r="K184" s="133"/>
      <c r="L184" s="148">
        <v>0</v>
      </c>
      <c r="M184" s="30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:20" s="2" customFormat="1" ht="22.5" x14ac:dyDescent="0.25">
      <c r="A185" s="25" t="s">
        <v>344</v>
      </c>
      <c r="B185" s="26" t="s">
        <v>821</v>
      </c>
      <c r="C185" s="186" t="s">
        <v>822</v>
      </c>
      <c r="D185" s="186"/>
      <c r="E185" s="186"/>
      <c r="F185" s="27" t="s">
        <v>79</v>
      </c>
      <c r="G185" s="28" t="s">
        <v>347</v>
      </c>
      <c r="H185" s="28"/>
      <c r="I185" s="29">
        <v>0</v>
      </c>
      <c r="J185" s="110"/>
      <c r="K185" s="133"/>
      <c r="L185" s="148">
        <v>0</v>
      </c>
      <c r="M185" s="30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:20" s="2" customFormat="1" ht="22.5" x14ac:dyDescent="0.25">
      <c r="A186" s="25" t="s">
        <v>344</v>
      </c>
      <c r="B186" s="26" t="s">
        <v>366</v>
      </c>
      <c r="C186" s="186" t="s">
        <v>367</v>
      </c>
      <c r="D186" s="186"/>
      <c r="E186" s="186"/>
      <c r="F186" s="27" t="s">
        <v>21</v>
      </c>
      <c r="G186" s="28" t="s">
        <v>347</v>
      </c>
      <c r="H186" s="28"/>
      <c r="I186" s="29">
        <v>0</v>
      </c>
      <c r="J186" s="110"/>
      <c r="K186" s="133"/>
      <c r="L186" s="148">
        <v>0</v>
      </c>
      <c r="M186" s="30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:20" s="2" customFormat="1" ht="22.5" x14ac:dyDescent="0.25">
      <c r="A187" s="25" t="s">
        <v>344</v>
      </c>
      <c r="B187" s="26" t="s">
        <v>823</v>
      </c>
      <c r="C187" s="186" t="s">
        <v>824</v>
      </c>
      <c r="D187" s="186"/>
      <c r="E187" s="186"/>
      <c r="F187" s="27" t="s">
        <v>79</v>
      </c>
      <c r="G187" s="28" t="s">
        <v>347</v>
      </c>
      <c r="H187" s="28"/>
      <c r="I187" s="29">
        <v>0</v>
      </c>
      <c r="J187" s="110"/>
      <c r="K187" s="133"/>
      <c r="L187" s="148">
        <v>0</v>
      </c>
      <c r="M187" s="30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:20" s="2" customFormat="1" ht="22.5" x14ac:dyDescent="0.25">
      <c r="A188" s="25" t="s">
        <v>344</v>
      </c>
      <c r="B188" s="26" t="s">
        <v>825</v>
      </c>
      <c r="C188" s="186" t="s">
        <v>826</v>
      </c>
      <c r="D188" s="186"/>
      <c r="E188" s="186"/>
      <c r="F188" s="27" t="s">
        <v>79</v>
      </c>
      <c r="G188" s="28" t="s">
        <v>347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22.5" x14ac:dyDescent="0.25">
      <c r="A189" s="20"/>
      <c r="B189" s="21" t="s">
        <v>784</v>
      </c>
      <c r="C189" s="183" t="s">
        <v>785</v>
      </c>
      <c r="D189" s="183"/>
      <c r="E189" s="183"/>
      <c r="F189" s="22" t="s">
        <v>71</v>
      </c>
      <c r="G189" s="17" t="s">
        <v>4841</v>
      </c>
      <c r="H189" s="17"/>
      <c r="I189" s="23">
        <v>2.13</v>
      </c>
      <c r="J189" s="109"/>
      <c r="K189" s="132"/>
      <c r="L189" s="147">
        <v>2.13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2.4756284916963001</v>
      </c>
      <c r="T189" s="2">
        <f t="shared" si="7"/>
        <v>2.4756284916963001</v>
      </c>
    </row>
    <row r="190" spans="1:20" s="2" customFormat="1" ht="22.5" x14ac:dyDescent="0.25">
      <c r="A190" s="10" t="s">
        <v>213</v>
      </c>
      <c r="B190" s="11" t="s">
        <v>4369</v>
      </c>
      <c r="C190" s="182" t="s">
        <v>2191</v>
      </c>
      <c r="D190" s="182"/>
      <c r="E190" s="182"/>
      <c r="F190" s="10" t="s">
        <v>165</v>
      </c>
      <c r="G190" s="12">
        <v>22</v>
      </c>
      <c r="H190" s="12"/>
      <c r="I190" s="13">
        <v>9042.08</v>
      </c>
      <c r="J190" s="72"/>
      <c r="K190" s="131"/>
      <c r="L190" s="72">
        <v>9042.08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10509.3102686372</v>
      </c>
      <c r="T190" s="2">
        <f t="shared" si="7"/>
        <v>10509.3102686372</v>
      </c>
    </row>
    <row r="191" spans="1:20" s="2" customFormat="1" ht="22.5" x14ac:dyDescent="0.25">
      <c r="A191" s="10" t="s">
        <v>222</v>
      </c>
      <c r="B191" s="11" t="s">
        <v>4369</v>
      </c>
      <c r="C191" s="182" t="s">
        <v>4842</v>
      </c>
      <c r="D191" s="182"/>
      <c r="E191" s="182"/>
      <c r="F191" s="10" t="s">
        <v>35</v>
      </c>
      <c r="G191" s="12">
        <v>2</v>
      </c>
      <c r="H191" s="12"/>
      <c r="I191" s="13">
        <v>405.46</v>
      </c>
      <c r="J191" s="72"/>
      <c r="K191" s="131"/>
      <c r="L191" s="72">
        <v>405.46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471.25273626440497</v>
      </c>
      <c r="T191" s="2">
        <f t="shared" si="7"/>
        <v>471.25273626440497</v>
      </c>
    </row>
    <row r="192" spans="1:20" s="2" customFormat="1" ht="22.5" x14ac:dyDescent="0.25">
      <c r="A192" s="10" t="s">
        <v>225</v>
      </c>
      <c r="B192" s="11" t="s">
        <v>4369</v>
      </c>
      <c r="C192" s="182" t="s">
        <v>4843</v>
      </c>
      <c r="D192" s="182"/>
      <c r="E192" s="182"/>
      <c r="F192" s="10" t="s">
        <v>35</v>
      </c>
      <c r="G192" s="12">
        <v>5</v>
      </c>
      <c r="H192" s="12"/>
      <c r="I192" s="13">
        <v>1543.21</v>
      </c>
      <c r="J192" s="72"/>
      <c r="K192" s="131"/>
      <c r="L192" s="72">
        <v>1543.21</v>
      </c>
      <c r="M192" s="13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1793.62189890641</v>
      </c>
      <c r="T192" s="2">
        <f t="shared" si="7"/>
        <v>1793.62189890641</v>
      </c>
    </row>
    <row r="193" spans="1:20" s="2" customFormat="1" ht="56.25" x14ac:dyDescent="0.25">
      <c r="A193" s="10" t="s">
        <v>229</v>
      </c>
      <c r="B193" s="11" t="s">
        <v>2235</v>
      </c>
      <c r="C193" s="182" t="s">
        <v>2236</v>
      </c>
      <c r="D193" s="182"/>
      <c r="E193" s="182"/>
      <c r="F193" s="10" t="s">
        <v>808</v>
      </c>
      <c r="G193" s="36">
        <v>0.58599999999999997</v>
      </c>
      <c r="H193" s="36"/>
      <c r="I193" s="13">
        <v>49654.720000000001</v>
      </c>
      <c r="J193" s="72"/>
      <c r="K193" s="131"/>
      <c r="L193" s="72">
        <v>3207.71</v>
      </c>
      <c r="M193" s="13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57712.037361127703</v>
      </c>
      <c r="T193" s="2">
        <f t="shared" si="7"/>
        <v>3728.2151498118001</v>
      </c>
    </row>
    <row r="194" spans="1:20" s="2" customFormat="1" ht="15" x14ac:dyDescent="0.25">
      <c r="A194" s="14"/>
      <c r="B194" s="15"/>
      <c r="C194" s="15"/>
      <c r="D194" s="15"/>
      <c r="E194" s="16" t="s">
        <v>18</v>
      </c>
      <c r="F194" s="16"/>
      <c r="G194" s="17"/>
      <c r="H194" s="17"/>
      <c r="I194" s="18">
        <v>137575.22</v>
      </c>
      <c r="J194" s="114"/>
      <c r="K194" s="138"/>
      <c r="L194" s="151"/>
      <c r="M194" s="19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159899.12412365599</v>
      </c>
      <c r="T194" s="2">
        <f t="shared" si="7"/>
        <v>0</v>
      </c>
    </row>
    <row r="195" spans="1:20" s="2" customFormat="1" ht="22.5" x14ac:dyDescent="0.25">
      <c r="A195" s="20"/>
      <c r="B195" s="21" t="s">
        <v>809</v>
      </c>
      <c r="C195" s="183" t="s">
        <v>810</v>
      </c>
      <c r="D195" s="183"/>
      <c r="E195" s="183"/>
      <c r="F195" s="22" t="s">
        <v>71</v>
      </c>
      <c r="G195" s="17" t="s">
        <v>4844</v>
      </c>
      <c r="H195" s="17"/>
      <c r="I195" s="23">
        <v>48.91</v>
      </c>
      <c r="J195" s="109"/>
      <c r="K195" s="132"/>
      <c r="L195" s="147">
        <v>48.91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56.846473957214101</v>
      </c>
      <c r="T195" s="2">
        <f t="shared" si="7"/>
        <v>56.846473957214101</v>
      </c>
    </row>
    <row r="196" spans="1:20" s="2" customFormat="1" ht="22.5" x14ac:dyDescent="0.25">
      <c r="A196" s="20"/>
      <c r="B196" s="21" t="s">
        <v>69</v>
      </c>
      <c r="C196" s="183" t="s">
        <v>70</v>
      </c>
      <c r="D196" s="183"/>
      <c r="E196" s="183"/>
      <c r="F196" s="22" t="s">
        <v>71</v>
      </c>
      <c r="G196" s="17" t="s">
        <v>4845</v>
      </c>
      <c r="H196" s="17"/>
      <c r="I196" s="23">
        <v>3.23</v>
      </c>
      <c r="J196" s="109"/>
      <c r="K196" s="132"/>
      <c r="L196" s="147">
        <v>3.23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3.7541220789573</v>
      </c>
      <c r="T196" s="2">
        <f t="shared" si="7"/>
        <v>3.7541220789573</v>
      </c>
    </row>
    <row r="197" spans="1:20" s="2" customFormat="1" ht="22.5" x14ac:dyDescent="0.25">
      <c r="A197" s="20"/>
      <c r="B197" s="21" t="s">
        <v>41</v>
      </c>
      <c r="C197" s="183" t="s">
        <v>42</v>
      </c>
      <c r="D197" s="183"/>
      <c r="E197" s="183"/>
      <c r="F197" s="22" t="s">
        <v>21</v>
      </c>
      <c r="G197" s="17" t="s">
        <v>4846</v>
      </c>
      <c r="H197" s="17"/>
      <c r="I197" s="23">
        <v>207.88</v>
      </c>
      <c r="J197" s="109"/>
      <c r="K197" s="132"/>
      <c r="L197" s="147">
        <v>207.88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241.612042654379</v>
      </c>
      <c r="T197" s="2">
        <f t="shared" si="7"/>
        <v>241.612042654379</v>
      </c>
    </row>
    <row r="198" spans="1:20" s="2" customFormat="1" ht="22.5" x14ac:dyDescent="0.25">
      <c r="A198" s="20"/>
      <c r="B198" s="21" t="s">
        <v>778</v>
      </c>
      <c r="C198" s="183" t="s">
        <v>24</v>
      </c>
      <c r="D198" s="183"/>
      <c r="E198" s="183"/>
      <c r="F198" s="22" t="s">
        <v>71</v>
      </c>
      <c r="G198" s="17" t="s">
        <v>4847</v>
      </c>
      <c r="H198" s="17"/>
      <c r="I198" s="23">
        <v>100.75</v>
      </c>
      <c r="J198" s="109"/>
      <c r="K198" s="132"/>
      <c r="L198" s="147">
        <v>100.75</v>
      </c>
      <c r="M198" s="24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117.09838992413199</v>
      </c>
      <c r="T198" s="2">
        <f t="shared" si="7"/>
        <v>117.09838992413199</v>
      </c>
    </row>
    <row r="199" spans="1:20" s="2" customFormat="1" ht="22.5" x14ac:dyDescent="0.25">
      <c r="A199" s="25" t="s">
        <v>344</v>
      </c>
      <c r="B199" s="26" t="s">
        <v>815</v>
      </c>
      <c r="C199" s="186" t="s">
        <v>816</v>
      </c>
      <c r="D199" s="186"/>
      <c r="E199" s="186"/>
      <c r="F199" s="27" t="s">
        <v>817</v>
      </c>
      <c r="G199" s="28" t="s">
        <v>347</v>
      </c>
      <c r="H199" s="28"/>
      <c r="I199" s="29">
        <v>0</v>
      </c>
      <c r="J199" s="110"/>
      <c r="K199" s="133"/>
      <c r="L199" s="148">
        <v>0</v>
      </c>
      <c r="M199" s="30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:20" s="2" customFormat="1" ht="22.5" x14ac:dyDescent="0.25">
      <c r="A200" s="25" t="s">
        <v>76</v>
      </c>
      <c r="B200" s="26" t="s">
        <v>818</v>
      </c>
      <c r="C200" s="186" t="s">
        <v>819</v>
      </c>
      <c r="D200" s="186"/>
      <c r="E200" s="186"/>
      <c r="F200" s="27" t="s">
        <v>817</v>
      </c>
      <c r="G200" s="28" t="s">
        <v>4848</v>
      </c>
      <c r="H200" s="28"/>
      <c r="I200" s="29">
        <v>0</v>
      </c>
      <c r="J200" s="110"/>
      <c r="K200" s="133"/>
      <c r="L200" s="148">
        <v>0</v>
      </c>
      <c r="M200" s="30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:20" s="2" customFormat="1" ht="22.5" x14ac:dyDescent="0.25">
      <c r="A201" s="25" t="s">
        <v>344</v>
      </c>
      <c r="B201" s="26" t="s">
        <v>821</v>
      </c>
      <c r="C201" s="186" t="s">
        <v>822</v>
      </c>
      <c r="D201" s="186"/>
      <c r="E201" s="186"/>
      <c r="F201" s="27" t="s">
        <v>79</v>
      </c>
      <c r="G201" s="28" t="s">
        <v>347</v>
      </c>
      <c r="H201" s="28"/>
      <c r="I201" s="29">
        <v>0</v>
      </c>
      <c r="J201" s="110"/>
      <c r="K201" s="133"/>
      <c r="L201" s="148">
        <v>0</v>
      </c>
      <c r="M201" s="30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:20" s="2" customFormat="1" ht="22.5" x14ac:dyDescent="0.25">
      <c r="A202" s="25" t="s">
        <v>344</v>
      </c>
      <c r="B202" s="26" t="s">
        <v>366</v>
      </c>
      <c r="C202" s="186" t="s">
        <v>367</v>
      </c>
      <c r="D202" s="186"/>
      <c r="E202" s="186"/>
      <c r="F202" s="27" t="s">
        <v>21</v>
      </c>
      <c r="G202" s="28" t="s">
        <v>347</v>
      </c>
      <c r="H202" s="28"/>
      <c r="I202" s="29">
        <v>0</v>
      </c>
      <c r="J202" s="110"/>
      <c r="K202" s="133"/>
      <c r="L202" s="148">
        <v>0</v>
      </c>
      <c r="M202" s="30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:20" s="2" customFormat="1" ht="22.5" x14ac:dyDescent="0.25">
      <c r="A203" s="25" t="s">
        <v>344</v>
      </c>
      <c r="B203" s="26" t="s">
        <v>825</v>
      </c>
      <c r="C203" s="186" t="s">
        <v>826</v>
      </c>
      <c r="D203" s="186"/>
      <c r="E203" s="186"/>
      <c r="F203" s="27" t="s">
        <v>79</v>
      </c>
      <c r="G203" s="28" t="s">
        <v>347</v>
      </c>
      <c r="H203" s="28"/>
      <c r="I203" s="29">
        <v>0</v>
      </c>
      <c r="J203" s="110"/>
      <c r="K203" s="133"/>
      <c r="L203" s="148">
        <v>0</v>
      </c>
      <c r="M203" s="30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:20" s="2" customFormat="1" ht="22.5" x14ac:dyDescent="0.25">
      <c r="A204" s="20"/>
      <c r="B204" s="21" t="s">
        <v>784</v>
      </c>
      <c r="C204" s="183" t="s">
        <v>785</v>
      </c>
      <c r="D204" s="183"/>
      <c r="E204" s="183"/>
      <c r="F204" s="22" t="s">
        <v>71</v>
      </c>
      <c r="G204" s="17" t="s">
        <v>4849</v>
      </c>
      <c r="H204" s="17"/>
      <c r="I204" s="23">
        <v>9.64</v>
      </c>
      <c r="J204" s="109"/>
      <c r="K204" s="132"/>
      <c r="L204" s="147">
        <v>9.64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11.204252891996401</v>
      </c>
      <c r="T204" s="2">
        <f t="shared" si="7"/>
        <v>11.204252891996401</v>
      </c>
    </row>
    <row r="205" spans="1:20" s="2" customFormat="1" ht="22.5" x14ac:dyDescent="0.25">
      <c r="A205" s="10" t="s">
        <v>231</v>
      </c>
      <c r="B205" s="11" t="s">
        <v>4369</v>
      </c>
      <c r="C205" s="182" t="s">
        <v>4393</v>
      </c>
      <c r="D205" s="182"/>
      <c r="E205" s="182"/>
      <c r="F205" s="10" t="s">
        <v>165</v>
      </c>
      <c r="G205" s="12">
        <v>19</v>
      </c>
      <c r="H205" s="12"/>
      <c r="I205" s="13">
        <v>33868.910000000003</v>
      </c>
      <c r="J205" s="72"/>
      <c r="K205" s="131"/>
      <c r="L205" s="72">
        <v>33868.910000000003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39364.7129477454</v>
      </c>
      <c r="T205" s="2">
        <f t="shared" si="7"/>
        <v>39364.7129477454</v>
      </c>
    </row>
    <row r="206" spans="1:20" s="2" customFormat="1" ht="22.5" x14ac:dyDescent="0.25">
      <c r="A206" s="10" t="s">
        <v>242</v>
      </c>
      <c r="B206" s="11" t="s">
        <v>4369</v>
      </c>
      <c r="C206" s="182" t="s">
        <v>4850</v>
      </c>
      <c r="D206" s="182"/>
      <c r="E206" s="182"/>
      <c r="F206" s="10" t="s">
        <v>165</v>
      </c>
      <c r="G206" s="12">
        <v>20</v>
      </c>
      <c r="H206" s="12"/>
      <c r="I206" s="13">
        <v>40218.769999999997</v>
      </c>
      <c r="J206" s="72"/>
      <c r="K206" s="131"/>
      <c r="L206" s="72">
        <v>40218.769999999997</v>
      </c>
      <c r="M206" s="13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46744.945029568298</v>
      </c>
      <c r="T206" s="2">
        <f t="shared" si="7"/>
        <v>46744.945029568298</v>
      </c>
    </row>
    <row r="207" spans="1:20" s="2" customFormat="1" ht="22.5" x14ac:dyDescent="0.25">
      <c r="A207" s="10" t="s">
        <v>245</v>
      </c>
      <c r="B207" s="11" t="s">
        <v>4369</v>
      </c>
      <c r="C207" s="182" t="s">
        <v>4396</v>
      </c>
      <c r="D207" s="182"/>
      <c r="E207" s="182"/>
      <c r="F207" s="10" t="s">
        <v>35</v>
      </c>
      <c r="G207" s="12">
        <v>2</v>
      </c>
      <c r="H207" s="12"/>
      <c r="I207" s="13">
        <v>1057.04</v>
      </c>
      <c r="J207" s="72"/>
      <c r="K207" s="131"/>
      <c r="L207" s="72">
        <v>1057.04</v>
      </c>
      <c r="M207" s="13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1228.5626013439701</v>
      </c>
      <c r="T207" s="2">
        <f t="shared" si="7"/>
        <v>1228.5626013439701</v>
      </c>
    </row>
    <row r="208" spans="1:20" s="2" customFormat="1" ht="56.25" x14ac:dyDescent="0.25">
      <c r="A208" s="10" t="s">
        <v>250</v>
      </c>
      <c r="B208" s="11" t="s">
        <v>2506</v>
      </c>
      <c r="C208" s="182" t="s">
        <v>2507</v>
      </c>
      <c r="D208" s="182"/>
      <c r="E208" s="182"/>
      <c r="F208" s="10" t="s">
        <v>808</v>
      </c>
      <c r="G208" s="36">
        <v>3.5999999999999997E-2</v>
      </c>
      <c r="H208" s="36"/>
      <c r="I208" s="13">
        <v>2368.15</v>
      </c>
      <c r="J208" s="72"/>
      <c r="K208" s="131"/>
      <c r="L208" s="72">
        <v>205.38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2752.4223533383101</v>
      </c>
      <c r="T208" s="2">
        <f t="shared" si="7"/>
        <v>238.70637541060401</v>
      </c>
    </row>
    <row r="209" spans="1:20" s="2" customFormat="1" ht="15" x14ac:dyDescent="0.25">
      <c r="A209" s="14"/>
      <c r="B209" s="15"/>
      <c r="C209" s="15"/>
      <c r="D209" s="15"/>
      <c r="E209" s="16" t="s">
        <v>18</v>
      </c>
      <c r="F209" s="16"/>
      <c r="G209" s="17"/>
      <c r="H209" s="17"/>
      <c r="I209" s="18">
        <v>6431.96</v>
      </c>
      <c r="J209" s="114"/>
      <c r="K209" s="138"/>
      <c r="L209" s="151"/>
      <c r="M209" s="19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7475.6541941084197</v>
      </c>
      <c r="T209" s="2">
        <f t="shared" si="7"/>
        <v>0</v>
      </c>
    </row>
    <row r="210" spans="1:20" s="2" customFormat="1" ht="22.5" x14ac:dyDescent="0.25">
      <c r="A210" s="20"/>
      <c r="B210" s="21" t="s">
        <v>809</v>
      </c>
      <c r="C210" s="183" t="s">
        <v>810</v>
      </c>
      <c r="D210" s="183"/>
      <c r="E210" s="183"/>
      <c r="F210" s="22" t="s">
        <v>71</v>
      </c>
      <c r="G210" s="17" t="s">
        <v>4851</v>
      </c>
      <c r="H210" s="17"/>
      <c r="I210" s="23">
        <v>1.58</v>
      </c>
      <c r="J210" s="109"/>
      <c r="K210" s="132"/>
      <c r="L210" s="147">
        <v>1.58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1.8363816980658001</v>
      </c>
      <c r="T210" s="2">
        <f t="shared" si="7"/>
        <v>1.8363816980658001</v>
      </c>
    </row>
    <row r="211" spans="1:20" s="2" customFormat="1" ht="22.5" x14ac:dyDescent="0.25">
      <c r="A211" s="20"/>
      <c r="B211" s="21" t="s">
        <v>69</v>
      </c>
      <c r="C211" s="183" t="s">
        <v>70</v>
      </c>
      <c r="D211" s="183"/>
      <c r="E211" s="183"/>
      <c r="F211" s="22" t="s">
        <v>71</v>
      </c>
      <c r="G211" s="17" t="s">
        <v>4852</v>
      </c>
      <c r="H211" s="17"/>
      <c r="I211" s="23">
        <v>0.17</v>
      </c>
      <c r="J211" s="109"/>
      <c r="K211" s="132"/>
      <c r="L211" s="147">
        <v>0.17</v>
      </c>
      <c r="M211" s="24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0.1975853725767</v>
      </c>
      <c r="T211" s="2">
        <f t="shared" si="7"/>
        <v>0.1975853725767</v>
      </c>
    </row>
    <row r="212" spans="1:20" s="2" customFormat="1" ht="22.5" x14ac:dyDescent="0.25">
      <c r="A212" s="20"/>
      <c r="B212" s="21" t="s">
        <v>41</v>
      </c>
      <c r="C212" s="183" t="s">
        <v>42</v>
      </c>
      <c r="D212" s="183"/>
      <c r="E212" s="183"/>
      <c r="F212" s="22" t="s">
        <v>21</v>
      </c>
      <c r="G212" s="17" t="s">
        <v>4853</v>
      </c>
      <c r="H212" s="17"/>
      <c r="I212" s="23">
        <v>16.7</v>
      </c>
      <c r="J212" s="109"/>
      <c r="K212" s="132"/>
      <c r="L212" s="147">
        <v>16.7</v>
      </c>
      <c r="M212" s="24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19.409857188417</v>
      </c>
      <c r="T212" s="2">
        <f t="shared" si="7"/>
        <v>19.409857188417</v>
      </c>
    </row>
    <row r="213" spans="1:20" s="2" customFormat="1" ht="22.5" x14ac:dyDescent="0.25">
      <c r="A213" s="20"/>
      <c r="B213" s="21" t="s">
        <v>778</v>
      </c>
      <c r="C213" s="183" t="s">
        <v>24</v>
      </c>
      <c r="D213" s="183"/>
      <c r="E213" s="183"/>
      <c r="F213" s="22" t="s">
        <v>71</v>
      </c>
      <c r="G213" s="17" t="s">
        <v>4854</v>
      </c>
      <c r="H213" s="17"/>
      <c r="I213" s="23">
        <v>4.5</v>
      </c>
      <c r="J213" s="109"/>
      <c r="K213" s="132"/>
      <c r="L213" s="147">
        <v>4.5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5.2302010387950002</v>
      </c>
      <c r="T213" s="2">
        <f t="shared" si="7"/>
        <v>5.2302010387950002</v>
      </c>
    </row>
    <row r="214" spans="1:20" s="2" customFormat="1" ht="22.5" x14ac:dyDescent="0.25">
      <c r="A214" s="25" t="s">
        <v>344</v>
      </c>
      <c r="B214" s="26" t="s">
        <v>815</v>
      </c>
      <c r="C214" s="186" t="s">
        <v>816</v>
      </c>
      <c r="D214" s="186"/>
      <c r="E214" s="186"/>
      <c r="F214" s="27" t="s">
        <v>817</v>
      </c>
      <c r="G214" s="28" t="s">
        <v>347</v>
      </c>
      <c r="H214" s="28"/>
      <c r="I214" s="29">
        <v>0</v>
      </c>
      <c r="J214" s="110"/>
      <c r="K214" s="133"/>
      <c r="L214" s="148">
        <v>0</v>
      </c>
      <c r="M214" s="30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:20" s="2" customFormat="1" ht="22.5" x14ac:dyDescent="0.25">
      <c r="A215" s="25" t="s">
        <v>76</v>
      </c>
      <c r="B215" s="26" t="s">
        <v>818</v>
      </c>
      <c r="C215" s="186" t="s">
        <v>819</v>
      </c>
      <c r="D215" s="186"/>
      <c r="E215" s="186"/>
      <c r="F215" s="27" t="s">
        <v>817</v>
      </c>
      <c r="G215" s="28" t="s">
        <v>4855</v>
      </c>
      <c r="H215" s="28"/>
      <c r="I215" s="29">
        <v>0</v>
      </c>
      <c r="J215" s="110"/>
      <c r="K215" s="133"/>
      <c r="L215" s="148">
        <v>0</v>
      </c>
      <c r="M215" s="30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ref="S215:S270" si="8">I215*N215*O215*P215*Q215*R215</f>
        <v>0</v>
      </c>
      <c r="T215" s="2">
        <f t="shared" ref="T215:T270" si="9">L215*N215*O215*P215*Q215*R215</f>
        <v>0</v>
      </c>
    </row>
    <row r="216" spans="1:20" s="2" customFormat="1" ht="22.5" x14ac:dyDescent="0.25">
      <c r="A216" s="25" t="s">
        <v>344</v>
      </c>
      <c r="B216" s="26" t="s">
        <v>821</v>
      </c>
      <c r="C216" s="186" t="s">
        <v>822</v>
      </c>
      <c r="D216" s="186"/>
      <c r="E216" s="186"/>
      <c r="F216" s="27" t="s">
        <v>79</v>
      </c>
      <c r="G216" s="28" t="s">
        <v>347</v>
      </c>
      <c r="H216" s="28"/>
      <c r="I216" s="29">
        <v>0</v>
      </c>
      <c r="J216" s="110"/>
      <c r="K216" s="133"/>
      <c r="L216" s="148">
        <v>0</v>
      </c>
      <c r="M216" s="30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0</v>
      </c>
      <c r="T216" s="2">
        <f t="shared" si="9"/>
        <v>0</v>
      </c>
    </row>
    <row r="217" spans="1:20" s="2" customFormat="1" ht="22.5" x14ac:dyDescent="0.25">
      <c r="A217" s="25" t="s">
        <v>344</v>
      </c>
      <c r="B217" s="26" t="s">
        <v>366</v>
      </c>
      <c r="C217" s="186" t="s">
        <v>367</v>
      </c>
      <c r="D217" s="186"/>
      <c r="E217" s="186"/>
      <c r="F217" s="27" t="s">
        <v>21</v>
      </c>
      <c r="G217" s="28" t="s">
        <v>347</v>
      </c>
      <c r="H217" s="28"/>
      <c r="I217" s="29">
        <v>0</v>
      </c>
      <c r="J217" s="110"/>
      <c r="K217" s="133"/>
      <c r="L217" s="148">
        <v>0</v>
      </c>
      <c r="M217" s="30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0</v>
      </c>
      <c r="T217" s="2">
        <f t="shared" si="9"/>
        <v>0</v>
      </c>
    </row>
    <row r="218" spans="1:20" s="2" customFormat="1" ht="22.5" x14ac:dyDescent="0.25">
      <c r="A218" s="25" t="s">
        <v>344</v>
      </c>
      <c r="B218" s="26" t="s">
        <v>825</v>
      </c>
      <c r="C218" s="186" t="s">
        <v>826</v>
      </c>
      <c r="D218" s="186"/>
      <c r="E218" s="186"/>
      <c r="F218" s="27" t="s">
        <v>79</v>
      </c>
      <c r="G218" s="28" t="s">
        <v>347</v>
      </c>
      <c r="H218" s="28"/>
      <c r="I218" s="29">
        <v>0</v>
      </c>
      <c r="J218" s="110"/>
      <c r="K218" s="133"/>
      <c r="L218" s="148">
        <v>0</v>
      </c>
      <c r="M218" s="30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0</v>
      </c>
      <c r="T218" s="2">
        <f t="shared" si="9"/>
        <v>0</v>
      </c>
    </row>
    <row r="219" spans="1:20" s="2" customFormat="1" ht="22.5" x14ac:dyDescent="0.25">
      <c r="A219" s="20"/>
      <c r="B219" s="21" t="s">
        <v>784</v>
      </c>
      <c r="C219" s="183" t="s">
        <v>785</v>
      </c>
      <c r="D219" s="183"/>
      <c r="E219" s="183"/>
      <c r="F219" s="22" t="s">
        <v>71</v>
      </c>
      <c r="G219" s="17" t="s">
        <v>4856</v>
      </c>
      <c r="H219" s="17"/>
      <c r="I219" s="23">
        <v>0.78</v>
      </c>
      <c r="J219" s="109"/>
      <c r="K219" s="132"/>
      <c r="L219" s="147">
        <v>0.78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0.90656818005780004</v>
      </c>
      <c r="T219" s="2">
        <f t="shared" si="9"/>
        <v>0.90656818005780004</v>
      </c>
    </row>
    <row r="220" spans="1:20" s="2" customFormat="1" ht="22.5" x14ac:dyDescent="0.25">
      <c r="A220" s="10" t="s">
        <v>252</v>
      </c>
      <c r="B220" s="11" t="s">
        <v>4369</v>
      </c>
      <c r="C220" s="182" t="s">
        <v>4857</v>
      </c>
      <c r="D220" s="182"/>
      <c r="E220" s="182"/>
      <c r="F220" s="10" t="s">
        <v>165</v>
      </c>
      <c r="G220" s="12">
        <v>2</v>
      </c>
      <c r="H220" s="12"/>
      <c r="I220" s="13">
        <v>4895.32</v>
      </c>
      <c r="J220" s="72"/>
      <c r="K220" s="131"/>
      <c r="L220" s="72">
        <v>4895.32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5689.66838871865</v>
      </c>
      <c r="T220" s="2">
        <f t="shared" si="9"/>
        <v>5689.66838871865</v>
      </c>
    </row>
    <row r="221" spans="1:20" s="2" customFormat="1" ht="56.25" x14ac:dyDescent="0.25">
      <c r="A221" s="10" t="s">
        <v>264</v>
      </c>
      <c r="B221" s="11" t="s">
        <v>2290</v>
      </c>
      <c r="C221" s="182" t="s">
        <v>4583</v>
      </c>
      <c r="D221" s="182"/>
      <c r="E221" s="182"/>
      <c r="F221" s="10" t="s">
        <v>808</v>
      </c>
      <c r="G221" s="33">
        <v>7.8299999999999995E-2</v>
      </c>
      <c r="H221" s="33"/>
      <c r="I221" s="13">
        <v>7186.19</v>
      </c>
      <c r="J221" s="72"/>
      <c r="K221" s="131"/>
      <c r="L221" s="72">
        <v>980.04</v>
      </c>
      <c r="M221" s="1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8352.2707562173891</v>
      </c>
      <c r="T221" s="2">
        <f t="shared" si="9"/>
        <v>1139.0680502357</v>
      </c>
    </row>
    <row r="222" spans="1:20" s="2" customFormat="1" ht="15" x14ac:dyDescent="0.25">
      <c r="A222" s="14"/>
      <c r="B222" s="15"/>
      <c r="C222" s="15"/>
      <c r="D222" s="15"/>
      <c r="E222" s="16" t="s">
        <v>18</v>
      </c>
      <c r="F222" s="16"/>
      <c r="G222" s="17"/>
      <c r="H222" s="17"/>
      <c r="I222" s="18">
        <v>18933.93</v>
      </c>
      <c r="J222" s="114"/>
      <c r="K222" s="138"/>
      <c r="L222" s="151"/>
      <c r="M222" s="19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22006.280078771499</v>
      </c>
      <c r="T222" s="2">
        <f t="shared" si="9"/>
        <v>0</v>
      </c>
    </row>
    <row r="223" spans="1:20" s="2" customFormat="1" ht="22.5" x14ac:dyDescent="0.25">
      <c r="A223" s="20"/>
      <c r="B223" s="21" t="s">
        <v>69</v>
      </c>
      <c r="C223" s="183" t="s">
        <v>70</v>
      </c>
      <c r="D223" s="183"/>
      <c r="E223" s="183"/>
      <c r="F223" s="22" t="s">
        <v>71</v>
      </c>
      <c r="G223" s="17" t="s">
        <v>4858</v>
      </c>
      <c r="H223" s="17"/>
      <c r="I223" s="23">
        <v>0.43</v>
      </c>
      <c r="J223" s="109"/>
      <c r="K223" s="132"/>
      <c r="L223" s="147">
        <v>0.43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0.49977476592929998</v>
      </c>
      <c r="T223" s="2">
        <f t="shared" si="9"/>
        <v>0.49977476592929998</v>
      </c>
    </row>
    <row r="224" spans="1:20" s="2" customFormat="1" ht="22.5" x14ac:dyDescent="0.25">
      <c r="A224" s="20"/>
      <c r="B224" s="21" t="s">
        <v>41</v>
      </c>
      <c r="C224" s="183" t="s">
        <v>42</v>
      </c>
      <c r="D224" s="183"/>
      <c r="E224" s="183"/>
      <c r="F224" s="22" t="s">
        <v>21</v>
      </c>
      <c r="G224" s="17" t="s">
        <v>4859</v>
      </c>
      <c r="H224" s="17"/>
      <c r="I224" s="23">
        <v>27.78</v>
      </c>
      <c r="J224" s="109"/>
      <c r="K224" s="132"/>
      <c r="L224" s="147">
        <v>27.78</v>
      </c>
      <c r="M224" s="24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32.287774412827801</v>
      </c>
      <c r="T224" s="2">
        <f t="shared" si="9"/>
        <v>32.287774412827801</v>
      </c>
    </row>
    <row r="225" spans="1:20" s="2" customFormat="1" ht="22.5" x14ac:dyDescent="0.25">
      <c r="A225" s="20"/>
      <c r="B225" s="21" t="s">
        <v>778</v>
      </c>
      <c r="C225" s="183" t="s">
        <v>24</v>
      </c>
      <c r="D225" s="183"/>
      <c r="E225" s="183"/>
      <c r="F225" s="22" t="s">
        <v>71</v>
      </c>
      <c r="G225" s="17" t="s">
        <v>4860</v>
      </c>
      <c r="H225" s="17"/>
      <c r="I225" s="23">
        <v>13.46</v>
      </c>
      <c r="J225" s="109"/>
      <c r="K225" s="132"/>
      <c r="L225" s="147">
        <v>13.46</v>
      </c>
      <c r="M225" s="24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15.6441124404846</v>
      </c>
      <c r="T225" s="2">
        <f t="shared" si="9"/>
        <v>15.6441124404846</v>
      </c>
    </row>
    <row r="226" spans="1:20" s="2" customFormat="1" ht="22.5" x14ac:dyDescent="0.25">
      <c r="A226" s="20"/>
      <c r="B226" s="21" t="s">
        <v>965</v>
      </c>
      <c r="C226" s="183" t="s">
        <v>966</v>
      </c>
      <c r="D226" s="183"/>
      <c r="E226" s="183"/>
      <c r="F226" s="22" t="s">
        <v>21</v>
      </c>
      <c r="G226" s="17" t="s">
        <v>4861</v>
      </c>
      <c r="H226" s="17"/>
      <c r="I226" s="23">
        <v>55.78</v>
      </c>
      <c r="J226" s="109"/>
      <c r="K226" s="132"/>
      <c r="L226" s="147">
        <v>55.78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64.831247543107807</v>
      </c>
      <c r="T226" s="2">
        <f t="shared" si="9"/>
        <v>64.831247543107807</v>
      </c>
    </row>
    <row r="227" spans="1:20" s="2" customFormat="1" ht="22.5" x14ac:dyDescent="0.25">
      <c r="A227" s="20"/>
      <c r="B227" s="21" t="s">
        <v>968</v>
      </c>
      <c r="C227" s="183" t="s">
        <v>969</v>
      </c>
      <c r="D227" s="183"/>
      <c r="E227" s="183"/>
      <c r="F227" s="22" t="s">
        <v>21</v>
      </c>
      <c r="G227" s="17" t="s">
        <v>4862</v>
      </c>
      <c r="H227" s="17"/>
      <c r="I227" s="23">
        <v>15.72</v>
      </c>
      <c r="J227" s="109"/>
      <c r="K227" s="132"/>
      <c r="L227" s="147">
        <v>15.72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18.270835628857199</v>
      </c>
      <c r="T227" s="2">
        <f t="shared" si="9"/>
        <v>18.270835628857199</v>
      </c>
    </row>
    <row r="228" spans="1:20" s="2" customFormat="1" ht="22.5" x14ac:dyDescent="0.25">
      <c r="A228" s="25" t="s">
        <v>344</v>
      </c>
      <c r="B228" s="26" t="s">
        <v>815</v>
      </c>
      <c r="C228" s="186" t="s">
        <v>816</v>
      </c>
      <c r="D228" s="186"/>
      <c r="E228" s="186"/>
      <c r="F228" s="27" t="s">
        <v>817</v>
      </c>
      <c r="G228" s="28" t="s">
        <v>347</v>
      </c>
      <c r="H228" s="28"/>
      <c r="I228" s="29">
        <v>0</v>
      </c>
      <c r="J228" s="110"/>
      <c r="K228" s="133"/>
      <c r="L228" s="148">
        <v>0</v>
      </c>
      <c r="M228" s="30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:20" s="2" customFormat="1" ht="22.5" x14ac:dyDescent="0.25">
      <c r="A229" s="25" t="s">
        <v>76</v>
      </c>
      <c r="B229" s="26" t="s">
        <v>818</v>
      </c>
      <c r="C229" s="186" t="s">
        <v>819</v>
      </c>
      <c r="D229" s="186"/>
      <c r="E229" s="186"/>
      <c r="F229" s="27" t="s">
        <v>817</v>
      </c>
      <c r="G229" s="28" t="s">
        <v>4863</v>
      </c>
      <c r="H229" s="28"/>
      <c r="I229" s="29">
        <v>0</v>
      </c>
      <c r="J229" s="110"/>
      <c r="K229" s="133"/>
      <c r="L229" s="148">
        <v>0</v>
      </c>
      <c r="M229" s="30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:20" s="2" customFormat="1" ht="22.5" x14ac:dyDescent="0.25">
      <c r="A230" s="25" t="s">
        <v>344</v>
      </c>
      <c r="B230" s="26" t="s">
        <v>821</v>
      </c>
      <c r="C230" s="186" t="s">
        <v>822</v>
      </c>
      <c r="D230" s="186"/>
      <c r="E230" s="186"/>
      <c r="F230" s="27" t="s">
        <v>79</v>
      </c>
      <c r="G230" s="28" t="s">
        <v>347</v>
      </c>
      <c r="H230" s="28"/>
      <c r="I230" s="29">
        <v>0</v>
      </c>
      <c r="J230" s="110"/>
      <c r="K230" s="133"/>
      <c r="L230" s="148">
        <v>0</v>
      </c>
      <c r="M230" s="30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:20" s="2" customFormat="1" ht="22.5" x14ac:dyDescent="0.25">
      <c r="A231" s="25" t="s">
        <v>344</v>
      </c>
      <c r="B231" s="26" t="s">
        <v>366</v>
      </c>
      <c r="C231" s="186" t="s">
        <v>367</v>
      </c>
      <c r="D231" s="186"/>
      <c r="E231" s="186"/>
      <c r="F231" s="27" t="s">
        <v>21</v>
      </c>
      <c r="G231" s="28" t="s">
        <v>347</v>
      </c>
      <c r="H231" s="28"/>
      <c r="I231" s="29">
        <v>0</v>
      </c>
      <c r="J231" s="110"/>
      <c r="K231" s="133"/>
      <c r="L231" s="148">
        <v>0</v>
      </c>
      <c r="M231" s="30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:20" s="2" customFormat="1" ht="22.5" x14ac:dyDescent="0.25">
      <c r="A232" s="25" t="s">
        <v>344</v>
      </c>
      <c r="B232" s="26" t="s">
        <v>823</v>
      </c>
      <c r="C232" s="186" t="s">
        <v>824</v>
      </c>
      <c r="D232" s="186"/>
      <c r="E232" s="186"/>
      <c r="F232" s="27" t="s">
        <v>79</v>
      </c>
      <c r="G232" s="28" t="s">
        <v>347</v>
      </c>
      <c r="H232" s="28"/>
      <c r="I232" s="29">
        <v>0</v>
      </c>
      <c r="J232" s="110"/>
      <c r="K232" s="133"/>
      <c r="L232" s="148">
        <v>0</v>
      </c>
      <c r="M232" s="30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:20" s="2" customFormat="1" ht="22.5" x14ac:dyDescent="0.25">
      <c r="A233" s="25" t="s">
        <v>344</v>
      </c>
      <c r="B233" s="26" t="s">
        <v>825</v>
      </c>
      <c r="C233" s="186" t="s">
        <v>826</v>
      </c>
      <c r="D233" s="186"/>
      <c r="E233" s="186"/>
      <c r="F233" s="27" t="s">
        <v>79</v>
      </c>
      <c r="G233" s="28" t="s">
        <v>347</v>
      </c>
      <c r="H233" s="28"/>
      <c r="I233" s="29">
        <v>0</v>
      </c>
      <c r="J233" s="110"/>
      <c r="K233" s="133"/>
      <c r="L233" s="148">
        <v>0</v>
      </c>
      <c r="M233" s="30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:20" s="2" customFormat="1" ht="22.5" x14ac:dyDescent="0.25">
      <c r="A234" s="10" t="s">
        <v>268</v>
      </c>
      <c r="B234" s="11" t="s">
        <v>4369</v>
      </c>
      <c r="C234" s="182" t="s">
        <v>4590</v>
      </c>
      <c r="D234" s="182"/>
      <c r="E234" s="182"/>
      <c r="F234" s="10" t="s">
        <v>165</v>
      </c>
      <c r="G234" s="12">
        <v>5</v>
      </c>
      <c r="H234" s="12"/>
      <c r="I234" s="13">
        <v>278337.59999999998</v>
      </c>
      <c r="J234" s="72"/>
      <c r="K234" s="131"/>
      <c r="L234" s="72">
        <v>278337.59999999998</v>
      </c>
      <c r="M234" s="13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323502.57881237898</v>
      </c>
      <c r="T234" s="2">
        <f t="shared" si="9"/>
        <v>323502.57881237898</v>
      </c>
    </row>
    <row r="235" spans="1:20" s="2" customFormat="1" ht="22.5" x14ac:dyDescent="0.25">
      <c r="A235" s="10" t="s">
        <v>1225</v>
      </c>
      <c r="B235" s="11" t="s">
        <v>4369</v>
      </c>
      <c r="C235" s="182" t="s">
        <v>4864</v>
      </c>
      <c r="D235" s="182"/>
      <c r="E235" s="182"/>
      <c r="F235" s="10" t="s">
        <v>35</v>
      </c>
      <c r="G235" s="12">
        <v>1</v>
      </c>
      <c r="H235" s="12"/>
      <c r="I235" s="13">
        <v>46101.94</v>
      </c>
      <c r="J235" s="72"/>
      <c r="K235" s="131"/>
      <c r="L235" s="72">
        <v>46101.94</v>
      </c>
      <c r="M235" s="13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53582.758772992202</v>
      </c>
      <c r="T235" s="2">
        <f t="shared" si="9"/>
        <v>53582.758772992202</v>
      </c>
    </row>
    <row r="236" spans="1:20" s="2" customFormat="1" ht="22.5" x14ac:dyDescent="0.25">
      <c r="A236" s="10" t="s">
        <v>1227</v>
      </c>
      <c r="B236" s="11" t="s">
        <v>4369</v>
      </c>
      <c r="C236" s="182" t="s">
        <v>4865</v>
      </c>
      <c r="D236" s="182"/>
      <c r="E236" s="182"/>
      <c r="F236" s="10" t="s">
        <v>35</v>
      </c>
      <c r="G236" s="12">
        <v>1</v>
      </c>
      <c r="H236" s="12"/>
      <c r="I236" s="13">
        <v>19861.62</v>
      </c>
      <c r="J236" s="72"/>
      <c r="K236" s="131"/>
      <c r="L236" s="72">
        <v>19861.62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23084.503456922601</v>
      </c>
      <c r="T236" s="2">
        <f t="shared" si="9"/>
        <v>23084.503456922601</v>
      </c>
    </row>
    <row r="237" spans="1:20" s="2" customFormat="1" ht="56.25" x14ac:dyDescent="0.25">
      <c r="A237" s="10" t="s">
        <v>294</v>
      </c>
      <c r="B237" s="11" t="s">
        <v>3283</v>
      </c>
      <c r="C237" s="182" t="s">
        <v>4866</v>
      </c>
      <c r="D237" s="182"/>
      <c r="E237" s="182"/>
      <c r="F237" s="10" t="s">
        <v>808</v>
      </c>
      <c r="G237" s="33">
        <v>2.6800000000000001E-2</v>
      </c>
      <c r="H237" s="33"/>
      <c r="I237" s="13">
        <v>1968.9</v>
      </c>
      <c r="J237" s="72"/>
      <c r="K237" s="131"/>
      <c r="L237" s="72">
        <v>346.59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2288.3872945074399</v>
      </c>
      <c r="T237" s="2">
        <f t="shared" si="9"/>
        <v>402.83008400799099</v>
      </c>
    </row>
    <row r="238" spans="1:20" s="2" customFormat="1" ht="15" x14ac:dyDescent="0.25">
      <c r="A238" s="14"/>
      <c r="B238" s="15"/>
      <c r="C238" s="15"/>
      <c r="D238" s="15"/>
      <c r="E238" s="16" t="s">
        <v>18</v>
      </c>
      <c r="F238" s="16"/>
      <c r="G238" s="17"/>
      <c r="H238" s="17"/>
      <c r="I238" s="18">
        <v>4997.57</v>
      </c>
      <c r="J238" s="114"/>
      <c r="K238" s="138"/>
      <c r="L238" s="151"/>
      <c r="M238" s="19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5808.5101789890496</v>
      </c>
      <c r="T238" s="2">
        <f t="shared" si="9"/>
        <v>0</v>
      </c>
    </row>
    <row r="239" spans="1:20" s="2" customFormat="1" ht="22.5" x14ac:dyDescent="0.25">
      <c r="A239" s="20"/>
      <c r="B239" s="21" t="s">
        <v>69</v>
      </c>
      <c r="C239" s="183" t="s">
        <v>70</v>
      </c>
      <c r="D239" s="183"/>
      <c r="E239" s="183"/>
      <c r="F239" s="22" t="s">
        <v>71</v>
      </c>
      <c r="G239" s="17" t="s">
        <v>4867</v>
      </c>
      <c r="H239" s="17"/>
      <c r="I239" s="23">
        <v>0.12</v>
      </c>
      <c r="J239" s="109"/>
      <c r="K239" s="132"/>
      <c r="L239" s="147">
        <v>0.12</v>
      </c>
      <c r="M239" s="24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0.13947202770120001</v>
      </c>
      <c r="T239" s="2">
        <f t="shared" si="9"/>
        <v>0.13947202770120001</v>
      </c>
    </row>
    <row r="240" spans="1:20" s="2" customFormat="1" ht="22.5" x14ac:dyDescent="0.25">
      <c r="A240" s="20"/>
      <c r="B240" s="21" t="s">
        <v>41</v>
      </c>
      <c r="C240" s="183" t="s">
        <v>42</v>
      </c>
      <c r="D240" s="183"/>
      <c r="E240" s="183"/>
      <c r="F240" s="22" t="s">
        <v>21</v>
      </c>
      <c r="G240" s="17" t="s">
        <v>4868</v>
      </c>
      <c r="H240" s="17"/>
      <c r="I240" s="23">
        <v>12.43</v>
      </c>
      <c r="J240" s="109"/>
      <c r="K240" s="132"/>
      <c r="L240" s="147">
        <v>12.43</v>
      </c>
      <c r="M240" s="24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14.4469775360493</v>
      </c>
      <c r="T240" s="2">
        <f t="shared" si="9"/>
        <v>14.4469775360493</v>
      </c>
    </row>
    <row r="241" spans="1:20" s="2" customFormat="1" ht="22.5" x14ac:dyDescent="0.25">
      <c r="A241" s="20"/>
      <c r="B241" s="21" t="s">
        <v>778</v>
      </c>
      <c r="C241" s="183" t="s">
        <v>24</v>
      </c>
      <c r="D241" s="183"/>
      <c r="E241" s="183"/>
      <c r="F241" s="22" t="s">
        <v>71</v>
      </c>
      <c r="G241" s="17" t="s">
        <v>4869</v>
      </c>
      <c r="H241" s="17"/>
      <c r="I241" s="23">
        <v>3.35</v>
      </c>
      <c r="J241" s="109"/>
      <c r="K241" s="132"/>
      <c r="L241" s="147">
        <v>3.35</v>
      </c>
      <c r="M241" s="24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3.8935941066585</v>
      </c>
      <c r="T241" s="2">
        <f t="shared" si="9"/>
        <v>3.8935941066585</v>
      </c>
    </row>
    <row r="242" spans="1:20" s="2" customFormat="1" ht="22.5" x14ac:dyDescent="0.25">
      <c r="A242" s="20"/>
      <c r="B242" s="21" t="s">
        <v>968</v>
      </c>
      <c r="C242" s="183" t="s">
        <v>969</v>
      </c>
      <c r="D242" s="183"/>
      <c r="E242" s="183"/>
      <c r="F242" s="22" t="s">
        <v>21</v>
      </c>
      <c r="G242" s="17" t="s">
        <v>4870</v>
      </c>
      <c r="H242" s="17"/>
      <c r="I242" s="23">
        <v>24.12</v>
      </c>
      <c r="J242" s="109"/>
      <c r="K242" s="132"/>
      <c r="L242" s="147">
        <v>24.12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28.0338775679412</v>
      </c>
      <c r="T242" s="2">
        <f t="shared" si="9"/>
        <v>28.0338775679412</v>
      </c>
    </row>
    <row r="243" spans="1:20" s="2" customFormat="1" ht="22.5" x14ac:dyDescent="0.25">
      <c r="A243" s="25" t="s">
        <v>344</v>
      </c>
      <c r="B243" s="26" t="s">
        <v>815</v>
      </c>
      <c r="C243" s="186" t="s">
        <v>816</v>
      </c>
      <c r="D243" s="186"/>
      <c r="E243" s="186"/>
      <c r="F243" s="27" t="s">
        <v>817</v>
      </c>
      <c r="G243" s="28" t="s">
        <v>347</v>
      </c>
      <c r="H243" s="28"/>
      <c r="I243" s="29">
        <v>0</v>
      </c>
      <c r="J243" s="110"/>
      <c r="K243" s="133"/>
      <c r="L243" s="148">
        <v>0</v>
      </c>
      <c r="M243" s="30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:20" s="2" customFormat="1" ht="22.5" x14ac:dyDescent="0.25">
      <c r="A244" s="25" t="s">
        <v>76</v>
      </c>
      <c r="B244" s="26" t="s">
        <v>818</v>
      </c>
      <c r="C244" s="186" t="s">
        <v>819</v>
      </c>
      <c r="D244" s="186"/>
      <c r="E244" s="186"/>
      <c r="F244" s="27" t="s">
        <v>817</v>
      </c>
      <c r="G244" s="28" t="s">
        <v>4871</v>
      </c>
      <c r="H244" s="28"/>
      <c r="I244" s="29">
        <v>0</v>
      </c>
      <c r="J244" s="110"/>
      <c r="K244" s="133"/>
      <c r="L244" s="148">
        <v>0</v>
      </c>
      <c r="M244" s="30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:20" s="2" customFormat="1" ht="22.5" x14ac:dyDescent="0.25">
      <c r="A245" s="25" t="s">
        <v>344</v>
      </c>
      <c r="B245" s="26" t="s">
        <v>821</v>
      </c>
      <c r="C245" s="186" t="s">
        <v>822</v>
      </c>
      <c r="D245" s="186"/>
      <c r="E245" s="186"/>
      <c r="F245" s="27" t="s">
        <v>79</v>
      </c>
      <c r="G245" s="28" t="s">
        <v>347</v>
      </c>
      <c r="H245" s="28"/>
      <c r="I245" s="29">
        <v>0</v>
      </c>
      <c r="J245" s="110"/>
      <c r="K245" s="133"/>
      <c r="L245" s="148">
        <v>0</v>
      </c>
      <c r="M245" s="30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:20" s="2" customFormat="1" ht="22.5" x14ac:dyDescent="0.25">
      <c r="A246" s="25" t="s">
        <v>344</v>
      </c>
      <c r="B246" s="26" t="s">
        <v>366</v>
      </c>
      <c r="C246" s="186" t="s">
        <v>367</v>
      </c>
      <c r="D246" s="186"/>
      <c r="E246" s="186"/>
      <c r="F246" s="27" t="s">
        <v>21</v>
      </c>
      <c r="G246" s="28" t="s">
        <v>347</v>
      </c>
      <c r="H246" s="28"/>
      <c r="I246" s="29">
        <v>0</v>
      </c>
      <c r="J246" s="110"/>
      <c r="K246" s="133"/>
      <c r="L246" s="148">
        <v>0</v>
      </c>
      <c r="M246" s="30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:20" s="2" customFormat="1" ht="22.5" x14ac:dyDescent="0.25">
      <c r="A247" s="25" t="s">
        <v>344</v>
      </c>
      <c r="B247" s="26" t="s">
        <v>823</v>
      </c>
      <c r="C247" s="186" t="s">
        <v>824</v>
      </c>
      <c r="D247" s="186"/>
      <c r="E247" s="186"/>
      <c r="F247" s="27" t="s">
        <v>79</v>
      </c>
      <c r="G247" s="28" t="s">
        <v>347</v>
      </c>
      <c r="H247" s="28"/>
      <c r="I247" s="29">
        <v>0</v>
      </c>
      <c r="J247" s="110"/>
      <c r="K247" s="133"/>
      <c r="L247" s="148">
        <v>0</v>
      </c>
      <c r="M247" s="30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:20" s="2" customFormat="1" ht="22.5" x14ac:dyDescent="0.25">
      <c r="A248" s="25" t="s">
        <v>344</v>
      </c>
      <c r="B248" s="26" t="s">
        <v>825</v>
      </c>
      <c r="C248" s="186" t="s">
        <v>826</v>
      </c>
      <c r="D248" s="186"/>
      <c r="E248" s="186"/>
      <c r="F248" s="27" t="s">
        <v>79</v>
      </c>
      <c r="G248" s="28" t="s">
        <v>347</v>
      </c>
      <c r="H248" s="28"/>
      <c r="I248" s="29">
        <v>0</v>
      </c>
      <c r="J248" s="110"/>
      <c r="K248" s="133"/>
      <c r="L248" s="148">
        <v>0</v>
      </c>
      <c r="M248" s="30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:20" s="2" customFormat="1" ht="22.5" x14ac:dyDescent="0.25">
      <c r="A249" s="10" t="s">
        <v>299</v>
      </c>
      <c r="B249" s="11" t="s">
        <v>4369</v>
      </c>
      <c r="C249" s="182" t="s">
        <v>4872</v>
      </c>
      <c r="D249" s="182"/>
      <c r="E249" s="182"/>
      <c r="F249" s="10" t="s">
        <v>165</v>
      </c>
      <c r="G249" s="32">
        <v>1.2</v>
      </c>
      <c r="H249" s="32"/>
      <c r="I249" s="13">
        <v>120389.35</v>
      </c>
      <c r="J249" s="72"/>
      <c r="K249" s="131"/>
      <c r="L249" s="72">
        <v>120389.35</v>
      </c>
      <c r="M249" s="13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139924.556317746</v>
      </c>
      <c r="T249" s="2">
        <f t="shared" si="9"/>
        <v>139924.556317746</v>
      </c>
    </row>
    <row r="250" spans="1:20" s="2" customFormat="1" ht="56.25" x14ac:dyDescent="0.25">
      <c r="A250" s="10" t="s">
        <v>302</v>
      </c>
      <c r="B250" s="11" t="s">
        <v>2673</v>
      </c>
      <c r="C250" s="182" t="s">
        <v>4873</v>
      </c>
      <c r="D250" s="182"/>
      <c r="E250" s="182"/>
      <c r="F250" s="10" t="s">
        <v>808</v>
      </c>
      <c r="G250" s="33">
        <v>7.3400000000000007E-2</v>
      </c>
      <c r="H250" s="33"/>
      <c r="I250" s="13">
        <v>4571.54</v>
      </c>
      <c r="J250" s="72"/>
      <c r="K250" s="131"/>
      <c r="L250" s="72">
        <v>975.26</v>
      </c>
      <c r="M250" s="13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5313.3496126428599</v>
      </c>
      <c r="T250" s="2">
        <f t="shared" si="9"/>
        <v>1133.5124144655999</v>
      </c>
    </row>
    <row r="251" spans="1:20" s="2" customFormat="1" ht="15" x14ac:dyDescent="0.25">
      <c r="A251" s="14"/>
      <c r="B251" s="15"/>
      <c r="C251" s="15"/>
      <c r="D251" s="15"/>
      <c r="E251" s="16" t="s">
        <v>18</v>
      </c>
      <c r="F251" s="16"/>
      <c r="G251" s="17"/>
      <c r="H251" s="17"/>
      <c r="I251" s="18">
        <v>11278.66</v>
      </c>
      <c r="J251" s="114"/>
      <c r="K251" s="138"/>
      <c r="L251" s="151"/>
      <c r="M251" s="19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13108.8131662701</v>
      </c>
      <c r="T251" s="2">
        <f t="shared" si="9"/>
        <v>0</v>
      </c>
    </row>
    <row r="252" spans="1:20" s="2" customFormat="1" ht="22.5" x14ac:dyDescent="0.25">
      <c r="A252" s="20"/>
      <c r="B252" s="21" t="s">
        <v>69</v>
      </c>
      <c r="C252" s="183" t="s">
        <v>70</v>
      </c>
      <c r="D252" s="183"/>
      <c r="E252" s="183"/>
      <c r="F252" s="22" t="s">
        <v>71</v>
      </c>
      <c r="G252" s="17" t="s">
        <v>4874</v>
      </c>
      <c r="H252" s="17"/>
      <c r="I252" s="23">
        <v>0.34</v>
      </c>
      <c r="J252" s="109"/>
      <c r="K252" s="132"/>
      <c r="L252" s="147">
        <v>0.34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0.3951707451534</v>
      </c>
      <c r="T252" s="2">
        <f t="shared" si="9"/>
        <v>0.3951707451534</v>
      </c>
    </row>
    <row r="253" spans="1:20" s="2" customFormat="1" ht="22.5" x14ac:dyDescent="0.25">
      <c r="A253" s="20"/>
      <c r="B253" s="21" t="s">
        <v>41</v>
      </c>
      <c r="C253" s="183" t="s">
        <v>42</v>
      </c>
      <c r="D253" s="183"/>
      <c r="E253" s="183"/>
      <c r="F253" s="22" t="s">
        <v>21</v>
      </c>
      <c r="G253" s="17" t="s">
        <v>4875</v>
      </c>
      <c r="H253" s="17"/>
      <c r="I253" s="23">
        <v>31.23</v>
      </c>
      <c r="J253" s="109"/>
      <c r="K253" s="132"/>
      <c r="L253" s="147">
        <v>31.23</v>
      </c>
      <c r="M253" s="24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36.297595209237301</v>
      </c>
      <c r="T253" s="2">
        <f t="shared" si="9"/>
        <v>36.297595209237301</v>
      </c>
    </row>
    <row r="254" spans="1:20" s="2" customFormat="1" ht="22.5" x14ac:dyDescent="0.25">
      <c r="A254" s="20"/>
      <c r="B254" s="21" t="s">
        <v>778</v>
      </c>
      <c r="C254" s="183" t="s">
        <v>24</v>
      </c>
      <c r="D254" s="183"/>
      <c r="E254" s="183"/>
      <c r="F254" s="22" t="s">
        <v>71</v>
      </c>
      <c r="G254" s="17" t="s">
        <v>4876</v>
      </c>
      <c r="H254" s="17"/>
      <c r="I254" s="23">
        <v>6.88</v>
      </c>
      <c r="J254" s="109"/>
      <c r="K254" s="132"/>
      <c r="L254" s="147">
        <v>6.88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7.9963962548687997</v>
      </c>
      <c r="T254" s="2">
        <f t="shared" si="9"/>
        <v>7.9963962548687997</v>
      </c>
    </row>
    <row r="255" spans="1:20" s="2" customFormat="1" ht="22.5" x14ac:dyDescent="0.25">
      <c r="A255" s="20"/>
      <c r="B255" s="21" t="s">
        <v>968</v>
      </c>
      <c r="C255" s="183" t="s">
        <v>969</v>
      </c>
      <c r="D255" s="183"/>
      <c r="E255" s="183"/>
      <c r="F255" s="22" t="s">
        <v>21</v>
      </c>
      <c r="G255" s="17" t="s">
        <v>4877</v>
      </c>
      <c r="H255" s="17"/>
      <c r="I255" s="23">
        <v>74.17</v>
      </c>
      <c r="J255" s="109"/>
      <c r="K255" s="132"/>
      <c r="L255" s="147">
        <v>74.17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86.205335788316702</v>
      </c>
      <c r="T255" s="2">
        <f t="shared" si="9"/>
        <v>86.205335788316702</v>
      </c>
    </row>
    <row r="256" spans="1:20" s="2" customFormat="1" ht="22.5" x14ac:dyDescent="0.25">
      <c r="A256" s="25" t="s">
        <v>344</v>
      </c>
      <c r="B256" s="26" t="s">
        <v>815</v>
      </c>
      <c r="C256" s="186" t="s">
        <v>816</v>
      </c>
      <c r="D256" s="186"/>
      <c r="E256" s="186"/>
      <c r="F256" s="27" t="s">
        <v>817</v>
      </c>
      <c r="G256" s="28" t="s">
        <v>347</v>
      </c>
      <c r="H256" s="28"/>
      <c r="I256" s="29">
        <v>0</v>
      </c>
      <c r="J256" s="110"/>
      <c r="K256" s="133"/>
      <c r="L256" s="148">
        <v>0</v>
      </c>
      <c r="M256" s="30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:20" s="2" customFormat="1" ht="22.5" x14ac:dyDescent="0.25">
      <c r="A257" s="25" t="s">
        <v>76</v>
      </c>
      <c r="B257" s="26" t="s">
        <v>818</v>
      </c>
      <c r="C257" s="186" t="s">
        <v>819</v>
      </c>
      <c r="D257" s="186"/>
      <c r="E257" s="186"/>
      <c r="F257" s="27" t="s">
        <v>817</v>
      </c>
      <c r="G257" s="28" t="s">
        <v>4878</v>
      </c>
      <c r="H257" s="28"/>
      <c r="I257" s="29">
        <v>0</v>
      </c>
      <c r="J257" s="110"/>
      <c r="K257" s="133"/>
      <c r="L257" s="148">
        <v>0</v>
      </c>
      <c r="M257" s="30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:20" s="2" customFormat="1" ht="22.5" x14ac:dyDescent="0.25">
      <c r="A258" s="25" t="s">
        <v>344</v>
      </c>
      <c r="B258" s="26" t="s">
        <v>821</v>
      </c>
      <c r="C258" s="186" t="s">
        <v>822</v>
      </c>
      <c r="D258" s="186"/>
      <c r="E258" s="186"/>
      <c r="F258" s="27" t="s">
        <v>79</v>
      </c>
      <c r="G258" s="28" t="s">
        <v>347</v>
      </c>
      <c r="H258" s="28"/>
      <c r="I258" s="29">
        <v>0</v>
      </c>
      <c r="J258" s="110"/>
      <c r="K258" s="133"/>
      <c r="L258" s="148">
        <v>0</v>
      </c>
      <c r="M258" s="30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:20" s="2" customFormat="1" ht="22.5" x14ac:dyDescent="0.25">
      <c r="A259" s="25" t="s">
        <v>344</v>
      </c>
      <c r="B259" s="26" t="s">
        <v>366</v>
      </c>
      <c r="C259" s="186" t="s">
        <v>367</v>
      </c>
      <c r="D259" s="186"/>
      <c r="E259" s="186"/>
      <c r="F259" s="27" t="s">
        <v>21</v>
      </c>
      <c r="G259" s="28" t="s">
        <v>347</v>
      </c>
      <c r="H259" s="28"/>
      <c r="I259" s="29">
        <v>0</v>
      </c>
      <c r="J259" s="110"/>
      <c r="K259" s="133"/>
      <c r="L259" s="148">
        <v>0</v>
      </c>
      <c r="M259" s="30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:20" s="2" customFormat="1" ht="22.5" x14ac:dyDescent="0.25">
      <c r="A260" s="25" t="s">
        <v>344</v>
      </c>
      <c r="B260" s="26" t="s">
        <v>825</v>
      </c>
      <c r="C260" s="186" t="s">
        <v>826</v>
      </c>
      <c r="D260" s="186"/>
      <c r="E260" s="186"/>
      <c r="F260" s="27" t="s">
        <v>79</v>
      </c>
      <c r="G260" s="28" t="s">
        <v>347</v>
      </c>
      <c r="H260" s="28"/>
      <c r="I260" s="29">
        <v>0</v>
      </c>
      <c r="J260" s="110"/>
      <c r="K260" s="133"/>
      <c r="L260" s="148">
        <v>0</v>
      </c>
      <c r="M260" s="30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:20" s="2" customFormat="1" ht="22.5" x14ac:dyDescent="0.25">
      <c r="A261" s="10" t="s">
        <v>306</v>
      </c>
      <c r="B261" s="11" t="s">
        <v>4369</v>
      </c>
      <c r="C261" s="182" t="s">
        <v>4879</v>
      </c>
      <c r="D261" s="182"/>
      <c r="E261" s="182"/>
      <c r="F261" s="10" t="s">
        <v>165</v>
      </c>
      <c r="G261" s="12">
        <v>2</v>
      </c>
      <c r="H261" s="12"/>
      <c r="I261" s="13">
        <v>247739.04</v>
      </c>
      <c r="J261" s="72"/>
      <c r="K261" s="131"/>
      <c r="L261" s="72">
        <v>247739.04</v>
      </c>
      <c r="M261" s="13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287938.88541290601</v>
      </c>
      <c r="T261" s="2">
        <f t="shared" si="9"/>
        <v>287938.88541290601</v>
      </c>
    </row>
    <row r="262" spans="1:20" s="2" customFormat="1" ht="22.5" x14ac:dyDescent="0.25">
      <c r="A262" s="10" t="s">
        <v>309</v>
      </c>
      <c r="B262" s="11" t="s">
        <v>4369</v>
      </c>
      <c r="C262" s="182" t="s">
        <v>4880</v>
      </c>
      <c r="D262" s="182"/>
      <c r="E262" s="182"/>
      <c r="F262" s="10" t="s">
        <v>35</v>
      </c>
      <c r="G262" s="12">
        <v>1</v>
      </c>
      <c r="H262" s="12"/>
      <c r="I262" s="13">
        <v>77686.87</v>
      </c>
      <c r="J262" s="72"/>
      <c r="K262" s="131"/>
      <c r="L262" s="72">
        <v>77686.87</v>
      </c>
      <c r="M262" s="13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90292.877372162693</v>
      </c>
      <c r="T262" s="2">
        <f t="shared" si="9"/>
        <v>90292.877372162693</v>
      </c>
    </row>
    <row r="263" spans="1:20" s="2" customFormat="1" ht="22.5" x14ac:dyDescent="0.25">
      <c r="A263" s="10" t="s">
        <v>313</v>
      </c>
      <c r="B263" s="11" t="s">
        <v>4881</v>
      </c>
      <c r="C263" s="182" t="s">
        <v>4617</v>
      </c>
      <c r="D263" s="182"/>
      <c r="E263" s="182"/>
      <c r="F263" s="10" t="s">
        <v>165</v>
      </c>
      <c r="G263" s="12">
        <v>15</v>
      </c>
      <c r="H263" s="12"/>
      <c r="I263" s="13">
        <v>12037.83</v>
      </c>
      <c r="J263" s="72"/>
      <c r="K263" s="131"/>
      <c r="L263" s="72">
        <v>12037.83</v>
      </c>
      <c r="M263" s="13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13991.1713268528</v>
      </c>
      <c r="T263" s="2">
        <f t="shared" si="9"/>
        <v>13991.1713268528</v>
      </c>
    </row>
    <row r="264" spans="1:20" s="2" customFormat="1" ht="22.5" x14ac:dyDescent="0.25">
      <c r="A264" s="10" t="s">
        <v>316</v>
      </c>
      <c r="B264" s="11" t="s">
        <v>4882</v>
      </c>
      <c r="C264" s="182" t="s">
        <v>4771</v>
      </c>
      <c r="D264" s="182"/>
      <c r="E264" s="182"/>
      <c r="F264" s="10" t="s">
        <v>817</v>
      </c>
      <c r="G264" s="32">
        <v>0.7</v>
      </c>
      <c r="H264" s="32"/>
      <c r="I264" s="13">
        <v>148.03</v>
      </c>
      <c r="J264" s="72"/>
      <c r="K264" s="131"/>
      <c r="L264" s="72">
        <v>148.03</v>
      </c>
      <c r="M264" s="13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172.05036883840501</v>
      </c>
      <c r="T264" s="2">
        <f t="shared" si="9"/>
        <v>172.05036883840501</v>
      </c>
    </row>
    <row r="265" spans="1:20" s="2" customFormat="1" ht="22.5" x14ac:dyDescent="0.25">
      <c r="A265" s="10" t="s">
        <v>320</v>
      </c>
      <c r="B265" s="11" t="s">
        <v>4772</v>
      </c>
      <c r="C265" s="182" t="s">
        <v>4773</v>
      </c>
      <c r="D265" s="182"/>
      <c r="E265" s="182"/>
      <c r="F265" s="10" t="s">
        <v>817</v>
      </c>
      <c r="G265" s="32">
        <v>1.3</v>
      </c>
      <c r="H265" s="32"/>
      <c r="I265" s="13">
        <v>6517.26</v>
      </c>
      <c r="J265" s="72"/>
      <c r="K265" s="131"/>
      <c r="L265" s="72">
        <v>6517.26</v>
      </c>
      <c r="M265" s="13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7574.7955604660201</v>
      </c>
      <c r="T265" s="2">
        <f t="shared" si="9"/>
        <v>7574.7955604660201</v>
      </c>
    </row>
    <row r="266" spans="1:20" s="2" customFormat="1" ht="22.5" x14ac:dyDescent="0.25">
      <c r="A266" s="10" t="s">
        <v>323</v>
      </c>
      <c r="B266" s="11" t="s">
        <v>4618</v>
      </c>
      <c r="C266" s="182" t="s">
        <v>4619</v>
      </c>
      <c r="D266" s="182"/>
      <c r="E266" s="182"/>
      <c r="F266" s="10" t="s">
        <v>817</v>
      </c>
      <c r="G266" s="32">
        <v>1.2</v>
      </c>
      <c r="H266" s="32"/>
      <c r="I266" s="13">
        <v>1412.48</v>
      </c>
      <c r="J266" s="72"/>
      <c r="K266" s="131"/>
      <c r="L266" s="72">
        <v>1412.48</v>
      </c>
      <c r="M266" s="13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1641.67874739492</v>
      </c>
      <c r="T266" s="2">
        <f t="shared" si="9"/>
        <v>1641.67874739492</v>
      </c>
    </row>
    <row r="267" spans="1:20" s="2" customFormat="1" ht="22.5" x14ac:dyDescent="0.25">
      <c r="A267" s="10" t="s">
        <v>327</v>
      </c>
      <c r="B267" s="11" t="s">
        <v>4397</v>
      </c>
      <c r="C267" s="182" t="s">
        <v>4398</v>
      </c>
      <c r="D267" s="182"/>
      <c r="E267" s="182"/>
      <c r="F267" s="10" t="s">
        <v>165</v>
      </c>
      <c r="G267" s="32">
        <v>12.2</v>
      </c>
      <c r="H267" s="32"/>
      <c r="I267" s="13">
        <v>610.66999999999996</v>
      </c>
      <c r="J267" s="72"/>
      <c r="K267" s="131"/>
      <c r="L267" s="72">
        <v>610.66999999999996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709.761526302432</v>
      </c>
      <c r="T267" s="2">
        <f t="shared" si="9"/>
        <v>709.761526302432</v>
      </c>
    </row>
    <row r="268" spans="1:20" s="2" customFormat="1" ht="15" x14ac:dyDescent="0.25">
      <c r="A268" s="10" t="s">
        <v>331</v>
      </c>
      <c r="B268" s="11" t="s">
        <v>834</v>
      </c>
      <c r="C268" s="182" t="s">
        <v>835</v>
      </c>
      <c r="D268" s="182"/>
      <c r="E268" s="182"/>
      <c r="F268" s="10" t="s">
        <v>71</v>
      </c>
      <c r="G268" s="33">
        <v>1.9699999999999999E-2</v>
      </c>
      <c r="H268" s="33"/>
      <c r="I268" s="13">
        <v>1961.3</v>
      </c>
      <c r="J268" s="72"/>
      <c r="K268" s="131"/>
      <c r="L268" s="72">
        <v>1961.3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2279.5540660863599</v>
      </c>
      <c r="T268" s="2">
        <f t="shared" si="9"/>
        <v>2279.5540660863599</v>
      </c>
    </row>
    <row r="269" spans="1:20" s="2" customFormat="1" ht="15" x14ac:dyDescent="0.25">
      <c r="A269" s="10" t="s">
        <v>350</v>
      </c>
      <c r="B269" s="11" t="s">
        <v>4399</v>
      </c>
      <c r="C269" s="182" t="s">
        <v>24</v>
      </c>
      <c r="D269" s="182"/>
      <c r="E269" s="182"/>
      <c r="F269" s="10" t="s">
        <v>71</v>
      </c>
      <c r="G269" s="33">
        <v>4.4999999999999997E-3</v>
      </c>
      <c r="H269" s="33"/>
      <c r="I269" s="13">
        <v>609.07000000000005</v>
      </c>
      <c r="J269" s="72"/>
      <c r="K269" s="131"/>
      <c r="L269" s="72">
        <v>609.07000000000005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707.90189926641597</v>
      </c>
      <c r="T269" s="2">
        <f t="shared" si="9"/>
        <v>707.90189926641597</v>
      </c>
    </row>
    <row r="270" spans="1:20" s="2" customFormat="1" ht="22.5" x14ac:dyDescent="0.25">
      <c r="A270" s="10" t="s">
        <v>374</v>
      </c>
      <c r="B270" s="11" t="s">
        <v>2333</v>
      </c>
      <c r="C270" s="182" t="s">
        <v>2334</v>
      </c>
      <c r="D270" s="182"/>
      <c r="E270" s="182"/>
      <c r="F270" s="10" t="s">
        <v>726</v>
      </c>
      <c r="G270" s="31">
        <v>0.22</v>
      </c>
      <c r="H270" s="31"/>
      <c r="I270" s="13">
        <v>3406.7</v>
      </c>
      <c r="J270" s="72"/>
      <c r="K270" s="131"/>
      <c r="L270" s="72">
        <v>609.61</v>
      </c>
      <c r="M270" s="13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3959.49463974732</v>
      </c>
      <c r="T270" s="2">
        <f t="shared" si="9"/>
        <v>708.52952339107105</v>
      </c>
    </row>
    <row r="271" spans="1:20" s="2" customFormat="1" ht="15" x14ac:dyDescent="0.25">
      <c r="A271" s="14"/>
      <c r="B271" s="15"/>
      <c r="C271" s="15"/>
      <c r="D271" s="15"/>
      <c r="E271" s="16" t="s">
        <v>18</v>
      </c>
      <c r="F271" s="16"/>
      <c r="G271" s="17"/>
      <c r="H271" s="17"/>
      <c r="I271" s="18">
        <v>7311.25</v>
      </c>
      <c r="J271" s="114"/>
      <c r="K271" s="138"/>
      <c r="L271" s="151"/>
      <c r="M271" s="19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ref="S271:S316" si="10">I271*N271*O271*P271*Q271*R271</f>
        <v>8497.6238544199805</v>
      </c>
      <c r="T271" s="2">
        <f t="shared" ref="T271:T316" si="11">L271*N271*O271*P271*Q271*R271</f>
        <v>0</v>
      </c>
    </row>
    <row r="272" spans="1:20" s="2" customFormat="1" ht="22.5" x14ac:dyDescent="0.25">
      <c r="A272" s="20"/>
      <c r="B272" s="21" t="s">
        <v>730</v>
      </c>
      <c r="C272" s="183" t="s">
        <v>731</v>
      </c>
      <c r="D272" s="183"/>
      <c r="E272" s="183"/>
      <c r="F272" s="22" t="s">
        <v>71</v>
      </c>
      <c r="G272" s="17" t="s">
        <v>4883</v>
      </c>
      <c r="H272" s="17"/>
      <c r="I272" s="23">
        <v>1.79</v>
      </c>
      <c r="J272" s="109"/>
      <c r="K272" s="132"/>
      <c r="L272" s="147">
        <v>1.79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2.0804577465428999</v>
      </c>
      <c r="T272" s="2">
        <f t="shared" si="11"/>
        <v>2.0804577465428999</v>
      </c>
    </row>
    <row r="273" spans="1:20" s="2" customFormat="1" ht="22.5" x14ac:dyDescent="0.25">
      <c r="A273" s="20"/>
      <c r="B273" s="21" t="s">
        <v>733</v>
      </c>
      <c r="C273" s="183" t="s">
        <v>734</v>
      </c>
      <c r="D273" s="183"/>
      <c r="E273" s="183"/>
      <c r="F273" s="22" t="s">
        <v>71</v>
      </c>
      <c r="G273" s="17" t="s">
        <v>4884</v>
      </c>
      <c r="H273" s="17"/>
      <c r="I273" s="23">
        <v>2.2999999999999998</v>
      </c>
      <c r="J273" s="109"/>
      <c r="K273" s="132"/>
      <c r="L273" s="147">
        <v>2.2999999999999998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2.6732138642729999</v>
      </c>
      <c r="T273" s="2">
        <f t="shared" si="11"/>
        <v>2.6732138642729999</v>
      </c>
    </row>
    <row r="274" spans="1:20" s="2" customFormat="1" ht="22.5" x14ac:dyDescent="0.25">
      <c r="A274" s="20"/>
      <c r="B274" s="21" t="s">
        <v>736</v>
      </c>
      <c r="C274" s="183" t="s">
        <v>737</v>
      </c>
      <c r="D274" s="183"/>
      <c r="E274" s="183"/>
      <c r="F274" s="22" t="s">
        <v>71</v>
      </c>
      <c r="G274" s="17" t="s">
        <v>4885</v>
      </c>
      <c r="H274" s="17"/>
      <c r="I274" s="23">
        <v>0.26</v>
      </c>
      <c r="J274" s="109"/>
      <c r="K274" s="132"/>
      <c r="L274" s="147">
        <v>0.26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0.30218939335259998</v>
      </c>
      <c r="T274" s="2">
        <f t="shared" si="11"/>
        <v>0.30218939335259998</v>
      </c>
    </row>
    <row r="275" spans="1:20" s="2" customFormat="1" ht="22.5" x14ac:dyDescent="0.25">
      <c r="A275" s="20"/>
      <c r="B275" s="21" t="s">
        <v>739</v>
      </c>
      <c r="C275" s="183" t="s">
        <v>740</v>
      </c>
      <c r="D275" s="183"/>
      <c r="E275" s="183"/>
      <c r="F275" s="22" t="s">
        <v>71</v>
      </c>
      <c r="G275" s="17" t="s">
        <v>4886</v>
      </c>
      <c r="H275" s="17"/>
      <c r="I275" s="23">
        <v>56.38</v>
      </c>
      <c r="J275" s="109"/>
      <c r="K275" s="132"/>
      <c r="L275" s="147">
        <v>56.38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65.528607681613806</v>
      </c>
      <c r="T275" s="2">
        <f t="shared" si="11"/>
        <v>65.528607681613806</v>
      </c>
    </row>
    <row r="276" spans="1:20" s="2" customFormat="1" ht="22.5" x14ac:dyDescent="0.25">
      <c r="A276" s="20"/>
      <c r="B276" s="21" t="s">
        <v>2339</v>
      </c>
      <c r="C276" s="183" t="s">
        <v>2340</v>
      </c>
      <c r="D276" s="183"/>
      <c r="E276" s="183"/>
      <c r="F276" s="22" t="s">
        <v>2341</v>
      </c>
      <c r="G276" s="17" t="s">
        <v>4887</v>
      </c>
      <c r="H276" s="17"/>
      <c r="I276" s="23">
        <v>9.66</v>
      </c>
      <c r="J276" s="109"/>
      <c r="K276" s="132"/>
      <c r="L276" s="147">
        <v>9.66</v>
      </c>
      <c r="M276" s="24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11.227498229946599</v>
      </c>
      <c r="T276" s="2">
        <f t="shared" si="11"/>
        <v>11.227498229946599</v>
      </c>
    </row>
    <row r="277" spans="1:20" s="2" customFormat="1" ht="22.5" x14ac:dyDescent="0.25">
      <c r="A277" s="10" t="s">
        <v>377</v>
      </c>
      <c r="B277" s="11" t="s">
        <v>4405</v>
      </c>
      <c r="C277" s="182" t="s">
        <v>4406</v>
      </c>
      <c r="D277" s="182"/>
      <c r="E277" s="182"/>
      <c r="F277" s="10" t="s">
        <v>282</v>
      </c>
      <c r="G277" s="38">
        <v>0.34372799999999998</v>
      </c>
      <c r="H277" s="38"/>
      <c r="I277" s="13">
        <v>192.53</v>
      </c>
      <c r="J277" s="72"/>
      <c r="K277" s="131"/>
      <c r="L277" s="72">
        <v>192.53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223.7712457776</v>
      </c>
      <c r="T277" s="2">
        <f t="shared" si="11"/>
        <v>223.7712457776</v>
      </c>
    </row>
    <row r="278" spans="1:20" s="2" customFormat="1" ht="22.5" x14ac:dyDescent="0.25">
      <c r="A278" s="10" t="s">
        <v>380</v>
      </c>
      <c r="B278" s="11" t="s">
        <v>4407</v>
      </c>
      <c r="C278" s="182" t="s">
        <v>4408</v>
      </c>
      <c r="D278" s="182"/>
      <c r="E278" s="182"/>
      <c r="F278" s="10" t="s">
        <v>817</v>
      </c>
      <c r="G278" s="32">
        <v>6.1</v>
      </c>
      <c r="H278" s="32"/>
      <c r="I278" s="13">
        <v>819.33</v>
      </c>
      <c r="J278" s="72"/>
      <c r="K278" s="131"/>
      <c r="L278" s="72">
        <v>819.33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952.28013713686801</v>
      </c>
      <c r="T278" s="2">
        <f t="shared" si="11"/>
        <v>952.28013713686801</v>
      </c>
    </row>
    <row r="279" spans="1:20" s="2" customFormat="1" ht="22.5" x14ac:dyDescent="0.25">
      <c r="A279" s="10" t="s">
        <v>383</v>
      </c>
      <c r="B279" s="11" t="s">
        <v>4409</v>
      </c>
      <c r="C279" s="182" t="s">
        <v>2351</v>
      </c>
      <c r="D279" s="182"/>
      <c r="E279" s="182"/>
      <c r="F279" s="10" t="s">
        <v>165</v>
      </c>
      <c r="G279" s="32">
        <v>12.2</v>
      </c>
      <c r="H279" s="32"/>
      <c r="I279" s="13">
        <v>203.91</v>
      </c>
      <c r="J279" s="72"/>
      <c r="K279" s="131"/>
      <c r="L279" s="72">
        <v>203.91</v>
      </c>
      <c r="M279" s="13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236.99784307126399</v>
      </c>
      <c r="T279" s="2">
        <f t="shared" si="11"/>
        <v>236.99784307126399</v>
      </c>
    </row>
    <row r="280" spans="1:20" s="2" customFormat="1" ht="22.5" x14ac:dyDescent="0.25">
      <c r="A280" s="10" t="s">
        <v>386</v>
      </c>
      <c r="B280" s="11" t="s">
        <v>4410</v>
      </c>
      <c r="C280" s="182" t="s">
        <v>2357</v>
      </c>
      <c r="D280" s="182"/>
      <c r="E280" s="182"/>
      <c r="F280" s="10" t="s">
        <v>21</v>
      </c>
      <c r="G280" s="31">
        <v>3.85</v>
      </c>
      <c r="H280" s="31"/>
      <c r="I280" s="13">
        <v>4734.09</v>
      </c>
      <c r="J280" s="72"/>
      <c r="K280" s="131"/>
      <c r="L280" s="72">
        <v>4734.09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5502.2760968331104</v>
      </c>
      <c r="T280" s="2">
        <f t="shared" si="11"/>
        <v>5502.2760968331104</v>
      </c>
    </row>
    <row r="281" spans="1:20" s="2" customFormat="1" ht="22.5" x14ac:dyDescent="0.25">
      <c r="A281" s="10" t="s">
        <v>389</v>
      </c>
      <c r="B281" s="11" t="s">
        <v>4405</v>
      </c>
      <c r="C281" s="182" t="s">
        <v>4226</v>
      </c>
      <c r="D281" s="182"/>
      <c r="E281" s="182"/>
      <c r="F281" s="10" t="s">
        <v>817</v>
      </c>
      <c r="G281" s="32">
        <v>1.5</v>
      </c>
      <c r="H281" s="32"/>
      <c r="I281" s="13">
        <v>507.39</v>
      </c>
      <c r="J281" s="72"/>
      <c r="K281" s="131"/>
      <c r="L281" s="72">
        <v>507.39</v>
      </c>
      <c r="M281" s="13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589.72260112759898</v>
      </c>
      <c r="T281" s="2">
        <f t="shared" si="11"/>
        <v>589.72260112759898</v>
      </c>
    </row>
    <row r="282" spans="1:20" s="2" customFormat="1" ht="22.5" x14ac:dyDescent="0.25">
      <c r="A282" s="10" t="s">
        <v>392</v>
      </c>
      <c r="B282" s="11" t="s">
        <v>4411</v>
      </c>
      <c r="C282" s="182" t="s">
        <v>4228</v>
      </c>
      <c r="D282" s="182"/>
      <c r="E282" s="182"/>
      <c r="F282" s="10" t="s">
        <v>21</v>
      </c>
      <c r="G282" s="32">
        <v>3.5</v>
      </c>
      <c r="H282" s="32"/>
      <c r="I282" s="13">
        <v>229.14</v>
      </c>
      <c r="J282" s="72"/>
      <c r="K282" s="131"/>
      <c r="L282" s="72">
        <v>229.14</v>
      </c>
      <c r="M282" s="13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266.32183689544098</v>
      </c>
      <c r="T282" s="2">
        <f t="shared" si="11"/>
        <v>266.32183689544098</v>
      </c>
    </row>
    <row r="283" spans="1:20" s="2" customFormat="1" ht="15" x14ac:dyDescent="0.25">
      <c r="A283" s="10" t="s">
        <v>395</v>
      </c>
      <c r="B283" s="11" t="s">
        <v>4412</v>
      </c>
      <c r="C283" s="182" t="s">
        <v>4413</v>
      </c>
      <c r="D283" s="182"/>
      <c r="E283" s="182"/>
      <c r="F283" s="10" t="s">
        <v>21</v>
      </c>
      <c r="G283" s="32">
        <v>6.5</v>
      </c>
      <c r="H283" s="32"/>
      <c r="I283" s="13">
        <v>2840.96</v>
      </c>
      <c r="J283" s="72"/>
      <c r="K283" s="131"/>
      <c r="L283" s="72">
        <v>2840.96</v>
      </c>
      <c r="M283" s="13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3301.95376515001</v>
      </c>
      <c r="T283" s="2">
        <f t="shared" si="11"/>
        <v>3301.95376515001</v>
      </c>
    </row>
    <row r="284" spans="1:20" s="55" customFormat="1" ht="20.25" customHeight="1" x14ac:dyDescent="0.25">
      <c r="A284" s="184" t="s">
        <v>6535</v>
      </c>
      <c r="B284" s="185"/>
      <c r="C284" s="185"/>
      <c r="D284" s="185"/>
      <c r="E284" s="185"/>
      <c r="F284" s="185"/>
      <c r="G284" s="185"/>
      <c r="H284" s="165"/>
      <c r="I284" s="166"/>
      <c r="J284" s="167"/>
      <c r="K284" s="168"/>
      <c r="L284" s="169"/>
      <c r="M284" s="170"/>
    </row>
    <row r="285" spans="1:20" s="172" customFormat="1" ht="20.25" customHeight="1" thickBot="1" x14ac:dyDescent="0.3">
      <c r="A285" s="174" t="s">
        <v>6546</v>
      </c>
      <c r="B285" s="175"/>
      <c r="C285" s="175"/>
      <c r="D285" s="175"/>
      <c r="E285" s="175"/>
      <c r="F285" s="175"/>
      <c r="G285" s="175"/>
      <c r="H285" s="171"/>
      <c r="I285" s="176"/>
      <c r="J285" s="177"/>
      <c r="K285" s="177"/>
      <c r="L285" s="177"/>
      <c r="M285" s="178"/>
    </row>
    <row r="286" spans="1:20" s="172" customFormat="1" ht="20.25" customHeight="1" thickBot="1" x14ac:dyDescent="0.3">
      <c r="A286" s="174" t="s">
        <v>6547</v>
      </c>
      <c r="B286" s="175"/>
      <c r="C286" s="175"/>
      <c r="D286" s="175"/>
      <c r="E286" s="175"/>
      <c r="F286" s="175"/>
      <c r="G286" s="175"/>
      <c r="H286" s="171"/>
      <c r="I286" s="179"/>
      <c r="J286" s="180"/>
      <c r="K286" s="180"/>
      <c r="L286" s="180"/>
      <c r="M286" s="181"/>
    </row>
    <row r="287" spans="1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ref="S317:S380" si="12">I317*N317*O317*P317*Q317*R317</f>
        <v>0</v>
      </c>
      <c r="T317" s="2">
        <f t="shared" ref="T317:T380" si="13">L317*N317*O317*P317*Q317*R317</f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2"/>
        <v>0</v>
      </c>
      <c r="T318" s="2">
        <f t="shared" si="13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2"/>
        <v>0</v>
      </c>
      <c r="T319" s="2">
        <f t="shared" si="13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</v>
      </c>
      <c r="T320" s="2">
        <f t="shared" si="13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0</v>
      </c>
      <c r="T321" s="2">
        <f t="shared" si="13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0</v>
      </c>
      <c r="T322" s="2">
        <f t="shared" si="13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0</v>
      </c>
      <c r="T323" s="2">
        <f t="shared" si="13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</v>
      </c>
      <c r="T324" s="2">
        <f t="shared" si="13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ref="S381:S444" si="14">I381*N381*O381*P381*Q381*R381</f>
        <v>0</v>
      </c>
      <c r="T381" s="2">
        <f t="shared" ref="T381:T444" si="15">L381*N381*O381*P381*Q381*R381</f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ref="S445:S508" si="16">I445*N445*O445*P445*Q445*R445</f>
        <v>0</v>
      </c>
      <c r="T445" s="2">
        <f t="shared" ref="T445:T508" si="17">L445*N445*O445*P445*Q445*R445</f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ref="S509:S572" si="18">I509*N509*O509*P509*Q509*R509</f>
        <v>0</v>
      </c>
      <c r="T509" s="2">
        <f t="shared" ref="T509:T572" si="19">L509*N509*O509*P509*Q509*R509</f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ref="S573:S587" si="20">I573*N573*O573*P573*Q573*R573</f>
        <v>0</v>
      </c>
      <c r="T573" s="2">
        <f t="shared" ref="T573:T587" si="21">L573*N573*O573*P573*Q573*R573</f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20"/>
        <v>0</v>
      </c>
      <c r="T574" s="2">
        <f t="shared" si="21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20"/>
        <v>0</v>
      </c>
      <c r="T575" s="2">
        <f t="shared" si="21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20"/>
        <v>0</v>
      </c>
      <c r="T576" s="2">
        <f t="shared" si="21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20"/>
        <v>0</v>
      </c>
      <c r="T577" s="2">
        <f t="shared" si="21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20"/>
        <v>0</v>
      </c>
      <c r="T578" s="2">
        <f t="shared" si="21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20"/>
        <v>0</v>
      </c>
      <c r="T579" s="2">
        <f t="shared" si="21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20"/>
        <v>0</v>
      </c>
      <c r="T580" s="2">
        <f t="shared" si="21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20"/>
        <v>0</v>
      </c>
      <c r="T581" s="2">
        <f t="shared" si="21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20"/>
        <v>0</v>
      </c>
      <c r="T582" s="2">
        <f t="shared" si="21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20"/>
        <v>0</v>
      </c>
      <c r="T583" s="2">
        <f t="shared" si="21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20"/>
        <v>0</v>
      </c>
      <c r="T584" s="2">
        <f t="shared" si="21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20"/>
        <v>0</v>
      </c>
      <c r="T585" s="2">
        <f t="shared" si="21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20"/>
        <v>0</v>
      </c>
      <c r="T586" s="2">
        <f t="shared" si="21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20"/>
        <v>0</v>
      </c>
      <c r="T587" s="2">
        <f t="shared" si="21"/>
        <v>0</v>
      </c>
    </row>
  </sheetData>
  <autoFilter ref="A12:T587" xr:uid="{00000000-0001-0000-1100-000000000000}"/>
  <mergeCells count="253"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3:E23"/>
    <mergeCell ref="C25:E25"/>
    <mergeCell ref="C26:E26"/>
    <mergeCell ref="C27:E27"/>
    <mergeCell ref="C28:E28"/>
    <mergeCell ref="C19:E19"/>
    <mergeCell ref="A20:L20"/>
    <mergeCell ref="A21:L21"/>
    <mergeCell ref="C22:E22"/>
    <mergeCell ref="C34:E34"/>
    <mergeCell ref="C35:E3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A69:L69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121:E121"/>
    <mergeCell ref="C122:E122"/>
    <mergeCell ref="C123:E123"/>
    <mergeCell ref="C124:E124"/>
    <mergeCell ref="C125:E125"/>
    <mergeCell ref="C115:E115"/>
    <mergeCell ref="C116:E116"/>
    <mergeCell ref="A117:L117"/>
    <mergeCell ref="A118:L118"/>
    <mergeCell ref="C119:E119"/>
    <mergeCell ref="C132:E132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A176:L176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A284:G284"/>
    <mergeCell ref="A285:G285"/>
    <mergeCell ref="A286:G286"/>
    <mergeCell ref="I285:M285"/>
    <mergeCell ref="I286:M286"/>
    <mergeCell ref="C279:E279"/>
    <mergeCell ref="C280:E280"/>
    <mergeCell ref="C281:E281"/>
    <mergeCell ref="C282:E282"/>
    <mergeCell ref="C283:E28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T579"/>
  <sheetViews>
    <sheetView topLeftCell="A314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4888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4889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4890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13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15</v>
      </c>
      <c r="C14" s="200" t="s">
        <v>16</v>
      </c>
      <c r="D14" s="201"/>
      <c r="E14" s="202"/>
      <c r="F14" s="10" t="s">
        <v>17</v>
      </c>
      <c r="G14" s="12">
        <v>1</v>
      </c>
      <c r="H14" s="12"/>
      <c r="I14" s="13">
        <v>4647</v>
      </c>
      <c r="J14" s="72"/>
      <c r="K14" s="131"/>
      <c r="L14" s="72">
        <v>36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5401.0542727289703</v>
      </c>
      <c r="T14" s="2">
        <f>L14*N14*O14*P14*Q14*R14</f>
        <v>41.841608310360002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4647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2" si="0">I15*N15*O15*P15*Q15*R15</f>
        <v>5401.0542727289703</v>
      </c>
      <c r="T15" s="2">
        <f t="shared" ref="T15:T62" si="1">L15*N15*O15*P15*Q15*R15</f>
        <v>0</v>
      </c>
    </row>
    <row r="16" spans="1:20" s="2" customFormat="1" ht="22.5" x14ac:dyDescent="0.25">
      <c r="A16" s="20"/>
      <c r="B16" s="21" t="s">
        <v>19</v>
      </c>
      <c r="C16" s="183" t="s">
        <v>20</v>
      </c>
      <c r="D16" s="183"/>
      <c r="E16" s="183"/>
      <c r="F16" s="22" t="s">
        <v>21</v>
      </c>
      <c r="G16" s="17" t="s">
        <v>1534</v>
      </c>
      <c r="H16" s="17"/>
      <c r="I16" s="23">
        <v>1.1299999999999999</v>
      </c>
      <c r="J16" s="109"/>
      <c r="K16" s="132"/>
      <c r="L16" s="147">
        <v>1.1299999999999999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1.3133615941862999</v>
      </c>
      <c r="T16" s="2">
        <f t="shared" si="1"/>
        <v>1.3133615941862999</v>
      </c>
    </row>
    <row r="17" spans="1:20" s="2" customFormat="1" ht="22.5" x14ac:dyDescent="0.25">
      <c r="A17" s="20"/>
      <c r="B17" s="21" t="s">
        <v>23</v>
      </c>
      <c r="C17" s="183" t="s">
        <v>24</v>
      </c>
      <c r="D17" s="183"/>
      <c r="E17" s="183"/>
      <c r="F17" s="22" t="s">
        <v>21</v>
      </c>
      <c r="G17" s="17" t="s">
        <v>1534</v>
      </c>
      <c r="H17" s="17"/>
      <c r="I17" s="23">
        <v>1.56</v>
      </c>
      <c r="J17" s="109"/>
      <c r="K17" s="132"/>
      <c r="L17" s="147">
        <v>1.56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20"/>
      <c r="B18" s="21" t="s">
        <v>25</v>
      </c>
      <c r="C18" s="183" t="s">
        <v>26</v>
      </c>
      <c r="D18" s="183"/>
      <c r="E18" s="183"/>
      <c r="F18" s="22" t="s">
        <v>21</v>
      </c>
      <c r="G18" s="17" t="s">
        <v>1535</v>
      </c>
      <c r="H18" s="17"/>
      <c r="I18" s="23">
        <v>0.51</v>
      </c>
      <c r="J18" s="109"/>
      <c r="K18" s="132"/>
      <c r="L18" s="147">
        <v>0.51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0.59275611773009995</v>
      </c>
      <c r="T18" s="2">
        <f t="shared" si="1"/>
        <v>0.59275611773009995</v>
      </c>
    </row>
    <row r="19" spans="1:20" s="2" customFormat="1" ht="22.5" x14ac:dyDescent="0.25">
      <c r="A19" s="20"/>
      <c r="B19" s="21" t="s">
        <v>28</v>
      </c>
      <c r="C19" s="183" t="s">
        <v>29</v>
      </c>
      <c r="D19" s="183"/>
      <c r="E19" s="183"/>
      <c r="F19" s="22" t="s">
        <v>30</v>
      </c>
      <c r="G19" s="17" t="s">
        <v>1536</v>
      </c>
      <c r="H19" s="17"/>
      <c r="I19" s="23">
        <v>0.89</v>
      </c>
      <c r="J19" s="109"/>
      <c r="K19" s="132"/>
      <c r="L19" s="147">
        <v>0.89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1.0344175387839001</v>
      </c>
      <c r="T19" s="2">
        <f t="shared" si="1"/>
        <v>1.0344175387839001</v>
      </c>
    </row>
    <row r="20" spans="1:20" s="2" customFormat="1" ht="22.5" x14ac:dyDescent="0.25">
      <c r="A20" s="10" t="s">
        <v>32</v>
      </c>
      <c r="B20" s="11" t="s">
        <v>4891</v>
      </c>
      <c r="C20" s="182" t="s">
        <v>4892</v>
      </c>
      <c r="D20" s="182"/>
      <c r="E20" s="182"/>
      <c r="F20" s="10" t="s">
        <v>35</v>
      </c>
      <c r="G20" s="12">
        <v>1</v>
      </c>
      <c r="H20" s="12"/>
      <c r="I20" s="13">
        <v>40857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47486.738631565997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50</v>
      </c>
      <c r="C21" s="182" t="s">
        <v>51</v>
      </c>
      <c r="D21" s="182"/>
      <c r="E21" s="182"/>
      <c r="F21" s="10" t="s">
        <v>17</v>
      </c>
      <c r="G21" s="12">
        <v>1</v>
      </c>
      <c r="H21" s="12"/>
      <c r="I21" s="13">
        <v>2795</v>
      </c>
      <c r="J21" s="72"/>
      <c r="K21" s="131"/>
      <c r="L21" s="72">
        <v>61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3248.5359785404498</v>
      </c>
      <c r="T21" s="2">
        <f t="shared" si="1"/>
        <v>70.898280748109997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6448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7494.2969551444803</v>
      </c>
      <c r="T22" s="2">
        <f t="shared" si="1"/>
        <v>0</v>
      </c>
    </row>
    <row r="23" spans="1:20" s="2" customFormat="1" ht="22.5" x14ac:dyDescent="0.25">
      <c r="A23" s="20"/>
      <c r="B23" s="21" t="s">
        <v>41</v>
      </c>
      <c r="C23" s="183" t="s">
        <v>42</v>
      </c>
      <c r="D23" s="183"/>
      <c r="E23" s="183"/>
      <c r="F23" s="22" t="s">
        <v>21</v>
      </c>
      <c r="G23" s="17" t="s">
        <v>156</v>
      </c>
      <c r="H23" s="17"/>
      <c r="I23" s="23">
        <v>2.81</v>
      </c>
      <c r="J23" s="109"/>
      <c r="K23" s="132"/>
      <c r="L23" s="147">
        <v>2.81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3.2659699820030998</v>
      </c>
      <c r="T23" s="2">
        <f t="shared" si="1"/>
        <v>3.2659699820030998</v>
      </c>
    </row>
    <row r="24" spans="1:20" s="2" customFormat="1" ht="22.5" x14ac:dyDescent="0.25">
      <c r="A24" s="20"/>
      <c r="B24" s="21" t="s">
        <v>23</v>
      </c>
      <c r="C24" s="183" t="s">
        <v>24</v>
      </c>
      <c r="D24" s="183"/>
      <c r="E24" s="183"/>
      <c r="F24" s="22" t="s">
        <v>21</v>
      </c>
      <c r="G24" s="17" t="s">
        <v>4893</v>
      </c>
      <c r="H24" s="17"/>
      <c r="I24" s="23">
        <v>2.66</v>
      </c>
      <c r="J24" s="109"/>
      <c r="K24" s="132"/>
      <c r="L24" s="147">
        <v>2.66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3.0916299473766</v>
      </c>
      <c r="T24" s="2">
        <f t="shared" si="1"/>
        <v>3.0916299473766</v>
      </c>
    </row>
    <row r="25" spans="1:20" s="2" customFormat="1" ht="22.5" x14ac:dyDescent="0.25">
      <c r="A25" s="20"/>
      <c r="B25" s="21" t="s">
        <v>28</v>
      </c>
      <c r="C25" s="183" t="s">
        <v>29</v>
      </c>
      <c r="D25" s="183"/>
      <c r="E25" s="183"/>
      <c r="F25" s="22" t="s">
        <v>30</v>
      </c>
      <c r="G25" s="17" t="s">
        <v>4894</v>
      </c>
      <c r="H25" s="17"/>
      <c r="I25" s="23">
        <v>1.61</v>
      </c>
      <c r="J25" s="109"/>
      <c r="K25" s="132"/>
      <c r="L25" s="147">
        <v>1.61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1.8712497049911001</v>
      </c>
      <c r="T25" s="2">
        <f t="shared" si="1"/>
        <v>1.8712497049911001</v>
      </c>
    </row>
    <row r="26" spans="1:20" s="2" customFormat="1" ht="22.5" x14ac:dyDescent="0.25">
      <c r="A26" s="10" t="s">
        <v>1080</v>
      </c>
      <c r="B26" s="11" t="s">
        <v>4895</v>
      </c>
      <c r="C26" s="182" t="s">
        <v>4896</v>
      </c>
      <c r="D26" s="182"/>
      <c r="E26" s="182"/>
      <c r="F26" s="10" t="s">
        <v>35</v>
      </c>
      <c r="G26" s="12">
        <v>1</v>
      </c>
      <c r="H26" s="12"/>
      <c r="I26" s="13">
        <v>28948</v>
      </c>
      <c r="J26" s="72"/>
      <c r="K26" s="131"/>
      <c r="L26" s="72"/>
      <c r="M26" s="1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33645.302149119503</v>
      </c>
      <c r="T26" s="2">
        <f t="shared" si="1"/>
        <v>0</v>
      </c>
    </row>
    <row r="27" spans="1:20" s="2" customFormat="1" ht="15" x14ac:dyDescent="0.25">
      <c r="A27" s="10" t="s">
        <v>46</v>
      </c>
      <c r="B27" s="11" t="s">
        <v>57</v>
      </c>
      <c r="C27" s="182" t="s">
        <v>58</v>
      </c>
      <c r="D27" s="182"/>
      <c r="E27" s="182"/>
      <c r="F27" s="10" t="s">
        <v>17</v>
      </c>
      <c r="G27" s="12">
        <v>1</v>
      </c>
      <c r="H27" s="12"/>
      <c r="I27" s="13">
        <v>913</v>
      </c>
      <c r="J27" s="72"/>
      <c r="K27" s="131"/>
      <c r="L27" s="72">
        <v>75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1061.14967742663</v>
      </c>
      <c r="T27" s="2">
        <f t="shared" si="1"/>
        <v>87.17001731325</v>
      </c>
    </row>
    <row r="28" spans="1:20" s="2" customFormat="1" ht="15" x14ac:dyDescent="0.25">
      <c r="A28" s="14"/>
      <c r="B28" s="15"/>
      <c r="C28" s="15"/>
      <c r="D28" s="15"/>
      <c r="E28" s="16" t="s">
        <v>18</v>
      </c>
      <c r="F28" s="16"/>
      <c r="G28" s="17"/>
      <c r="H28" s="17"/>
      <c r="I28" s="18">
        <v>1604</v>
      </c>
      <c r="J28" s="114"/>
      <c r="K28" s="138"/>
      <c r="L28" s="151"/>
      <c r="M28" s="19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1864.2761036060399</v>
      </c>
      <c r="T28" s="2">
        <f t="shared" si="1"/>
        <v>0</v>
      </c>
    </row>
    <row r="29" spans="1:20" s="2" customFormat="1" ht="22.5" x14ac:dyDescent="0.25">
      <c r="A29" s="20"/>
      <c r="B29" s="21" t="s">
        <v>59</v>
      </c>
      <c r="C29" s="183" t="s">
        <v>60</v>
      </c>
      <c r="D29" s="183"/>
      <c r="E29" s="183"/>
      <c r="F29" s="22" t="s">
        <v>21</v>
      </c>
      <c r="G29" s="17" t="s">
        <v>1705</v>
      </c>
      <c r="H29" s="17"/>
      <c r="I29" s="23">
        <v>8.51</v>
      </c>
      <c r="J29" s="109"/>
      <c r="K29" s="132"/>
      <c r="L29" s="147">
        <v>8.51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9.8908912978101</v>
      </c>
      <c r="T29" s="2">
        <f t="shared" si="1"/>
        <v>9.8908912978101</v>
      </c>
    </row>
    <row r="30" spans="1:20" s="2" customFormat="1" ht="22.5" x14ac:dyDescent="0.25">
      <c r="A30" s="20"/>
      <c r="B30" s="21" t="s">
        <v>28</v>
      </c>
      <c r="C30" s="183" t="s">
        <v>29</v>
      </c>
      <c r="D30" s="183"/>
      <c r="E30" s="183"/>
      <c r="F30" s="22" t="s">
        <v>30</v>
      </c>
      <c r="G30" s="17" t="s">
        <v>1706</v>
      </c>
      <c r="H30" s="17"/>
      <c r="I30" s="23">
        <v>0.19</v>
      </c>
      <c r="J30" s="109"/>
      <c r="K30" s="132"/>
      <c r="L30" s="147">
        <v>0.19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0.22083071052690001</v>
      </c>
      <c r="T30" s="2">
        <f t="shared" si="1"/>
        <v>0.22083071052690001</v>
      </c>
    </row>
    <row r="31" spans="1:20" s="2" customFormat="1" ht="22.5" x14ac:dyDescent="0.25">
      <c r="A31" s="10" t="s">
        <v>4897</v>
      </c>
      <c r="B31" s="11" t="s">
        <v>64</v>
      </c>
      <c r="C31" s="182" t="s">
        <v>65</v>
      </c>
      <c r="D31" s="182"/>
      <c r="E31" s="182"/>
      <c r="F31" s="10" t="s">
        <v>35</v>
      </c>
      <c r="G31" s="12">
        <v>1</v>
      </c>
      <c r="H31" s="12"/>
      <c r="I31" s="13">
        <v>62436</v>
      </c>
      <c r="J31" s="72"/>
      <c r="K31" s="131"/>
      <c r="L31" s="72"/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72567.296012934399</v>
      </c>
      <c r="T31" s="2">
        <f t="shared" si="1"/>
        <v>0</v>
      </c>
    </row>
    <row r="32" spans="1:20" s="2" customFormat="1" ht="15" x14ac:dyDescent="0.25">
      <c r="A32" s="10" t="s">
        <v>54</v>
      </c>
      <c r="B32" s="11" t="s">
        <v>67</v>
      </c>
      <c r="C32" s="182" t="s">
        <v>68</v>
      </c>
      <c r="D32" s="182"/>
      <c r="E32" s="182"/>
      <c r="F32" s="10" t="s">
        <v>17</v>
      </c>
      <c r="G32" s="12">
        <v>1</v>
      </c>
      <c r="H32" s="12"/>
      <c r="I32" s="13">
        <v>1131</v>
      </c>
      <c r="J32" s="72"/>
      <c r="K32" s="131"/>
      <c r="L32" s="72">
        <v>214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1314.5238610838101</v>
      </c>
      <c r="T32" s="2">
        <f t="shared" si="1"/>
        <v>248.72511606713999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2764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3212.5057047176401</v>
      </c>
      <c r="T33" s="2">
        <f t="shared" si="1"/>
        <v>0</v>
      </c>
    </row>
    <row r="34" spans="1:20" s="2" customFormat="1" ht="22.5" x14ac:dyDescent="0.25">
      <c r="A34" s="20"/>
      <c r="B34" s="21" t="s">
        <v>69</v>
      </c>
      <c r="C34" s="183" t="s">
        <v>70</v>
      </c>
      <c r="D34" s="183"/>
      <c r="E34" s="183"/>
      <c r="F34" s="22" t="s">
        <v>71</v>
      </c>
      <c r="G34" s="17" t="s">
        <v>4898</v>
      </c>
      <c r="H34" s="17"/>
      <c r="I34" s="23">
        <v>1.41</v>
      </c>
      <c r="J34" s="109"/>
      <c r="K34" s="132"/>
      <c r="L34" s="147">
        <v>1.41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1.6387963254891</v>
      </c>
      <c r="T34" s="2">
        <f t="shared" si="1"/>
        <v>1.6387963254891</v>
      </c>
    </row>
    <row r="35" spans="1:20" s="2" customFormat="1" ht="22.5" x14ac:dyDescent="0.25">
      <c r="A35" s="20"/>
      <c r="B35" s="21" t="s">
        <v>73</v>
      </c>
      <c r="C35" s="183" t="s">
        <v>74</v>
      </c>
      <c r="D35" s="183"/>
      <c r="E35" s="183"/>
      <c r="F35" s="22" t="s">
        <v>71</v>
      </c>
      <c r="G35" s="17" t="s">
        <v>4899</v>
      </c>
      <c r="H35" s="17"/>
      <c r="I35" s="23">
        <v>22.8</v>
      </c>
      <c r="J35" s="109"/>
      <c r="K35" s="132"/>
      <c r="L35" s="147">
        <v>22.8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26.499685263227999</v>
      </c>
      <c r="T35" s="2">
        <f t="shared" si="1"/>
        <v>26.499685263227999</v>
      </c>
    </row>
    <row r="36" spans="1:20" s="2" customFormat="1" ht="22.5" x14ac:dyDescent="0.25">
      <c r="A36" s="25" t="s">
        <v>76</v>
      </c>
      <c r="B36" s="26" t="s">
        <v>77</v>
      </c>
      <c r="C36" s="186" t="s">
        <v>78</v>
      </c>
      <c r="D36" s="186"/>
      <c r="E36" s="186"/>
      <c r="F36" s="27" t="s">
        <v>79</v>
      </c>
      <c r="G36" s="28" t="s">
        <v>944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10" t="s">
        <v>1100</v>
      </c>
      <c r="B37" s="11" t="s">
        <v>82</v>
      </c>
      <c r="C37" s="182" t="s">
        <v>85</v>
      </c>
      <c r="D37" s="182"/>
      <c r="E37" s="182"/>
      <c r="F37" s="10" t="s">
        <v>35</v>
      </c>
      <c r="G37" s="12">
        <v>1</v>
      </c>
      <c r="H37" s="12"/>
      <c r="I37" s="13">
        <v>11670</v>
      </c>
      <c r="J37" s="72"/>
      <c r="K37" s="131"/>
      <c r="L37" s="72"/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13563.6546939417</v>
      </c>
      <c r="T37" s="2">
        <f t="shared" si="1"/>
        <v>0</v>
      </c>
    </row>
    <row r="38" spans="1:20" s="2" customFormat="1" ht="15" x14ac:dyDescent="0.25">
      <c r="A38" s="10" t="s">
        <v>833</v>
      </c>
      <c r="B38" s="11" t="s">
        <v>97</v>
      </c>
      <c r="C38" s="182" t="s">
        <v>98</v>
      </c>
      <c r="D38" s="182"/>
      <c r="E38" s="182"/>
      <c r="F38" s="10" t="s">
        <v>17</v>
      </c>
      <c r="G38" s="12">
        <v>3</v>
      </c>
      <c r="H38" s="12"/>
      <c r="I38" s="13">
        <v>1980</v>
      </c>
      <c r="J38" s="72"/>
      <c r="K38" s="131"/>
      <c r="L38" s="72">
        <v>36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2301.2884570698002</v>
      </c>
      <c r="T38" s="2">
        <f t="shared" si="1"/>
        <v>41.841608310360002</v>
      </c>
    </row>
    <row r="39" spans="1:20" s="2" customFormat="1" ht="15" x14ac:dyDescent="0.25">
      <c r="A39" s="14"/>
      <c r="B39" s="15"/>
      <c r="C39" s="15"/>
      <c r="D39" s="15"/>
      <c r="E39" s="16" t="s">
        <v>18</v>
      </c>
      <c r="F39" s="16"/>
      <c r="G39" s="17"/>
      <c r="H39" s="17"/>
      <c r="I39" s="18">
        <v>4624</v>
      </c>
      <c r="J39" s="114"/>
      <c r="K39" s="138"/>
      <c r="L39" s="151"/>
      <c r="M39" s="19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5374.3221340862401</v>
      </c>
      <c r="T39" s="2">
        <f t="shared" si="1"/>
        <v>0</v>
      </c>
    </row>
    <row r="40" spans="1:20" s="2" customFormat="1" ht="22.5" x14ac:dyDescent="0.25">
      <c r="A40" s="20"/>
      <c r="B40" s="21" t="s">
        <v>99</v>
      </c>
      <c r="C40" s="183" t="s">
        <v>100</v>
      </c>
      <c r="D40" s="183"/>
      <c r="E40" s="183"/>
      <c r="F40" s="22" t="s">
        <v>21</v>
      </c>
      <c r="G40" s="17" t="s">
        <v>227</v>
      </c>
      <c r="H40" s="17"/>
      <c r="I40" s="23">
        <v>2.97</v>
      </c>
      <c r="J40" s="109"/>
      <c r="K40" s="132"/>
      <c r="L40" s="147">
        <v>2.97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3.4519326856046999</v>
      </c>
      <c r="T40" s="2">
        <f t="shared" si="1"/>
        <v>3.4519326856046999</v>
      </c>
    </row>
    <row r="41" spans="1:20" s="2" customFormat="1" ht="22.5" x14ac:dyDescent="0.25">
      <c r="A41" s="20"/>
      <c r="B41" s="21" t="s">
        <v>28</v>
      </c>
      <c r="C41" s="183" t="s">
        <v>29</v>
      </c>
      <c r="D41" s="183"/>
      <c r="E41" s="183"/>
      <c r="F41" s="22" t="s">
        <v>30</v>
      </c>
      <c r="G41" s="17" t="s">
        <v>228</v>
      </c>
      <c r="H41" s="17"/>
      <c r="I41" s="23">
        <v>1.17</v>
      </c>
      <c r="J41" s="109"/>
      <c r="K41" s="132"/>
      <c r="L41" s="147">
        <v>1.17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1.3598522700867</v>
      </c>
      <c r="T41" s="2">
        <f t="shared" si="1"/>
        <v>1.3598522700867</v>
      </c>
    </row>
    <row r="42" spans="1:20" s="2" customFormat="1" ht="45" x14ac:dyDescent="0.25">
      <c r="A42" s="10" t="s">
        <v>66</v>
      </c>
      <c r="B42" s="11" t="s">
        <v>4900</v>
      </c>
      <c r="C42" s="182" t="s">
        <v>4901</v>
      </c>
      <c r="D42" s="182"/>
      <c r="E42" s="182"/>
      <c r="F42" s="10" t="s">
        <v>35</v>
      </c>
      <c r="G42" s="12">
        <v>3</v>
      </c>
      <c r="H42" s="12"/>
      <c r="I42" s="13">
        <v>32227</v>
      </c>
      <c r="J42" s="72"/>
      <c r="K42" s="131"/>
      <c r="L42" s="72">
        <v>32227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37456.375306054797</v>
      </c>
      <c r="T42" s="2">
        <f t="shared" si="1"/>
        <v>37456.375306054797</v>
      </c>
    </row>
    <row r="43" spans="1:20" s="2" customFormat="1" ht="15" x14ac:dyDescent="0.25">
      <c r="A43" s="10" t="s">
        <v>837</v>
      </c>
      <c r="B43" s="11" t="s">
        <v>67</v>
      </c>
      <c r="C43" s="182" t="s">
        <v>113</v>
      </c>
      <c r="D43" s="182"/>
      <c r="E43" s="182"/>
      <c r="F43" s="10" t="s">
        <v>17</v>
      </c>
      <c r="G43" s="12">
        <v>3</v>
      </c>
      <c r="H43" s="12"/>
      <c r="I43" s="13">
        <v>3393</v>
      </c>
      <c r="J43" s="72"/>
      <c r="K43" s="131"/>
      <c r="L43" s="72">
        <v>643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3943.5715832514302</v>
      </c>
      <c r="T43" s="2">
        <f t="shared" si="1"/>
        <v>747.33761509892997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8291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9636.3548472554103</v>
      </c>
      <c r="T44" s="2">
        <f t="shared" si="1"/>
        <v>0</v>
      </c>
    </row>
    <row r="45" spans="1:20" s="2" customFormat="1" ht="22.5" x14ac:dyDescent="0.25">
      <c r="A45" s="20"/>
      <c r="B45" s="21" t="s">
        <v>69</v>
      </c>
      <c r="C45" s="183" t="s">
        <v>70</v>
      </c>
      <c r="D45" s="183"/>
      <c r="E45" s="183"/>
      <c r="F45" s="22" t="s">
        <v>71</v>
      </c>
      <c r="G45" s="17" t="s">
        <v>72</v>
      </c>
      <c r="H45" s="17"/>
      <c r="I45" s="23">
        <v>5.65</v>
      </c>
      <c r="J45" s="109"/>
      <c r="K45" s="132"/>
      <c r="L45" s="147">
        <v>5.65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6.5668079709315004</v>
      </c>
      <c r="T45" s="2">
        <f t="shared" si="1"/>
        <v>6.5668079709315004</v>
      </c>
    </row>
    <row r="46" spans="1:20" s="2" customFormat="1" ht="22.5" x14ac:dyDescent="0.25">
      <c r="A46" s="20"/>
      <c r="B46" s="21" t="s">
        <v>73</v>
      </c>
      <c r="C46" s="183" t="s">
        <v>74</v>
      </c>
      <c r="D46" s="183"/>
      <c r="E46" s="183"/>
      <c r="F46" s="22" t="s">
        <v>71</v>
      </c>
      <c r="G46" s="17" t="s">
        <v>75</v>
      </c>
      <c r="H46" s="17"/>
      <c r="I46" s="23">
        <v>68.39</v>
      </c>
      <c r="J46" s="109"/>
      <c r="K46" s="132"/>
      <c r="L46" s="147">
        <v>68.39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79.4874331207089</v>
      </c>
      <c r="T46" s="2">
        <f t="shared" si="1"/>
        <v>79.4874331207089</v>
      </c>
    </row>
    <row r="47" spans="1:20" s="2" customFormat="1" ht="22.5" x14ac:dyDescent="0.25">
      <c r="A47" s="25" t="s">
        <v>76</v>
      </c>
      <c r="B47" s="26" t="s">
        <v>77</v>
      </c>
      <c r="C47" s="186" t="s">
        <v>78</v>
      </c>
      <c r="D47" s="186"/>
      <c r="E47" s="186"/>
      <c r="F47" s="27" t="s">
        <v>79</v>
      </c>
      <c r="G47" s="28" t="s">
        <v>80</v>
      </c>
      <c r="H47" s="28"/>
      <c r="I47" s="29">
        <v>0</v>
      </c>
      <c r="J47" s="110"/>
      <c r="K47" s="133"/>
      <c r="L47" s="148">
        <v>0</v>
      </c>
      <c r="M47" s="3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45" x14ac:dyDescent="0.25">
      <c r="A48" s="10" t="s">
        <v>840</v>
      </c>
      <c r="B48" s="11" t="s">
        <v>4902</v>
      </c>
      <c r="C48" s="182" t="s">
        <v>4903</v>
      </c>
      <c r="D48" s="182"/>
      <c r="E48" s="182"/>
      <c r="F48" s="10" t="s">
        <v>35</v>
      </c>
      <c r="G48" s="12">
        <v>1</v>
      </c>
      <c r="H48" s="12"/>
      <c r="I48" s="13">
        <v>5248</v>
      </c>
      <c r="J48" s="72"/>
      <c r="K48" s="131"/>
      <c r="L48" s="72">
        <v>5248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6099.5766781324801</v>
      </c>
      <c r="T48" s="2">
        <f t="shared" si="1"/>
        <v>6099.5766781324801</v>
      </c>
    </row>
    <row r="49" spans="1:20" s="2" customFormat="1" ht="45" x14ac:dyDescent="0.25">
      <c r="A49" s="10" t="s">
        <v>86</v>
      </c>
      <c r="B49" s="11" t="s">
        <v>4902</v>
      </c>
      <c r="C49" s="182" t="s">
        <v>4904</v>
      </c>
      <c r="D49" s="182"/>
      <c r="E49" s="182"/>
      <c r="F49" s="10" t="s">
        <v>35</v>
      </c>
      <c r="G49" s="12">
        <v>2</v>
      </c>
      <c r="H49" s="12"/>
      <c r="I49" s="13">
        <v>12123</v>
      </c>
      <c r="J49" s="72"/>
      <c r="K49" s="131"/>
      <c r="L49" s="72">
        <v>12123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14090.1615985137</v>
      </c>
      <c r="T49" s="2">
        <f t="shared" si="1"/>
        <v>14090.1615985137</v>
      </c>
    </row>
    <row r="50" spans="1:20" s="2" customFormat="1" ht="15" x14ac:dyDescent="0.25">
      <c r="A50" s="10" t="s">
        <v>859</v>
      </c>
      <c r="B50" s="11" t="s">
        <v>87</v>
      </c>
      <c r="C50" s="182" t="s">
        <v>88</v>
      </c>
      <c r="D50" s="182"/>
      <c r="E50" s="182"/>
      <c r="F50" s="10" t="s">
        <v>17</v>
      </c>
      <c r="G50" s="12">
        <v>4</v>
      </c>
      <c r="H50" s="12"/>
      <c r="I50" s="13">
        <v>8872</v>
      </c>
      <c r="J50" s="72"/>
      <c r="K50" s="131"/>
      <c r="L50" s="72">
        <v>1647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10311.6319147087</v>
      </c>
      <c r="T50" s="2">
        <f t="shared" si="1"/>
        <v>1914.25358019897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21931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25489.6753292918</v>
      </c>
      <c r="T51" s="2">
        <f t="shared" si="1"/>
        <v>0</v>
      </c>
    </row>
    <row r="52" spans="1:20" s="2" customFormat="1" ht="22.5" x14ac:dyDescent="0.25">
      <c r="A52" s="20"/>
      <c r="B52" s="21" t="s">
        <v>69</v>
      </c>
      <c r="C52" s="183" t="s">
        <v>70</v>
      </c>
      <c r="D52" s="183"/>
      <c r="E52" s="183"/>
      <c r="F52" s="22" t="s">
        <v>71</v>
      </c>
      <c r="G52" s="17" t="s">
        <v>4905</v>
      </c>
      <c r="H52" s="17"/>
      <c r="I52" s="23">
        <v>18.36</v>
      </c>
      <c r="J52" s="109"/>
      <c r="K52" s="132"/>
      <c r="L52" s="147">
        <v>18.36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21.339220238283598</v>
      </c>
      <c r="T52" s="2">
        <f t="shared" si="1"/>
        <v>21.339220238283598</v>
      </c>
    </row>
    <row r="53" spans="1:20" s="2" customFormat="1" ht="22.5" x14ac:dyDescent="0.25">
      <c r="A53" s="20"/>
      <c r="B53" s="21" t="s">
        <v>73</v>
      </c>
      <c r="C53" s="183" t="s">
        <v>74</v>
      </c>
      <c r="D53" s="183"/>
      <c r="E53" s="183"/>
      <c r="F53" s="22" t="s">
        <v>71</v>
      </c>
      <c r="G53" s="17" t="s">
        <v>4906</v>
      </c>
      <c r="H53" s="17"/>
      <c r="I53" s="23">
        <v>172.02</v>
      </c>
      <c r="J53" s="109"/>
      <c r="K53" s="132"/>
      <c r="L53" s="147">
        <v>172.02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199.93315170967</v>
      </c>
      <c r="T53" s="2">
        <f t="shared" si="1"/>
        <v>199.93315170967</v>
      </c>
    </row>
    <row r="54" spans="1:20" s="2" customFormat="1" ht="22.5" x14ac:dyDescent="0.25">
      <c r="A54" s="25" t="s">
        <v>76</v>
      </c>
      <c r="B54" s="26" t="s">
        <v>77</v>
      </c>
      <c r="C54" s="186" t="s">
        <v>78</v>
      </c>
      <c r="D54" s="186"/>
      <c r="E54" s="186"/>
      <c r="F54" s="27" t="s">
        <v>79</v>
      </c>
      <c r="G54" s="28" t="s">
        <v>1318</v>
      </c>
      <c r="H54" s="28"/>
      <c r="I54" s="29">
        <v>0</v>
      </c>
      <c r="J54" s="110"/>
      <c r="K54" s="133"/>
      <c r="L54" s="148">
        <v>0</v>
      </c>
      <c r="M54" s="30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</v>
      </c>
      <c r="T54" s="2">
        <f t="shared" si="1"/>
        <v>0</v>
      </c>
    </row>
    <row r="55" spans="1:20" s="2" customFormat="1" ht="45" x14ac:dyDescent="0.25">
      <c r="A55" s="10" t="s">
        <v>862</v>
      </c>
      <c r="B55" s="11" t="s">
        <v>4907</v>
      </c>
      <c r="C55" s="182" t="s">
        <v>4908</v>
      </c>
      <c r="D55" s="182"/>
      <c r="E55" s="182"/>
      <c r="F55" s="10" t="s">
        <v>35</v>
      </c>
      <c r="G55" s="12">
        <v>4</v>
      </c>
      <c r="H55" s="12"/>
      <c r="I55" s="13">
        <v>112448</v>
      </c>
      <c r="J55" s="72"/>
      <c r="K55" s="131"/>
      <c r="L55" s="72">
        <v>112448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130694.588091204</v>
      </c>
      <c r="T55" s="2">
        <f t="shared" si="1"/>
        <v>130694.588091204</v>
      </c>
    </row>
    <row r="56" spans="1:20" s="2" customFormat="1" ht="15" x14ac:dyDescent="0.25">
      <c r="A56" s="10" t="s">
        <v>96</v>
      </c>
      <c r="B56" s="11" t="s">
        <v>151</v>
      </c>
      <c r="C56" s="182" t="s">
        <v>152</v>
      </c>
      <c r="D56" s="182"/>
      <c r="E56" s="182"/>
      <c r="F56" s="10" t="s">
        <v>17</v>
      </c>
      <c r="G56" s="12">
        <v>1</v>
      </c>
      <c r="H56" s="12"/>
      <c r="I56" s="13">
        <v>2794</v>
      </c>
      <c r="J56" s="72"/>
      <c r="K56" s="131"/>
      <c r="L56" s="72">
        <v>691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3247.3737116429402</v>
      </c>
      <c r="T56" s="2">
        <f t="shared" si="1"/>
        <v>803.12642617941003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4760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5532.3904321476002</v>
      </c>
      <c r="T57" s="2">
        <f t="shared" si="1"/>
        <v>0</v>
      </c>
    </row>
    <row r="58" spans="1:20" s="2" customFormat="1" ht="22.5" x14ac:dyDescent="0.25">
      <c r="A58" s="20"/>
      <c r="B58" s="21" t="s">
        <v>153</v>
      </c>
      <c r="C58" s="183" t="s">
        <v>154</v>
      </c>
      <c r="D58" s="183"/>
      <c r="E58" s="183"/>
      <c r="F58" s="22" t="s">
        <v>71</v>
      </c>
      <c r="G58" s="17" t="s">
        <v>155</v>
      </c>
      <c r="H58" s="17"/>
      <c r="I58" s="23">
        <v>29.56</v>
      </c>
      <c r="J58" s="109"/>
      <c r="K58" s="132"/>
      <c r="L58" s="147">
        <v>29.56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34.356609490395599</v>
      </c>
      <c r="T58" s="2">
        <f t="shared" si="1"/>
        <v>34.356609490395599</v>
      </c>
    </row>
    <row r="59" spans="1:20" s="2" customFormat="1" ht="22.5" x14ac:dyDescent="0.25">
      <c r="A59" s="20"/>
      <c r="B59" s="21" t="s">
        <v>41</v>
      </c>
      <c r="C59" s="183" t="s">
        <v>42</v>
      </c>
      <c r="D59" s="183"/>
      <c r="E59" s="183"/>
      <c r="F59" s="22" t="s">
        <v>21</v>
      </c>
      <c r="G59" s="17" t="s">
        <v>156</v>
      </c>
      <c r="H59" s="17"/>
      <c r="I59" s="23">
        <v>2.81</v>
      </c>
      <c r="J59" s="109"/>
      <c r="K59" s="132"/>
      <c r="L59" s="147">
        <v>2.81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3.2659699820030998</v>
      </c>
      <c r="T59" s="2">
        <f t="shared" si="1"/>
        <v>3.2659699820030998</v>
      </c>
    </row>
    <row r="60" spans="1:20" s="2" customFormat="1" ht="22.5" x14ac:dyDescent="0.25">
      <c r="A60" s="20"/>
      <c r="B60" s="21" t="s">
        <v>157</v>
      </c>
      <c r="C60" s="183" t="s">
        <v>158</v>
      </c>
      <c r="D60" s="183"/>
      <c r="E60" s="183"/>
      <c r="F60" s="22" t="s">
        <v>21</v>
      </c>
      <c r="G60" s="17" t="s">
        <v>159</v>
      </c>
      <c r="H60" s="17"/>
      <c r="I60" s="23">
        <v>0.05</v>
      </c>
      <c r="J60" s="109"/>
      <c r="K60" s="132"/>
      <c r="L60" s="147">
        <v>0.05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5.8113344875500003E-2</v>
      </c>
      <c r="T60" s="2">
        <f t="shared" si="1"/>
        <v>5.8113344875500003E-2</v>
      </c>
    </row>
    <row r="61" spans="1:20" s="2" customFormat="1" ht="22.5" x14ac:dyDescent="0.25">
      <c r="A61" s="20"/>
      <c r="B61" s="21" t="s">
        <v>160</v>
      </c>
      <c r="C61" s="183" t="s">
        <v>161</v>
      </c>
      <c r="D61" s="183"/>
      <c r="E61" s="183"/>
      <c r="F61" s="22" t="s">
        <v>71</v>
      </c>
      <c r="G61" s="17" t="s">
        <v>162</v>
      </c>
      <c r="H61" s="17"/>
      <c r="I61" s="23">
        <v>2.68</v>
      </c>
      <c r="J61" s="109"/>
      <c r="K61" s="132"/>
      <c r="L61" s="147">
        <v>2.68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3.1148752853268</v>
      </c>
      <c r="T61" s="2">
        <f t="shared" si="1"/>
        <v>3.1148752853268</v>
      </c>
    </row>
    <row r="62" spans="1:20" s="2" customFormat="1" ht="22.5" x14ac:dyDescent="0.25">
      <c r="A62" s="20"/>
      <c r="B62" s="21" t="s">
        <v>163</v>
      </c>
      <c r="C62" s="183" t="s">
        <v>164</v>
      </c>
      <c r="D62" s="183"/>
      <c r="E62" s="183"/>
      <c r="F62" s="22" t="s">
        <v>165</v>
      </c>
      <c r="G62" s="17" t="s">
        <v>166</v>
      </c>
      <c r="H62" s="17"/>
      <c r="I62" s="23">
        <v>43.92</v>
      </c>
      <c r="J62" s="109"/>
      <c r="K62" s="132"/>
      <c r="L62" s="147">
        <v>43.92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51.046762138639203</v>
      </c>
      <c r="T62" s="2">
        <f t="shared" si="1"/>
        <v>51.046762138639203</v>
      </c>
    </row>
    <row r="63" spans="1:20" s="2" customFormat="1" ht="22.5" x14ac:dyDescent="0.25">
      <c r="A63" s="20"/>
      <c r="B63" s="21" t="s">
        <v>28</v>
      </c>
      <c r="C63" s="183" t="s">
        <v>29</v>
      </c>
      <c r="D63" s="183"/>
      <c r="E63" s="183"/>
      <c r="F63" s="22" t="s">
        <v>30</v>
      </c>
      <c r="G63" s="17" t="s">
        <v>167</v>
      </c>
      <c r="H63" s="17"/>
      <c r="I63" s="23">
        <v>0.75</v>
      </c>
      <c r="J63" s="109"/>
      <c r="K63" s="132"/>
      <c r="L63" s="147">
        <v>0.75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ref="S63:S112" si="2">I63*N63*O63*P63*Q63*R63</f>
        <v>0.87170017313250003</v>
      </c>
      <c r="T63" s="2">
        <f t="shared" ref="T63:T112" si="3">L63*N63*O63*P63*Q63*R63</f>
        <v>0.87170017313250003</v>
      </c>
    </row>
    <row r="64" spans="1:20" s="2" customFormat="1" ht="22.5" x14ac:dyDescent="0.25">
      <c r="A64" s="10" t="s">
        <v>103</v>
      </c>
      <c r="B64" s="11" t="s">
        <v>4909</v>
      </c>
      <c r="C64" s="182" t="s">
        <v>4910</v>
      </c>
      <c r="D64" s="182"/>
      <c r="E64" s="182"/>
      <c r="F64" s="10" t="s">
        <v>35</v>
      </c>
      <c r="G64" s="12">
        <v>1</v>
      </c>
      <c r="H64" s="12"/>
      <c r="I64" s="13">
        <v>74017</v>
      </c>
      <c r="J64" s="72"/>
      <c r="K64" s="131"/>
      <c r="L64" s="72">
        <v>74017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2"/>
        <v>86027.508952997698</v>
      </c>
      <c r="T64" s="2">
        <f t="shared" si="3"/>
        <v>86027.508952997698</v>
      </c>
    </row>
    <row r="65" spans="1:20" s="2" customFormat="1" ht="15" x14ac:dyDescent="0.25">
      <c r="A65" s="206" t="s">
        <v>171</v>
      </c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8"/>
      <c r="M65" s="12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2"/>
        <v>0</v>
      </c>
      <c r="T65" s="2">
        <f t="shared" si="3"/>
        <v>0</v>
      </c>
    </row>
    <row r="66" spans="1:20" s="2" customFormat="1" ht="15" x14ac:dyDescent="0.25">
      <c r="A66" s="10" t="s">
        <v>106</v>
      </c>
      <c r="B66" s="11" t="s">
        <v>173</v>
      </c>
      <c r="C66" s="182" t="s">
        <v>174</v>
      </c>
      <c r="D66" s="182"/>
      <c r="E66" s="182"/>
      <c r="F66" s="10" t="s">
        <v>175</v>
      </c>
      <c r="G66" s="12">
        <v>15</v>
      </c>
      <c r="H66" s="12"/>
      <c r="I66" s="13">
        <v>2191</v>
      </c>
      <c r="J66" s="72"/>
      <c r="K66" s="131"/>
      <c r="L66" s="72">
        <v>113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2546.5267724444102</v>
      </c>
      <c r="T66" s="2">
        <f t="shared" si="3"/>
        <v>131.33615941862999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6201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7207.2170314595096</v>
      </c>
      <c r="T67" s="2">
        <f t="shared" si="3"/>
        <v>0</v>
      </c>
    </row>
    <row r="68" spans="1:20" s="2" customFormat="1" ht="22.5" x14ac:dyDescent="0.25">
      <c r="A68" s="20"/>
      <c r="B68" s="21" t="s">
        <v>176</v>
      </c>
      <c r="C68" s="183" t="s">
        <v>177</v>
      </c>
      <c r="D68" s="183"/>
      <c r="E68" s="183"/>
      <c r="F68" s="22" t="s">
        <v>71</v>
      </c>
      <c r="G68" s="17" t="s">
        <v>4911</v>
      </c>
      <c r="H68" s="17"/>
      <c r="I68" s="23">
        <v>3.21</v>
      </c>
      <c r="J68" s="109"/>
      <c r="K68" s="132"/>
      <c r="L68" s="147">
        <v>3.21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3.7308767410071</v>
      </c>
      <c r="T68" s="2">
        <f t="shared" si="3"/>
        <v>3.7308767410071</v>
      </c>
    </row>
    <row r="69" spans="1:20" s="2" customFormat="1" ht="22.5" x14ac:dyDescent="0.25">
      <c r="A69" s="20"/>
      <c r="B69" s="21" t="s">
        <v>179</v>
      </c>
      <c r="C69" s="183" t="s">
        <v>180</v>
      </c>
      <c r="D69" s="183"/>
      <c r="E69" s="183"/>
      <c r="F69" s="22" t="s">
        <v>71</v>
      </c>
      <c r="G69" s="17" t="s">
        <v>4912</v>
      </c>
      <c r="H69" s="17"/>
      <c r="I69" s="23">
        <v>6.43</v>
      </c>
      <c r="J69" s="109"/>
      <c r="K69" s="132"/>
      <c r="L69" s="147">
        <v>6.43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7.4733761509893002</v>
      </c>
      <c r="T69" s="2">
        <f t="shared" si="3"/>
        <v>7.4733761509893002</v>
      </c>
    </row>
    <row r="70" spans="1:20" s="2" customFormat="1" ht="22.5" x14ac:dyDescent="0.25">
      <c r="A70" s="20"/>
      <c r="B70" s="21" t="s">
        <v>182</v>
      </c>
      <c r="C70" s="183" t="s">
        <v>183</v>
      </c>
      <c r="D70" s="183"/>
      <c r="E70" s="183"/>
      <c r="F70" s="22" t="s">
        <v>21</v>
      </c>
      <c r="G70" s="17" t="s">
        <v>4913</v>
      </c>
      <c r="H70" s="17"/>
      <c r="I70" s="23">
        <v>5.0199999999999996</v>
      </c>
      <c r="J70" s="109"/>
      <c r="K70" s="132"/>
      <c r="L70" s="147">
        <v>5.0199999999999996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5.8345798255002004</v>
      </c>
      <c r="T70" s="2">
        <f t="shared" si="3"/>
        <v>5.8345798255002004</v>
      </c>
    </row>
    <row r="71" spans="1:20" s="2" customFormat="1" ht="45" x14ac:dyDescent="0.25">
      <c r="A71" s="10" t="s">
        <v>108</v>
      </c>
      <c r="B71" s="11" t="s">
        <v>186</v>
      </c>
      <c r="C71" s="182" t="s">
        <v>187</v>
      </c>
      <c r="D71" s="182"/>
      <c r="E71" s="182"/>
      <c r="F71" s="10" t="s">
        <v>35</v>
      </c>
      <c r="G71" s="12">
        <v>15</v>
      </c>
      <c r="H71" s="12"/>
      <c r="I71" s="13">
        <v>11964</v>
      </c>
      <c r="J71" s="72"/>
      <c r="K71" s="131"/>
      <c r="L71" s="72">
        <v>11964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13905.3611618096</v>
      </c>
      <c r="T71" s="2">
        <f t="shared" si="3"/>
        <v>13905.3611618096</v>
      </c>
    </row>
    <row r="72" spans="1:20" s="2" customFormat="1" ht="22.5" x14ac:dyDescent="0.25">
      <c r="A72" s="10" t="s">
        <v>110</v>
      </c>
      <c r="B72" s="11" t="s">
        <v>189</v>
      </c>
      <c r="C72" s="182" t="s">
        <v>190</v>
      </c>
      <c r="D72" s="182"/>
      <c r="E72" s="182"/>
      <c r="F72" s="10" t="s">
        <v>191</v>
      </c>
      <c r="G72" s="12">
        <v>1</v>
      </c>
      <c r="H72" s="12"/>
      <c r="I72" s="13">
        <v>268</v>
      </c>
      <c r="J72" s="72"/>
      <c r="K72" s="131"/>
      <c r="L72" s="72">
        <v>7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311.48752853268002</v>
      </c>
      <c r="T72" s="2">
        <f t="shared" si="3"/>
        <v>8.1358682825699997</v>
      </c>
    </row>
    <row r="73" spans="1:20" s="2" customFormat="1" ht="15" x14ac:dyDescent="0.25">
      <c r="A73" s="14"/>
      <c r="B73" s="15"/>
      <c r="C73" s="15"/>
      <c r="D73" s="15"/>
      <c r="E73" s="16" t="s">
        <v>18</v>
      </c>
      <c r="F73" s="16"/>
      <c r="G73" s="17"/>
      <c r="H73" s="17"/>
      <c r="I73" s="18">
        <v>740</v>
      </c>
      <c r="J73" s="114"/>
      <c r="K73" s="138"/>
      <c r="L73" s="151"/>
      <c r="M73" s="19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860.07750415739997</v>
      </c>
      <c r="T73" s="2">
        <f t="shared" si="3"/>
        <v>0</v>
      </c>
    </row>
    <row r="74" spans="1:20" s="2" customFormat="1" ht="22.5" x14ac:dyDescent="0.25">
      <c r="A74" s="20"/>
      <c r="B74" s="21" t="s">
        <v>176</v>
      </c>
      <c r="C74" s="183" t="s">
        <v>177</v>
      </c>
      <c r="D74" s="183"/>
      <c r="E74" s="183"/>
      <c r="F74" s="22" t="s">
        <v>71</v>
      </c>
      <c r="G74" s="17" t="s">
        <v>192</v>
      </c>
      <c r="H74" s="17"/>
      <c r="I74" s="23">
        <v>0</v>
      </c>
      <c r="J74" s="109"/>
      <c r="K74" s="132"/>
      <c r="L74" s="147">
        <v>0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20"/>
      <c r="B75" s="21" t="s">
        <v>179</v>
      </c>
      <c r="C75" s="183" t="s">
        <v>180</v>
      </c>
      <c r="D75" s="183"/>
      <c r="E75" s="183"/>
      <c r="F75" s="22" t="s">
        <v>71</v>
      </c>
      <c r="G75" s="17" t="s">
        <v>193</v>
      </c>
      <c r="H75" s="17"/>
      <c r="I75" s="23">
        <v>0</v>
      </c>
      <c r="J75" s="109"/>
      <c r="K75" s="132"/>
      <c r="L75" s="147">
        <v>0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20"/>
      <c r="B76" s="21" t="s">
        <v>182</v>
      </c>
      <c r="C76" s="183" t="s">
        <v>183</v>
      </c>
      <c r="D76" s="183"/>
      <c r="E76" s="183"/>
      <c r="F76" s="22" t="s">
        <v>21</v>
      </c>
      <c r="G76" s="17" t="s">
        <v>194</v>
      </c>
      <c r="H76" s="17"/>
      <c r="I76" s="23">
        <v>0.33</v>
      </c>
      <c r="J76" s="109"/>
      <c r="K76" s="132"/>
      <c r="L76" s="147">
        <v>0.33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0.3835480761783</v>
      </c>
      <c r="T76" s="2">
        <f t="shared" si="3"/>
        <v>0.3835480761783</v>
      </c>
    </row>
    <row r="77" spans="1:20" s="2" customFormat="1" ht="45" x14ac:dyDescent="0.25">
      <c r="A77" s="10" t="s">
        <v>4914</v>
      </c>
      <c r="B77" s="11" t="s">
        <v>196</v>
      </c>
      <c r="C77" s="182" t="s">
        <v>197</v>
      </c>
      <c r="D77" s="182"/>
      <c r="E77" s="182"/>
      <c r="F77" s="10" t="s">
        <v>35</v>
      </c>
      <c r="G77" s="12">
        <v>1</v>
      </c>
      <c r="H77" s="12"/>
      <c r="I77" s="13">
        <v>8354</v>
      </c>
      <c r="J77" s="72"/>
      <c r="K77" s="131"/>
      <c r="L77" s="72"/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9709.5776617985393</v>
      </c>
      <c r="T77" s="2">
        <f t="shared" si="3"/>
        <v>0</v>
      </c>
    </row>
    <row r="78" spans="1:20" s="2" customFormat="1" ht="45" x14ac:dyDescent="0.25">
      <c r="A78" s="10" t="s">
        <v>117</v>
      </c>
      <c r="B78" s="11" t="s">
        <v>199</v>
      </c>
      <c r="C78" s="182" t="s">
        <v>200</v>
      </c>
      <c r="D78" s="182"/>
      <c r="E78" s="182"/>
      <c r="F78" s="10" t="s">
        <v>35</v>
      </c>
      <c r="G78" s="12">
        <v>1</v>
      </c>
      <c r="H78" s="12"/>
      <c r="I78" s="13">
        <v>802</v>
      </c>
      <c r="J78" s="72"/>
      <c r="K78" s="131"/>
      <c r="L78" s="72">
        <v>802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932.13805180301995</v>
      </c>
      <c r="T78" s="2">
        <f t="shared" si="3"/>
        <v>932.13805180301995</v>
      </c>
    </row>
    <row r="79" spans="1:20" s="2" customFormat="1" ht="15" x14ac:dyDescent="0.25">
      <c r="A79" s="10" t="s">
        <v>119</v>
      </c>
      <c r="B79" s="11" t="s">
        <v>202</v>
      </c>
      <c r="C79" s="182" t="s">
        <v>203</v>
      </c>
      <c r="D79" s="182"/>
      <c r="E79" s="182"/>
      <c r="F79" s="10" t="s">
        <v>175</v>
      </c>
      <c r="G79" s="12">
        <v>4</v>
      </c>
      <c r="H79" s="12"/>
      <c r="I79" s="13">
        <v>791</v>
      </c>
      <c r="J79" s="72"/>
      <c r="K79" s="131"/>
      <c r="L79" s="72">
        <v>51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919.35311593041001</v>
      </c>
      <c r="T79" s="2">
        <f t="shared" si="3"/>
        <v>59.275611773009999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2219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2579.07024557469</v>
      </c>
      <c r="T80" s="2">
        <f t="shared" si="3"/>
        <v>0</v>
      </c>
    </row>
    <row r="81" spans="1:20" s="2" customFormat="1" ht="22.5" x14ac:dyDescent="0.25">
      <c r="A81" s="20"/>
      <c r="B81" s="21" t="s">
        <v>176</v>
      </c>
      <c r="C81" s="183" t="s">
        <v>177</v>
      </c>
      <c r="D81" s="183"/>
      <c r="E81" s="183"/>
      <c r="F81" s="22" t="s">
        <v>71</v>
      </c>
      <c r="G81" s="17" t="s">
        <v>4915</v>
      </c>
      <c r="H81" s="17"/>
      <c r="I81" s="23">
        <v>1.07</v>
      </c>
      <c r="J81" s="109"/>
      <c r="K81" s="132"/>
      <c r="L81" s="147">
        <v>1.07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1.2436255803356999</v>
      </c>
      <c r="T81" s="2">
        <f t="shared" si="3"/>
        <v>1.2436255803356999</v>
      </c>
    </row>
    <row r="82" spans="1:20" s="2" customFormat="1" ht="22.5" x14ac:dyDescent="0.25">
      <c r="A82" s="20"/>
      <c r="B82" s="21" t="s">
        <v>205</v>
      </c>
      <c r="C82" s="183" t="s">
        <v>206</v>
      </c>
      <c r="D82" s="183"/>
      <c r="E82" s="183"/>
      <c r="F82" s="22" t="s">
        <v>71</v>
      </c>
      <c r="G82" s="17" t="s">
        <v>4916</v>
      </c>
      <c r="H82" s="17"/>
      <c r="I82" s="23">
        <v>2.1800000000000002</v>
      </c>
      <c r="J82" s="109"/>
      <c r="K82" s="132"/>
      <c r="L82" s="147">
        <v>2.1800000000000002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2.5337418365717999</v>
      </c>
      <c r="T82" s="2">
        <f t="shared" si="3"/>
        <v>2.5337418365717999</v>
      </c>
    </row>
    <row r="83" spans="1:20" s="2" customFormat="1" ht="22.5" x14ac:dyDescent="0.25">
      <c r="A83" s="20"/>
      <c r="B83" s="21" t="s">
        <v>179</v>
      </c>
      <c r="C83" s="183" t="s">
        <v>180</v>
      </c>
      <c r="D83" s="183"/>
      <c r="E83" s="183"/>
      <c r="F83" s="22" t="s">
        <v>71</v>
      </c>
      <c r="G83" s="17" t="s">
        <v>193</v>
      </c>
      <c r="H83" s="17"/>
      <c r="I83" s="23">
        <v>0</v>
      </c>
      <c r="J83" s="109"/>
      <c r="K83" s="132"/>
      <c r="L83" s="147">
        <v>0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:20" s="2" customFormat="1" ht="22.5" x14ac:dyDescent="0.25">
      <c r="A84" s="20"/>
      <c r="B84" s="21" t="s">
        <v>182</v>
      </c>
      <c r="C84" s="183" t="s">
        <v>183</v>
      </c>
      <c r="D84" s="183"/>
      <c r="E84" s="183"/>
      <c r="F84" s="22" t="s">
        <v>21</v>
      </c>
      <c r="G84" s="17" t="s">
        <v>4917</v>
      </c>
      <c r="H84" s="17"/>
      <c r="I84" s="23">
        <v>1.34</v>
      </c>
      <c r="J84" s="109"/>
      <c r="K84" s="132"/>
      <c r="L84" s="147">
        <v>1.34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1.5574376426634</v>
      </c>
      <c r="T84" s="2">
        <f t="shared" si="3"/>
        <v>1.5574376426634</v>
      </c>
    </row>
    <row r="85" spans="1:20" s="2" customFormat="1" ht="45" x14ac:dyDescent="0.25">
      <c r="A85" s="10" t="s">
        <v>4918</v>
      </c>
      <c r="B85" s="11" t="s">
        <v>211</v>
      </c>
      <c r="C85" s="182" t="s">
        <v>4919</v>
      </c>
      <c r="D85" s="182"/>
      <c r="E85" s="182"/>
      <c r="F85" s="10" t="s">
        <v>35</v>
      </c>
      <c r="G85" s="12">
        <v>4</v>
      </c>
      <c r="H85" s="12"/>
      <c r="I85" s="13">
        <v>3059</v>
      </c>
      <c r="J85" s="72"/>
      <c r="K85" s="131"/>
      <c r="L85" s="72"/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3555.3744394830901</v>
      </c>
      <c r="T85" s="2">
        <f t="shared" si="3"/>
        <v>0</v>
      </c>
    </row>
    <row r="86" spans="1:20" s="2" customFormat="1" ht="15" x14ac:dyDescent="0.25">
      <c r="A86" s="10" t="s">
        <v>122</v>
      </c>
      <c r="B86" s="11" t="s">
        <v>214</v>
      </c>
      <c r="C86" s="182" t="s">
        <v>215</v>
      </c>
      <c r="D86" s="182"/>
      <c r="E86" s="182"/>
      <c r="F86" s="10" t="s">
        <v>216</v>
      </c>
      <c r="G86" s="31">
        <v>0.04</v>
      </c>
      <c r="H86" s="31"/>
      <c r="I86" s="13">
        <v>1939</v>
      </c>
      <c r="J86" s="72"/>
      <c r="K86" s="131"/>
      <c r="L86" s="72">
        <v>100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2253.6355142718899</v>
      </c>
      <c r="T86" s="2">
        <f t="shared" si="3"/>
        <v>116.22668975099999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4111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4778.0792156636098</v>
      </c>
      <c r="T87" s="2">
        <f t="shared" si="3"/>
        <v>0</v>
      </c>
    </row>
    <row r="88" spans="1:20" s="2" customFormat="1" ht="22.5" x14ac:dyDescent="0.25">
      <c r="A88" s="20"/>
      <c r="B88" s="21" t="s">
        <v>217</v>
      </c>
      <c r="C88" s="183" t="s">
        <v>218</v>
      </c>
      <c r="D88" s="183"/>
      <c r="E88" s="183"/>
      <c r="F88" s="22" t="s">
        <v>71</v>
      </c>
      <c r="G88" s="17" t="s">
        <v>4064</v>
      </c>
      <c r="H88" s="17"/>
      <c r="I88" s="23">
        <v>4.93</v>
      </c>
      <c r="J88" s="109"/>
      <c r="K88" s="132"/>
      <c r="L88" s="147">
        <v>4.93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5.7299758047243001</v>
      </c>
      <c r="T88" s="2">
        <f t="shared" si="3"/>
        <v>5.7299758047243001</v>
      </c>
    </row>
    <row r="89" spans="1:20" s="2" customFormat="1" ht="22.5" x14ac:dyDescent="0.25">
      <c r="A89" s="20"/>
      <c r="B89" s="21" t="s">
        <v>41</v>
      </c>
      <c r="C89" s="183" t="s">
        <v>42</v>
      </c>
      <c r="D89" s="183"/>
      <c r="E89" s="183"/>
      <c r="F89" s="22" t="s">
        <v>21</v>
      </c>
      <c r="G89" s="17" t="s">
        <v>4065</v>
      </c>
      <c r="H89" s="17"/>
      <c r="I89" s="23">
        <v>5.62</v>
      </c>
      <c r="J89" s="109"/>
      <c r="K89" s="132"/>
      <c r="L89" s="147">
        <v>5.62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6.5319399640061997</v>
      </c>
      <c r="T89" s="2">
        <f t="shared" si="3"/>
        <v>6.5319399640061997</v>
      </c>
    </row>
    <row r="90" spans="1:20" s="2" customFormat="1" ht="22.5" x14ac:dyDescent="0.25">
      <c r="A90" s="20"/>
      <c r="B90" s="21" t="s">
        <v>28</v>
      </c>
      <c r="C90" s="183" t="s">
        <v>29</v>
      </c>
      <c r="D90" s="183"/>
      <c r="E90" s="183"/>
      <c r="F90" s="22" t="s">
        <v>30</v>
      </c>
      <c r="G90" s="17" t="s">
        <v>4066</v>
      </c>
      <c r="H90" s="17"/>
      <c r="I90" s="23">
        <v>0.95</v>
      </c>
      <c r="J90" s="109"/>
      <c r="K90" s="132"/>
      <c r="L90" s="147">
        <v>0.95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1.1041535526345001</v>
      </c>
      <c r="T90" s="2">
        <f t="shared" si="3"/>
        <v>1.1041535526345001</v>
      </c>
    </row>
    <row r="91" spans="1:20" s="2" customFormat="1" ht="45" x14ac:dyDescent="0.25">
      <c r="A91" s="10" t="s">
        <v>125</v>
      </c>
      <c r="B91" s="11" t="s">
        <v>223</v>
      </c>
      <c r="C91" s="182" t="s">
        <v>224</v>
      </c>
      <c r="D91" s="182"/>
      <c r="E91" s="182"/>
      <c r="F91" s="10" t="s">
        <v>35</v>
      </c>
      <c r="G91" s="12">
        <v>4</v>
      </c>
      <c r="H91" s="12"/>
      <c r="I91" s="13">
        <v>612</v>
      </c>
      <c r="J91" s="72"/>
      <c r="K91" s="131"/>
      <c r="L91" s="72">
        <v>612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711.30734127612004</v>
      </c>
      <c r="T91" s="2">
        <f t="shared" si="3"/>
        <v>711.30734127612004</v>
      </c>
    </row>
    <row r="92" spans="1:20" s="2" customFormat="1" ht="15" x14ac:dyDescent="0.25">
      <c r="A92" s="10" t="s">
        <v>137</v>
      </c>
      <c r="B92" s="11" t="s">
        <v>97</v>
      </c>
      <c r="C92" s="182" t="s">
        <v>226</v>
      </c>
      <c r="D92" s="182"/>
      <c r="E92" s="182"/>
      <c r="F92" s="10" t="s">
        <v>17</v>
      </c>
      <c r="G92" s="12">
        <v>1</v>
      </c>
      <c r="H92" s="12"/>
      <c r="I92" s="13">
        <v>660</v>
      </c>
      <c r="J92" s="72"/>
      <c r="K92" s="131"/>
      <c r="L92" s="72">
        <v>12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767.09615235659999</v>
      </c>
      <c r="T92" s="2">
        <f t="shared" si="3"/>
        <v>13.947202770120001</v>
      </c>
    </row>
    <row r="93" spans="1:20" s="2" customFormat="1" ht="15" x14ac:dyDescent="0.25">
      <c r="A93" s="14"/>
      <c r="B93" s="15"/>
      <c r="C93" s="15"/>
      <c r="D93" s="15"/>
      <c r="E93" s="16" t="s">
        <v>18</v>
      </c>
      <c r="F93" s="16"/>
      <c r="G93" s="17"/>
      <c r="H93" s="17"/>
      <c r="I93" s="18">
        <v>1541</v>
      </c>
      <c r="J93" s="114"/>
      <c r="K93" s="138"/>
      <c r="L93" s="151"/>
      <c r="M93" s="19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1791.0532890629099</v>
      </c>
      <c r="T93" s="2">
        <f t="shared" si="3"/>
        <v>0</v>
      </c>
    </row>
    <row r="94" spans="1:20" s="2" customFormat="1" ht="22.5" x14ac:dyDescent="0.25">
      <c r="A94" s="20"/>
      <c r="B94" s="21" t="s">
        <v>99</v>
      </c>
      <c r="C94" s="183" t="s">
        <v>100</v>
      </c>
      <c r="D94" s="183"/>
      <c r="E94" s="183"/>
      <c r="F94" s="22" t="s">
        <v>21</v>
      </c>
      <c r="G94" s="17" t="s">
        <v>3755</v>
      </c>
      <c r="H94" s="17"/>
      <c r="I94" s="23">
        <v>0.99</v>
      </c>
      <c r="J94" s="109"/>
      <c r="K94" s="132"/>
      <c r="L94" s="147">
        <v>0.99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1.1506442285348999</v>
      </c>
      <c r="T94" s="2">
        <f t="shared" si="3"/>
        <v>1.1506442285348999</v>
      </c>
    </row>
    <row r="95" spans="1:20" s="2" customFormat="1" ht="22.5" x14ac:dyDescent="0.25">
      <c r="A95" s="20"/>
      <c r="B95" s="21" t="s">
        <v>28</v>
      </c>
      <c r="C95" s="183" t="s">
        <v>29</v>
      </c>
      <c r="D95" s="183"/>
      <c r="E95" s="183"/>
      <c r="F95" s="22" t="s">
        <v>30</v>
      </c>
      <c r="G95" s="17" t="s">
        <v>3756</v>
      </c>
      <c r="H95" s="17"/>
      <c r="I95" s="23">
        <v>0.39</v>
      </c>
      <c r="J95" s="109"/>
      <c r="K95" s="132"/>
      <c r="L95" s="147">
        <v>0.39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0.45328409002890002</v>
      </c>
      <c r="T95" s="2">
        <f t="shared" si="3"/>
        <v>0.45328409002890002</v>
      </c>
    </row>
    <row r="96" spans="1:20" s="2" customFormat="1" ht="15" x14ac:dyDescent="0.25">
      <c r="A96" s="10" t="s">
        <v>140</v>
      </c>
      <c r="B96" s="11"/>
      <c r="C96" s="182" t="s">
        <v>230</v>
      </c>
      <c r="D96" s="182"/>
      <c r="E96" s="182"/>
      <c r="F96" s="10" t="s">
        <v>35</v>
      </c>
      <c r="G96" s="12">
        <v>1</v>
      </c>
      <c r="H96" s="12"/>
      <c r="I96" s="13"/>
      <c r="J96" s="72"/>
      <c r="K96" s="131"/>
      <c r="L96" s="72"/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:20" s="2" customFormat="1" ht="15" x14ac:dyDescent="0.25">
      <c r="A97" s="10" t="s">
        <v>147</v>
      </c>
      <c r="B97" s="11" t="s">
        <v>246</v>
      </c>
      <c r="C97" s="182" t="s">
        <v>247</v>
      </c>
      <c r="D97" s="182"/>
      <c r="E97" s="182"/>
      <c r="F97" s="10" t="s">
        <v>17</v>
      </c>
      <c r="G97" s="12">
        <v>1</v>
      </c>
      <c r="H97" s="12"/>
      <c r="I97" s="13">
        <v>711</v>
      </c>
      <c r="J97" s="72"/>
      <c r="K97" s="131"/>
      <c r="L97" s="72">
        <v>6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826.37176412961003</v>
      </c>
      <c r="T97" s="2">
        <f t="shared" si="3"/>
        <v>6.9736013850600003</v>
      </c>
    </row>
    <row r="98" spans="1:20" s="2" customFormat="1" ht="15" x14ac:dyDescent="0.25">
      <c r="A98" s="14"/>
      <c r="B98" s="15"/>
      <c r="C98" s="15"/>
      <c r="D98" s="15"/>
      <c r="E98" s="16" t="s">
        <v>18</v>
      </c>
      <c r="F98" s="16"/>
      <c r="G98" s="17"/>
      <c r="H98" s="17"/>
      <c r="I98" s="18">
        <v>1755</v>
      </c>
      <c r="J98" s="114"/>
      <c r="K98" s="138"/>
      <c r="L98" s="151"/>
      <c r="M98" s="19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2039.77840513005</v>
      </c>
      <c r="T98" s="2">
        <f t="shared" si="3"/>
        <v>0</v>
      </c>
    </row>
    <row r="99" spans="1:20" s="2" customFormat="1" ht="22.5" x14ac:dyDescent="0.25">
      <c r="A99" s="20"/>
      <c r="B99" s="21" t="s">
        <v>23</v>
      </c>
      <c r="C99" s="183" t="s">
        <v>24</v>
      </c>
      <c r="D99" s="183"/>
      <c r="E99" s="183"/>
      <c r="F99" s="22" t="s">
        <v>21</v>
      </c>
      <c r="G99" s="17" t="s">
        <v>1535</v>
      </c>
      <c r="H99" s="17"/>
      <c r="I99" s="23">
        <v>0.31</v>
      </c>
      <c r="J99" s="109"/>
      <c r="K99" s="132"/>
      <c r="L99" s="147">
        <v>0.31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0.36030273822809999</v>
      </c>
      <c r="T99" s="2">
        <f t="shared" si="3"/>
        <v>0.36030273822809999</v>
      </c>
    </row>
    <row r="100" spans="1:20" s="2" customFormat="1" ht="22.5" x14ac:dyDescent="0.25">
      <c r="A100" s="20"/>
      <c r="B100" s="21" t="s">
        <v>28</v>
      </c>
      <c r="C100" s="183" t="s">
        <v>29</v>
      </c>
      <c r="D100" s="183"/>
      <c r="E100" s="183"/>
      <c r="F100" s="22" t="s">
        <v>30</v>
      </c>
      <c r="G100" s="17" t="s">
        <v>4920</v>
      </c>
      <c r="H100" s="17"/>
      <c r="I100" s="23">
        <v>0.42</v>
      </c>
      <c r="J100" s="109"/>
      <c r="K100" s="132"/>
      <c r="L100" s="147">
        <v>0.42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0.48815209695419998</v>
      </c>
      <c r="T100" s="2">
        <f t="shared" si="3"/>
        <v>0.48815209695419998</v>
      </c>
    </row>
    <row r="101" spans="1:20" s="2" customFormat="1" ht="15" x14ac:dyDescent="0.25">
      <c r="A101" s="10" t="s">
        <v>150</v>
      </c>
      <c r="B101" s="11"/>
      <c r="C101" s="182" t="s">
        <v>251</v>
      </c>
      <c r="D101" s="182"/>
      <c r="E101" s="182"/>
      <c r="F101" s="10" t="s">
        <v>35</v>
      </c>
      <c r="G101" s="12">
        <v>1</v>
      </c>
      <c r="H101" s="12"/>
      <c r="I101" s="13"/>
      <c r="J101" s="72"/>
      <c r="K101" s="131"/>
      <c r="L101" s="72"/>
      <c r="M101" s="1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:20" s="2" customFormat="1" ht="15" x14ac:dyDescent="0.25">
      <c r="A102" s="206" t="s">
        <v>267</v>
      </c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8"/>
      <c r="M102" s="12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:20" s="2" customFormat="1" ht="15" x14ac:dyDescent="0.25">
      <c r="A103" s="10" t="s">
        <v>168</v>
      </c>
      <c r="B103" s="11" t="s">
        <v>269</v>
      </c>
      <c r="C103" s="182" t="s">
        <v>270</v>
      </c>
      <c r="D103" s="182"/>
      <c r="E103" s="182"/>
      <c r="F103" s="10" t="s">
        <v>271</v>
      </c>
      <c r="G103" s="12">
        <v>1</v>
      </c>
      <c r="H103" s="12"/>
      <c r="I103" s="13">
        <v>9817</v>
      </c>
      <c r="J103" s="72"/>
      <c r="K103" s="131"/>
      <c r="L103" s="72">
        <v>1277</v>
      </c>
      <c r="M103" s="13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11409.974132855699</v>
      </c>
      <c r="T103" s="2">
        <f t="shared" si="3"/>
        <v>1484.2148281202701</v>
      </c>
    </row>
    <row r="104" spans="1:20" s="2" customFormat="1" ht="15" x14ac:dyDescent="0.25">
      <c r="A104" s="14"/>
      <c r="B104" s="15"/>
      <c r="C104" s="15"/>
      <c r="D104" s="15"/>
      <c r="E104" s="16" t="s">
        <v>18</v>
      </c>
      <c r="F104" s="16"/>
      <c r="G104" s="17"/>
      <c r="H104" s="17"/>
      <c r="I104" s="18">
        <v>26013</v>
      </c>
      <c r="J104" s="114"/>
      <c r="K104" s="138"/>
      <c r="L104" s="151"/>
      <c r="M104" s="19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30234.048804927599</v>
      </c>
      <c r="T104" s="2">
        <f t="shared" si="3"/>
        <v>0</v>
      </c>
    </row>
    <row r="105" spans="1:20" s="2" customFormat="1" ht="22.5" x14ac:dyDescent="0.25">
      <c r="A105" s="20"/>
      <c r="B105" s="21" t="s">
        <v>69</v>
      </c>
      <c r="C105" s="183" t="s">
        <v>70</v>
      </c>
      <c r="D105" s="183"/>
      <c r="E105" s="183"/>
      <c r="F105" s="22" t="s">
        <v>71</v>
      </c>
      <c r="G105" s="17" t="s">
        <v>4921</v>
      </c>
      <c r="H105" s="17"/>
      <c r="I105" s="23">
        <v>5.65</v>
      </c>
      <c r="J105" s="109"/>
      <c r="K105" s="132"/>
      <c r="L105" s="147">
        <v>5.65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6.5668079709315004</v>
      </c>
      <c r="T105" s="2">
        <f t="shared" si="3"/>
        <v>6.5668079709315004</v>
      </c>
    </row>
    <row r="106" spans="1:20" s="2" customFormat="1" ht="22.5" x14ac:dyDescent="0.25">
      <c r="A106" s="20"/>
      <c r="B106" s="21" t="s">
        <v>41</v>
      </c>
      <c r="C106" s="183" t="s">
        <v>42</v>
      </c>
      <c r="D106" s="183"/>
      <c r="E106" s="183"/>
      <c r="F106" s="22" t="s">
        <v>21</v>
      </c>
      <c r="G106" s="17" t="s">
        <v>4922</v>
      </c>
      <c r="H106" s="17"/>
      <c r="I106" s="23">
        <v>3.28</v>
      </c>
      <c r="J106" s="109"/>
      <c r="K106" s="132"/>
      <c r="L106" s="147">
        <v>3.28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3.8122354238327998</v>
      </c>
      <c r="T106" s="2">
        <f t="shared" si="3"/>
        <v>3.8122354238327998</v>
      </c>
    </row>
    <row r="107" spans="1:20" s="2" customFormat="1" ht="22.5" x14ac:dyDescent="0.25">
      <c r="A107" s="20"/>
      <c r="B107" s="21" t="s">
        <v>274</v>
      </c>
      <c r="C107" s="183" t="s">
        <v>275</v>
      </c>
      <c r="D107" s="183"/>
      <c r="E107" s="183"/>
      <c r="F107" s="22" t="s">
        <v>71</v>
      </c>
      <c r="G107" s="17" t="s">
        <v>4923</v>
      </c>
      <c r="H107" s="17"/>
      <c r="I107" s="23">
        <v>27.96</v>
      </c>
      <c r="J107" s="109"/>
      <c r="K107" s="132"/>
      <c r="L107" s="147">
        <v>27.96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32.496982454379598</v>
      </c>
      <c r="T107" s="2">
        <f t="shared" si="3"/>
        <v>32.496982454379598</v>
      </c>
    </row>
    <row r="108" spans="1:20" s="2" customFormat="1" ht="22.5" x14ac:dyDescent="0.25">
      <c r="A108" s="20"/>
      <c r="B108" s="21" t="s">
        <v>277</v>
      </c>
      <c r="C108" s="183" t="s">
        <v>278</v>
      </c>
      <c r="D108" s="183"/>
      <c r="E108" s="183"/>
      <c r="F108" s="22" t="s">
        <v>71</v>
      </c>
      <c r="G108" s="17" t="s">
        <v>155</v>
      </c>
      <c r="H108" s="17"/>
      <c r="I108" s="23">
        <v>20.18</v>
      </c>
      <c r="J108" s="109"/>
      <c r="K108" s="132"/>
      <c r="L108" s="147">
        <v>20.18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23.4545459917518</v>
      </c>
      <c r="T108" s="2">
        <f t="shared" si="3"/>
        <v>23.4545459917518</v>
      </c>
    </row>
    <row r="109" spans="1:20" s="2" customFormat="1" ht="22.5" x14ac:dyDescent="0.25">
      <c r="A109" s="20"/>
      <c r="B109" s="21" t="s">
        <v>280</v>
      </c>
      <c r="C109" s="183" t="s">
        <v>281</v>
      </c>
      <c r="D109" s="183"/>
      <c r="E109" s="183"/>
      <c r="F109" s="22" t="s">
        <v>282</v>
      </c>
      <c r="G109" s="17" t="s">
        <v>1550</v>
      </c>
      <c r="H109" s="17"/>
      <c r="I109" s="23">
        <v>6.35</v>
      </c>
      <c r="J109" s="109"/>
      <c r="K109" s="132"/>
      <c r="L109" s="147">
        <v>6.35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7.3803947991885002</v>
      </c>
      <c r="T109" s="2">
        <f t="shared" si="3"/>
        <v>7.3803947991885002</v>
      </c>
    </row>
    <row r="110" spans="1:20" s="2" customFormat="1" ht="22.5" x14ac:dyDescent="0.25">
      <c r="A110" s="20"/>
      <c r="B110" s="21" t="s">
        <v>284</v>
      </c>
      <c r="C110" s="183" t="s">
        <v>285</v>
      </c>
      <c r="D110" s="183"/>
      <c r="E110" s="183"/>
      <c r="F110" s="22" t="s">
        <v>79</v>
      </c>
      <c r="G110" s="17" t="s">
        <v>944</v>
      </c>
      <c r="H110" s="17"/>
      <c r="I110" s="23">
        <v>32.659999999999997</v>
      </c>
      <c r="J110" s="109"/>
      <c r="K110" s="132"/>
      <c r="L110" s="147">
        <v>32.659999999999997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37.959636872676597</v>
      </c>
      <c r="T110" s="2">
        <f t="shared" si="3"/>
        <v>37.959636872676597</v>
      </c>
    </row>
    <row r="111" spans="1:20" s="2" customFormat="1" ht="22.5" x14ac:dyDescent="0.25">
      <c r="A111" s="20"/>
      <c r="B111" s="21" t="s">
        <v>286</v>
      </c>
      <c r="C111" s="183" t="s">
        <v>287</v>
      </c>
      <c r="D111" s="183"/>
      <c r="E111" s="183"/>
      <c r="F111" s="22" t="s">
        <v>79</v>
      </c>
      <c r="G111" s="17" t="s">
        <v>944</v>
      </c>
      <c r="H111" s="17"/>
      <c r="I111" s="23">
        <v>52.22</v>
      </c>
      <c r="J111" s="109"/>
      <c r="K111" s="132"/>
      <c r="L111" s="147">
        <v>52.22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60.693577387972198</v>
      </c>
      <c r="T111" s="2">
        <f t="shared" si="3"/>
        <v>60.693577387972198</v>
      </c>
    </row>
    <row r="112" spans="1:20" s="2" customFormat="1" ht="22.5" x14ac:dyDescent="0.25">
      <c r="A112" s="10" t="s">
        <v>4827</v>
      </c>
      <c r="B112" s="11" t="s">
        <v>4924</v>
      </c>
      <c r="C112" s="182" t="s">
        <v>4925</v>
      </c>
      <c r="D112" s="182"/>
      <c r="E112" s="182"/>
      <c r="F112" s="10" t="s">
        <v>35</v>
      </c>
      <c r="G112" s="12">
        <v>2</v>
      </c>
      <c r="H112" s="12"/>
      <c r="I112" s="13">
        <v>122498</v>
      </c>
      <c r="J112" s="72"/>
      <c r="K112" s="131"/>
      <c r="L112" s="72"/>
      <c r="M112" s="1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142375.37041117999</v>
      </c>
      <c r="T112" s="2">
        <f t="shared" si="3"/>
        <v>0</v>
      </c>
    </row>
    <row r="113" spans="1:20" s="2" customFormat="1" ht="15" x14ac:dyDescent="0.25">
      <c r="A113" s="206" t="s">
        <v>293</v>
      </c>
      <c r="B113" s="207"/>
      <c r="C113" s="207"/>
      <c r="D113" s="207"/>
      <c r="E113" s="207"/>
      <c r="F113" s="207"/>
      <c r="G113" s="207"/>
      <c r="H113" s="207"/>
      <c r="I113" s="207"/>
      <c r="J113" s="207"/>
      <c r="K113" s="207"/>
      <c r="L113" s="208"/>
      <c r="M113" s="12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63" si="4">I113*N113*O113*P113*Q113*R113</f>
        <v>0</v>
      </c>
      <c r="T113" s="2">
        <f t="shared" ref="T113:T163" si="5">L113*N113*O113*P113*Q113*R113</f>
        <v>0</v>
      </c>
    </row>
    <row r="114" spans="1:20" s="2" customFormat="1" ht="22.5" x14ac:dyDescent="0.25">
      <c r="A114" s="10" t="s">
        <v>185</v>
      </c>
      <c r="B114" s="11" t="s">
        <v>295</v>
      </c>
      <c r="C114" s="182" t="s">
        <v>296</v>
      </c>
      <c r="D114" s="182"/>
      <c r="E114" s="182"/>
      <c r="F114" s="10" t="s">
        <v>297</v>
      </c>
      <c r="G114" s="32">
        <v>0.1</v>
      </c>
      <c r="H114" s="32"/>
      <c r="I114" s="13">
        <v>585</v>
      </c>
      <c r="J114" s="72"/>
      <c r="K114" s="131"/>
      <c r="L114" s="72">
        <v>9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679.92613504334997</v>
      </c>
      <c r="T114" s="2">
        <f t="shared" si="5"/>
        <v>10.46040207759</v>
      </c>
    </row>
    <row r="115" spans="1:20" s="2" customFormat="1" ht="15" x14ac:dyDescent="0.25">
      <c r="A115" s="14"/>
      <c r="B115" s="15"/>
      <c r="C115" s="15"/>
      <c r="D115" s="15"/>
      <c r="E115" s="16" t="s">
        <v>18</v>
      </c>
      <c r="F115" s="16"/>
      <c r="G115" s="17"/>
      <c r="H115" s="17"/>
      <c r="I115" s="18">
        <v>1529</v>
      </c>
      <c r="J115" s="114"/>
      <c r="K115" s="138"/>
      <c r="L115" s="151"/>
      <c r="M115" s="19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1777.10608629279</v>
      </c>
      <c r="T115" s="2">
        <f t="shared" si="5"/>
        <v>0</v>
      </c>
    </row>
    <row r="116" spans="1:20" s="2" customFormat="1" ht="22.5" x14ac:dyDescent="0.25">
      <c r="A116" s="20"/>
      <c r="B116" s="21" t="s">
        <v>69</v>
      </c>
      <c r="C116" s="183" t="s">
        <v>70</v>
      </c>
      <c r="D116" s="183"/>
      <c r="E116" s="183"/>
      <c r="F116" s="22" t="s">
        <v>71</v>
      </c>
      <c r="G116" s="17" t="s">
        <v>298</v>
      </c>
      <c r="H116" s="17"/>
      <c r="I116" s="23">
        <v>1.41</v>
      </c>
      <c r="J116" s="109"/>
      <c r="K116" s="132"/>
      <c r="L116" s="147">
        <v>1.41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1.6387963254891</v>
      </c>
      <c r="T116" s="2">
        <f t="shared" si="5"/>
        <v>1.6387963254891</v>
      </c>
    </row>
    <row r="117" spans="1:20" s="2" customFormat="1" ht="45" x14ac:dyDescent="0.25">
      <c r="A117" s="10" t="s">
        <v>188</v>
      </c>
      <c r="B117" s="11" t="s">
        <v>300</v>
      </c>
      <c r="C117" s="182" t="s">
        <v>301</v>
      </c>
      <c r="D117" s="182"/>
      <c r="E117" s="182"/>
      <c r="F117" s="10" t="s">
        <v>35</v>
      </c>
      <c r="G117" s="12">
        <v>1</v>
      </c>
      <c r="H117" s="12"/>
      <c r="I117" s="13">
        <v>4924</v>
      </c>
      <c r="J117" s="72"/>
      <c r="K117" s="131"/>
      <c r="L117" s="72">
        <v>4924</v>
      </c>
      <c r="M117" s="13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5723.0022033392397</v>
      </c>
      <c r="T117" s="2">
        <f t="shared" si="5"/>
        <v>5723.0022033392397</v>
      </c>
    </row>
    <row r="118" spans="1:20" s="2" customFormat="1" ht="22.5" x14ac:dyDescent="0.25">
      <c r="A118" s="10" t="s">
        <v>1017</v>
      </c>
      <c r="B118" s="11" t="s">
        <v>310</v>
      </c>
      <c r="C118" s="182" t="s">
        <v>311</v>
      </c>
      <c r="D118" s="182"/>
      <c r="E118" s="182"/>
      <c r="F118" s="10" t="s">
        <v>297</v>
      </c>
      <c r="G118" s="32">
        <v>0.2</v>
      </c>
      <c r="H118" s="32"/>
      <c r="I118" s="13">
        <v>1441</v>
      </c>
      <c r="J118" s="72"/>
      <c r="K118" s="131"/>
      <c r="L118" s="72">
        <v>25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1674.8265993119101</v>
      </c>
      <c r="T118" s="2">
        <f t="shared" si="5"/>
        <v>29.056672437749999</v>
      </c>
    </row>
    <row r="119" spans="1:20" s="2" customFormat="1" ht="15" x14ac:dyDescent="0.25">
      <c r="A119" s="14"/>
      <c r="B119" s="15"/>
      <c r="C119" s="15"/>
      <c r="D119" s="15"/>
      <c r="E119" s="16" t="s">
        <v>18</v>
      </c>
      <c r="F119" s="16"/>
      <c r="G119" s="17"/>
      <c r="H119" s="17"/>
      <c r="I119" s="18">
        <v>3712</v>
      </c>
      <c r="J119" s="114"/>
      <c r="K119" s="138"/>
      <c r="L119" s="151"/>
      <c r="M119" s="19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4314.33472355712</v>
      </c>
      <c r="T119" s="2">
        <f t="shared" si="5"/>
        <v>0</v>
      </c>
    </row>
    <row r="120" spans="1:20" s="2" customFormat="1" ht="22.5" x14ac:dyDescent="0.25">
      <c r="A120" s="20"/>
      <c r="B120" s="21" t="s">
        <v>69</v>
      </c>
      <c r="C120" s="183" t="s">
        <v>70</v>
      </c>
      <c r="D120" s="183"/>
      <c r="E120" s="183"/>
      <c r="F120" s="22" t="s">
        <v>71</v>
      </c>
      <c r="G120" s="17" t="s">
        <v>4926</v>
      </c>
      <c r="H120" s="17"/>
      <c r="I120" s="23">
        <v>2.82</v>
      </c>
      <c r="J120" s="109"/>
      <c r="K120" s="132"/>
      <c r="L120" s="147">
        <v>2.82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3.2775926509782001</v>
      </c>
      <c r="T120" s="2">
        <f t="shared" si="5"/>
        <v>3.2775926509782001</v>
      </c>
    </row>
    <row r="121" spans="1:20" s="2" customFormat="1" ht="45" x14ac:dyDescent="0.25">
      <c r="A121" s="10" t="s">
        <v>198</v>
      </c>
      <c r="B121" s="11" t="s">
        <v>314</v>
      </c>
      <c r="C121" s="182" t="s">
        <v>315</v>
      </c>
      <c r="D121" s="182"/>
      <c r="E121" s="182"/>
      <c r="F121" s="10" t="s">
        <v>35</v>
      </c>
      <c r="G121" s="12">
        <v>2</v>
      </c>
      <c r="H121" s="12"/>
      <c r="I121" s="13">
        <v>26247</v>
      </c>
      <c r="J121" s="72"/>
      <c r="K121" s="131"/>
      <c r="L121" s="72">
        <v>26247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30506.019258945002</v>
      </c>
      <c r="T121" s="2">
        <f t="shared" si="5"/>
        <v>30506.019258945002</v>
      </c>
    </row>
    <row r="122" spans="1:20" s="2" customFormat="1" ht="22.5" x14ac:dyDescent="0.25">
      <c r="A122" s="10" t="s">
        <v>201</v>
      </c>
      <c r="B122" s="11" t="s">
        <v>317</v>
      </c>
      <c r="C122" s="182" t="s">
        <v>318</v>
      </c>
      <c r="D122" s="182"/>
      <c r="E122" s="182"/>
      <c r="F122" s="10" t="s">
        <v>297</v>
      </c>
      <c r="G122" s="32">
        <v>0.2</v>
      </c>
      <c r="H122" s="32"/>
      <c r="I122" s="13">
        <v>2223</v>
      </c>
      <c r="J122" s="72"/>
      <c r="K122" s="131"/>
      <c r="L122" s="72">
        <v>46</v>
      </c>
      <c r="M122" s="13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2583.71931316473</v>
      </c>
      <c r="T122" s="2">
        <f t="shared" si="5"/>
        <v>53.46427728546</v>
      </c>
    </row>
    <row r="123" spans="1:20" s="2" customFormat="1" ht="15" x14ac:dyDescent="0.25">
      <c r="A123" s="14"/>
      <c r="B123" s="15"/>
      <c r="C123" s="15"/>
      <c r="D123" s="15"/>
      <c r="E123" s="16" t="s">
        <v>18</v>
      </c>
      <c r="F123" s="16"/>
      <c r="G123" s="17"/>
      <c r="H123" s="17"/>
      <c r="I123" s="18">
        <v>5714</v>
      </c>
      <c r="J123" s="114"/>
      <c r="K123" s="138"/>
      <c r="L123" s="151"/>
      <c r="M123" s="19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6641.1930523721403</v>
      </c>
      <c r="T123" s="2">
        <f t="shared" si="5"/>
        <v>0</v>
      </c>
    </row>
    <row r="124" spans="1:20" s="2" customFormat="1" ht="22.5" x14ac:dyDescent="0.25">
      <c r="A124" s="20"/>
      <c r="B124" s="21" t="s">
        <v>69</v>
      </c>
      <c r="C124" s="183" t="s">
        <v>70</v>
      </c>
      <c r="D124" s="183"/>
      <c r="E124" s="183"/>
      <c r="F124" s="22" t="s">
        <v>71</v>
      </c>
      <c r="G124" s="17" t="s">
        <v>4927</v>
      </c>
      <c r="H124" s="17"/>
      <c r="I124" s="23">
        <v>5.65</v>
      </c>
      <c r="J124" s="109"/>
      <c r="K124" s="132"/>
      <c r="L124" s="147">
        <v>5.65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6.5668079709315004</v>
      </c>
      <c r="T124" s="2">
        <f t="shared" si="5"/>
        <v>6.5668079709315004</v>
      </c>
    </row>
    <row r="125" spans="1:20" s="2" customFormat="1" ht="45" x14ac:dyDescent="0.25">
      <c r="A125" s="10" t="s">
        <v>1055</v>
      </c>
      <c r="B125" s="11" t="s">
        <v>321</v>
      </c>
      <c r="C125" s="182" t="s">
        <v>322</v>
      </c>
      <c r="D125" s="182"/>
      <c r="E125" s="182"/>
      <c r="F125" s="10" t="s">
        <v>35</v>
      </c>
      <c r="G125" s="12">
        <v>2</v>
      </c>
      <c r="H125" s="12"/>
      <c r="I125" s="13">
        <v>25918</v>
      </c>
      <c r="J125" s="72"/>
      <c r="K125" s="131"/>
      <c r="L125" s="72">
        <v>25918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30123.633449664201</v>
      </c>
      <c r="T125" s="2">
        <f t="shared" si="5"/>
        <v>30123.633449664201</v>
      </c>
    </row>
    <row r="126" spans="1:20" s="2" customFormat="1" ht="15" x14ac:dyDescent="0.25">
      <c r="A126" s="209" t="s">
        <v>330</v>
      </c>
      <c r="B126" s="210"/>
      <c r="C126" s="210"/>
      <c r="D126" s="210"/>
      <c r="E126" s="210"/>
      <c r="F126" s="210"/>
      <c r="G126" s="210"/>
      <c r="H126" s="210"/>
      <c r="I126" s="210"/>
      <c r="J126" s="210"/>
      <c r="K126" s="210"/>
      <c r="L126" s="211"/>
      <c r="M126" s="122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33.75" x14ac:dyDescent="0.25">
      <c r="A127" s="10" t="s">
        <v>213</v>
      </c>
      <c r="B127" s="11" t="s">
        <v>332</v>
      </c>
      <c r="C127" s="182" t="s">
        <v>333</v>
      </c>
      <c r="D127" s="182"/>
      <c r="E127" s="182"/>
      <c r="F127" s="10" t="s">
        <v>334</v>
      </c>
      <c r="G127" s="32">
        <v>0.3</v>
      </c>
      <c r="H127" s="32"/>
      <c r="I127" s="13">
        <v>153</v>
      </c>
      <c r="J127" s="72"/>
      <c r="K127" s="131"/>
      <c r="L127" s="72">
        <v>13</v>
      </c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177.82683531903001</v>
      </c>
      <c r="T127" s="2">
        <f t="shared" si="5"/>
        <v>15.10946966763</v>
      </c>
    </row>
    <row r="128" spans="1:20" s="2" customFormat="1" ht="15" x14ac:dyDescent="0.25">
      <c r="A128" s="14"/>
      <c r="B128" s="15"/>
      <c r="C128" s="15"/>
      <c r="D128" s="15"/>
      <c r="E128" s="16" t="s">
        <v>18</v>
      </c>
      <c r="F128" s="16"/>
      <c r="G128" s="17"/>
      <c r="H128" s="17"/>
      <c r="I128" s="18">
        <v>292</v>
      </c>
      <c r="J128" s="114"/>
      <c r="K128" s="138"/>
      <c r="L128" s="151"/>
      <c r="M128" s="19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339.38193407291999</v>
      </c>
      <c r="T128" s="2">
        <f t="shared" si="5"/>
        <v>0</v>
      </c>
    </row>
    <row r="129" spans="1:20" s="2" customFormat="1" ht="22.5" x14ac:dyDescent="0.25">
      <c r="A129" s="20"/>
      <c r="B129" s="21" t="s">
        <v>335</v>
      </c>
      <c r="C129" s="183" t="s">
        <v>336</v>
      </c>
      <c r="D129" s="183"/>
      <c r="E129" s="183"/>
      <c r="F129" s="22" t="s">
        <v>282</v>
      </c>
      <c r="G129" s="17" t="s">
        <v>337</v>
      </c>
      <c r="H129" s="17"/>
      <c r="I129" s="23">
        <v>0.03</v>
      </c>
      <c r="J129" s="109"/>
      <c r="K129" s="132"/>
      <c r="L129" s="147">
        <v>0.03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3.4868006925300003E-2</v>
      </c>
      <c r="T129" s="2">
        <f t="shared" si="5"/>
        <v>3.4868006925300003E-2</v>
      </c>
    </row>
    <row r="130" spans="1:20" s="2" customFormat="1" ht="22.5" x14ac:dyDescent="0.25">
      <c r="A130" s="20"/>
      <c r="B130" s="21" t="s">
        <v>338</v>
      </c>
      <c r="C130" s="183" t="s">
        <v>339</v>
      </c>
      <c r="D130" s="183"/>
      <c r="E130" s="183"/>
      <c r="F130" s="22" t="s">
        <v>21</v>
      </c>
      <c r="G130" s="17" t="s">
        <v>340</v>
      </c>
      <c r="H130" s="17"/>
      <c r="I130" s="23">
        <v>0.15</v>
      </c>
      <c r="J130" s="109"/>
      <c r="K130" s="132"/>
      <c r="L130" s="147">
        <v>0.15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0.1743400346265</v>
      </c>
      <c r="T130" s="2">
        <f t="shared" si="5"/>
        <v>0.1743400346265</v>
      </c>
    </row>
    <row r="131" spans="1:20" s="2" customFormat="1" ht="22.5" x14ac:dyDescent="0.25">
      <c r="A131" s="20"/>
      <c r="B131" s="21" t="s">
        <v>341</v>
      </c>
      <c r="C131" s="183" t="s">
        <v>342</v>
      </c>
      <c r="D131" s="183"/>
      <c r="E131" s="183"/>
      <c r="F131" s="22" t="s">
        <v>21</v>
      </c>
      <c r="G131" s="17" t="s">
        <v>343</v>
      </c>
      <c r="H131" s="17"/>
      <c r="I131" s="23">
        <v>1.28</v>
      </c>
      <c r="J131" s="109"/>
      <c r="K131" s="132"/>
      <c r="L131" s="147">
        <v>1.28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1.4877016288128</v>
      </c>
      <c r="T131" s="2">
        <f t="shared" si="5"/>
        <v>1.4877016288128</v>
      </c>
    </row>
    <row r="132" spans="1:20" s="2" customFormat="1" ht="22.5" x14ac:dyDescent="0.25">
      <c r="A132" s="25" t="s">
        <v>344</v>
      </c>
      <c r="B132" s="26" t="s">
        <v>345</v>
      </c>
      <c r="C132" s="186" t="s">
        <v>346</v>
      </c>
      <c r="D132" s="186"/>
      <c r="E132" s="186"/>
      <c r="F132" s="27" t="s">
        <v>165</v>
      </c>
      <c r="G132" s="28" t="s">
        <v>347</v>
      </c>
      <c r="H132" s="28"/>
      <c r="I132" s="29">
        <v>0</v>
      </c>
      <c r="J132" s="110"/>
      <c r="K132" s="133"/>
      <c r="L132" s="148">
        <v>0</v>
      </c>
      <c r="M132" s="30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:20" s="2" customFormat="1" ht="22.5" x14ac:dyDescent="0.25">
      <c r="A133" s="25" t="s">
        <v>344</v>
      </c>
      <c r="B133" s="26" t="s">
        <v>348</v>
      </c>
      <c r="C133" s="186" t="s">
        <v>349</v>
      </c>
      <c r="D133" s="186"/>
      <c r="E133" s="186"/>
      <c r="F133" s="27" t="s">
        <v>71</v>
      </c>
      <c r="G133" s="28" t="s">
        <v>347</v>
      </c>
      <c r="H133" s="28"/>
      <c r="I133" s="29">
        <v>0</v>
      </c>
      <c r="J133" s="110"/>
      <c r="K133" s="133"/>
      <c r="L133" s="148">
        <v>0</v>
      </c>
      <c r="M133" s="30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:20" s="2" customFormat="1" ht="33.75" x14ac:dyDescent="0.25">
      <c r="A134" s="10" t="s">
        <v>222</v>
      </c>
      <c r="B134" s="11" t="s">
        <v>351</v>
      </c>
      <c r="C134" s="182" t="s">
        <v>352</v>
      </c>
      <c r="D134" s="182"/>
      <c r="E134" s="182"/>
      <c r="F134" s="10" t="s">
        <v>353</v>
      </c>
      <c r="G134" s="31">
        <v>0.03</v>
      </c>
      <c r="H134" s="31"/>
      <c r="I134" s="13">
        <v>637</v>
      </c>
      <c r="J134" s="72"/>
      <c r="K134" s="131"/>
      <c r="L134" s="72">
        <v>9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740.36401371387001</v>
      </c>
      <c r="T134" s="2">
        <f t="shared" si="5"/>
        <v>10.46040207759</v>
      </c>
    </row>
    <row r="135" spans="1:20" s="2" customFormat="1" ht="15" x14ac:dyDescent="0.25">
      <c r="A135" s="14"/>
      <c r="B135" s="15"/>
      <c r="C135" s="15"/>
      <c r="D135" s="15"/>
      <c r="E135" s="16" t="s">
        <v>18</v>
      </c>
      <c r="F135" s="16"/>
      <c r="G135" s="17"/>
      <c r="H135" s="17"/>
      <c r="I135" s="18">
        <v>1811</v>
      </c>
      <c r="J135" s="114"/>
      <c r="K135" s="138"/>
      <c r="L135" s="151"/>
      <c r="M135" s="19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2104.8653513906102</v>
      </c>
      <c r="T135" s="2">
        <f t="shared" si="5"/>
        <v>0</v>
      </c>
    </row>
    <row r="136" spans="1:20" s="2" customFormat="1" ht="22.5" x14ac:dyDescent="0.25">
      <c r="A136" s="20"/>
      <c r="B136" s="21" t="s">
        <v>354</v>
      </c>
      <c r="C136" s="183" t="s">
        <v>355</v>
      </c>
      <c r="D136" s="183"/>
      <c r="E136" s="183"/>
      <c r="F136" s="22" t="s">
        <v>71</v>
      </c>
      <c r="G136" s="17" t="s">
        <v>356</v>
      </c>
      <c r="H136" s="17"/>
      <c r="I136" s="23">
        <v>0</v>
      </c>
      <c r="J136" s="109"/>
      <c r="K136" s="132"/>
      <c r="L136" s="147">
        <v>0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:20" s="2" customFormat="1" ht="22.5" x14ac:dyDescent="0.25">
      <c r="A137" s="20"/>
      <c r="B137" s="21" t="s">
        <v>335</v>
      </c>
      <c r="C137" s="183" t="s">
        <v>336</v>
      </c>
      <c r="D137" s="183"/>
      <c r="E137" s="183"/>
      <c r="F137" s="22" t="s">
        <v>282</v>
      </c>
      <c r="G137" s="17" t="s">
        <v>357</v>
      </c>
      <c r="H137" s="17"/>
      <c r="I137" s="23">
        <v>0.08</v>
      </c>
      <c r="J137" s="109"/>
      <c r="K137" s="132"/>
      <c r="L137" s="147">
        <v>0.08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9.29813518008E-2</v>
      </c>
      <c r="T137" s="2">
        <f t="shared" si="5"/>
        <v>9.29813518008E-2</v>
      </c>
    </row>
    <row r="138" spans="1:20" s="2" customFormat="1" ht="22.5" x14ac:dyDescent="0.25">
      <c r="A138" s="20"/>
      <c r="B138" s="21" t="s">
        <v>176</v>
      </c>
      <c r="C138" s="183" t="s">
        <v>177</v>
      </c>
      <c r="D138" s="183"/>
      <c r="E138" s="183"/>
      <c r="F138" s="22" t="s">
        <v>71</v>
      </c>
      <c r="G138" s="17" t="s">
        <v>358</v>
      </c>
      <c r="H138" s="17"/>
      <c r="I138" s="23">
        <v>0</v>
      </c>
      <c r="J138" s="109"/>
      <c r="K138" s="132"/>
      <c r="L138" s="147">
        <v>0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s="2" customFormat="1" ht="22.5" x14ac:dyDescent="0.25">
      <c r="A139" s="20"/>
      <c r="B139" s="21" t="s">
        <v>179</v>
      </c>
      <c r="C139" s="183" t="s">
        <v>180</v>
      </c>
      <c r="D139" s="183"/>
      <c r="E139" s="183"/>
      <c r="F139" s="22" t="s">
        <v>71</v>
      </c>
      <c r="G139" s="17" t="s">
        <v>359</v>
      </c>
      <c r="H139" s="17"/>
      <c r="I139" s="23">
        <v>0</v>
      </c>
      <c r="J139" s="109"/>
      <c r="K139" s="132"/>
      <c r="L139" s="147">
        <v>0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:20" s="2" customFormat="1" ht="22.5" x14ac:dyDescent="0.25">
      <c r="A140" s="20"/>
      <c r="B140" s="21" t="s">
        <v>360</v>
      </c>
      <c r="C140" s="183" t="s">
        <v>361</v>
      </c>
      <c r="D140" s="183"/>
      <c r="E140" s="183"/>
      <c r="F140" s="22" t="s">
        <v>71</v>
      </c>
      <c r="G140" s="17" t="s">
        <v>362</v>
      </c>
      <c r="H140" s="17"/>
      <c r="I140" s="23">
        <v>0</v>
      </c>
      <c r="J140" s="109"/>
      <c r="K140" s="132"/>
      <c r="L140" s="147">
        <v>0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s="2" customFormat="1" ht="22.5" x14ac:dyDescent="0.25">
      <c r="A141" s="20"/>
      <c r="B141" s="21" t="s">
        <v>182</v>
      </c>
      <c r="C141" s="183" t="s">
        <v>183</v>
      </c>
      <c r="D141" s="183"/>
      <c r="E141" s="183"/>
      <c r="F141" s="22" t="s">
        <v>21</v>
      </c>
      <c r="G141" s="17" t="s">
        <v>363</v>
      </c>
      <c r="H141" s="17"/>
      <c r="I141" s="23">
        <v>0.06</v>
      </c>
      <c r="J141" s="109"/>
      <c r="K141" s="132"/>
      <c r="L141" s="147">
        <v>0.06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6.9736013850600007E-2</v>
      </c>
      <c r="T141" s="2">
        <f t="shared" si="5"/>
        <v>6.9736013850600007E-2</v>
      </c>
    </row>
    <row r="142" spans="1:20" s="2" customFormat="1" ht="22.5" x14ac:dyDescent="0.25">
      <c r="A142" s="25" t="s">
        <v>344</v>
      </c>
      <c r="B142" s="26" t="s">
        <v>364</v>
      </c>
      <c r="C142" s="186" t="s">
        <v>365</v>
      </c>
      <c r="D142" s="186"/>
      <c r="E142" s="186"/>
      <c r="F142" s="27" t="s">
        <v>79</v>
      </c>
      <c r="G142" s="28" t="s">
        <v>347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25" t="s">
        <v>344</v>
      </c>
      <c r="B143" s="26" t="s">
        <v>366</v>
      </c>
      <c r="C143" s="186" t="s">
        <v>367</v>
      </c>
      <c r="D143" s="186"/>
      <c r="E143" s="186"/>
      <c r="F143" s="27" t="s">
        <v>21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0"/>
      <c r="B144" s="21" t="s">
        <v>368</v>
      </c>
      <c r="C144" s="183" t="s">
        <v>369</v>
      </c>
      <c r="D144" s="183"/>
      <c r="E144" s="183"/>
      <c r="F144" s="22" t="s">
        <v>21</v>
      </c>
      <c r="G144" s="17" t="s">
        <v>370</v>
      </c>
      <c r="H144" s="17"/>
      <c r="I144" s="23">
        <v>0</v>
      </c>
      <c r="J144" s="109"/>
      <c r="K144" s="132"/>
      <c r="L144" s="147">
        <v>0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20"/>
      <c r="B145" s="21" t="s">
        <v>371</v>
      </c>
      <c r="C145" s="183" t="s">
        <v>372</v>
      </c>
      <c r="D145" s="183"/>
      <c r="E145" s="183"/>
      <c r="F145" s="22" t="s">
        <v>282</v>
      </c>
      <c r="G145" s="17" t="s">
        <v>373</v>
      </c>
      <c r="H145" s="17"/>
      <c r="I145" s="23">
        <v>0.02</v>
      </c>
      <c r="J145" s="109"/>
      <c r="K145" s="132"/>
      <c r="L145" s="147">
        <v>0.02</v>
      </c>
      <c r="M145" s="24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2.32453379502E-2</v>
      </c>
      <c r="T145" s="2">
        <f t="shared" si="5"/>
        <v>2.32453379502E-2</v>
      </c>
    </row>
    <row r="146" spans="1:20" s="2" customFormat="1" ht="45" x14ac:dyDescent="0.25">
      <c r="A146" s="10" t="s">
        <v>225</v>
      </c>
      <c r="B146" s="11" t="s">
        <v>375</v>
      </c>
      <c r="C146" s="182" t="s">
        <v>376</v>
      </c>
      <c r="D146" s="182"/>
      <c r="E146" s="182"/>
      <c r="F146" s="10" t="s">
        <v>165</v>
      </c>
      <c r="G146" s="12">
        <v>3</v>
      </c>
      <c r="H146" s="12"/>
      <c r="I146" s="13">
        <v>232</v>
      </c>
      <c r="J146" s="72"/>
      <c r="K146" s="131"/>
      <c r="L146" s="72">
        <v>232</v>
      </c>
      <c r="M146" s="13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269.64592022232</v>
      </c>
      <c r="T146" s="2">
        <f t="shared" si="5"/>
        <v>269.64592022232</v>
      </c>
    </row>
    <row r="147" spans="1:20" s="2" customFormat="1" ht="45" x14ac:dyDescent="0.25">
      <c r="A147" s="10" t="s">
        <v>229</v>
      </c>
      <c r="B147" s="11" t="s">
        <v>4928</v>
      </c>
      <c r="C147" s="182" t="s">
        <v>4929</v>
      </c>
      <c r="D147" s="182"/>
      <c r="E147" s="182"/>
      <c r="F147" s="10" t="s">
        <v>35</v>
      </c>
      <c r="G147" s="12">
        <v>10</v>
      </c>
      <c r="H147" s="12"/>
      <c r="I147" s="13">
        <v>187</v>
      </c>
      <c r="J147" s="72"/>
      <c r="K147" s="131"/>
      <c r="L147" s="72">
        <v>187</v>
      </c>
      <c r="M147" s="1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217.34390983437001</v>
      </c>
      <c r="T147" s="2">
        <f t="shared" si="5"/>
        <v>217.34390983437001</v>
      </c>
    </row>
    <row r="148" spans="1:20" s="2" customFormat="1" ht="45" x14ac:dyDescent="0.25">
      <c r="A148" s="10" t="s">
        <v>231</v>
      </c>
      <c r="B148" s="11" t="s">
        <v>378</v>
      </c>
      <c r="C148" s="182" t="s">
        <v>379</v>
      </c>
      <c r="D148" s="182"/>
      <c r="E148" s="182"/>
      <c r="F148" s="10" t="s">
        <v>35</v>
      </c>
      <c r="G148" s="12">
        <v>1</v>
      </c>
      <c r="H148" s="12"/>
      <c r="I148" s="13">
        <v>925</v>
      </c>
      <c r="J148" s="72"/>
      <c r="K148" s="131"/>
      <c r="L148" s="72">
        <v>925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1075.0968801967499</v>
      </c>
      <c r="T148" s="2">
        <f t="shared" si="5"/>
        <v>1075.0968801967499</v>
      </c>
    </row>
    <row r="149" spans="1:20" s="2" customFormat="1" ht="45" x14ac:dyDescent="0.25">
      <c r="A149" s="10" t="s">
        <v>242</v>
      </c>
      <c r="B149" s="11" t="s">
        <v>384</v>
      </c>
      <c r="C149" s="182" t="s">
        <v>385</v>
      </c>
      <c r="D149" s="182"/>
      <c r="E149" s="182"/>
      <c r="F149" s="10" t="s">
        <v>35</v>
      </c>
      <c r="G149" s="12">
        <v>20</v>
      </c>
      <c r="H149" s="12"/>
      <c r="I149" s="13">
        <v>237</v>
      </c>
      <c r="J149" s="72"/>
      <c r="K149" s="131"/>
      <c r="L149" s="72">
        <v>237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275.45725470987003</v>
      </c>
      <c r="T149" s="2">
        <f t="shared" si="5"/>
        <v>275.45725470987003</v>
      </c>
    </row>
    <row r="150" spans="1:20" s="2" customFormat="1" ht="45" x14ac:dyDescent="0.25">
      <c r="A150" s="10" t="s">
        <v>245</v>
      </c>
      <c r="B150" s="11" t="s">
        <v>387</v>
      </c>
      <c r="C150" s="182" t="s">
        <v>388</v>
      </c>
      <c r="D150" s="182"/>
      <c r="E150" s="182"/>
      <c r="F150" s="10" t="s">
        <v>35</v>
      </c>
      <c r="G150" s="12">
        <v>15</v>
      </c>
      <c r="H150" s="12"/>
      <c r="I150" s="13">
        <v>842</v>
      </c>
      <c r="J150" s="72"/>
      <c r="K150" s="131"/>
      <c r="L150" s="72">
        <v>842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978.62872770342005</v>
      </c>
      <c r="T150" s="2">
        <f t="shared" si="5"/>
        <v>978.62872770342005</v>
      </c>
    </row>
    <row r="151" spans="1:20" s="2" customFormat="1" ht="45" x14ac:dyDescent="0.25">
      <c r="A151" s="10" t="s">
        <v>250</v>
      </c>
      <c r="B151" s="11" t="s">
        <v>396</v>
      </c>
      <c r="C151" s="182" t="s">
        <v>397</v>
      </c>
      <c r="D151" s="182"/>
      <c r="E151" s="182"/>
      <c r="F151" s="10" t="s">
        <v>35</v>
      </c>
      <c r="G151" s="12">
        <v>1</v>
      </c>
      <c r="H151" s="12"/>
      <c r="I151" s="13">
        <v>205</v>
      </c>
      <c r="J151" s="72"/>
      <c r="K151" s="131"/>
      <c r="L151" s="72">
        <v>205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238.26471398954999</v>
      </c>
      <c r="T151" s="2">
        <f t="shared" si="5"/>
        <v>238.26471398954999</v>
      </c>
    </row>
    <row r="152" spans="1:20" s="2" customFormat="1" ht="45" x14ac:dyDescent="0.25">
      <c r="A152" s="10" t="s">
        <v>252</v>
      </c>
      <c r="B152" s="11" t="s">
        <v>399</v>
      </c>
      <c r="C152" s="182" t="s">
        <v>400</v>
      </c>
      <c r="D152" s="182"/>
      <c r="E152" s="182"/>
      <c r="F152" s="10" t="s">
        <v>35</v>
      </c>
      <c r="G152" s="12">
        <v>12</v>
      </c>
      <c r="H152" s="12"/>
      <c r="I152" s="13">
        <v>2131</v>
      </c>
      <c r="J152" s="72"/>
      <c r="K152" s="131"/>
      <c r="L152" s="72">
        <v>2131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2476.7907585938101</v>
      </c>
      <c r="T152" s="2">
        <f t="shared" si="5"/>
        <v>2476.7907585938101</v>
      </c>
    </row>
    <row r="153" spans="1:20" s="2" customFormat="1" ht="45" x14ac:dyDescent="0.25">
      <c r="A153" s="10" t="s">
        <v>264</v>
      </c>
      <c r="B153" s="11" t="s">
        <v>399</v>
      </c>
      <c r="C153" s="182" t="s">
        <v>402</v>
      </c>
      <c r="D153" s="182"/>
      <c r="E153" s="182"/>
      <c r="F153" s="10" t="s">
        <v>35</v>
      </c>
      <c r="G153" s="12">
        <v>7</v>
      </c>
      <c r="H153" s="12"/>
      <c r="I153" s="13">
        <v>1220</v>
      </c>
      <c r="J153" s="72"/>
      <c r="K153" s="131"/>
      <c r="L153" s="72">
        <v>1220</v>
      </c>
      <c r="M153" s="13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1417.9656149622001</v>
      </c>
      <c r="T153" s="2">
        <f t="shared" si="5"/>
        <v>1417.9656149622001</v>
      </c>
    </row>
    <row r="154" spans="1:20" s="2" customFormat="1" ht="45" x14ac:dyDescent="0.25">
      <c r="A154" s="10" t="s">
        <v>268</v>
      </c>
      <c r="B154" s="11" t="s">
        <v>404</v>
      </c>
      <c r="C154" s="182" t="s">
        <v>405</v>
      </c>
      <c r="D154" s="182"/>
      <c r="E154" s="182"/>
      <c r="F154" s="10" t="s">
        <v>35</v>
      </c>
      <c r="G154" s="12">
        <v>2</v>
      </c>
      <c r="H154" s="12"/>
      <c r="I154" s="13">
        <v>2133</v>
      </c>
      <c r="J154" s="72"/>
      <c r="K154" s="131"/>
      <c r="L154" s="72">
        <v>2133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2479.1152923888299</v>
      </c>
      <c r="T154" s="2">
        <f t="shared" si="5"/>
        <v>2479.1152923888299</v>
      </c>
    </row>
    <row r="155" spans="1:20" s="2" customFormat="1" ht="45" x14ac:dyDescent="0.25">
      <c r="A155" s="10" t="s">
        <v>1225</v>
      </c>
      <c r="B155" s="11" t="s">
        <v>378</v>
      </c>
      <c r="C155" s="182" t="s">
        <v>407</v>
      </c>
      <c r="D155" s="182"/>
      <c r="E155" s="182"/>
      <c r="F155" s="10" t="s">
        <v>35</v>
      </c>
      <c r="G155" s="12">
        <v>18</v>
      </c>
      <c r="H155" s="12"/>
      <c r="I155" s="13">
        <v>29896</v>
      </c>
      <c r="J155" s="72"/>
      <c r="K155" s="131"/>
      <c r="L155" s="72">
        <v>29896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34747.131167958898</v>
      </c>
      <c r="T155" s="2">
        <f t="shared" si="5"/>
        <v>34747.131167958898</v>
      </c>
    </row>
    <row r="156" spans="1:20" s="2" customFormat="1" ht="33.75" x14ac:dyDescent="0.25">
      <c r="A156" s="10" t="s">
        <v>1227</v>
      </c>
      <c r="B156" s="11" t="s">
        <v>332</v>
      </c>
      <c r="C156" s="182" t="s">
        <v>409</v>
      </c>
      <c r="D156" s="182"/>
      <c r="E156" s="182"/>
      <c r="F156" s="10" t="s">
        <v>334</v>
      </c>
      <c r="G156" s="32">
        <v>1.2</v>
      </c>
      <c r="H156" s="32"/>
      <c r="I156" s="13">
        <v>610</v>
      </c>
      <c r="J156" s="72"/>
      <c r="K156" s="131"/>
      <c r="L156" s="72">
        <v>50</v>
      </c>
      <c r="M156" s="13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708.98280748110005</v>
      </c>
      <c r="T156" s="2">
        <f t="shared" si="5"/>
        <v>58.113344875499997</v>
      </c>
    </row>
    <row r="157" spans="1:20" s="2" customFormat="1" ht="15" x14ac:dyDescent="0.25">
      <c r="A157" s="14"/>
      <c r="B157" s="15"/>
      <c r="C157" s="15"/>
      <c r="D157" s="15"/>
      <c r="E157" s="16" t="s">
        <v>18</v>
      </c>
      <c r="F157" s="16"/>
      <c r="G157" s="17"/>
      <c r="H157" s="17"/>
      <c r="I157" s="18">
        <v>1167</v>
      </c>
      <c r="J157" s="114"/>
      <c r="K157" s="138"/>
      <c r="L157" s="151"/>
      <c r="M157" s="19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1356.3654693941701</v>
      </c>
      <c r="T157" s="2">
        <f t="shared" si="5"/>
        <v>0</v>
      </c>
    </row>
    <row r="158" spans="1:20" s="2" customFormat="1" ht="22.5" x14ac:dyDescent="0.25">
      <c r="A158" s="20"/>
      <c r="B158" s="21" t="s">
        <v>335</v>
      </c>
      <c r="C158" s="183" t="s">
        <v>336</v>
      </c>
      <c r="D158" s="183"/>
      <c r="E158" s="183"/>
      <c r="F158" s="22" t="s">
        <v>282</v>
      </c>
      <c r="G158" s="17" t="s">
        <v>497</v>
      </c>
      <c r="H158" s="17"/>
      <c r="I158" s="23">
        <v>0.13</v>
      </c>
      <c r="J158" s="109"/>
      <c r="K158" s="132"/>
      <c r="L158" s="147">
        <v>0.13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0.15109469667629999</v>
      </c>
      <c r="T158" s="2">
        <f t="shared" si="5"/>
        <v>0.15109469667629999</v>
      </c>
    </row>
    <row r="159" spans="1:20" s="2" customFormat="1" ht="22.5" x14ac:dyDescent="0.25">
      <c r="A159" s="20"/>
      <c r="B159" s="21" t="s">
        <v>338</v>
      </c>
      <c r="C159" s="183" t="s">
        <v>339</v>
      </c>
      <c r="D159" s="183"/>
      <c r="E159" s="183"/>
      <c r="F159" s="22" t="s">
        <v>21</v>
      </c>
      <c r="G159" s="17" t="s">
        <v>498</v>
      </c>
      <c r="H159" s="17"/>
      <c r="I159" s="23">
        <v>0.57999999999999996</v>
      </c>
      <c r="J159" s="109"/>
      <c r="K159" s="132"/>
      <c r="L159" s="147">
        <v>0.57999999999999996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0.67411480055579998</v>
      </c>
      <c r="T159" s="2">
        <f t="shared" si="5"/>
        <v>0.67411480055579998</v>
      </c>
    </row>
    <row r="160" spans="1:20" s="2" customFormat="1" ht="22.5" x14ac:dyDescent="0.25">
      <c r="A160" s="20"/>
      <c r="B160" s="21" t="s">
        <v>341</v>
      </c>
      <c r="C160" s="183" t="s">
        <v>342</v>
      </c>
      <c r="D160" s="183"/>
      <c r="E160" s="183"/>
      <c r="F160" s="22" t="s">
        <v>21</v>
      </c>
      <c r="G160" s="17" t="s">
        <v>499</v>
      </c>
      <c r="H160" s="17"/>
      <c r="I160" s="23">
        <v>5.13</v>
      </c>
      <c r="J160" s="109"/>
      <c r="K160" s="132"/>
      <c r="L160" s="147">
        <v>5.13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5.9624291842263002</v>
      </c>
      <c r="T160" s="2">
        <f t="shared" si="5"/>
        <v>5.9624291842263002</v>
      </c>
    </row>
    <row r="161" spans="1:20" s="2" customFormat="1" ht="22.5" x14ac:dyDescent="0.25">
      <c r="A161" s="25" t="s">
        <v>344</v>
      </c>
      <c r="B161" s="26" t="s">
        <v>345</v>
      </c>
      <c r="C161" s="186" t="s">
        <v>346</v>
      </c>
      <c r="D161" s="186"/>
      <c r="E161" s="186"/>
      <c r="F161" s="27" t="s">
        <v>165</v>
      </c>
      <c r="G161" s="28" t="s">
        <v>347</v>
      </c>
      <c r="H161" s="28"/>
      <c r="I161" s="29">
        <v>0</v>
      </c>
      <c r="J161" s="110"/>
      <c r="K161" s="133"/>
      <c r="L161" s="148">
        <v>0</v>
      </c>
      <c r="M161" s="30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5" t="s">
        <v>344</v>
      </c>
      <c r="B162" s="26" t="s">
        <v>348</v>
      </c>
      <c r="C162" s="186" t="s">
        <v>349</v>
      </c>
      <c r="D162" s="186"/>
      <c r="E162" s="186"/>
      <c r="F162" s="27" t="s">
        <v>71</v>
      </c>
      <c r="G162" s="28" t="s">
        <v>347</v>
      </c>
      <c r="H162" s="28"/>
      <c r="I162" s="29">
        <v>0</v>
      </c>
      <c r="J162" s="110"/>
      <c r="K162" s="133"/>
      <c r="L162" s="148">
        <v>0</v>
      </c>
      <c r="M162" s="30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:20" s="2" customFormat="1" ht="33.75" x14ac:dyDescent="0.25">
      <c r="A163" s="10" t="s">
        <v>294</v>
      </c>
      <c r="B163" s="11" t="s">
        <v>414</v>
      </c>
      <c r="C163" s="182" t="s">
        <v>415</v>
      </c>
      <c r="D163" s="182"/>
      <c r="E163" s="182"/>
      <c r="F163" s="10" t="s">
        <v>353</v>
      </c>
      <c r="G163" s="31">
        <v>0.12</v>
      </c>
      <c r="H163" s="31"/>
      <c r="I163" s="13">
        <v>2547</v>
      </c>
      <c r="J163" s="72"/>
      <c r="K163" s="131"/>
      <c r="L163" s="72">
        <v>36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2960.2937879579699</v>
      </c>
      <c r="T163" s="2">
        <f t="shared" si="5"/>
        <v>41.841608310360002</v>
      </c>
    </row>
    <row r="164" spans="1:20" s="2" customFormat="1" ht="15" x14ac:dyDescent="0.25">
      <c r="A164" s="14"/>
      <c r="B164" s="15"/>
      <c r="C164" s="15"/>
      <c r="D164" s="15"/>
      <c r="E164" s="16" t="s">
        <v>18</v>
      </c>
      <c r="F164" s="16"/>
      <c r="G164" s="17"/>
      <c r="H164" s="17"/>
      <c r="I164" s="18">
        <v>7237</v>
      </c>
      <c r="J164" s="114"/>
      <c r="K164" s="138"/>
      <c r="L164" s="151"/>
      <c r="M164" s="19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ref="S164:S218" si="6">I164*N164*O164*P164*Q164*R164</f>
        <v>8411.3255372798703</v>
      </c>
      <c r="T164" s="2">
        <f t="shared" ref="T164:T218" si="7">L164*N164*O164*P164*Q164*R164</f>
        <v>0</v>
      </c>
    </row>
    <row r="165" spans="1:20" s="2" customFormat="1" ht="22.5" x14ac:dyDescent="0.25">
      <c r="A165" s="20"/>
      <c r="B165" s="21" t="s">
        <v>354</v>
      </c>
      <c r="C165" s="183" t="s">
        <v>355</v>
      </c>
      <c r="D165" s="183"/>
      <c r="E165" s="183"/>
      <c r="F165" s="22" t="s">
        <v>71</v>
      </c>
      <c r="G165" s="17" t="s">
        <v>356</v>
      </c>
      <c r="H165" s="17"/>
      <c r="I165" s="23">
        <v>0</v>
      </c>
      <c r="J165" s="109"/>
      <c r="K165" s="132"/>
      <c r="L165" s="147">
        <v>0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:20" s="2" customFormat="1" ht="22.5" x14ac:dyDescent="0.25">
      <c r="A166" s="20"/>
      <c r="B166" s="21" t="s">
        <v>335</v>
      </c>
      <c r="C166" s="183" t="s">
        <v>336</v>
      </c>
      <c r="D166" s="183"/>
      <c r="E166" s="183"/>
      <c r="F166" s="22" t="s">
        <v>282</v>
      </c>
      <c r="G166" s="17" t="s">
        <v>4930</v>
      </c>
      <c r="H166" s="17"/>
      <c r="I166" s="23">
        <v>0.31</v>
      </c>
      <c r="J166" s="109"/>
      <c r="K166" s="132"/>
      <c r="L166" s="147">
        <v>0.31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0.36030273822809999</v>
      </c>
      <c r="T166" s="2">
        <f t="shared" si="7"/>
        <v>0.36030273822809999</v>
      </c>
    </row>
    <row r="167" spans="1:20" s="2" customFormat="1" ht="22.5" x14ac:dyDescent="0.25">
      <c r="A167" s="20"/>
      <c r="B167" s="21" t="s">
        <v>176</v>
      </c>
      <c r="C167" s="183" t="s">
        <v>177</v>
      </c>
      <c r="D167" s="183"/>
      <c r="E167" s="183"/>
      <c r="F167" s="22" t="s">
        <v>71</v>
      </c>
      <c r="G167" s="17" t="s">
        <v>417</v>
      </c>
      <c r="H167" s="17"/>
      <c r="I167" s="23">
        <v>1.07</v>
      </c>
      <c r="J167" s="109"/>
      <c r="K167" s="132"/>
      <c r="L167" s="147">
        <v>1.07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1.2436255803356999</v>
      </c>
      <c r="T167" s="2">
        <f t="shared" si="7"/>
        <v>1.2436255803356999</v>
      </c>
    </row>
    <row r="168" spans="1:20" s="2" customFormat="1" ht="22.5" x14ac:dyDescent="0.25">
      <c r="A168" s="20"/>
      <c r="B168" s="21" t="s">
        <v>179</v>
      </c>
      <c r="C168" s="183" t="s">
        <v>180</v>
      </c>
      <c r="D168" s="183"/>
      <c r="E168" s="183"/>
      <c r="F168" s="22" t="s">
        <v>71</v>
      </c>
      <c r="G168" s="17" t="s">
        <v>418</v>
      </c>
      <c r="H168" s="17"/>
      <c r="I168" s="23">
        <v>3.22</v>
      </c>
      <c r="J168" s="109"/>
      <c r="K168" s="132"/>
      <c r="L168" s="147">
        <v>3.22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3.7424994099822002</v>
      </c>
      <c r="T168" s="2">
        <f t="shared" si="7"/>
        <v>3.7424994099822002</v>
      </c>
    </row>
    <row r="169" spans="1:20" s="2" customFormat="1" ht="22.5" x14ac:dyDescent="0.25">
      <c r="A169" s="20"/>
      <c r="B169" s="21" t="s">
        <v>360</v>
      </c>
      <c r="C169" s="183" t="s">
        <v>361</v>
      </c>
      <c r="D169" s="183"/>
      <c r="E169" s="183"/>
      <c r="F169" s="22" t="s">
        <v>71</v>
      </c>
      <c r="G169" s="17" t="s">
        <v>362</v>
      </c>
      <c r="H169" s="17"/>
      <c r="I169" s="23">
        <v>0</v>
      </c>
      <c r="J169" s="109"/>
      <c r="K169" s="132"/>
      <c r="L169" s="147">
        <v>0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:20" s="2" customFormat="1" ht="22.5" x14ac:dyDescent="0.25">
      <c r="A170" s="20"/>
      <c r="B170" s="21" t="s">
        <v>182</v>
      </c>
      <c r="C170" s="183" t="s">
        <v>183</v>
      </c>
      <c r="D170" s="183"/>
      <c r="E170" s="183"/>
      <c r="F170" s="22" t="s">
        <v>21</v>
      </c>
      <c r="G170" s="17" t="s">
        <v>4931</v>
      </c>
      <c r="H170" s="17"/>
      <c r="I170" s="23">
        <v>0.24</v>
      </c>
      <c r="J170" s="109"/>
      <c r="K170" s="132"/>
      <c r="L170" s="147">
        <v>0.24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0.27894405540240003</v>
      </c>
      <c r="T170" s="2">
        <f t="shared" si="7"/>
        <v>0.27894405540240003</v>
      </c>
    </row>
    <row r="171" spans="1:20" s="2" customFormat="1" ht="22.5" x14ac:dyDescent="0.25">
      <c r="A171" s="25" t="s">
        <v>344</v>
      </c>
      <c r="B171" s="26" t="s">
        <v>364</v>
      </c>
      <c r="C171" s="186" t="s">
        <v>365</v>
      </c>
      <c r="D171" s="186"/>
      <c r="E171" s="186"/>
      <c r="F171" s="27" t="s">
        <v>79</v>
      </c>
      <c r="G171" s="28" t="s">
        <v>347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:20" s="2" customFormat="1" ht="22.5" x14ac:dyDescent="0.25">
      <c r="A172" s="25" t="s">
        <v>344</v>
      </c>
      <c r="B172" s="26" t="s">
        <v>366</v>
      </c>
      <c r="C172" s="186" t="s">
        <v>367</v>
      </c>
      <c r="D172" s="186"/>
      <c r="E172" s="186"/>
      <c r="F172" s="27" t="s">
        <v>21</v>
      </c>
      <c r="G172" s="28" t="s">
        <v>347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:20" s="2" customFormat="1" ht="22.5" x14ac:dyDescent="0.25">
      <c r="A173" s="20"/>
      <c r="B173" s="21" t="s">
        <v>368</v>
      </c>
      <c r="C173" s="183" t="s">
        <v>369</v>
      </c>
      <c r="D173" s="183"/>
      <c r="E173" s="183"/>
      <c r="F173" s="22" t="s">
        <v>21</v>
      </c>
      <c r="G173" s="17" t="s">
        <v>4932</v>
      </c>
      <c r="H173" s="17"/>
      <c r="I173" s="23">
        <v>0</v>
      </c>
      <c r="J173" s="109"/>
      <c r="K173" s="132"/>
      <c r="L173" s="147">
        <v>0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:20" s="2" customFormat="1" ht="22.5" x14ac:dyDescent="0.25">
      <c r="A174" s="20"/>
      <c r="B174" s="21" t="s">
        <v>371</v>
      </c>
      <c r="C174" s="183" t="s">
        <v>372</v>
      </c>
      <c r="D174" s="183"/>
      <c r="E174" s="183"/>
      <c r="F174" s="22" t="s">
        <v>282</v>
      </c>
      <c r="G174" s="17" t="s">
        <v>4933</v>
      </c>
      <c r="H174" s="17"/>
      <c r="I174" s="23">
        <v>0.18</v>
      </c>
      <c r="J174" s="109"/>
      <c r="K174" s="132"/>
      <c r="L174" s="147">
        <v>0.18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0.20920804155180001</v>
      </c>
      <c r="T174" s="2">
        <f t="shared" si="7"/>
        <v>0.20920804155180001</v>
      </c>
    </row>
    <row r="175" spans="1:20" s="2" customFormat="1" ht="45" x14ac:dyDescent="0.25">
      <c r="A175" s="10" t="s">
        <v>299</v>
      </c>
      <c r="B175" s="11" t="s">
        <v>423</v>
      </c>
      <c r="C175" s="182" t="s">
        <v>424</v>
      </c>
      <c r="D175" s="182"/>
      <c r="E175" s="182"/>
      <c r="F175" s="10" t="s">
        <v>165</v>
      </c>
      <c r="G175" s="12">
        <v>12</v>
      </c>
      <c r="H175" s="12"/>
      <c r="I175" s="13">
        <v>1663</v>
      </c>
      <c r="J175" s="72"/>
      <c r="K175" s="131"/>
      <c r="L175" s="72">
        <v>1663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1932.8498505591299</v>
      </c>
      <c r="T175" s="2">
        <f t="shared" si="7"/>
        <v>1932.8498505591299</v>
      </c>
    </row>
    <row r="176" spans="1:20" s="2" customFormat="1" ht="45" x14ac:dyDescent="0.25">
      <c r="A176" s="10" t="s">
        <v>302</v>
      </c>
      <c r="B176" s="11" t="s">
        <v>426</v>
      </c>
      <c r="C176" s="182" t="s">
        <v>427</v>
      </c>
      <c r="D176" s="182"/>
      <c r="E176" s="182"/>
      <c r="F176" s="10" t="s">
        <v>35</v>
      </c>
      <c r="G176" s="12">
        <v>6</v>
      </c>
      <c r="H176" s="12"/>
      <c r="I176" s="13">
        <v>11878</v>
      </c>
      <c r="J176" s="72"/>
      <c r="K176" s="131"/>
      <c r="L176" s="72">
        <v>11878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13805.406208623799</v>
      </c>
      <c r="T176" s="2">
        <f t="shared" si="7"/>
        <v>13805.406208623799</v>
      </c>
    </row>
    <row r="177" spans="1:20" s="2" customFormat="1" ht="45" x14ac:dyDescent="0.25">
      <c r="A177" s="10" t="s">
        <v>306</v>
      </c>
      <c r="B177" s="11" t="s">
        <v>429</v>
      </c>
      <c r="C177" s="182" t="s">
        <v>430</v>
      </c>
      <c r="D177" s="182"/>
      <c r="E177" s="182"/>
      <c r="F177" s="10" t="s">
        <v>35</v>
      </c>
      <c r="G177" s="12">
        <v>4</v>
      </c>
      <c r="H177" s="12"/>
      <c r="I177" s="13">
        <v>442</v>
      </c>
      <c r="J177" s="72"/>
      <c r="K177" s="131"/>
      <c r="L177" s="72">
        <v>442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513.72196869942002</v>
      </c>
      <c r="T177" s="2">
        <f t="shared" si="7"/>
        <v>513.72196869942002</v>
      </c>
    </row>
    <row r="178" spans="1:20" s="2" customFormat="1" ht="45" x14ac:dyDescent="0.25">
      <c r="A178" s="10" t="s">
        <v>309</v>
      </c>
      <c r="B178" s="11" t="s">
        <v>435</v>
      </c>
      <c r="C178" s="182" t="s">
        <v>436</v>
      </c>
      <c r="D178" s="182"/>
      <c r="E178" s="182"/>
      <c r="F178" s="10" t="s">
        <v>35</v>
      </c>
      <c r="G178" s="12">
        <v>16</v>
      </c>
      <c r="H178" s="12"/>
      <c r="I178" s="13">
        <v>218</v>
      </c>
      <c r="J178" s="72"/>
      <c r="K178" s="131"/>
      <c r="L178" s="72">
        <v>218</v>
      </c>
      <c r="M178" s="13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253.37418365718</v>
      </c>
      <c r="T178" s="2">
        <f t="shared" si="7"/>
        <v>253.37418365718</v>
      </c>
    </row>
    <row r="179" spans="1:20" s="2" customFormat="1" ht="45" x14ac:dyDescent="0.25">
      <c r="A179" s="10" t="s">
        <v>313</v>
      </c>
      <c r="B179" s="11" t="s">
        <v>438</v>
      </c>
      <c r="C179" s="182" t="s">
        <v>439</v>
      </c>
      <c r="D179" s="182"/>
      <c r="E179" s="182"/>
      <c r="F179" s="10" t="s">
        <v>35</v>
      </c>
      <c r="G179" s="12">
        <v>4</v>
      </c>
      <c r="H179" s="12"/>
      <c r="I179" s="13">
        <v>915</v>
      </c>
      <c r="J179" s="72"/>
      <c r="K179" s="131"/>
      <c r="L179" s="72">
        <v>915</v>
      </c>
      <c r="M179" s="13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1063.47421122165</v>
      </c>
      <c r="T179" s="2">
        <f t="shared" si="7"/>
        <v>1063.47421122165</v>
      </c>
    </row>
    <row r="180" spans="1:20" s="2" customFormat="1" ht="45" x14ac:dyDescent="0.25">
      <c r="A180" s="10" t="s">
        <v>316</v>
      </c>
      <c r="B180" s="11" t="s">
        <v>4934</v>
      </c>
      <c r="C180" s="182" t="s">
        <v>4935</v>
      </c>
      <c r="D180" s="182"/>
      <c r="E180" s="182"/>
      <c r="F180" s="10" t="s">
        <v>35</v>
      </c>
      <c r="G180" s="12">
        <v>2</v>
      </c>
      <c r="H180" s="12"/>
      <c r="I180" s="13">
        <v>1309</v>
      </c>
      <c r="J180" s="72"/>
      <c r="K180" s="131"/>
      <c r="L180" s="72">
        <v>1309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1521.4073688405899</v>
      </c>
      <c r="T180" s="2">
        <f t="shared" si="7"/>
        <v>1521.4073688405899</v>
      </c>
    </row>
    <row r="181" spans="1:20" s="2" customFormat="1" ht="45" x14ac:dyDescent="0.25">
      <c r="A181" s="10" t="s">
        <v>320</v>
      </c>
      <c r="B181" s="11" t="s">
        <v>447</v>
      </c>
      <c r="C181" s="182" t="s">
        <v>448</v>
      </c>
      <c r="D181" s="182"/>
      <c r="E181" s="182"/>
      <c r="F181" s="10" t="s">
        <v>35</v>
      </c>
      <c r="G181" s="12">
        <v>1</v>
      </c>
      <c r="H181" s="12"/>
      <c r="I181" s="13">
        <v>2073</v>
      </c>
      <c r="J181" s="72"/>
      <c r="K181" s="131"/>
      <c r="L181" s="72">
        <v>2073</v>
      </c>
      <c r="M181" s="13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2409.3792785382302</v>
      </c>
      <c r="T181" s="2">
        <f t="shared" si="7"/>
        <v>2409.3792785382302</v>
      </c>
    </row>
    <row r="182" spans="1:20" s="2" customFormat="1" ht="45" x14ac:dyDescent="0.25">
      <c r="A182" s="10" t="s">
        <v>323</v>
      </c>
      <c r="B182" s="11" t="s">
        <v>450</v>
      </c>
      <c r="C182" s="182" t="s">
        <v>451</v>
      </c>
      <c r="D182" s="182"/>
      <c r="E182" s="182"/>
      <c r="F182" s="10" t="s">
        <v>35</v>
      </c>
      <c r="G182" s="12">
        <v>2</v>
      </c>
      <c r="H182" s="12"/>
      <c r="I182" s="13">
        <v>4923</v>
      </c>
      <c r="J182" s="72"/>
      <c r="K182" s="131"/>
      <c r="L182" s="72">
        <v>4923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5721.8399364417301</v>
      </c>
      <c r="T182" s="2">
        <f t="shared" si="7"/>
        <v>5721.8399364417301</v>
      </c>
    </row>
    <row r="183" spans="1:20" s="2" customFormat="1" ht="33.75" x14ac:dyDescent="0.25">
      <c r="A183" s="10" t="s">
        <v>327</v>
      </c>
      <c r="B183" s="11" t="s">
        <v>332</v>
      </c>
      <c r="C183" s="182" t="s">
        <v>4936</v>
      </c>
      <c r="D183" s="182"/>
      <c r="E183" s="182"/>
      <c r="F183" s="10" t="s">
        <v>334</v>
      </c>
      <c r="G183" s="32">
        <v>0.3</v>
      </c>
      <c r="H183" s="32"/>
      <c r="I183" s="13">
        <v>153</v>
      </c>
      <c r="J183" s="72"/>
      <c r="K183" s="131"/>
      <c r="L183" s="72">
        <v>13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177.82683531903001</v>
      </c>
      <c r="T183" s="2">
        <f t="shared" si="7"/>
        <v>15.10946966763</v>
      </c>
    </row>
    <row r="184" spans="1:20" s="2" customFormat="1" ht="15" x14ac:dyDescent="0.25">
      <c r="A184" s="14"/>
      <c r="B184" s="15"/>
      <c r="C184" s="15"/>
      <c r="D184" s="15"/>
      <c r="E184" s="16" t="s">
        <v>18</v>
      </c>
      <c r="F184" s="16"/>
      <c r="G184" s="17"/>
      <c r="H184" s="17"/>
      <c r="I184" s="18">
        <v>292</v>
      </c>
      <c r="J184" s="114"/>
      <c r="K184" s="138"/>
      <c r="L184" s="151"/>
      <c r="M184" s="19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339.38193407291999</v>
      </c>
      <c r="T184" s="2">
        <f t="shared" si="7"/>
        <v>0</v>
      </c>
    </row>
    <row r="185" spans="1:20" s="2" customFormat="1" ht="22.5" x14ac:dyDescent="0.25">
      <c r="A185" s="20"/>
      <c r="B185" s="21" t="s">
        <v>335</v>
      </c>
      <c r="C185" s="183" t="s">
        <v>336</v>
      </c>
      <c r="D185" s="183"/>
      <c r="E185" s="183"/>
      <c r="F185" s="22" t="s">
        <v>282</v>
      </c>
      <c r="G185" s="17" t="s">
        <v>337</v>
      </c>
      <c r="H185" s="17"/>
      <c r="I185" s="23">
        <v>0.03</v>
      </c>
      <c r="J185" s="109"/>
      <c r="K185" s="132"/>
      <c r="L185" s="147">
        <v>0.03</v>
      </c>
      <c r="M185" s="24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3.4868006925300003E-2</v>
      </c>
      <c r="T185" s="2">
        <f t="shared" si="7"/>
        <v>3.4868006925300003E-2</v>
      </c>
    </row>
    <row r="186" spans="1:20" s="2" customFormat="1" ht="22.5" x14ac:dyDescent="0.25">
      <c r="A186" s="20"/>
      <c r="B186" s="21" t="s">
        <v>338</v>
      </c>
      <c r="C186" s="183" t="s">
        <v>339</v>
      </c>
      <c r="D186" s="183"/>
      <c r="E186" s="183"/>
      <c r="F186" s="22" t="s">
        <v>21</v>
      </c>
      <c r="G186" s="17" t="s">
        <v>340</v>
      </c>
      <c r="H186" s="17"/>
      <c r="I186" s="23">
        <v>0.15</v>
      </c>
      <c r="J186" s="109"/>
      <c r="K186" s="132"/>
      <c r="L186" s="147">
        <v>0.15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0.1743400346265</v>
      </c>
      <c r="T186" s="2">
        <f t="shared" si="7"/>
        <v>0.1743400346265</v>
      </c>
    </row>
    <row r="187" spans="1:20" s="2" customFormat="1" ht="22.5" x14ac:dyDescent="0.25">
      <c r="A187" s="20"/>
      <c r="B187" s="21" t="s">
        <v>341</v>
      </c>
      <c r="C187" s="183" t="s">
        <v>342</v>
      </c>
      <c r="D187" s="183"/>
      <c r="E187" s="183"/>
      <c r="F187" s="22" t="s">
        <v>21</v>
      </c>
      <c r="G187" s="17" t="s">
        <v>343</v>
      </c>
      <c r="H187" s="17"/>
      <c r="I187" s="23">
        <v>1.28</v>
      </c>
      <c r="J187" s="109"/>
      <c r="K187" s="132"/>
      <c r="L187" s="147">
        <v>1.28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1.4877016288128</v>
      </c>
      <c r="T187" s="2">
        <f t="shared" si="7"/>
        <v>1.4877016288128</v>
      </c>
    </row>
    <row r="188" spans="1:20" s="2" customFormat="1" ht="22.5" x14ac:dyDescent="0.25">
      <c r="A188" s="25" t="s">
        <v>344</v>
      </c>
      <c r="B188" s="26" t="s">
        <v>345</v>
      </c>
      <c r="C188" s="186" t="s">
        <v>346</v>
      </c>
      <c r="D188" s="186"/>
      <c r="E188" s="186"/>
      <c r="F188" s="27" t="s">
        <v>165</v>
      </c>
      <c r="G188" s="28" t="s">
        <v>347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22.5" x14ac:dyDescent="0.25">
      <c r="A189" s="25" t="s">
        <v>344</v>
      </c>
      <c r="B189" s="26" t="s">
        <v>348</v>
      </c>
      <c r="C189" s="186" t="s">
        <v>349</v>
      </c>
      <c r="D189" s="186"/>
      <c r="E189" s="186"/>
      <c r="F189" s="27" t="s">
        <v>71</v>
      </c>
      <c r="G189" s="28" t="s">
        <v>347</v>
      </c>
      <c r="H189" s="28"/>
      <c r="I189" s="29">
        <v>0</v>
      </c>
      <c r="J189" s="110"/>
      <c r="K189" s="133"/>
      <c r="L189" s="148">
        <v>0</v>
      </c>
      <c r="M189" s="30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:20" s="2" customFormat="1" ht="33.75" x14ac:dyDescent="0.25">
      <c r="A190" s="10" t="s">
        <v>331</v>
      </c>
      <c r="B190" s="11" t="s">
        <v>1297</v>
      </c>
      <c r="C190" s="182" t="s">
        <v>1298</v>
      </c>
      <c r="D190" s="182"/>
      <c r="E190" s="182"/>
      <c r="F190" s="10" t="s">
        <v>353</v>
      </c>
      <c r="G190" s="31">
        <v>0.03</v>
      </c>
      <c r="H190" s="31"/>
      <c r="I190" s="13">
        <v>637</v>
      </c>
      <c r="J190" s="72"/>
      <c r="K190" s="131"/>
      <c r="L190" s="72">
        <v>9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740.36401371387001</v>
      </c>
      <c r="T190" s="2">
        <f t="shared" si="7"/>
        <v>10.46040207759</v>
      </c>
    </row>
    <row r="191" spans="1:20" s="2" customFormat="1" ht="15" x14ac:dyDescent="0.25">
      <c r="A191" s="14"/>
      <c r="B191" s="15"/>
      <c r="C191" s="15"/>
      <c r="D191" s="15"/>
      <c r="E191" s="16" t="s">
        <v>18</v>
      </c>
      <c r="F191" s="16"/>
      <c r="G191" s="17"/>
      <c r="H191" s="17"/>
      <c r="I191" s="18">
        <v>1811</v>
      </c>
      <c r="J191" s="114"/>
      <c r="K191" s="138"/>
      <c r="L191" s="151"/>
      <c r="M191" s="19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2104.8653513906102</v>
      </c>
      <c r="T191" s="2">
        <f t="shared" si="7"/>
        <v>0</v>
      </c>
    </row>
    <row r="192" spans="1:20" s="2" customFormat="1" ht="22.5" x14ac:dyDescent="0.25">
      <c r="A192" s="20"/>
      <c r="B192" s="21" t="s">
        <v>354</v>
      </c>
      <c r="C192" s="183" t="s">
        <v>355</v>
      </c>
      <c r="D192" s="183"/>
      <c r="E192" s="183"/>
      <c r="F192" s="22" t="s">
        <v>71</v>
      </c>
      <c r="G192" s="17" t="s">
        <v>356</v>
      </c>
      <c r="H192" s="17"/>
      <c r="I192" s="23">
        <v>0</v>
      </c>
      <c r="J192" s="109"/>
      <c r="K192" s="132"/>
      <c r="L192" s="147">
        <v>0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:20" s="2" customFormat="1" ht="22.5" x14ac:dyDescent="0.25">
      <c r="A193" s="20"/>
      <c r="B193" s="21" t="s">
        <v>335</v>
      </c>
      <c r="C193" s="183" t="s">
        <v>336</v>
      </c>
      <c r="D193" s="183"/>
      <c r="E193" s="183"/>
      <c r="F193" s="22" t="s">
        <v>282</v>
      </c>
      <c r="G193" s="17" t="s">
        <v>357</v>
      </c>
      <c r="H193" s="17"/>
      <c r="I193" s="23">
        <v>0.08</v>
      </c>
      <c r="J193" s="109"/>
      <c r="K193" s="132"/>
      <c r="L193" s="147">
        <v>0.08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9.29813518008E-2</v>
      </c>
      <c r="T193" s="2">
        <f t="shared" si="7"/>
        <v>9.29813518008E-2</v>
      </c>
    </row>
    <row r="194" spans="1:20" s="2" customFormat="1" ht="22.5" x14ac:dyDescent="0.25">
      <c r="A194" s="20"/>
      <c r="B194" s="21" t="s">
        <v>176</v>
      </c>
      <c r="C194" s="183" t="s">
        <v>177</v>
      </c>
      <c r="D194" s="183"/>
      <c r="E194" s="183"/>
      <c r="F194" s="22" t="s">
        <v>71</v>
      </c>
      <c r="G194" s="17" t="s">
        <v>358</v>
      </c>
      <c r="H194" s="17"/>
      <c r="I194" s="23">
        <v>0</v>
      </c>
      <c r="J194" s="109"/>
      <c r="K194" s="132"/>
      <c r="L194" s="147">
        <v>0</v>
      </c>
      <c r="M194" s="24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20"/>
      <c r="B195" s="21" t="s">
        <v>179</v>
      </c>
      <c r="C195" s="183" t="s">
        <v>180</v>
      </c>
      <c r="D195" s="183"/>
      <c r="E195" s="183"/>
      <c r="F195" s="22" t="s">
        <v>71</v>
      </c>
      <c r="G195" s="17" t="s">
        <v>359</v>
      </c>
      <c r="H195" s="17"/>
      <c r="I195" s="23">
        <v>0</v>
      </c>
      <c r="J195" s="109"/>
      <c r="K195" s="132"/>
      <c r="L195" s="147">
        <v>0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:20" s="2" customFormat="1" ht="22.5" x14ac:dyDescent="0.25">
      <c r="A196" s="20"/>
      <c r="B196" s="21" t="s">
        <v>360</v>
      </c>
      <c r="C196" s="183" t="s">
        <v>361</v>
      </c>
      <c r="D196" s="183"/>
      <c r="E196" s="183"/>
      <c r="F196" s="22" t="s">
        <v>71</v>
      </c>
      <c r="G196" s="17" t="s">
        <v>362</v>
      </c>
      <c r="H196" s="17"/>
      <c r="I196" s="23">
        <v>0</v>
      </c>
      <c r="J196" s="109"/>
      <c r="K196" s="132"/>
      <c r="L196" s="147">
        <v>0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:20" s="2" customFormat="1" ht="22.5" x14ac:dyDescent="0.25">
      <c r="A197" s="20"/>
      <c r="B197" s="21" t="s">
        <v>182</v>
      </c>
      <c r="C197" s="183" t="s">
        <v>183</v>
      </c>
      <c r="D197" s="183"/>
      <c r="E197" s="183"/>
      <c r="F197" s="22" t="s">
        <v>21</v>
      </c>
      <c r="G197" s="17" t="s">
        <v>363</v>
      </c>
      <c r="H197" s="17"/>
      <c r="I197" s="23">
        <v>0.06</v>
      </c>
      <c r="J197" s="109"/>
      <c r="K197" s="132"/>
      <c r="L197" s="147">
        <v>0.06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6.9736013850600007E-2</v>
      </c>
      <c r="T197" s="2">
        <f t="shared" si="7"/>
        <v>6.9736013850600007E-2</v>
      </c>
    </row>
    <row r="198" spans="1:20" s="2" customFormat="1" ht="22.5" x14ac:dyDescent="0.25">
      <c r="A198" s="25" t="s">
        <v>344</v>
      </c>
      <c r="B198" s="26" t="s">
        <v>364</v>
      </c>
      <c r="C198" s="186" t="s">
        <v>365</v>
      </c>
      <c r="D198" s="186"/>
      <c r="E198" s="186"/>
      <c r="F198" s="27" t="s">
        <v>79</v>
      </c>
      <c r="G198" s="28" t="s">
        <v>347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5" t="s">
        <v>344</v>
      </c>
      <c r="B199" s="26" t="s">
        <v>366</v>
      </c>
      <c r="C199" s="186" t="s">
        <v>367</v>
      </c>
      <c r="D199" s="186"/>
      <c r="E199" s="186"/>
      <c r="F199" s="27" t="s">
        <v>21</v>
      </c>
      <c r="G199" s="28" t="s">
        <v>347</v>
      </c>
      <c r="H199" s="28"/>
      <c r="I199" s="29">
        <v>0</v>
      </c>
      <c r="J199" s="110"/>
      <c r="K199" s="133"/>
      <c r="L199" s="148">
        <v>0</v>
      </c>
      <c r="M199" s="30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:20" s="2" customFormat="1" ht="22.5" x14ac:dyDescent="0.25">
      <c r="A200" s="20"/>
      <c r="B200" s="21" t="s">
        <v>368</v>
      </c>
      <c r="C200" s="183" t="s">
        <v>369</v>
      </c>
      <c r="D200" s="183"/>
      <c r="E200" s="183"/>
      <c r="F200" s="22" t="s">
        <v>21</v>
      </c>
      <c r="G200" s="17" t="s">
        <v>4937</v>
      </c>
      <c r="H200" s="17"/>
      <c r="I200" s="23">
        <v>0</v>
      </c>
      <c r="J200" s="109"/>
      <c r="K200" s="132"/>
      <c r="L200" s="147">
        <v>0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:20" s="2" customFormat="1" ht="22.5" x14ac:dyDescent="0.25">
      <c r="A201" s="20"/>
      <c r="B201" s="21" t="s">
        <v>371</v>
      </c>
      <c r="C201" s="183" t="s">
        <v>372</v>
      </c>
      <c r="D201" s="183"/>
      <c r="E201" s="183"/>
      <c r="F201" s="22" t="s">
        <v>282</v>
      </c>
      <c r="G201" s="17" t="s">
        <v>4938</v>
      </c>
      <c r="H201" s="17"/>
      <c r="I201" s="23">
        <v>0.11</v>
      </c>
      <c r="J201" s="109"/>
      <c r="K201" s="132"/>
      <c r="L201" s="147">
        <v>0.11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0.12784935872610001</v>
      </c>
      <c r="T201" s="2">
        <f t="shared" si="7"/>
        <v>0.12784935872610001</v>
      </c>
    </row>
    <row r="202" spans="1:20" s="2" customFormat="1" ht="45" x14ac:dyDescent="0.25">
      <c r="A202" s="10" t="s">
        <v>350</v>
      </c>
      <c r="B202" s="11" t="s">
        <v>4939</v>
      </c>
      <c r="C202" s="182" t="s">
        <v>4940</v>
      </c>
      <c r="D202" s="182"/>
      <c r="E202" s="182"/>
      <c r="F202" s="10" t="s">
        <v>165</v>
      </c>
      <c r="G202" s="12">
        <v>3</v>
      </c>
      <c r="H202" s="12"/>
      <c r="I202" s="13">
        <v>958</v>
      </c>
      <c r="J202" s="72"/>
      <c r="K202" s="131"/>
      <c r="L202" s="72">
        <v>958</v>
      </c>
      <c r="M202" s="13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1113.4516878145801</v>
      </c>
      <c r="T202" s="2">
        <f t="shared" si="7"/>
        <v>1113.4516878145801</v>
      </c>
    </row>
    <row r="203" spans="1:20" s="2" customFormat="1" ht="45" x14ac:dyDescent="0.25">
      <c r="A203" s="10" t="s">
        <v>374</v>
      </c>
      <c r="B203" s="11" t="s">
        <v>4941</v>
      </c>
      <c r="C203" s="182" t="s">
        <v>4942</v>
      </c>
      <c r="D203" s="182"/>
      <c r="E203" s="182"/>
      <c r="F203" s="10" t="s">
        <v>35</v>
      </c>
      <c r="G203" s="12">
        <v>4</v>
      </c>
      <c r="H203" s="12"/>
      <c r="I203" s="13">
        <v>191</v>
      </c>
      <c r="J203" s="72"/>
      <c r="K203" s="131"/>
      <c r="L203" s="72">
        <v>191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221.99297742440999</v>
      </c>
      <c r="T203" s="2">
        <f t="shared" si="7"/>
        <v>221.99297742440999</v>
      </c>
    </row>
    <row r="204" spans="1:20" s="2" customFormat="1" ht="45" x14ac:dyDescent="0.25">
      <c r="A204" s="10" t="s">
        <v>377</v>
      </c>
      <c r="B204" s="11" t="s">
        <v>493</v>
      </c>
      <c r="C204" s="182" t="s">
        <v>4943</v>
      </c>
      <c r="D204" s="182"/>
      <c r="E204" s="182"/>
      <c r="F204" s="10" t="s">
        <v>35</v>
      </c>
      <c r="G204" s="12">
        <v>10</v>
      </c>
      <c r="H204" s="12"/>
      <c r="I204" s="13">
        <v>130</v>
      </c>
      <c r="J204" s="72"/>
      <c r="K204" s="131"/>
      <c r="L204" s="72">
        <v>130</v>
      </c>
      <c r="M204" s="13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151.0946966763</v>
      </c>
      <c r="T204" s="2">
        <f t="shared" si="7"/>
        <v>151.0946966763</v>
      </c>
    </row>
    <row r="205" spans="1:20" s="2" customFormat="1" ht="33.75" x14ac:dyDescent="0.25">
      <c r="A205" s="10" t="s">
        <v>380</v>
      </c>
      <c r="B205" s="11" t="s">
        <v>332</v>
      </c>
      <c r="C205" s="182" t="s">
        <v>496</v>
      </c>
      <c r="D205" s="182"/>
      <c r="E205" s="182"/>
      <c r="F205" s="10" t="s">
        <v>334</v>
      </c>
      <c r="G205" s="32">
        <v>1.5</v>
      </c>
      <c r="H205" s="32"/>
      <c r="I205" s="13">
        <v>763</v>
      </c>
      <c r="J205" s="72"/>
      <c r="K205" s="131"/>
      <c r="L205" s="72">
        <v>64</v>
      </c>
      <c r="M205" s="13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886.80964280012995</v>
      </c>
      <c r="T205" s="2">
        <f t="shared" si="7"/>
        <v>74.385081440639993</v>
      </c>
    </row>
    <row r="206" spans="1:20" s="2" customFormat="1" ht="15" x14ac:dyDescent="0.25">
      <c r="A206" s="14"/>
      <c r="B206" s="15"/>
      <c r="C206" s="15"/>
      <c r="D206" s="15"/>
      <c r="E206" s="16" t="s">
        <v>18</v>
      </c>
      <c r="F206" s="16"/>
      <c r="G206" s="17"/>
      <c r="H206" s="17"/>
      <c r="I206" s="18">
        <v>1459</v>
      </c>
      <c r="J206" s="114"/>
      <c r="K206" s="138"/>
      <c r="L206" s="151"/>
      <c r="M206" s="19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1695.74740346709</v>
      </c>
      <c r="T206" s="2">
        <f t="shared" si="7"/>
        <v>0</v>
      </c>
    </row>
    <row r="207" spans="1:20" s="2" customFormat="1" ht="22.5" x14ac:dyDescent="0.25">
      <c r="A207" s="20"/>
      <c r="B207" s="21" t="s">
        <v>335</v>
      </c>
      <c r="C207" s="183" t="s">
        <v>336</v>
      </c>
      <c r="D207" s="183"/>
      <c r="E207" s="183"/>
      <c r="F207" s="22" t="s">
        <v>282</v>
      </c>
      <c r="G207" s="17" t="s">
        <v>4944</v>
      </c>
      <c r="H207" s="17"/>
      <c r="I207" s="23">
        <v>0.16</v>
      </c>
      <c r="J207" s="109"/>
      <c r="K207" s="132"/>
      <c r="L207" s="147">
        <v>0.16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0.1859627036016</v>
      </c>
      <c r="T207" s="2">
        <f t="shared" si="7"/>
        <v>0.1859627036016</v>
      </c>
    </row>
    <row r="208" spans="1:20" s="2" customFormat="1" ht="22.5" x14ac:dyDescent="0.25">
      <c r="A208" s="20"/>
      <c r="B208" s="21" t="s">
        <v>338</v>
      </c>
      <c r="C208" s="183" t="s">
        <v>339</v>
      </c>
      <c r="D208" s="183"/>
      <c r="E208" s="183"/>
      <c r="F208" s="22" t="s">
        <v>21</v>
      </c>
      <c r="G208" s="17" t="s">
        <v>4945</v>
      </c>
      <c r="H208" s="17"/>
      <c r="I208" s="23">
        <v>0.73</v>
      </c>
      <c r="J208" s="109"/>
      <c r="K208" s="132"/>
      <c r="L208" s="147">
        <v>0.73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0.84845483518230003</v>
      </c>
      <c r="T208" s="2">
        <f t="shared" si="7"/>
        <v>0.84845483518230003</v>
      </c>
    </row>
    <row r="209" spans="1:20" s="2" customFormat="1" ht="22.5" x14ac:dyDescent="0.25">
      <c r="A209" s="20"/>
      <c r="B209" s="21" t="s">
        <v>341</v>
      </c>
      <c r="C209" s="183" t="s">
        <v>342</v>
      </c>
      <c r="D209" s="183"/>
      <c r="E209" s="183"/>
      <c r="F209" s="22" t="s">
        <v>21</v>
      </c>
      <c r="G209" s="17" t="s">
        <v>4946</v>
      </c>
      <c r="H209" s="17"/>
      <c r="I209" s="23">
        <v>6.41</v>
      </c>
      <c r="J209" s="109"/>
      <c r="K209" s="132"/>
      <c r="L209" s="147">
        <v>6.41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7.4501308130390997</v>
      </c>
      <c r="T209" s="2">
        <f t="shared" si="7"/>
        <v>7.4501308130390997</v>
      </c>
    </row>
    <row r="210" spans="1:20" s="2" customFormat="1" ht="22.5" x14ac:dyDescent="0.25">
      <c r="A210" s="25" t="s">
        <v>344</v>
      </c>
      <c r="B210" s="26" t="s">
        <v>345</v>
      </c>
      <c r="C210" s="186" t="s">
        <v>346</v>
      </c>
      <c r="D210" s="186"/>
      <c r="E210" s="186"/>
      <c r="F210" s="27" t="s">
        <v>165</v>
      </c>
      <c r="G210" s="28" t="s">
        <v>347</v>
      </c>
      <c r="H210" s="28"/>
      <c r="I210" s="29">
        <v>0</v>
      </c>
      <c r="J210" s="110"/>
      <c r="K210" s="133"/>
      <c r="L210" s="148">
        <v>0</v>
      </c>
      <c r="M210" s="30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:20" s="2" customFormat="1" ht="22.5" x14ac:dyDescent="0.25">
      <c r="A211" s="25" t="s">
        <v>344</v>
      </c>
      <c r="B211" s="26" t="s">
        <v>348</v>
      </c>
      <c r="C211" s="186" t="s">
        <v>349</v>
      </c>
      <c r="D211" s="186"/>
      <c r="E211" s="186"/>
      <c r="F211" s="27" t="s">
        <v>71</v>
      </c>
      <c r="G211" s="28" t="s">
        <v>347</v>
      </c>
      <c r="H211" s="28"/>
      <c r="I211" s="29">
        <v>0</v>
      </c>
      <c r="J211" s="110"/>
      <c r="K211" s="133"/>
      <c r="L211" s="148">
        <v>0</v>
      </c>
      <c r="M211" s="30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:20" s="2" customFormat="1" ht="33.75" x14ac:dyDescent="0.25">
      <c r="A212" s="10" t="s">
        <v>383</v>
      </c>
      <c r="B212" s="11" t="s">
        <v>501</v>
      </c>
      <c r="C212" s="182" t="s">
        <v>502</v>
      </c>
      <c r="D212" s="182"/>
      <c r="E212" s="182"/>
      <c r="F212" s="10" t="s">
        <v>353</v>
      </c>
      <c r="G212" s="31">
        <v>0.15</v>
      </c>
      <c r="H212" s="31"/>
      <c r="I212" s="13">
        <v>4066</v>
      </c>
      <c r="J212" s="72"/>
      <c r="K212" s="131"/>
      <c r="L212" s="72">
        <v>80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4725.77720527566</v>
      </c>
      <c r="T212" s="2">
        <f t="shared" si="7"/>
        <v>92.981351800799999</v>
      </c>
    </row>
    <row r="213" spans="1:20" s="2" customFormat="1" ht="15" x14ac:dyDescent="0.25">
      <c r="A213" s="14"/>
      <c r="B213" s="15"/>
      <c r="C213" s="15"/>
      <c r="D213" s="15"/>
      <c r="E213" s="16" t="s">
        <v>18</v>
      </c>
      <c r="F213" s="16"/>
      <c r="G213" s="17"/>
      <c r="H213" s="17"/>
      <c r="I213" s="18">
        <v>11342</v>
      </c>
      <c r="J213" s="114"/>
      <c r="K213" s="138"/>
      <c r="L213" s="151"/>
      <c r="M213" s="19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13182.4311515584</v>
      </c>
      <c r="T213" s="2">
        <f t="shared" si="7"/>
        <v>0</v>
      </c>
    </row>
    <row r="214" spans="1:20" s="2" customFormat="1" ht="22.5" x14ac:dyDescent="0.25">
      <c r="A214" s="20"/>
      <c r="B214" s="21" t="s">
        <v>354</v>
      </c>
      <c r="C214" s="183" t="s">
        <v>355</v>
      </c>
      <c r="D214" s="183"/>
      <c r="E214" s="183"/>
      <c r="F214" s="22" t="s">
        <v>71</v>
      </c>
      <c r="G214" s="17" t="s">
        <v>418</v>
      </c>
      <c r="H214" s="17"/>
      <c r="I214" s="23">
        <v>4.17</v>
      </c>
      <c r="J214" s="109"/>
      <c r="K214" s="132"/>
      <c r="L214" s="147">
        <v>4.17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4.8466529626166999</v>
      </c>
      <c r="T214" s="2">
        <f t="shared" si="7"/>
        <v>4.8466529626166999</v>
      </c>
    </row>
    <row r="215" spans="1:20" s="2" customFormat="1" ht="22.5" x14ac:dyDescent="0.25">
      <c r="A215" s="20"/>
      <c r="B215" s="21" t="s">
        <v>335</v>
      </c>
      <c r="C215" s="183" t="s">
        <v>336</v>
      </c>
      <c r="D215" s="183"/>
      <c r="E215" s="183"/>
      <c r="F215" s="22" t="s">
        <v>282</v>
      </c>
      <c r="G215" s="17" t="s">
        <v>4947</v>
      </c>
      <c r="H215" s="17"/>
      <c r="I215" s="23">
        <v>0.6</v>
      </c>
      <c r="J215" s="109"/>
      <c r="K215" s="132"/>
      <c r="L215" s="147">
        <v>0.6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0.69736013850599998</v>
      </c>
      <c r="T215" s="2">
        <f t="shared" si="7"/>
        <v>0.69736013850599998</v>
      </c>
    </row>
    <row r="216" spans="1:20" s="2" customFormat="1" ht="22.5" x14ac:dyDescent="0.25">
      <c r="A216" s="20"/>
      <c r="B216" s="21" t="s">
        <v>176</v>
      </c>
      <c r="C216" s="183" t="s">
        <v>177</v>
      </c>
      <c r="D216" s="183"/>
      <c r="E216" s="183"/>
      <c r="F216" s="22" t="s">
        <v>71</v>
      </c>
      <c r="G216" s="17" t="s">
        <v>504</v>
      </c>
      <c r="H216" s="17"/>
      <c r="I216" s="23">
        <v>1.07</v>
      </c>
      <c r="J216" s="109"/>
      <c r="K216" s="132"/>
      <c r="L216" s="147">
        <v>1.07</v>
      </c>
      <c r="M216" s="24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1.2436255803356999</v>
      </c>
      <c r="T216" s="2">
        <f t="shared" si="7"/>
        <v>1.2436255803356999</v>
      </c>
    </row>
    <row r="217" spans="1:20" s="2" customFormat="1" ht="22.5" x14ac:dyDescent="0.25">
      <c r="A217" s="20"/>
      <c r="B217" s="21" t="s">
        <v>179</v>
      </c>
      <c r="C217" s="183" t="s">
        <v>180</v>
      </c>
      <c r="D217" s="183"/>
      <c r="E217" s="183"/>
      <c r="F217" s="22" t="s">
        <v>71</v>
      </c>
      <c r="G217" s="17" t="s">
        <v>505</v>
      </c>
      <c r="H217" s="17"/>
      <c r="I217" s="23">
        <v>3.22</v>
      </c>
      <c r="J217" s="109"/>
      <c r="K217" s="132"/>
      <c r="L217" s="147">
        <v>3.22</v>
      </c>
      <c r="M217" s="24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3.7424994099822002</v>
      </c>
      <c r="T217" s="2">
        <f t="shared" si="7"/>
        <v>3.7424994099822002</v>
      </c>
    </row>
    <row r="218" spans="1:20" s="2" customFormat="1" ht="22.5" x14ac:dyDescent="0.25">
      <c r="A218" s="20"/>
      <c r="B218" s="21" t="s">
        <v>360</v>
      </c>
      <c r="C218" s="183" t="s">
        <v>361</v>
      </c>
      <c r="D218" s="183"/>
      <c r="E218" s="183"/>
      <c r="F218" s="22" t="s">
        <v>71</v>
      </c>
      <c r="G218" s="17" t="s">
        <v>506</v>
      </c>
      <c r="H218" s="17"/>
      <c r="I218" s="23">
        <v>0</v>
      </c>
      <c r="J218" s="109"/>
      <c r="K218" s="132"/>
      <c r="L218" s="147">
        <v>0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:20" s="2" customFormat="1" ht="22.5" x14ac:dyDescent="0.25">
      <c r="A219" s="20"/>
      <c r="B219" s="21" t="s">
        <v>182</v>
      </c>
      <c r="C219" s="183" t="s">
        <v>183</v>
      </c>
      <c r="D219" s="183"/>
      <c r="E219" s="183"/>
      <c r="F219" s="22" t="s">
        <v>21</v>
      </c>
      <c r="G219" s="17" t="s">
        <v>4948</v>
      </c>
      <c r="H219" s="17"/>
      <c r="I219" s="23">
        <v>0.1</v>
      </c>
      <c r="J219" s="109"/>
      <c r="K219" s="132"/>
      <c r="L219" s="147">
        <v>0.1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ref="S219:S274" si="8">I219*N219*O219*P219*Q219*R219</f>
        <v>0.11622668975100001</v>
      </c>
      <c r="T219" s="2">
        <f t="shared" ref="T219:T274" si="9">L219*N219*O219*P219*Q219*R219</f>
        <v>0.11622668975100001</v>
      </c>
    </row>
    <row r="220" spans="1:20" s="2" customFormat="1" ht="22.5" x14ac:dyDescent="0.25">
      <c r="A220" s="25" t="s">
        <v>344</v>
      </c>
      <c r="B220" s="26" t="s">
        <v>364</v>
      </c>
      <c r="C220" s="186" t="s">
        <v>365</v>
      </c>
      <c r="D220" s="186"/>
      <c r="E220" s="186"/>
      <c r="F220" s="27" t="s">
        <v>79</v>
      </c>
      <c r="G220" s="28" t="s">
        <v>347</v>
      </c>
      <c r="H220" s="28"/>
      <c r="I220" s="29">
        <v>0</v>
      </c>
      <c r="J220" s="110"/>
      <c r="K220" s="133"/>
      <c r="L220" s="148">
        <v>0</v>
      </c>
      <c r="M220" s="30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0</v>
      </c>
      <c r="T220" s="2">
        <f t="shared" si="9"/>
        <v>0</v>
      </c>
    </row>
    <row r="221" spans="1:20" s="2" customFormat="1" ht="22.5" x14ac:dyDescent="0.25">
      <c r="A221" s="25" t="s">
        <v>344</v>
      </c>
      <c r="B221" s="26" t="s">
        <v>366</v>
      </c>
      <c r="C221" s="186" t="s">
        <v>367</v>
      </c>
      <c r="D221" s="186"/>
      <c r="E221" s="186"/>
      <c r="F221" s="27" t="s">
        <v>21</v>
      </c>
      <c r="G221" s="28" t="s">
        <v>347</v>
      </c>
      <c r="H221" s="28"/>
      <c r="I221" s="29">
        <v>0</v>
      </c>
      <c r="J221" s="110"/>
      <c r="K221" s="133"/>
      <c r="L221" s="148">
        <v>0</v>
      </c>
      <c r="M221" s="30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0</v>
      </c>
      <c r="T221" s="2">
        <f t="shared" si="9"/>
        <v>0</v>
      </c>
    </row>
    <row r="222" spans="1:20" s="2" customFormat="1" ht="22.5" x14ac:dyDescent="0.25">
      <c r="A222" s="20"/>
      <c r="B222" s="21" t="s">
        <v>368</v>
      </c>
      <c r="C222" s="183" t="s">
        <v>369</v>
      </c>
      <c r="D222" s="183"/>
      <c r="E222" s="183"/>
      <c r="F222" s="22" t="s">
        <v>21</v>
      </c>
      <c r="G222" s="17" t="s">
        <v>4949</v>
      </c>
      <c r="H222" s="17"/>
      <c r="I222" s="23">
        <v>0.01</v>
      </c>
      <c r="J222" s="109"/>
      <c r="K222" s="132"/>
      <c r="L222" s="147">
        <v>0.01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1.16226689751E-2</v>
      </c>
      <c r="T222" s="2">
        <f t="shared" si="9"/>
        <v>1.16226689751E-2</v>
      </c>
    </row>
    <row r="223" spans="1:20" s="2" customFormat="1" ht="22.5" x14ac:dyDescent="0.25">
      <c r="A223" s="20"/>
      <c r="B223" s="21" t="s">
        <v>371</v>
      </c>
      <c r="C223" s="183" t="s">
        <v>372</v>
      </c>
      <c r="D223" s="183"/>
      <c r="E223" s="183"/>
      <c r="F223" s="22" t="s">
        <v>282</v>
      </c>
      <c r="G223" s="17" t="s">
        <v>4950</v>
      </c>
      <c r="H223" s="17"/>
      <c r="I223" s="23">
        <v>0.89</v>
      </c>
      <c r="J223" s="109"/>
      <c r="K223" s="132"/>
      <c r="L223" s="147">
        <v>0.89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1.0344175387839001</v>
      </c>
      <c r="T223" s="2">
        <f t="shared" si="9"/>
        <v>1.0344175387839001</v>
      </c>
    </row>
    <row r="224" spans="1:20" s="2" customFormat="1" ht="45" x14ac:dyDescent="0.25">
      <c r="A224" s="10" t="s">
        <v>386</v>
      </c>
      <c r="B224" s="11" t="s">
        <v>511</v>
      </c>
      <c r="C224" s="182" t="s">
        <v>512</v>
      </c>
      <c r="D224" s="182"/>
      <c r="E224" s="182"/>
      <c r="F224" s="10" t="s">
        <v>165</v>
      </c>
      <c r="G224" s="12">
        <v>15</v>
      </c>
      <c r="H224" s="12"/>
      <c r="I224" s="13">
        <v>4220</v>
      </c>
      <c r="J224" s="72"/>
      <c r="K224" s="131"/>
      <c r="L224" s="72">
        <v>4220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4904.7663074922002</v>
      </c>
      <c r="T224" s="2">
        <f t="shared" si="9"/>
        <v>4904.7663074922002</v>
      </c>
    </row>
    <row r="225" spans="1:20" s="2" customFormat="1" ht="45" x14ac:dyDescent="0.25">
      <c r="A225" s="10" t="s">
        <v>389</v>
      </c>
      <c r="B225" s="11" t="s">
        <v>4951</v>
      </c>
      <c r="C225" s="182" t="s">
        <v>4952</v>
      </c>
      <c r="D225" s="182"/>
      <c r="E225" s="182"/>
      <c r="F225" s="10" t="s">
        <v>35</v>
      </c>
      <c r="G225" s="12">
        <v>1</v>
      </c>
      <c r="H225" s="12"/>
      <c r="I225" s="13">
        <v>2225</v>
      </c>
      <c r="J225" s="72"/>
      <c r="K225" s="131"/>
      <c r="L225" s="72">
        <v>2225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2586.0438469597502</v>
      </c>
      <c r="T225" s="2">
        <f t="shared" si="9"/>
        <v>2586.0438469597502</v>
      </c>
    </row>
    <row r="226" spans="1:20" s="2" customFormat="1" ht="45" x14ac:dyDescent="0.25">
      <c r="A226" s="10" t="s">
        <v>392</v>
      </c>
      <c r="B226" s="11" t="s">
        <v>4953</v>
      </c>
      <c r="C226" s="182" t="s">
        <v>4954</v>
      </c>
      <c r="D226" s="182"/>
      <c r="E226" s="182"/>
      <c r="F226" s="10" t="s">
        <v>35</v>
      </c>
      <c r="G226" s="12">
        <v>1</v>
      </c>
      <c r="H226" s="12"/>
      <c r="I226" s="13">
        <v>4145</v>
      </c>
      <c r="J226" s="72"/>
      <c r="K226" s="131"/>
      <c r="L226" s="72">
        <v>4145</v>
      </c>
      <c r="M226" s="1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4817.5962901789499</v>
      </c>
      <c r="T226" s="2">
        <f t="shared" si="9"/>
        <v>4817.5962901789499</v>
      </c>
    </row>
    <row r="227" spans="1:20" s="2" customFormat="1" ht="45" x14ac:dyDescent="0.25">
      <c r="A227" s="10" t="s">
        <v>395</v>
      </c>
      <c r="B227" s="11" t="s">
        <v>514</v>
      </c>
      <c r="C227" s="182" t="s">
        <v>515</v>
      </c>
      <c r="D227" s="182"/>
      <c r="E227" s="182"/>
      <c r="F227" s="10" t="s">
        <v>35</v>
      </c>
      <c r="G227" s="12">
        <v>4</v>
      </c>
      <c r="H227" s="12"/>
      <c r="I227" s="13">
        <v>479</v>
      </c>
      <c r="J227" s="72"/>
      <c r="K227" s="131"/>
      <c r="L227" s="72">
        <v>479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556.72584390729003</v>
      </c>
      <c r="T227" s="2">
        <f t="shared" si="9"/>
        <v>556.72584390729003</v>
      </c>
    </row>
    <row r="228" spans="1:20" s="2" customFormat="1" ht="45" x14ac:dyDescent="0.25">
      <c r="A228" s="10" t="s">
        <v>398</v>
      </c>
      <c r="B228" s="11" t="s">
        <v>519</v>
      </c>
      <c r="C228" s="182" t="s">
        <v>520</v>
      </c>
      <c r="D228" s="182"/>
      <c r="E228" s="182"/>
      <c r="F228" s="10" t="s">
        <v>35</v>
      </c>
      <c r="G228" s="12">
        <v>2</v>
      </c>
      <c r="H228" s="12"/>
      <c r="I228" s="13">
        <v>144</v>
      </c>
      <c r="J228" s="72"/>
      <c r="K228" s="131"/>
      <c r="L228" s="72">
        <v>144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167.36643324144001</v>
      </c>
      <c r="T228" s="2">
        <f t="shared" si="9"/>
        <v>167.36643324144001</v>
      </c>
    </row>
    <row r="229" spans="1:20" s="2" customFormat="1" ht="45" x14ac:dyDescent="0.25">
      <c r="A229" s="10" t="s">
        <v>401</v>
      </c>
      <c r="B229" s="11" t="s">
        <v>522</v>
      </c>
      <c r="C229" s="182" t="s">
        <v>523</v>
      </c>
      <c r="D229" s="182"/>
      <c r="E229" s="182"/>
      <c r="F229" s="10" t="s">
        <v>35</v>
      </c>
      <c r="G229" s="12">
        <v>2</v>
      </c>
      <c r="H229" s="12"/>
      <c r="I229" s="13">
        <v>877</v>
      </c>
      <c r="J229" s="72"/>
      <c r="K229" s="131"/>
      <c r="L229" s="72">
        <v>877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1019.30806911627</v>
      </c>
      <c r="T229" s="2">
        <f t="shared" si="9"/>
        <v>1019.30806911627</v>
      </c>
    </row>
    <row r="230" spans="1:20" s="2" customFormat="1" ht="45" x14ac:dyDescent="0.25">
      <c r="A230" s="10" t="s">
        <v>403</v>
      </c>
      <c r="B230" s="11" t="s">
        <v>435</v>
      </c>
      <c r="C230" s="182" t="s">
        <v>525</v>
      </c>
      <c r="D230" s="182"/>
      <c r="E230" s="182"/>
      <c r="F230" s="10" t="s">
        <v>35</v>
      </c>
      <c r="G230" s="12">
        <v>4</v>
      </c>
      <c r="H230" s="12"/>
      <c r="I230" s="13">
        <v>105</v>
      </c>
      <c r="J230" s="72"/>
      <c r="K230" s="131"/>
      <c r="L230" s="72">
        <v>105</v>
      </c>
      <c r="M230" s="13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122.03802423854999</v>
      </c>
      <c r="T230" s="2">
        <f t="shared" si="9"/>
        <v>122.03802423854999</v>
      </c>
    </row>
    <row r="231" spans="1:20" s="2" customFormat="1" ht="45" x14ac:dyDescent="0.25">
      <c r="A231" s="10" t="s">
        <v>406</v>
      </c>
      <c r="B231" s="11" t="s">
        <v>527</v>
      </c>
      <c r="C231" s="182" t="s">
        <v>528</v>
      </c>
      <c r="D231" s="182"/>
      <c r="E231" s="182"/>
      <c r="F231" s="10" t="s">
        <v>35</v>
      </c>
      <c r="G231" s="12">
        <v>4</v>
      </c>
      <c r="H231" s="12"/>
      <c r="I231" s="13">
        <v>156</v>
      </c>
      <c r="J231" s="72"/>
      <c r="K231" s="131"/>
      <c r="L231" s="72">
        <v>156</v>
      </c>
      <c r="M231" s="13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181.31363601155999</v>
      </c>
      <c r="T231" s="2">
        <f t="shared" si="9"/>
        <v>181.31363601155999</v>
      </c>
    </row>
    <row r="232" spans="1:20" s="2" customFormat="1" ht="45" x14ac:dyDescent="0.25">
      <c r="A232" s="10" t="s">
        <v>408</v>
      </c>
      <c r="B232" s="11" t="s">
        <v>484</v>
      </c>
      <c r="C232" s="182" t="s">
        <v>530</v>
      </c>
      <c r="D232" s="182"/>
      <c r="E232" s="182"/>
      <c r="F232" s="10" t="s">
        <v>35</v>
      </c>
      <c r="G232" s="12">
        <v>5</v>
      </c>
      <c r="H232" s="12"/>
      <c r="I232" s="13">
        <v>3362</v>
      </c>
      <c r="J232" s="72"/>
      <c r="K232" s="131"/>
      <c r="L232" s="72">
        <v>3362</v>
      </c>
      <c r="M232" s="13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3907.54130942862</v>
      </c>
      <c r="T232" s="2">
        <f t="shared" si="9"/>
        <v>3907.54130942862</v>
      </c>
    </row>
    <row r="233" spans="1:20" s="2" customFormat="1" ht="45" x14ac:dyDescent="0.25">
      <c r="A233" s="10" t="s">
        <v>413</v>
      </c>
      <c r="B233" s="11" t="s">
        <v>484</v>
      </c>
      <c r="C233" s="182" t="s">
        <v>532</v>
      </c>
      <c r="D233" s="182"/>
      <c r="E233" s="182"/>
      <c r="F233" s="10" t="s">
        <v>35</v>
      </c>
      <c r="G233" s="12">
        <v>4</v>
      </c>
      <c r="H233" s="12"/>
      <c r="I233" s="13">
        <v>2764</v>
      </c>
      <c r="J233" s="72"/>
      <c r="K233" s="131"/>
      <c r="L233" s="72">
        <v>2764</v>
      </c>
      <c r="M233" s="13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3212.5057047176401</v>
      </c>
      <c r="T233" s="2">
        <f t="shared" si="9"/>
        <v>3212.5057047176401</v>
      </c>
    </row>
    <row r="234" spans="1:20" s="2" customFormat="1" ht="45" x14ac:dyDescent="0.25">
      <c r="A234" s="10" t="s">
        <v>422</v>
      </c>
      <c r="B234" s="11" t="s">
        <v>438</v>
      </c>
      <c r="C234" s="182" t="s">
        <v>534</v>
      </c>
      <c r="D234" s="182"/>
      <c r="E234" s="182"/>
      <c r="F234" s="10" t="s">
        <v>35</v>
      </c>
      <c r="G234" s="12">
        <v>3</v>
      </c>
      <c r="H234" s="12"/>
      <c r="I234" s="13">
        <v>1936</v>
      </c>
      <c r="J234" s="72"/>
      <c r="K234" s="131"/>
      <c r="L234" s="72">
        <v>1936</v>
      </c>
      <c r="M234" s="13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2250.14871357936</v>
      </c>
      <c r="T234" s="2">
        <f t="shared" si="9"/>
        <v>2250.14871357936</v>
      </c>
    </row>
    <row r="235" spans="1:20" s="2" customFormat="1" ht="45" x14ac:dyDescent="0.25">
      <c r="A235" s="10" t="s">
        <v>425</v>
      </c>
      <c r="B235" s="11" t="s">
        <v>536</v>
      </c>
      <c r="C235" s="182" t="s">
        <v>537</v>
      </c>
      <c r="D235" s="182"/>
      <c r="E235" s="182"/>
      <c r="F235" s="10" t="s">
        <v>35</v>
      </c>
      <c r="G235" s="12">
        <v>3</v>
      </c>
      <c r="H235" s="12"/>
      <c r="I235" s="13">
        <v>694</v>
      </c>
      <c r="J235" s="72"/>
      <c r="K235" s="131"/>
      <c r="L235" s="72">
        <v>694</v>
      </c>
      <c r="M235" s="13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806.61322687194001</v>
      </c>
      <c r="T235" s="2">
        <f t="shared" si="9"/>
        <v>806.61322687194001</v>
      </c>
    </row>
    <row r="236" spans="1:20" s="2" customFormat="1" ht="45" x14ac:dyDescent="0.25">
      <c r="A236" s="10" t="s">
        <v>428</v>
      </c>
      <c r="B236" s="11" t="s">
        <v>4955</v>
      </c>
      <c r="C236" s="182" t="s">
        <v>4956</v>
      </c>
      <c r="D236" s="182"/>
      <c r="E236" s="182"/>
      <c r="F236" s="10" t="s">
        <v>35</v>
      </c>
      <c r="G236" s="12">
        <v>1</v>
      </c>
      <c r="H236" s="12"/>
      <c r="I236" s="13">
        <v>3867</v>
      </c>
      <c r="J236" s="72"/>
      <c r="K236" s="131"/>
      <c r="L236" s="72">
        <v>3867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4494.4860926711699</v>
      </c>
      <c r="T236" s="2">
        <f t="shared" si="9"/>
        <v>4494.4860926711699</v>
      </c>
    </row>
    <row r="237" spans="1:20" s="2" customFormat="1" ht="45" x14ac:dyDescent="0.25">
      <c r="A237" s="10" t="s">
        <v>431</v>
      </c>
      <c r="B237" s="11" t="s">
        <v>490</v>
      </c>
      <c r="C237" s="182" t="s">
        <v>539</v>
      </c>
      <c r="D237" s="182"/>
      <c r="E237" s="182"/>
      <c r="F237" s="10" t="s">
        <v>35</v>
      </c>
      <c r="G237" s="12">
        <v>4</v>
      </c>
      <c r="H237" s="12"/>
      <c r="I237" s="13">
        <v>8541</v>
      </c>
      <c r="J237" s="72"/>
      <c r="K237" s="131"/>
      <c r="L237" s="72">
        <v>8541</v>
      </c>
      <c r="M237" s="13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9926.9215716329109</v>
      </c>
      <c r="T237" s="2">
        <f t="shared" si="9"/>
        <v>9926.9215716329109</v>
      </c>
    </row>
    <row r="238" spans="1:20" s="2" customFormat="1" ht="45" x14ac:dyDescent="0.25">
      <c r="A238" s="10" t="s">
        <v>434</v>
      </c>
      <c r="B238" s="11" t="s">
        <v>541</v>
      </c>
      <c r="C238" s="182" t="s">
        <v>542</v>
      </c>
      <c r="D238" s="182"/>
      <c r="E238" s="182"/>
      <c r="F238" s="10" t="s">
        <v>35</v>
      </c>
      <c r="G238" s="12">
        <v>1</v>
      </c>
      <c r="H238" s="12"/>
      <c r="I238" s="13">
        <v>660</v>
      </c>
      <c r="J238" s="72"/>
      <c r="K238" s="131"/>
      <c r="L238" s="72">
        <v>660</v>
      </c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767.09615235659999</v>
      </c>
      <c r="T238" s="2">
        <f t="shared" si="9"/>
        <v>767.09615235659999</v>
      </c>
    </row>
    <row r="239" spans="1:20" s="2" customFormat="1" ht="45" x14ac:dyDescent="0.25">
      <c r="A239" s="10" t="s">
        <v>437</v>
      </c>
      <c r="B239" s="11" t="s">
        <v>544</v>
      </c>
      <c r="C239" s="182" t="s">
        <v>545</v>
      </c>
      <c r="D239" s="182"/>
      <c r="E239" s="182"/>
      <c r="F239" s="10" t="s">
        <v>35</v>
      </c>
      <c r="G239" s="12">
        <v>1</v>
      </c>
      <c r="H239" s="12"/>
      <c r="I239" s="13">
        <v>7130</v>
      </c>
      <c r="J239" s="72"/>
      <c r="K239" s="131"/>
      <c r="L239" s="72">
        <v>7130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8286.9629792463002</v>
      </c>
      <c r="T239" s="2">
        <f t="shared" si="9"/>
        <v>8286.9629792463002</v>
      </c>
    </row>
    <row r="240" spans="1:20" s="2" customFormat="1" ht="45" x14ac:dyDescent="0.25">
      <c r="A240" s="10" t="s">
        <v>440</v>
      </c>
      <c r="B240" s="11" t="s">
        <v>547</v>
      </c>
      <c r="C240" s="182" t="s">
        <v>548</v>
      </c>
      <c r="D240" s="182"/>
      <c r="E240" s="182"/>
      <c r="F240" s="10" t="s">
        <v>35</v>
      </c>
      <c r="G240" s="12">
        <v>10</v>
      </c>
      <c r="H240" s="12"/>
      <c r="I240" s="13">
        <v>204</v>
      </c>
      <c r="J240" s="72"/>
      <c r="K240" s="131"/>
      <c r="L240" s="72">
        <v>204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237.10244709203999</v>
      </c>
      <c r="T240" s="2">
        <f t="shared" si="9"/>
        <v>237.10244709203999</v>
      </c>
    </row>
    <row r="241" spans="1:20" s="2" customFormat="1" ht="33.75" x14ac:dyDescent="0.25">
      <c r="A241" s="10" t="s">
        <v>443</v>
      </c>
      <c r="B241" s="11" t="s">
        <v>550</v>
      </c>
      <c r="C241" s="182" t="s">
        <v>551</v>
      </c>
      <c r="D241" s="182"/>
      <c r="E241" s="182"/>
      <c r="F241" s="10" t="s">
        <v>334</v>
      </c>
      <c r="G241" s="32">
        <v>0.3</v>
      </c>
      <c r="H241" s="32"/>
      <c r="I241" s="13">
        <v>224</v>
      </c>
      <c r="J241" s="72"/>
      <c r="K241" s="131"/>
      <c r="L241" s="72">
        <v>31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260.34778504223999</v>
      </c>
      <c r="T241" s="2">
        <f t="shared" si="9"/>
        <v>36.030273822810003</v>
      </c>
    </row>
    <row r="242" spans="1:20" s="2" customFormat="1" ht="15" x14ac:dyDescent="0.25">
      <c r="A242" s="14"/>
      <c r="B242" s="15"/>
      <c r="C242" s="15"/>
      <c r="D242" s="15"/>
      <c r="E242" s="16" t="s">
        <v>18</v>
      </c>
      <c r="F242" s="16"/>
      <c r="G242" s="17"/>
      <c r="H242" s="17"/>
      <c r="I242" s="18">
        <v>410</v>
      </c>
      <c r="J242" s="114"/>
      <c r="K242" s="138"/>
      <c r="L242" s="151"/>
      <c r="M242" s="19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476.52942797909998</v>
      </c>
      <c r="T242" s="2">
        <f t="shared" si="9"/>
        <v>0</v>
      </c>
    </row>
    <row r="243" spans="1:20" s="2" customFormat="1" ht="22.5" x14ac:dyDescent="0.25">
      <c r="A243" s="20"/>
      <c r="B243" s="21" t="s">
        <v>335</v>
      </c>
      <c r="C243" s="183" t="s">
        <v>336</v>
      </c>
      <c r="D243" s="183"/>
      <c r="E243" s="183"/>
      <c r="F243" s="22" t="s">
        <v>282</v>
      </c>
      <c r="G243" s="17" t="s">
        <v>552</v>
      </c>
      <c r="H243" s="17"/>
      <c r="I243" s="23">
        <v>0.08</v>
      </c>
      <c r="J243" s="109"/>
      <c r="K243" s="132"/>
      <c r="L243" s="147">
        <v>0.08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9.29813518008E-2</v>
      </c>
      <c r="T243" s="2">
        <f t="shared" si="9"/>
        <v>9.29813518008E-2</v>
      </c>
    </row>
    <row r="244" spans="1:20" s="2" customFormat="1" ht="22.5" x14ac:dyDescent="0.25">
      <c r="A244" s="20"/>
      <c r="B244" s="21" t="s">
        <v>338</v>
      </c>
      <c r="C244" s="183" t="s">
        <v>339</v>
      </c>
      <c r="D244" s="183"/>
      <c r="E244" s="183"/>
      <c r="F244" s="22" t="s">
        <v>21</v>
      </c>
      <c r="G244" s="17" t="s">
        <v>553</v>
      </c>
      <c r="H244" s="17"/>
      <c r="I244" s="23">
        <v>0.23</v>
      </c>
      <c r="J244" s="109"/>
      <c r="K244" s="132"/>
      <c r="L244" s="147">
        <v>0.23</v>
      </c>
      <c r="M244" s="24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0.26732138642730002</v>
      </c>
      <c r="T244" s="2">
        <f t="shared" si="9"/>
        <v>0.26732138642730002</v>
      </c>
    </row>
    <row r="245" spans="1:20" s="2" customFormat="1" ht="22.5" x14ac:dyDescent="0.25">
      <c r="A245" s="20"/>
      <c r="B245" s="21" t="s">
        <v>341</v>
      </c>
      <c r="C245" s="183" t="s">
        <v>342</v>
      </c>
      <c r="D245" s="183"/>
      <c r="E245" s="183"/>
      <c r="F245" s="22" t="s">
        <v>21</v>
      </c>
      <c r="G245" s="17" t="s">
        <v>554</v>
      </c>
      <c r="H245" s="17"/>
      <c r="I245" s="23">
        <v>3.31</v>
      </c>
      <c r="J245" s="109"/>
      <c r="K245" s="132"/>
      <c r="L245" s="147">
        <v>3.31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3.8471034307581</v>
      </c>
      <c r="T245" s="2">
        <f t="shared" si="9"/>
        <v>3.8471034307581</v>
      </c>
    </row>
    <row r="246" spans="1:20" s="2" customFormat="1" ht="22.5" x14ac:dyDescent="0.25">
      <c r="A246" s="25" t="s">
        <v>344</v>
      </c>
      <c r="B246" s="26" t="s">
        <v>345</v>
      </c>
      <c r="C246" s="186" t="s">
        <v>346</v>
      </c>
      <c r="D246" s="186"/>
      <c r="E246" s="186"/>
      <c r="F246" s="27" t="s">
        <v>165</v>
      </c>
      <c r="G246" s="28" t="s">
        <v>347</v>
      </c>
      <c r="H246" s="28"/>
      <c r="I246" s="29">
        <v>0</v>
      </c>
      <c r="J246" s="110"/>
      <c r="K246" s="133"/>
      <c r="L246" s="148">
        <v>0</v>
      </c>
      <c r="M246" s="30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:20" s="2" customFormat="1" ht="22.5" x14ac:dyDescent="0.25">
      <c r="A247" s="25" t="s">
        <v>344</v>
      </c>
      <c r="B247" s="26" t="s">
        <v>348</v>
      </c>
      <c r="C247" s="186" t="s">
        <v>349</v>
      </c>
      <c r="D247" s="186"/>
      <c r="E247" s="186"/>
      <c r="F247" s="27" t="s">
        <v>71</v>
      </c>
      <c r="G247" s="28" t="s">
        <v>347</v>
      </c>
      <c r="H247" s="28"/>
      <c r="I247" s="29">
        <v>0</v>
      </c>
      <c r="J247" s="110"/>
      <c r="K247" s="133"/>
      <c r="L247" s="148">
        <v>0</v>
      </c>
      <c r="M247" s="30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:20" s="2" customFormat="1" ht="33.75" x14ac:dyDescent="0.25">
      <c r="A248" s="10" t="s">
        <v>446</v>
      </c>
      <c r="B248" s="11" t="s">
        <v>556</v>
      </c>
      <c r="C248" s="182" t="s">
        <v>557</v>
      </c>
      <c r="D248" s="182"/>
      <c r="E248" s="182"/>
      <c r="F248" s="10" t="s">
        <v>353</v>
      </c>
      <c r="G248" s="31">
        <v>0.03</v>
      </c>
      <c r="H248" s="31"/>
      <c r="I248" s="13">
        <v>1423</v>
      </c>
      <c r="J248" s="72"/>
      <c r="K248" s="131"/>
      <c r="L248" s="72">
        <v>12</v>
      </c>
      <c r="M248" s="13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1653.9057951567299</v>
      </c>
      <c r="T248" s="2">
        <f t="shared" si="9"/>
        <v>13.947202770120001</v>
      </c>
    </row>
    <row r="249" spans="1:20" s="2" customFormat="1" ht="15" x14ac:dyDescent="0.25">
      <c r="A249" s="14"/>
      <c r="B249" s="15"/>
      <c r="C249" s="15"/>
      <c r="D249" s="15"/>
      <c r="E249" s="16" t="s">
        <v>18</v>
      </c>
      <c r="F249" s="16"/>
      <c r="G249" s="17"/>
      <c r="H249" s="17"/>
      <c r="I249" s="18">
        <v>4023</v>
      </c>
      <c r="J249" s="114"/>
      <c r="K249" s="138"/>
      <c r="L249" s="151"/>
      <c r="M249" s="19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4675.7997286827303</v>
      </c>
      <c r="T249" s="2">
        <f t="shared" si="9"/>
        <v>0</v>
      </c>
    </row>
    <row r="250" spans="1:20" s="2" customFormat="1" ht="22.5" x14ac:dyDescent="0.25">
      <c r="A250" s="20"/>
      <c r="B250" s="21" t="s">
        <v>335</v>
      </c>
      <c r="C250" s="183" t="s">
        <v>336</v>
      </c>
      <c r="D250" s="183"/>
      <c r="E250" s="183"/>
      <c r="F250" s="22" t="s">
        <v>282</v>
      </c>
      <c r="G250" s="17" t="s">
        <v>558</v>
      </c>
      <c r="H250" s="17"/>
      <c r="I250" s="23">
        <v>0.12</v>
      </c>
      <c r="J250" s="109"/>
      <c r="K250" s="132"/>
      <c r="L250" s="147">
        <v>0.12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0.13947202770120001</v>
      </c>
      <c r="T250" s="2">
        <f t="shared" si="9"/>
        <v>0.13947202770120001</v>
      </c>
    </row>
    <row r="251" spans="1:20" s="2" customFormat="1" ht="22.5" x14ac:dyDescent="0.25">
      <c r="A251" s="20"/>
      <c r="B251" s="21" t="s">
        <v>360</v>
      </c>
      <c r="C251" s="183" t="s">
        <v>361</v>
      </c>
      <c r="D251" s="183"/>
      <c r="E251" s="183"/>
      <c r="F251" s="22" t="s">
        <v>71</v>
      </c>
      <c r="G251" s="17" t="s">
        <v>559</v>
      </c>
      <c r="H251" s="17"/>
      <c r="I251" s="23">
        <v>0</v>
      </c>
      <c r="J251" s="109"/>
      <c r="K251" s="132"/>
      <c r="L251" s="147">
        <v>0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0"/>
      <c r="B252" s="21" t="s">
        <v>560</v>
      </c>
      <c r="C252" s="183" t="s">
        <v>561</v>
      </c>
      <c r="D252" s="183"/>
      <c r="E252" s="183"/>
      <c r="F252" s="22" t="s">
        <v>282</v>
      </c>
      <c r="G252" s="17" t="s">
        <v>562</v>
      </c>
      <c r="H252" s="17"/>
      <c r="I252" s="23">
        <v>0.62</v>
      </c>
      <c r="J252" s="109"/>
      <c r="K252" s="132"/>
      <c r="L252" s="147">
        <v>0.62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0.72060547645619999</v>
      </c>
      <c r="T252" s="2">
        <f t="shared" si="9"/>
        <v>0.72060547645619999</v>
      </c>
    </row>
    <row r="253" spans="1:20" s="2" customFormat="1" ht="22.5" x14ac:dyDescent="0.25">
      <c r="A253" s="25" t="s">
        <v>344</v>
      </c>
      <c r="B253" s="26" t="s">
        <v>366</v>
      </c>
      <c r="C253" s="186" t="s">
        <v>367</v>
      </c>
      <c r="D253" s="186"/>
      <c r="E253" s="186"/>
      <c r="F253" s="27" t="s">
        <v>21</v>
      </c>
      <c r="G253" s="28" t="s">
        <v>347</v>
      </c>
      <c r="H253" s="28"/>
      <c r="I253" s="29">
        <v>0</v>
      </c>
      <c r="J253" s="110"/>
      <c r="K253" s="133"/>
      <c r="L253" s="148">
        <v>0</v>
      </c>
      <c r="M253" s="30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:20" s="2" customFormat="1" ht="22.5" x14ac:dyDescent="0.25">
      <c r="A254" s="20"/>
      <c r="B254" s="21" t="s">
        <v>563</v>
      </c>
      <c r="C254" s="183" t="s">
        <v>564</v>
      </c>
      <c r="D254" s="183"/>
      <c r="E254" s="183"/>
      <c r="F254" s="22" t="s">
        <v>282</v>
      </c>
      <c r="G254" s="17" t="s">
        <v>565</v>
      </c>
      <c r="H254" s="17"/>
      <c r="I254" s="23">
        <v>0.22</v>
      </c>
      <c r="J254" s="109"/>
      <c r="K254" s="132"/>
      <c r="L254" s="147">
        <v>0.22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0.25569871745220002</v>
      </c>
      <c r="T254" s="2">
        <f t="shared" si="9"/>
        <v>0.25569871745220002</v>
      </c>
    </row>
    <row r="255" spans="1:20" s="2" customFormat="1" ht="22.5" x14ac:dyDescent="0.25">
      <c r="A255" s="20"/>
      <c r="B255" s="21" t="s">
        <v>368</v>
      </c>
      <c r="C255" s="183" t="s">
        <v>369</v>
      </c>
      <c r="D255" s="183"/>
      <c r="E255" s="183"/>
      <c r="F255" s="22" t="s">
        <v>21</v>
      </c>
      <c r="G255" s="17" t="s">
        <v>566</v>
      </c>
      <c r="H255" s="17"/>
      <c r="I255" s="23">
        <v>0</v>
      </c>
      <c r="J255" s="109"/>
      <c r="K255" s="132"/>
      <c r="L255" s="147">
        <v>0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:20" s="2" customFormat="1" ht="22.5" x14ac:dyDescent="0.25">
      <c r="A256" s="20"/>
      <c r="B256" s="21" t="s">
        <v>371</v>
      </c>
      <c r="C256" s="183" t="s">
        <v>372</v>
      </c>
      <c r="D256" s="183"/>
      <c r="E256" s="183"/>
      <c r="F256" s="22" t="s">
        <v>282</v>
      </c>
      <c r="G256" s="17" t="s">
        <v>567</v>
      </c>
      <c r="H256" s="17"/>
      <c r="I256" s="23">
        <v>0.3</v>
      </c>
      <c r="J256" s="109"/>
      <c r="K256" s="132"/>
      <c r="L256" s="147">
        <v>0.3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0.34868006925299999</v>
      </c>
      <c r="T256" s="2">
        <f t="shared" si="9"/>
        <v>0.34868006925299999</v>
      </c>
    </row>
    <row r="257" spans="1:20" s="2" customFormat="1" ht="45" x14ac:dyDescent="0.25">
      <c r="A257" s="10" t="s">
        <v>449</v>
      </c>
      <c r="B257" s="11" t="s">
        <v>569</v>
      </c>
      <c r="C257" s="182" t="s">
        <v>570</v>
      </c>
      <c r="D257" s="182"/>
      <c r="E257" s="182"/>
      <c r="F257" s="10" t="s">
        <v>165</v>
      </c>
      <c r="G257" s="12">
        <v>3</v>
      </c>
      <c r="H257" s="12"/>
      <c r="I257" s="13">
        <v>1295</v>
      </c>
      <c r="J257" s="72"/>
      <c r="K257" s="131"/>
      <c r="L257" s="72">
        <v>1295</v>
      </c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1505.13563227545</v>
      </c>
      <c r="T257" s="2">
        <f t="shared" si="9"/>
        <v>1505.13563227545</v>
      </c>
    </row>
    <row r="258" spans="1:20" s="2" customFormat="1" ht="45" x14ac:dyDescent="0.25">
      <c r="A258" s="10" t="s">
        <v>452</v>
      </c>
      <c r="B258" s="11" t="s">
        <v>572</v>
      </c>
      <c r="C258" s="182" t="s">
        <v>573</v>
      </c>
      <c r="D258" s="182"/>
      <c r="E258" s="182"/>
      <c r="F258" s="10" t="s">
        <v>35</v>
      </c>
      <c r="G258" s="12">
        <v>1</v>
      </c>
      <c r="H258" s="12"/>
      <c r="I258" s="13">
        <v>134</v>
      </c>
      <c r="J258" s="72"/>
      <c r="K258" s="131"/>
      <c r="L258" s="72">
        <v>134</v>
      </c>
      <c r="M258" s="13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155.74376426634001</v>
      </c>
      <c r="T258" s="2">
        <f t="shared" si="9"/>
        <v>155.74376426634001</v>
      </c>
    </row>
    <row r="259" spans="1:20" s="2" customFormat="1" ht="45" x14ac:dyDescent="0.25">
      <c r="A259" s="10" t="s">
        <v>457</v>
      </c>
      <c r="B259" s="11" t="s">
        <v>4957</v>
      </c>
      <c r="C259" s="182" t="s">
        <v>4958</v>
      </c>
      <c r="D259" s="182"/>
      <c r="E259" s="182"/>
      <c r="F259" s="10" t="s">
        <v>35</v>
      </c>
      <c r="G259" s="12">
        <v>3</v>
      </c>
      <c r="H259" s="12"/>
      <c r="I259" s="13">
        <v>386</v>
      </c>
      <c r="J259" s="72"/>
      <c r="K259" s="131"/>
      <c r="L259" s="72">
        <v>386</v>
      </c>
      <c r="M259" s="13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448.63502243886001</v>
      </c>
      <c r="T259" s="2">
        <f t="shared" si="9"/>
        <v>448.63502243886001</v>
      </c>
    </row>
    <row r="260" spans="1:20" s="2" customFormat="1" ht="33.75" x14ac:dyDescent="0.25">
      <c r="A260" s="10" t="s">
        <v>464</v>
      </c>
      <c r="B260" s="11" t="s">
        <v>550</v>
      </c>
      <c r="C260" s="182" t="s">
        <v>575</v>
      </c>
      <c r="D260" s="182"/>
      <c r="E260" s="182"/>
      <c r="F260" s="10" t="s">
        <v>334</v>
      </c>
      <c r="G260" s="32">
        <v>1.2</v>
      </c>
      <c r="H260" s="32"/>
      <c r="I260" s="13">
        <v>894</v>
      </c>
      <c r="J260" s="72"/>
      <c r="K260" s="131"/>
      <c r="L260" s="72">
        <v>125</v>
      </c>
      <c r="M260" s="1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1039.06660637394</v>
      </c>
      <c r="T260" s="2">
        <f t="shared" si="9"/>
        <v>145.28336218875</v>
      </c>
    </row>
    <row r="261" spans="1:20" s="2" customFormat="1" ht="15" x14ac:dyDescent="0.25">
      <c r="A261" s="14"/>
      <c r="B261" s="15"/>
      <c r="C261" s="15"/>
      <c r="D261" s="15"/>
      <c r="E261" s="16" t="s">
        <v>18</v>
      </c>
      <c r="F261" s="16"/>
      <c r="G261" s="17"/>
      <c r="H261" s="17"/>
      <c r="I261" s="18">
        <v>1637</v>
      </c>
      <c r="J261" s="114"/>
      <c r="K261" s="138"/>
      <c r="L261" s="151"/>
      <c r="M261" s="19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1902.63091122387</v>
      </c>
      <c r="T261" s="2">
        <f t="shared" si="9"/>
        <v>0</v>
      </c>
    </row>
    <row r="262" spans="1:20" s="2" customFormat="1" ht="22.5" x14ac:dyDescent="0.25">
      <c r="A262" s="20"/>
      <c r="B262" s="21" t="s">
        <v>335</v>
      </c>
      <c r="C262" s="183" t="s">
        <v>336</v>
      </c>
      <c r="D262" s="183"/>
      <c r="E262" s="183"/>
      <c r="F262" s="22" t="s">
        <v>282</v>
      </c>
      <c r="G262" s="17" t="s">
        <v>4959</v>
      </c>
      <c r="H262" s="17"/>
      <c r="I262" s="23">
        <v>0.33</v>
      </c>
      <c r="J262" s="109"/>
      <c r="K262" s="132"/>
      <c r="L262" s="147">
        <v>0.33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0.3835480761783</v>
      </c>
      <c r="T262" s="2">
        <f t="shared" si="9"/>
        <v>0.3835480761783</v>
      </c>
    </row>
    <row r="263" spans="1:20" s="2" customFormat="1" ht="22.5" x14ac:dyDescent="0.25">
      <c r="A263" s="20"/>
      <c r="B263" s="21" t="s">
        <v>338</v>
      </c>
      <c r="C263" s="183" t="s">
        <v>339</v>
      </c>
      <c r="D263" s="183"/>
      <c r="E263" s="183"/>
      <c r="F263" s="22" t="s">
        <v>21</v>
      </c>
      <c r="G263" s="17" t="s">
        <v>4960</v>
      </c>
      <c r="H263" s="17"/>
      <c r="I263" s="23">
        <v>0.93</v>
      </c>
      <c r="J263" s="109"/>
      <c r="K263" s="132"/>
      <c r="L263" s="147">
        <v>0.93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1.0809082146843001</v>
      </c>
      <c r="T263" s="2">
        <f t="shared" si="9"/>
        <v>1.0809082146843001</v>
      </c>
    </row>
    <row r="264" spans="1:20" s="2" customFormat="1" ht="22.5" x14ac:dyDescent="0.25">
      <c r="A264" s="20"/>
      <c r="B264" s="21" t="s">
        <v>341</v>
      </c>
      <c r="C264" s="183" t="s">
        <v>342</v>
      </c>
      <c r="D264" s="183"/>
      <c r="E264" s="183"/>
      <c r="F264" s="22" t="s">
        <v>21</v>
      </c>
      <c r="G264" s="17" t="s">
        <v>4961</v>
      </c>
      <c r="H264" s="17"/>
      <c r="I264" s="23">
        <v>13.24</v>
      </c>
      <c r="J264" s="109"/>
      <c r="K264" s="132"/>
      <c r="L264" s="147">
        <v>13.24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15.3884137230324</v>
      </c>
      <c r="T264" s="2">
        <f t="shared" si="9"/>
        <v>15.3884137230324</v>
      </c>
    </row>
    <row r="265" spans="1:20" s="2" customFormat="1" ht="22.5" x14ac:dyDescent="0.25">
      <c r="A265" s="25" t="s">
        <v>344</v>
      </c>
      <c r="B265" s="26" t="s">
        <v>345</v>
      </c>
      <c r="C265" s="186" t="s">
        <v>346</v>
      </c>
      <c r="D265" s="186"/>
      <c r="E265" s="186"/>
      <c r="F265" s="27" t="s">
        <v>165</v>
      </c>
      <c r="G265" s="28" t="s">
        <v>347</v>
      </c>
      <c r="H265" s="28"/>
      <c r="I265" s="29">
        <v>0</v>
      </c>
      <c r="J265" s="110"/>
      <c r="K265" s="133"/>
      <c r="L265" s="148">
        <v>0</v>
      </c>
      <c r="M265" s="30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:20" s="2" customFormat="1" ht="22.5" x14ac:dyDescent="0.25">
      <c r="A266" s="25" t="s">
        <v>344</v>
      </c>
      <c r="B266" s="26" t="s">
        <v>348</v>
      </c>
      <c r="C266" s="186" t="s">
        <v>349</v>
      </c>
      <c r="D266" s="186"/>
      <c r="E266" s="186"/>
      <c r="F266" s="27" t="s">
        <v>71</v>
      </c>
      <c r="G266" s="28" t="s">
        <v>347</v>
      </c>
      <c r="H266" s="28"/>
      <c r="I266" s="29">
        <v>0</v>
      </c>
      <c r="J266" s="110"/>
      <c r="K266" s="133"/>
      <c r="L266" s="148">
        <v>0</v>
      </c>
      <c r="M266" s="30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:20" s="2" customFormat="1" ht="33.75" x14ac:dyDescent="0.25">
      <c r="A267" s="10" t="s">
        <v>467</v>
      </c>
      <c r="B267" s="11" t="s">
        <v>580</v>
      </c>
      <c r="C267" s="182" t="s">
        <v>581</v>
      </c>
      <c r="D267" s="182"/>
      <c r="E267" s="182"/>
      <c r="F267" s="10" t="s">
        <v>353</v>
      </c>
      <c r="G267" s="31">
        <v>0.12</v>
      </c>
      <c r="H267" s="31"/>
      <c r="I267" s="13">
        <v>6398</v>
      </c>
      <c r="J267" s="72"/>
      <c r="K267" s="131"/>
      <c r="L267" s="72">
        <v>73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7436.1836102689804</v>
      </c>
      <c r="T267" s="2">
        <f t="shared" si="9"/>
        <v>84.845483518229997</v>
      </c>
    </row>
    <row r="268" spans="1:20" s="2" customFormat="1" ht="15" x14ac:dyDescent="0.25">
      <c r="A268" s="14"/>
      <c r="B268" s="15"/>
      <c r="C268" s="15"/>
      <c r="D268" s="15"/>
      <c r="E268" s="16" t="s">
        <v>18</v>
      </c>
      <c r="F268" s="16"/>
      <c r="G268" s="17"/>
      <c r="H268" s="17"/>
      <c r="I268" s="18">
        <v>17908</v>
      </c>
      <c r="J268" s="114"/>
      <c r="K268" s="138"/>
      <c r="L268" s="151"/>
      <c r="M268" s="19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20813.875600609099</v>
      </c>
      <c r="T268" s="2">
        <f t="shared" si="9"/>
        <v>0</v>
      </c>
    </row>
    <row r="269" spans="1:20" s="2" customFormat="1" ht="22.5" x14ac:dyDescent="0.25">
      <c r="A269" s="20"/>
      <c r="B269" s="21" t="s">
        <v>335</v>
      </c>
      <c r="C269" s="183" t="s">
        <v>336</v>
      </c>
      <c r="D269" s="183"/>
      <c r="E269" s="183"/>
      <c r="F269" s="22" t="s">
        <v>282</v>
      </c>
      <c r="G269" s="17" t="s">
        <v>4962</v>
      </c>
      <c r="H269" s="17"/>
      <c r="I269" s="23">
        <v>0.73</v>
      </c>
      <c r="J269" s="109"/>
      <c r="K269" s="132"/>
      <c r="L269" s="147">
        <v>0.73</v>
      </c>
      <c r="M269" s="24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0.84845483518230003</v>
      </c>
      <c r="T269" s="2">
        <f t="shared" si="9"/>
        <v>0.84845483518230003</v>
      </c>
    </row>
    <row r="270" spans="1:20" s="2" customFormat="1" ht="22.5" x14ac:dyDescent="0.25">
      <c r="A270" s="20"/>
      <c r="B270" s="21" t="s">
        <v>360</v>
      </c>
      <c r="C270" s="183" t="s">
        <v>361</v>
      </c>
      <c r="D270" s="183"/>
      <c r="E270" s="183"/>
      <c r="F270" s="22" t="s">
        <v>71</v>
      </c>
      <c r="G270" s="17" t="s">
        <v>4963</v>
      </c>
      <c r="H270" s="17"/>
      <c r="I270" s="23">
        <v>1.24</v>
      </c>
      <c r="J270" s="109"/>
      <c r="K270" s="132"/>
      <c r="L270" s="147">
        <v>1.24</v>
      </c>
      <c r="M270" s="24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1.4412109529124</v>
      </c>
      <c r="T270" s="2">
        <f t="shared" si="9"/>
        <v>1.4412109529124</v>
      </c>
    </row>
    <row r="271" spans="1:20" s="2" customFormat="1" ht="22.5" x14ac:dyDescent="0.25">
      <c r="A271" s="20"/>
      <c r="B271" s="21" t="s">
        <v>560</v>
      </c>
      <c r="C271" s="183" t="s">
        <v>561</v>
      </c>
      <c r="D271" s="183"/>
      <c r="E271" s="183"/>
      <c r="F271" s="22" t="s">
        <v>282</v>
      </c>
      <c r="G271" s="17" t="s">
        <v>4964</v>
      </c>
      <c r="H271" s="17"/>
      <c r="I271" s="23">
        <v>3.7</v>
      </c>
      <c r="J271" s="109"/>
      <c r="K271" s="132"/>
      <c r="L271" s="147">
        <v>3.7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4.3003875207869999</v>
      </c>
      <c r="T271" s="2">
        <f t="shared" si="9"/>
        <v>4.3003875207869999</v>
      </c>
    </row>
    <row r="272" spans="1:20" s="2" customFormat="1" ht="22.5" x14ac:dyDescent="0.25">
      <c r="A272" s="25" t="s">
        <v>344</v>
      </c>
      <c r="B272" s="26" t="s">
        <v>366</v>
      </c>
      <c r="C272" s="186" t="s">
        <v>367</v>
      </c>
      <c r="D272" s="186"/>
      <c r="E272" s="186"/>
      <c r="F272" s="27" t="s">
        <v>21</v>
      </c>
      <c r="G272" s="28" t="s">
        <v>347</v>
      </c>
      <c r="H272" s="28"/>
      <c r="I272" s="29">
        <v>0</v>
      </c>
      <c r="J272" s="110"/>
      <c r="K272" s="133"/>
      <c r="L272" s="148">
        <v>0</v>
      </c>
      <c r="M272" s="30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:20" s="2" customFormat="1" ht="22.5" x14ac:dyDescent="0.25">
      <c r="A273" s="20"/>
      <c r="B273" s="21" t="s">
        <v>563</v>
      </c>
      <c r="C273" s="183" t="s">
        <v>564</v>
      </c>
      <c r="D273" s="183"/>
      <c r="E273" s="183"/>
      <c r="F273" s="22" t="s">
        <v>282</v>
      </c>
      <c r="G273" s="17" t="s">
        <v>4965</v>
      </c>
      <c r="H273" s="17"/>
      <c r="I273" s="23">
        <v>1.38</v>
      </c>
      <c r="J273" s="109"/>
      <c r="K273" s="132"/>
      <c r="L273" s="147">
        <v>1.38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1.6039283185638</v>
      </c>
      <c r="T273" s="2">
        <f t="shared" si="9"/>
        <v>1.6039283185638</v>
      </c>
    </row>
    <row r="274" spans="1:20" s="2" customFormat="1" ht="22.5" x14ac:dyDescent="0.25">
      <c r="A274" s="20"/>
      <c r="B274" s="21" t="s">
        <v>368</v>
      </c>
      <c r="C274" s="183" t="s">
        <v>369</v>
      </c>
      <c r="D274" s="183"/>
      <c r="E274" s="183"/>
      <c r="F274" s="22" t="s">
        <v>21</v>
      </c>
      <c r="G274" s="17" t="s">
        <v>4966</v>
      </c>
      <c r="H274" s="17"/>
      <c r="I274" s="23">
        <v>0.01</v>
      </c>
      <c r="J274" s="109"/>
      <c r="K274" s="132"/>
      <c r="L274" s="147">
        <v>0.01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1.16226689751E-2</v>
      </c>
      <c r="T274" s="2">
        <f t="shared" si="9"/>
        <v>1.16226689751E-2</v>
      </c>
    </row>
    <row r="275" spans="1:20" s="2" customFormat="1" ht="22.5" x14ac:dyDescent="0.25">
      <c r="A275" s="20"/>
      <c r="B275" s="21" t="s">
        <v>371</v>
      </c>
      <c r="C275" s="183" t="s">
        <v>372</v>
      </c>
      <c r="D275" s="183"/>
      <c r="E275" s="183"/>
      <c r="F275" s="22" t="s">
        <v>282</v>
      </c>
      <c r="G275" s="17" t="s">
        <v>4967</v>
      </c>
      <c r="H275" s="17"/>
      <c r="I275" s="23">
        <v>1.82</v>
      </c>
      <c r="J275" s="109"/>
      <c r="K275" s="132"/>
      <c r="L275" s="147">
        <v>1.82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ref="S275:S315" si="10">I275*N275*O275*P275*Q275*R275</f>
        <v>2.1153257534682002</v>
      </c>
      <c r="T275" s="2">
        <f t="shared" ref="T275:T315" si="11">L275*N275*O275*P275*Q275*R275</f>
        <v>2.1153257534682002</v>
      </c>
    </row>
    <row r="276" spans="1:20" s="2" customFormat="1" ht="45" x14ac:dyDescent="0.25">
      <c r="A276" s="10" t="s">
        <v>470</v>
      </c>
      <c r="B276" s="11" t="s">
        <v>589</v>
      </c>
      <c r="C276" s="182" t="s">
        <v>590</v>
      </c>
      <c r="D276" s="182"/>
      <c r="E276" s="182"/>
      <c r="F276" s="10" t="s">
        <v>165</v>
      </c>
      <c r="G276" s="12">
        <v>12</v>
      </c>
      <c r="H276" s="12"/>
      <c r="I276" s="13">
        <v>4692</v>
      </c>
      <c r="J276" s="72"/>
      <c r="K276" s="131"/>
      <c r="L276" s="72">
        <v>4692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5453.3562831169202</v>
      </c>
      <c r="T276" s="2">
        <f t="shared" si="11"/>
        <v>5453.3562831169202</v>
      </c>
    </row>
    <row r="277" spans="1:20" s="2" customFormat="1" ht="45" x14ac:dyDescent="0.25">
      <c r="A277" s="10" t="s">
        <v>473</v>
      </c>
      <c r="B277" s="11" t="s">
        <v>592</v>
      </c>
      <c r="C277" s="182" t="s">
        <v>593</v>
      </c>
      <c r="D277" s="182"/>
      <c r="E277" s="182"/>
      <c r="F277" s="10" t="s">
        <v>35</v>
      </c>
      <c r="G277" s="12">
        <v>8</v>
      </c>
      <c r="H277" s="12"/>
      <c r="I277" s="13">
        <v>3196</v>
      </c>
      <c r="J277" s="72"/>
      <c r="K277" s="131"/>
      <c r="L277" s="72">
        <v>3196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3714.6050044419599</v>
      </c>
      <c r="T277" s="2">
        <f t="shared" si="11"/>
        <v>3714.6050044419599</v>
      </c>
    </row>
    <row r="278" spans="1:20" s="2" customFormat="1" ht="45" x14ac:dyDescent="0.25">
      <c r="A278" s="10" t="s">
        <v>476</v>
      </c>
      <c r="B278" s="11" t="s">
        <v>595</v>
      </c>
      <c r="C278" s="182" t="s">
        <v>596</v>
      </c>
      <c r="D278" s="182"/>
      <c r="E278" s="182"/>
      <c r="F278" s="10" t="s">
        <v>35</v>
      </c>
      <c r="G278" s="12">
        <v>1</v>
      </c>
      <c r="H278" s="12"/>
      <c r="I278" s="13">
        <v>170</v>
      </c>
      <c r="J278" s="72"/>
      <c r="K278" s="131"/>
      <c r="L278" s="72">
        <v>170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197.5853725767</v>
      </c>
      <c r="T278" s="2">
        <f t="shared" si="11"/>
        <v>197.5853725767</v>
      </c>
    </row>
    <row r="279" spans="1:20" s="2" customFormat="1" ht="45" x14ac:dyDescent="0.25">
      <c r="A279" s="10" t="s">
        <v>479</v>
      </c>
      <c r="B279" s="11" t="s">
        <v>474</v>
      </c>
      <c r="C279" s="182" t="s">
        <v>598</v>
      </c>
      <c r="D279" s="182"/>
      <c r="E279" s="182"/>
      <c r="F279" s="10" t="s">
        <v>35</v>
      </c>
      <c r="G279" s="12">
        <v>5</v>
      </c>
      <c r="H279" s="12"/>
      <c r="I279" s="13">
        <v>620</v>
      </c>
      <c r="J279" s="72"/>
      <c r="K279" s="131"/>
      <c r="L279" s="72">
        <v>620</v>
      </c>
      <c r="M279" s="13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720.60547645619999</v>
      </c>
      <c r="T279" s="2">
        <f t="shared" si="11"/>
        <v>720.60547645619999</v>
      </c>
    </row>
    <row r="280" spans="1:20" s="2" customFormat="1" ht="45" x14ac:dyDescent="0.25">
      <c r="A280" s="10" t="s">
        <v>481</v>
      </c>
      <c r="B280" s="11" t="s">
        <v>600</v>
      </c>
      <c r="C280" s="182" t="s">
        <v>601</v>
      </c>
      <c r="D280" s="182"/>
      <c r="E280" s="182"/>
      <c r="F280" s="10" t="s">
        <v>35</v>
      </c>
      <c r="G280" s="12">
        <v>12</v>
      </c>
      <c r="H280" s="12"/>
      <c r="I280" s="13">
        <v>306</v>
      </c>
      <c r="J280" s="72"/>
      <c r="K280" s="131"/>
      <c r="L280" s="72">
        <v>306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355.65367063806002</v>
      </c>
      <c r="T280" s="2">
        <f t="shared" si="11"/>
        <v>355.65367063806002</v>
      </c>
    </row>
    <row r="281" spans="1:20" s="2" customFormat="1" ht="33.75" x14ac:dyDescent="0.25">
      <c r="A281" s="10" t="s">
        <v>483</v>
      </c>
      <c r="B281" s="11" t="s">
        <v>653</v>
      </c>
      <c r="C281" s="182" t="s">
        <v>654</v>
      </c>
      <c r="D281" s="182"/>
      <c r="E281" s="182"/>
      <c r="F281" s="10" t="s">
        <v>655</v>
      </c>
      <c r="G281" s="12">
        <v>8</v>
      </c>
      <c r="H281" s="12"/>
      <c r="I281" s="13">
        <v>6635</v>
      </c>
      <c r="J281" s="72"/>
      <c r="K281" s="131"/>
      <c r="L281" s="72">
        <v>1287</v>
      </c>
      <c r="M281" s="13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7711.64086497885</v>
      </c>
      <c r="T281" s="2">
        <f t="shared" si="11"/>
        <v>1495.8374970953701</v>
      </c>
    </row>
    <row r="282" spans="1:20" s="2" customFormat="1" ht="15" x14ac:dyDescent="0.25">
      <c r="A282" s="14"/>
      <c r="B282" s="15"/>
      <c r="C282" s="15"/>
      <c r="D282" s="15"/>
      <c r="E282" s="16" t="s">
        <v>18</v>
      </c>
      <c r="F282" s="16"/>
      <c r="G282" s="17"/>
      <c r="H282" s="17"/>
      <c r="I282" s="18">
        <v>15961</v>
      </c>
      <c r="J282" s="114"/>
      <c r="K282" s="138"/>
      <c r="L282" s="151"/>
      <c r="M282" s="19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18550.9419511571</v>
      </c>
      <c r="T282" s="2">
        <f t="shared" si="11"/>
        <v>0</v>
      </c>
    </row>
    <row r="283" spans="1:20" s="2" customFormat="1" ht="22.5" x14ac:dyDescent="0.25">
      <c r="A283" s="20"/>
      <c r="B283" s="21" t="s">
        <v>69</v>
      </c>
      <c r="C283" s="183" t="s">
        <v>70</v>
      </c>
      <c r="D283" s="183"/>
      <c r="E283" s="183"/>
      <c r="F283" s="22" t="s">
        <v>71</v>
      </c>
      <c r="G283" s="17" t="s">
        <v>4968</v>
      </c>
      <c r="H283" s="17"/>
      <c r="I283" s="23">
        <v>15.53</v>
      </c>
      <c r="J283" s="109"/>
      <c r="K283" s="132"/>
      <c r="L283" s="147">
        <v>15.53</v>
      </c>
      <c r="M283" s="24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18.050004918330298</v>
      </c>
      <c r="T283" s="2">
        <f t="shared" si="11"/>
        <v>18.050004918330298</v>
      </c>
    </row>
    <row r="284" spans="1:20" s="2" customFormat="1" ht="22.5" x14ac:dyDescent="0.25">
      <c r="A284" s="20"/>
      <c r="B284" s="21" t="s">
        <v>73</v>
      </c>
      <c r="C284" s="183" t="s">
        <v>74</v>
      </c>
      <c r="D284" s="183"/>
      <c r="E284" s="183"/>
      <c r="F284" s="22" t="s">
        <v>71</v>
      </c>
      <c r="G284" s="17" t="s">
        <v>4969</v>
      </c>
      <c r="H284" s="17"/>
      <c r="I284" s="23">
        <v>132.63999999999999</v>
      </c>
      <c r="J284" s="109"/>
      <c r="K284" s="132"/>
      <c r="L284" s="147">
        <v>132.63999999999999</v>
      </c>
      <c r="M284" s="24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154.16308128572601</v>
      </c>
      <c r="T284" s="2">
        <f t="shared" si="11"/>
        <v>154.16308128572601</v>
      </c>
    </row>
    <row r="285" spans="1:20" s="2" customFormat="1" ht="45" x14ac:dyDescent="0.25">
      <c r="A285" s="10" t="s">
        <v>486</v>
      </c>
      <c r="B285" s="11" t="s">
        <v>4970</v>
      </c>
      <c r="C285" s="182" t="s">
        <v>4971</v>
      </c>
      <c r="D285" s="182"/>
      <c r="E285" s="182"/>
      <c r="F285" s="10" t="s">
        <v>35</v>
      </c>
      <c r="G285" s="12">
        <v>2</v>
      </c>
      <c r="H285" s="12"/>
      <c r="I285" s="13">
        <v>1552</v>
      </c>
      <c r="J285" s="72"/>
      <c r="K285" s="131"/>
      <c r="L285" s="72">
        <v>1552</v>
      </c>
      <c r="M285" s="13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1803.83822493552</v>
      </c>
      <c r="T285" s="2">
        <f t="shared" si="11"/>
        <v>1803.83822493552</v>
      </c>
    </row>
    <row r="286" spans="1:20" s="2" customFormat="1" ht="45" x14ac:dyDescent="0.25">
      <c r="A286" s="10" t="s">
        <v>489</v>
      </c>
      <c r="B286" s="11" t="s">
        <v>665</v>
      </c>
      <c r="C286" s="182" t="s">
        <v>666</v>
      </c>
      <c r="D286" s="182"/>
      <c r="E286" s="182"/>
      <c r="F286" s="10" t="s">
        <v>35</v>
      </c>
      <c r="G286" s="12">
        <v>4</v>
      </c>
      <c r="H286" s="12"/>
      <c r="I286" s="13">
        <v>1411</v>
      </c>
      <c r="J286" s="72"/>
      <c r="K286" s="131"/>
      <c r="L286" s="72">
        <v>1411</v>
      </c>
      <c r="M286" s="13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1639.95859238661</v>
      </c>
      <c r="T286" s="2">
        <f t="shared" si="11"/>
        <v>1639.95859238661</v>
      </c>
    </row>
    <row r="287" spans="1:20" s="2" customFormat="1" ht="45" x14ac:dyDescent="0.25">
      <c r="A287" s="10" t="s">
        <v>492</v>
      </c>
      <c r="B287" s="11" t="s">
        <v>668</v>
      </c>
      <c r="C287" s="182" t="s">
        <v>669</v>
      </c>
      <c r="D287" s="182"/>
      <c r="E287" s="182"/>
      <c r="F287" s="10" t="s">
        <v>35</v>
      </c>
      <c r="G287" s="12">
        <v>2</v>
      </c>
      <c r="H287" s="12"/>
      <c r="I287" s="13">
        <v>7095</v>
      </c>
      <c r="J287" s="72"/>
      <c r="K287" s="131"/>
      <c r="L287" s="72">
        <v>7095</v>
      </c>
      <c r="M287" s="13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8246.2836378334505</v>
      </c>
      <c r="T287" s="2">
        <f t="shared" si="11"/>
        <v>8246.2836378334505</v>
      </c>
    </row>
    <row r="288" spans="1:20" s="2" customFormat="1" ht="45" x14ac:dyDescent="0.25">
      <c r="A288" s="10" t="s">
        <v>495</v>
      </c>
      <c r="B288" s="11" t="s">
        <v>676</v>
      </c>
      <c r="C288" s="182" t="s">
        <v>677</v>
      </c>
      <c r="D288" s="182"/>
      <c r="E288" s="182"/>
      <c r="F288" s="10" t="s">
        <v>35</v>
      </c>
      <c r="G288" s="12">
        <v>4</v>
      </c>
      <c r="H288" s="12"/>
      <c r="I288" s="13">
        <v>61</v>
      </c>
      <c r="J288" s="72"/>
      <c r="K288" s="131"/>
      <c r="L288" s="72">
        <v>61</v>
      </c>
      <c r="M288" s="13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70.898280748109997</v>
      </c>
      <c r="T288" s="2">
        <f t="shared" si="11"/>
        <v>70.898280748109997</v>
      </c>
    </row>
    <row r="289" spans="1:20" s="2" customFormat="1" ht="45" x14ac:dyDescent="0.25">
      <c r="A289" s="10" t="s">
        <v>500</v>
      </c>
      <c r="B289" s="11" t="s">
        <v>671</v>
      </c>
      <c r="C289" s="182" t="s">
        <v>679</v>
      </c>
      <c r="D289" s="182"/>
      <c r="E289" s="182"/>
      <c r="F289" s="10" t="s">
        <v>35</v>
      </c>
      <c r="G289" s="12">
        <v>4</v>
      </c>
      <c r="H289" s="12"/>
      <c r="I289" s="13">
        <v>17</v>
      </c>
      <c r="J289" s="72"/>
      <c r="K289" s="131"/>
      <c r="L289" s="72">
        <v>17</v>
      </c>
      <c r="M289" s="13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19.75853725767</v>
      </c>
      <c r="T289" s="2">
        <f t="shared" si="11"/>
        <v>19.75853725767</v>
      </c>
    </row>
    <row r="290" spans="1:20" s="2" customFormat="1" ht="33.75" x14ac:dyDescent="0.25">
      <c r="A290" s="10" t="s">
        <v>510</v>
      </c>
      <c r="B290" s="11" t="s">
        <v>703</v>
      </c>
      <c r="C290" s="182" t="s">
        <v>704</v>
      </c>
      <c r="D290" s="182"/>
      <c r="E290" s="182"/>
      <c r="F290" s="10" t="s">
        <v>655</v>
      </c>
      <c r="G290" s="12">
        <v>12</v>
      </c>
      <c r="H290" s="12"/>
      <c r="I290" s="13">
        <v>14415</v>
      </c>
      <c r="J290" s="72"/>
      <c r="K290" s="131"/>
      <c r="L290" s="72">
        <v>2208</v>
      </c>
      <c r="M290" s="13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16754.077327606599</v>
      </c>
      <c r="T290" s="2">
        <f t="shared" si="11"/>
        <v>2566.2853097020802</v>
      </c>
    </row>
    <row r="291" spans="1:20" s="2" customFormat="1" ht="15" x14ac:dyDescent="0.25">
      <c r="A291" s="14"/>
      <c r="B291" s="15"/>
      <c r="C291" s="15"/>
      <c r="D291" s="15"/>
      <c r="E291" s="16" t="s">
        <v>18</v>
      </c>
      <c r="F291" s="16"/>
      <c r="G291" s="17"/>
      <c r="H291" s="17"/>
      <c r="I291" s="18">
        <v>35690</v>
      </c>
      <c r="J291" s="114"/>
      <c r="K291" s="138"/>
      <c r="L291" s="151"/>
      <c r="M291" s="19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41481.305572131903</v>
      </c>
      <c r="T291" s="2">
        <f t="shared" si="11"/>
        <v>0</v>
      </c>
    </row>
    <row r="292" spans="1:20" s="2" customFormat="1" ht="22.5" x14ac:dyDescent="0.25">
      <c r="A292" s="20"/>
      <c r="B292" s="21" t="s">
        <v>69</v>
      </c>
      <c r="C292" s="183" t="s">
        <v>70</v>
      </c>
      <c r="D292" s="183"/>
      <c r="E292" s="183"/>
      <c r="F292" s="22" t="s">
        <v>71</v>
      </c>
      <c r="G292" s="17" t="s">
        <v>4972</v>
      </c>
      <c r="H292" s="17"/>
      <c r="I292" s="23">
        <v>56.48</v>
      </c>
      <c r="J292" s="109"/>
      <c r="K292" s="132"/>
      <c r="L292" s="147">
        <v>56.48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65.644834371364794</v>
      </c>
      <c r="T292" s="2">
        <f t="shared" si="11"/>
        <v>65.644834371364794</v>
      </c>
    </row>
    <row r="293" spans="1:20" s="2" customFormat="1" ht="22.5" x14ac:dyDescent="0.25">
      <c r="A293" s="20"/>
      <c r="B293" s="21" t="s">
        <v>73</v>
      </c>
      <c r="C293" s="183" t="s">
        <v>74</v>
      </c>
      <c r="D293" s="183"/>
      <c r="E293" s="183"/>
      <c r="F293" s="22" t="s">
        <v>71</v>
      </c>
      <c r="G293" s="17" t="s">
        <v>4973</v>
      </c>
      <c r="H293" s="17"/>
      <c r="I293" s="23">
        <v>198.96</v>
      </c>
      <c r="J293" s="109"/>
      <c r="K293" s="132"/>
      <c r="L293" s="147">
        <v>198.96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231.24462192858999</v>
      </c>
      <c r="T293" s="2">
        <f t="shared" si="11"/>
        <v>231.24462192858999</v>
      </c>
    </row>
    <row r="294" spans="1:20" s="2" customFormat="1" ht="45" x14ac:dyDescent="0.25">
      <c r="A294" s="10" t="s">
        <v>513</v>
      </c>
      <c r="B294" s="11" t="s">
        <v>708</v>
      </c>
      <c r="C294" s="182" t="s">
        <v>709</v>
      </c>
      <c r="D294" s="182"/>
      <c r="E294" s="182"/>
      <c r="F294" s="10" t="s">
        <v>35</v>
      </c>
      <c r="G294" s="12">
        <v>12</v>
      </c>
      <c r="H294" s="12"/>
      <c r="I294" s="13">
        <v>9792</v>
      </c>
      <c r="J294" s="72"/>
      <c r="K294" s="131"/>
      <c r="L294" s="72">
        <v>9792</v>
      </c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11380.917460417901</v>
      </c>
      <c r="T294" s="2">
        <f t="shared" si="11"/>
        <v>11380.917460417901</v>
      </c>
    </row>
    <row r="295" spans="1:20" s="2" customFormat="1" ht="45" x14ac:dyDescent="0.25">
      <c r="A295" s="10" t="s">
        <v>516</v>
      </c>
      <c r="B295" s="11" t="s">
        <v>689</v>
      </c>
      <c r="C295" s="182" t="s">
        <v>711</v>
      </c>
      <c r="D295" s="182"/>
      <c r="E295" s="182"/>
      <c r="F295" s="10" t="s">
        <v>35</v>
      </c>
      <c r="G295" s="12">
        <v>12</v>
      </c>
      <c r="H295" s="12"/>
      <c r="I295" s="13">
        <v>102</v>
      </c>
      <c r="J295" s="72"/>
      <c r="K295" s="131"/>
      <c r="L295" s="72">
        <v>102</v>
      </c>
      <c r="M295" s="1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118.55122354602</v>
      </c>
      <c r="T295" s="2">
        <f t="shared" si="11"/>
        <v>118.55122354602</v>
      </c>
    </row>
    <row r="296" spans="1:20" s="2" customFormat="1" ht="15" x14ac:dyDescent="0.25">
      <c r="A296" s="206" t="s">
        <v>712</v>
      </c>
      <c r="B296" s="207"/>
      <c r="C296" s="207"/>
      <c r="D296" s="207"/>
      <c r="E296" s="207"/>
      <c r="F296" s="207"/>
      <c r="G296" s="207"/>
      <c r="H296" s="207"/>
      <c r="I296" s="207"/>
      <c r="J296" s="207"/>
      <c r="K296" s="207"/>
      <c r="L296" s="208"/>
      <c r="M296" s="12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:20" s="2" customFormat="1" ht="15" x14ac:dyDescent="0.25">
      <c r="A297" s="10" t="s">
        <v>518</v>
      </c>
      <c r="B297" s="11" t="s">
        <v>717</v>
      </c>
      <c r="C297" s="182" t="s">
        <v>4974</v>
      </c>
      <c r="D297" s="182"/>
      <c r="E297" s="182"/>
      <c r="F297" s="10" t="s">
        <v>71</v>
      </c>
      <c r="G297" s="33">
        <v>2.29E-2</v>
      </c>
      <c r="H297" s="33"/>
      <c r="I297" s="13">
        <v>4711</v>
      </c>
      <c r="J297" s="72"/>
      <c r="K297" s="131"/>
      <c r="L297" s="72">
        <v>4711</v>
      </c>
      <c r="M297" s="1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5475.4393541696099</v>
      </c>
      <c r="T297" s="2">
        <f t="shared" si="11"/>
        <v>5475.4393541696099</v>
      </c>
    </row>
    <row r="298" spans="1:20" s="2" customFormat="1" ht="15" x14ac:dyDescent="0.25">
      <c r="A298" s="10" t="s">
        <v>521</v>
      </c>
      <c r="B298" s="11" t="s">
        <v>720</v>
      </c>
      <c r="C298" s="182" t="s">
        <v>721</v>
      </c>
      <c r="D298" s="182"/>
      <c r="E298" s="182"/>
      <c r="F298" s="10" t="s">
        <v>21</v>
      </c>
      <c r="G298" s="12">
        <v>200</v>
      </c>
      <c r="H298" s="12"/>
      <c r="I298" s="13">
        <v>26707</v>
      </c>
      <c r="J298" s="72"/>
      <c r="K298" s="131"/>
      <c r="L298" s="72">
        <v>26707</v>
      </c>
      <c r="M298" s="13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31040.662031799598</v>
      </c>
      <c r="T298" s="2">
        <f t="shared" si="11"/>
        <v>31040.662031799598</v>
      </c>
    </row>
    <row r="299" spans="1:20" s="2" customFormat="1" ht="15" x14ac:dyDescent="0.25">
      <c r="A299" s="209" t="s">
        <v>722</v>
      </c>
      <c r="B299" s="210"/>
      <c r="C299" s="210"/>
      <c r="D299" s="210"/>
      <c r="E299" s="210"/>
      <c r="F299" s="210"/>
      <c r="G299" s="210"/>
      <c r="H299" s="210"/>
      <c r="I299" s="210"/>
      <c r="J299" s="210"/>
      <c r="K299" s="210"/>
      <c r="L299" s="211"/>
      <c r="M299" s="122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:20" s="2" customFormat="1" ht="22.5" x14ac:dyDescent="0.25">
      <c r="A300" s="10" t="s">
        <v>524</v>
      </c>
      <c r="B300" s="11" t="s">
        <v>724</v>
      </c>
      <c r="C300" s="182" t="s">
        <v>725</v>
      </c>
      <c r="D300" s="182"/>
      <c r="E300" s="182"/>
      <c r="F300" s="10" t="s">
        <v>726</v>
      </c>
      <c r="G300" s="36">
        <v>0.221</v>
      </c>
      <c r="H300" s="36"/>
      <c r="I300" s="13">
        <v>3628</v>
      </c>
      <c r="J300" s="72"/>
      <c r="K300" s="131"/>
      <c r="L300" s="72">
        <v>1059</v>
      </c>
      <c r="M300" s="13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4216.7043041662801</v>
      </c>
      <c r="T300" s="2">
        <f t="shared" si="11"/>
        <v>1230.84064446309</v>
      </c>
    </row>
    <row r="301" spans="1:20" s="2" customFormat="1" ht="15" x14ac:dyDescent="0.25">
      <c r="A301" s="14"/>
      <c r="B301" s="15"/>
      <c r="C301" s="15"/>
      <c r="D301" s="15"/>
      <c r="E301" s="16" t="s">
        <v>18</v>
      </c>
      <c r="F301" s="16"/>
      <c r="G301" s="17"/>
      <c r="H301" s="17"/>
      <c r="I301" s="18">
        <v>7308</v>
      </c>
      <c r="J301" s="114"/>
      <c r="K301" s="138"/>
      <c r="L301" s="151"/>
      <c r="M301" s="19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8493.8464870030803</v>
      </c>
      <c r="T301" s="2">
        <f t="shared" si="11"/>
        <v>0</v>
      </c>
    </row>
    <row r="302" spans="1:20" s="2" customFormat="1" ht="22.5" x14ac:dyDescent="0.25">
      <c r="A302" s="20"/>
      <c r="B302" s="21" t="s">
        <v>727</v>
      </c>
      <c r="C302" s="183" t="s">
        <v>728</v>
      </c>
      <c r="D302" s="183"/>
      <c r="E302" s="183"/>
      <c r="F302" s="22" t="s">
        <v>71</v>
      </c>
      <c r="G302" s="17" t="s">
        <v>4975</v>
      </c>
      <c r="H302" s="17"/>
      <c r="I302" s="23">
        <v>25.68</v>
      </c>
      <c r="J302" s="109"/>
      <c r="K302" s="132"/>
      <c r="L302" s="147">
        <v>25.68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29.8470139280568</v>
      </c>
      <c r="T302" s="2">
        <f t="shared" si="11"/>
        <v>29.8470139280568</v>
      </c>
    </row>
    <row r="303" spans="1:20" s="2" customFormat="1" ht="22.5" x14ac:dyDescent="0.25">
      <c r="A303" s="20"/>
      <c r="B303" s="21" t="s">
        <v>730</v>
      </c>
      <c r="C303" s="183" t="s">
        <v>731</v>
      </c>
      <c r="D303" s="183"/>
      <c r="E303" s="183"/>
      <c r="F303" s="22" t="s">
        <v>71</v>
      </c>
      <c r="G303" s="17" t="s">
        <v>4976</v>
      </c>
      <c r="H303" s="17"/>
      <c r="I303" s="23">
        <v>3.08</v>
      </c>
      <c r="J303" s="109"/>
      <c r="K303" s="132"/>
      <c r="L303" s="147">
        <v>3.08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3.5797820443308002</v>
      </c>
      <c r="T303" s="2">
        <f t="shared" si="11"/>
        <v>3.5797820443308002</v>
      </c>
    </row>
    <row r="304" spans="1:20" s="2" customFormat="1" ht="22.5" x14ac:dyDescent="0.25">
      <c r="A304" s="20"/>
      <c r="B304" s="21" t="s">
        <v>733</v>
      </c>
      <c r="C304" s="183" t="s">
        <v>734</v>
      </c>
      <c r="D304" s="183"/>
      <c r="E304" s="183"/>
      <c r="F304" s="22" t="s">
        <v>71</v>
      </c>
      <c r="G304" s="17" t="s">
        <v>4977</v>
      </c>
      <c r="H304" s="17"/>
      <c r="I304" s="23">
        <v>9.32</v>
      </c>
      <c r="J304" s="109"/>
      <c r="K304" s="132"/>
      <c r="L304" s="147">
        <v>9.32</v>
      </c>
      <c r="M304" s="24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10.832327484793201</v>
      </c>
      <c r="T304" s="2">
        <f t="shared" si="11"/>
        <v>10.832327484793201</v>
      </c>
    </row>
    <row r="305" spans="1:20" s="2" customFormat="1" ht="22.5" x14ac:dyDescent="0.25">
      <c r="A305" s="20"/>
      <c r="B305" s="21" t="s">
        <v>736</v>
      </c>
      <c r="C305" s="183" t="s">
        <v>737</v>
      </c>
      <c r="D305" s="183"/>
      <c r="E305" s="183"/>
      <c r="F305" s="22" t="s">
        <v>71</v>
      </c>
      <c r="G305" s="17" t="s">
        <v>738</v>
      </c>
      <c r="H305" s="17"/>
      <c r="I305" s="23">
        <v>0</v>
      </c>
      <c r="J305" s="109"/>
      <c r="K305" s="132"/>
      <c r="L305" s="147">
        <v>0</v>
      </c>
      <c r="M305" s="24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:20" s="2" customFormat="1" ht="22.5" x14ac:dyDescent="0.25">
      <c r="A306" s="20"/>
      <c r="B306" s="21" t="s">
        <v>739</v>
      </c>
      <c r="C306" s="183" t="s">
        <v>740</v>
      </c>
      <c r="D306" s="183"/>
      <c r="E306" s="183"/>
      <c r="F306" s="22" t="s">
        <v>71</v>
      </c>
      <c r="G306" s="17" t="s">
        <v>4978</v>
      </c>
      <c r="H306" s="17"/>
      <c r="I306" s="23">
        <v>83.17</v>
      </c>
      <c r="J306" s="109"/>
      <c r="K306" s="132"/>
      <c r="L306" s="147">
        <v>83.17</v>
      </c>
      <c r="M306" s="24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96.665737865906706</v>
      </c>
      <c r="T306" s="2">
        <f t="shared" si="11"/>
        <v>96.665737865906706</v>
      </c>
    </row>
    <row r="307" spans="1:20" s="2" customFormat="1" ht="45" x14ac:dyDescent="0.25">
      <c r="A307" s="10" t="s">
        <v>526</v>
      </c>
      <c r="B307" s="11" t="s">
        <v>743</v>
      </c>
      <c r="C307" s="182" t="s">
        <v>4979</v>
      </c>
      <c r="D307" s="182"/>
      <c r="E307" s="182"/>
      <c r="F307" s="10" t="s">
        <v>165</v>
      </c>
      <c r="G307" s="12">
        <v>1</v>
      </c>
      <c r="H307" s="12"/>
      <c r="I307" s="13">
        <v>276</v>
      </c>
      <c r="J307" s="72"/>
      <c r="K307" s="131"/>
      <c r="L307" s="72">
        <v>276</v>
      </c>
      <c r="M307" s="13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320.78566371276003</v>
      </c>
      <c r="T307" s="2">
        <f t="shared" si="11"/>
        <v>320.78566371276003</v>
      </c>
    </row>
    <row r="308" spans="1:20" s="2" customFormat="1" ht="45" x14ac:dyDescent="0.25">
      <c r="A308" s="10" t="s">
        <v>529</v>
      </c>
      <c r="B308" s="11" t="s">
        <v>746</v>
      </c>
      <c r="C308" s="182" t="s">
        <v>747</v>
      </c>
      <c r="D308" s="182"/>
      <c r="E308" s="182"/>
      <c r="F308" s="10" t="s">
        <v>165</v>
      </c>
      <c r="G308" s="12">
        <v>2</v>
      </c>
      <c r="H308" s="12"/>
      <c r="I308" s="13">
        <v>362</v>
      </c>
      <c r="J308" s="72"/>
      <c r="K308" s="131"/>
      <c r="L308" s="72">
        <v>362</v>
      </c>
      <c r="M308" s="13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420.74061689861998</v>
      </c>
      <c r="T308" s="2">
        <f t="shared" si="11"/>
        <v>420.74061689861998</v>
      </c>
    </row>
    <row r="309" spans="1:20" s="2" customFormat="1" ht="45" x14ac:dyDescent="0.25">
      <c r="A309" s="10" t="s">
        <v>531</v>
      </c>
      <c r="B309" s="11" t="s">
        <v>743</v>
      </c>
      <c r="C309" s="182" t="s">
        <v>749</v>
      </c>
      <c r="D309" s="182"/>
      <c r="E309" s="182"/>
      <c r="F309" s="10" t="s">
        <v>165</v>
      </c>
      <c r="G309" s="12">
        <v>3</v>
      </c>
      <c r="H309" s="12"/>
      <c r="I309" s="13">
        <v>1709</v>
      </c>
      <c r="J309" s="72"/>
      <c r="K309" s="131"/>
      <c r="L309" s="72">
        <v>1709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1986.3141278445901</v>
      </c>
      <c r="T309" s="2">
        <f t="shared" si="11"/>
        <v>1986.3141278445901</v>
      </c>
    </row>
    <row r="310" spans="1:20" s="2" customFormat="1" ht="45" x14ac:dyDescent="0.25">
      <c r="A310" s="10" t="s">
        <v>533</v>
      </c>
      <c r="B310" s="11" t="s">
        <v>746</v>
      </c>
      <c r="C310" s="182" t="s">
        <v>751</v>
      </c>
      <c r="D310" s="182"/>
      <c r="E310" s="182"/>
      <c r="F310" s="10" t="s">
        <v>165</v>
      </c>
      <c r="G310" s="12">
        <v>12</v>
      </c>
      <c r="H310" s="12"/>
      <c r="I310" s="13">
        <v>4733</v>
      </c>
      <c r="J310" s="72"/>
      <c r="K310" s="131"/>
      <c r="L310" s="72">
        <v>4733</v>
      </c>
      <c r="M310" s="13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5501.0092259148296</v>
      </c>
      <c r="T310" s="2">
        <f t="shared" si="11"/>
        <v>5501.0092259148296</v>
      </c>
    </row>
    <row r="311" spans="1:20" s="2" customFormat="1" ht="45" x14ac:dyDescent="0.25">
      <c r="A311" s="10" t="s">
        <v>535</v>
      </c>
      <c r="B311" s="11" t="s">
        <v>758</v>
      </c>
      <c r="C311" s="182" t="s">
        <v>759</v>
      </c>
      <c r="D311" s="182"/>
      <c r="E311" s="182"/>
      <c r="F311" s="10" t="s">
        <v>35</v>
      </c>
      <c r="G311" s="12">
        <v>2</v>
      </c>
      <c r="H311" s="12"/>
      <c r="I311" s="13">
        <v>1025</v>
      </c>
      <c r="J311" s="72"/>
      <c r="K311" s="131"/>
      <c r="L311" s="72">
        <v>1025</v>
      </c>
      <c r="M311" s="13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1191.32356994775</v>
      </c>
      <c r="T311" s="2">
        <f t="shared" si="11"/>
        <v>1191.32356994775</v>
      </c>
    </row>
    <row r="312" spans="1:20" s="2" customFormat="1" ht="56.25" x14ac:dyDescent="0.25">
      <c r="A312" s="10" t="s">
        <v>538</v>
      </c>
      <c r="B312" s="11" t="s">
        <v>761</v>
      </c>
      <c r="C312" s="182" t="s">
        <v>762</v>
      </c>
      <c r="D312" s="182"/>
      <c r="E312" s="182"/>
      <c r="F312" s="10" t="s">
        <v>763</v>
      </c>
      <c r="G312" s="31">
        <v>0.16</v>
      </c>
      <c r="H312" s="31"/>
      <c r="I312" s="13">
        <v>667</v>
      </c>
      <c r="J312" s="72"/>
      <c r="K312" s="131"/>
      <c r="L312" s="72">
        <v>191</v>
      </c>
      <c r="M312" s="13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775.23202063916995</v>
      </c>
      <c r="T312" s="2">
        <f t="shared" si="11"/>
        <v>221.99297742440999</v>
      </c>
    </row>
    <row r="313" spans="1:20" s="2" customFormat="1" ht="15" x14ac:dyDescent="0.25">
      <c r="A313" s="14"/>
      <c r="B313" s="15"/>
      <c r="C313" s="15"/>
      <c r="D313" s="15"/>
      <c r="E313" s="16" t="s">
        <v>18</v>
      </c>
      <c r="F313" s="16"/>
      <c r="G313" s="17"/>
      <c r="H313" s="17"/>
      <c r="I313" s="18">
        <v>1320</v>
      </c>
      <c r="J313" s="114"/>
      <c r="K313" s="138"/>
      <c r="L313" s="151"/>
      <c r="M313" s="19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1534.1923047132</v>
      </c>
      <c r="T313" s="2">
        <f t="shared" si="11"/>
        <v>0</v>
      </c>
    </row>
    <row r="314" spans="1:20" s="2" customFormat="1" ht="22.5" x14ac:dyDescent="0.25">
      <c r="A314" s="20"/>
      <c r="B314" s="21" t="s">
        <v>764</v>
      </c>
      <c r="C314" s="183" t="s">
        <v>765</v>
      </c>
      <c r="D314" s="183"/>
      <c r="E314" s="183"/>
      <c r="F314" s="22" t="s">
        <v>71</v>
      </c>
      <c r="G314" s="17" t="s">
        <v>4980</v>
      </c>
      <c r="H314" s="17"/>
      <c r="I314" s="23">
        <v>22.41</v>
      </c>
      <c r="J314" s="109"/>
      <c r="K314" s="132"/>
      <c r="L314" s="147">
        <v>22.41</v>
      </c>
      <c r="M314" s="24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26.046401173199101</v>
      </c>
      <c r="T314" s="2">
        <f t="shared" si="11"/>
        <v>26.046401173199101</v>
      </c>
    </row>
    <row r="315" spans="1:20" s="2" customFormat="1" ht="45" x14ac:dyDescent="0.25">
      <c r="A315" s="10" t="s">
        <v>540</v>
      </c>
      <c r="B315" s="11" t="s">
        <v>768</v>
      </c>
      <c r="C315" s="182" t="s">
        <v>769</v>
      </c>
      <c r="D315" s="182"/>
      <c r="E315" s="182"/>
      <c r="F315" s="10" t="s">
        <v>21</v>
      </c>
      <c r="G315" s="12">
        <v>8</v>
      </c>
      <c r="H315" s="12"/>
      <c r="I315" s="13">
        <v>2516</v>
      </c>
      <c r="J315" s="72"/>
      <c r="K315" s="131"/>
      <c r="L315" s="72">
        <v>2516</v>
      </c>
      <c r="M315" s="13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2924.2635141351602</v>
      </c>
      <c r="T315" s="2">
        <f t="shared" si="11"/>
        <v>2924.2635141351602</v>
      </c>
    </row>
    <row r="316" spans="1:20" s="55" customFormat="1" ht="20.25" customHeight="1" x14ac:dyDescent="0.25">
      <c r="A316" s="184" t="s">
        <v>6535</v>
      </c>
      <c r="B316" s="185"/>
      <c r="C316" s="185"/>
      <c r="D316" s="185"/>
      <c r="E316" s="185"/>
      <c r="F316" s="185"/>
      <c r="G316" s="185"/>
      <c r="H316" s="165"/>
      <c r="I316" s="166"/>
      <c r="J316" s="167"/>
      <c r="K316" s="168"/>
      <c r="L316" s="169"/>
      <c r="M316" s="170"/>
    </row>
    <row r="317" spans="1:20" s="172" customFormat="1" ht="20.25" customHeight="1" thickBot="1" x14ac:dyDescent="0.3">
      <c r="A317" s="174" t="s">
        <v>6546</v>
      </c>
      <c r="B317" s="175"/>
      <c r="C317" s="175"/>
      <c r="D317" s="175"/>
      <c r="E317" s="175"/>
      <c r="F317" s="175"/>
      <c r="G317" s="175"/>
      <c r="H317" s="171"/>
      <c r="I317" s="176"/>
      <c r="J317" s="177"/>
      <c r="K317" s="177"/>
      <c r="L317" s="177"/>
      <c r="M317" s="178"/>
    </row>
    <row r="318" spans="1:20" s="172" customFormat="1" ht="20.25" customHeight="1" thickBot="1" x14ac:dyDescent="0.3">
      <c r="A318" s="174" t="s">
        <v>6547</v>
      </c>
      <c r="B318" s="175"/>
      <c r="C318" s="175"/>
      <c r="D318" s="175"/>
      <c r="E318" s="175"/>
      <c r="F318" s="175"/>
      <c r="G318" s="175"/>
      <c r="H318" s="171"/>
      <c r="I318" s="179"/>
      <c r="J318" s="180"/>
      <c r="K318" s="180"/>
      <c r="L318" s="180"/>
      <c r="M318" s="181"/>
    </row>
    <row r="319" spans="1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ref="S319:S372" si="12">I319*N319*O319*P319*Q319*R319</f>
        <v>0</v>
      </c>
      <c r="T319" s="2">
        <f t="shared" ref="T319:T372" si="13">L319*N319*O319*P319*Q319*R319</f>
        <v>0</v>
      </c>
    </row>
    <row r="320" spans="1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</v>
      </c>
      <c r="T320" s="2">
        <f t="shared" si="13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0</v>
      </c>
      <c r="T321" s="2">
        <f t="shared" si="13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0</v>
      </c>
      <c r="T322" s="2">
        <f t="shared" si="13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0</v>
      </c>
      <c r="T323" s="2">
        <f t="shared" si="13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</v>
      </c>
      <c r="T324" s="2">
        <f t="shared" si="13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0</v>
      </c>
      <c r="T325" s="2">
        <f t="shared" si="13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0</v>
      </c>
      <c r="T326" s="2">
        <f t="shared" si="13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0</v>
      </c>
      <c r="T327" s="2">
        <f t="shared" si="13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0</v>
      </c>
      <c r="T328" s="2">
        <f t="shared" si="13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0</v>
      </c>
      <c r="T329" s="2">
        <f t="shared" si="13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</v>
      </c>
      <c r="T330" s="2">
        <f t="shared" si="13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ref="S373:S436" si="14">I373*N373*O373*P373*Q373*R373</f>
        <v>0</v>
      </c>
      <c r="T373" s="2">
        <f t="shared" ref="T373:T436" si="15">L373*N373*O373*P373*Q373*R373</f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</v>
      </c>
      <c r="T374" s="2">
        <f t="shared" si="15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0</v>
      </c>
      <c r="T375" s="2">
        <f t="shared" si="15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0</v>
      </c>
      <c r="T376" s="2">
        <f t="shared" si="15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0</v>
      </c>
      <c r="T377" s="2">
        <f t="shared" si="15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0</v>
      </c>
      <c r="T378" s="2">
        <f t="shared" si="15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0</v>
      </c>
      <c r="T379" s="2">
        <f t="shared" si="15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0</v>
      </c>
      <c r="T380" s="2">
        <f t="shared" si="15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0</v>
      </c>
      <c r="T381" s="2">
        <f t="shared" si="15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0</v>
      </c>
      <c r="T384" s="2">
        <f t="shared" si="15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0</v>
      </c>
      <c r="T385" s="2">
        <f t="shared" si="15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0</v>
      </c>
      <c r="T386" s="2">
        <f t="shared" si="15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0</v>
      </c>
      <c r="T387" s="2">
        <f t="shared" si="15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0</v>
      </c>
      <c r="T388" s="2">
        <f t="shared" si="15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0</v>
      </c>
      <c r="T389" s="2">
        <f t="shared" si="15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</v>
      </c>
      <c r="T390" s="2">
        <f t="shared" si="15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</v>
      </c>
      <c r="T391" s="2">
        <f t="shared" si="15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0</v>
      </c>
      <c r="T392" s="2">
        <f t="shared" si="15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0</v>
      </c>
      <c r="T394" s="2">
        <f t="shared" si="15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ref="S437:S500" si="16">I437*N437*O437*P437*Q437*R437</f>
        <v>0</v>
      </c>
      <c r="T437" s="2">
        <f t="shared" ref="T437:T500" si="17">L437*N437*O437*P437*Q437*R437</f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</v>
      </c>
      <c r="T438" s="2">
        <f t="shared" si="17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0</v>
      </c>
      <c r="T439" s="2">
        <f t="shared" si="17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0</v>
      </c>
      <c r="T441" s="2">
        <f t="shared" si="17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</v>
      </c>
      <c r="T442" s="2">
        <f t="shared" si="17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0</v>
      </c>
      <c r="T443" s="2">
        <f t="shared" si="17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0</v>
      </c>
      <c r="T444" s="2">
        <f t="shared" si="17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</v>
      </c>
      <c r="T445" s="2">
        <f t="shared" si="17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</v>
      </c>
      <c r="T446" s="2">
        <f t="shared" si="17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0</v>
      </c>
      <c r="T449" s="2">
        <f t="shared" si="17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</v>
      </c>
      <c r="T450" s="2">
        <f t="shared" si="17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0</v>
      </c>
      <c r="T452" s="2">
        <f t="shared" si="17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0</v>
      </c>
      <c r="T453" s="2">
        <f t="shared" si="17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</v>
      </c>
      <c r="T454" s="2">
        <f t="shared" si="17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0</v>
      </c>
      <c r="T455" s="2">
        <f t="shared" si="17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0</v>
      </c>
      <c r="T457" s="2">
        <f t="shared" si="17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</v>
      </c>
      <c r="T458" s="2">
        <f t="shared" si="17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ref="S501:S564" si="18">I501*N501*O501*P501*Q501*R501</f>
        <v>0</v>
      </c>
      <c r="T501" s="2">
        <f t="shared" ref="T501:T564" si="19">L501*N501*O501*P501*Q501*R501</f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0</v>
      </c>
      <c r="T509" s="2">
        <f t="shared" si="19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0</v>
      </c>
      <c r="T510" s="2">
        <f t="shared" si="19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0</v>
      </c>
      <c r="T511" s="2">
        <f t="shared" si="19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</v>
      </c>
      <c r="T512" s="2">
        <f t="shared" si="19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0</v>
      </c>
      <c r="T515" s="2">
        <f t="shared" si="19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</v>
      </c>
      <c r="T516" s="2">
        <f t="shared" si="19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0</v>
      </c>
      <c r="T517" s="2">
        <f t="shared" si="19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0</v>
      </c>
      <c r="T518" s="2">
        <f t="shared" si="19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</v>
      </c>
      <c r="T519" s="2">
        <f t="shared" si="19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</v>
      </c>
      <c r="T520" s="2">
        <f t="shared" si="19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0</v>
      </c>
      <c r="T521" s="2">
        <f t="shared" si="19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0</v>
      </c>
      <c r="T522" s="2">
        <f t="shared" si="19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ref="S565:S579" si="20">I565*N565*O565*P565*Q565*R565</f>
        <v>0</v>
      </c>
      <c r="T565" s="2">
        <f t="shared" ref="T565:T579" si="21">L565*N565*O565*P565*Q565*R565</f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20"/>
        <v>0</v>
      </c>
      <c r="T566" s="2">
        <f t="shared" si="21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20"/>
        <v>0</v>
      </c>
      <c r="T567" s="2">
        <f t="shared" si="21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20"/>
        <v>0</v>
      </c>
      <c r="T568" s="2">
        <f t="shared" si="21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20"/>
        <v>0</v>
      </c>
      <c r="T569" s="2">
        <f t="shared" si="21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20"/>
        <v>0</v>
      </c>
      <c r="T570" s="2">
        <f t="shared" si="21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20"/>
        <v>0</v>
      </c>
      <c r="T571" s="2">
        <f t="shared" si="21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20"/>
        <v>0</v>
      </c>
      <c r="T572" s="2">
        <f t="shared" si="21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20"/>
        <v>0</v>
      </c>
      <c r="T573" s="2">
        <f t="shared" si="21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20"/>
        <v>0</v>
      </c>
      <c r="T574" s="2">
        <f t="shared" si="21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20"/>
        <v>0</v>
      </c>
      <c r="T575" s="2">
        <f t="shared" si="21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20"/>
        <v>0</v>
      </c>
      <c r="T576" s="2">
        <f t="shared" si="21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20"/>
        <v>0</v>
      </c>
      <c r="T577" s="2">
        <f t="shared" si="21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20"/>
        <v>0</v>
      </c>
      <c r="T578" s="2">
        <f t="shared" si="21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20"/>
        <v>0</v>
      </c>
      <c r="T579" s="2">
        <f t="shared" si="21"/>
        <v>0</v>
      </c>
    </row>
  </sheetData>
  <autoFilter ref="A12:T579" xr:uid="{00000000-0001-0000-1200-000000000000}"/>
  <mergeCells count="283"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4:E74"/>
    <mergeCell ref="C75:E75"/>
    <mergeCell ref="C76:E76"/>
    <mergeCell ref="A65:L65"/>
    <mergeCell ref="C66:E66"/>
    <mergeCell ref="C68:E68"/>
    <mergeCell ref="C69:E69"/>
    <mergeCell ref="C70:E70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107:E107"/>
    <mergeCell ref="C108:E108"/>
    <mergeCell ref="C109:E109"/>
    <mergeCell ref="C110:E110"/>
    <mergeCell ref="C111:E111"/>
    <mergeCell ref="C101:E101"/>
    <mergeCell ref="A102:L102"/>
    <mergeCell ref="C103:E103"/>
    <mergeCell ref="C105:E105"/>
    <mergeCell ref="C106:E106"/>
    <mergeCell ref="C118:E118"/>
    <mergeCell ref="C120:E120"/>
    <mergeCell ref="C121:E121"/>
    <mergeCell ref="C122:E122"/>
    <mergeCell ref="C124:E124"/>
    <mergeCell ref="C112:E112"/>
    <mergeCell ref="A113:L113"/>
    <mergeCell ref="C114:E114"/>
    <mergeCell ref="C116:E116"/>
    <mergeCell ref="C117:E117"/>
    <mergeCell ref="C131:E131"/>
    <mergeCell ref="C132:E132"/>
    <mergeCell ref="C133:E133"/>
    <mergeCell ref="C134:E134"/>
    <mergeCell ref="C136:E136"/>
    <mergeCell ref="C125:E125"/>
    <mergeCell ref="A126:L126"/>
    <mergeCell ref="C127:E127"/>
    <mergeCell ref="C129:E129"/>
    <mergeCell ref="C130:E13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94:E294"/>
    <mergeCell ref="C295:E295"/>
    <mergeCell ref="A296:L296"/>
    <mergeCell ref="C297:E297"/>
    <mergeCell ref="C298:E298"/>
    <mergeCell ref="C288:E288"/>
    <mergeCell ref="C289:E289"/>
    <mergeCell ref="C290:E290"/>
    <mergeCell ref="C292:E292"/>
    <mergeCell ref="C293:E293"/>
    <mergeCell ref="C305:E305"/>
    <mergeCell ref="C306:E306"/>
    <mergeCell ref="C307:E307"/>
    <mergeCell ref="C308:E308"/>
    <mergeCell ref="C309:E309"/>
    <mergeCell ref="A299:L299"/>
    <mergeCell ref="C300:E300"/>
    <mergeCell ref="C302:E302"/>
    <mergeCell ref="C303:E303"/>
    <mergeCell ref="C304:E304"/>
    <mergeCell ref="A316:G316"/>
    <mergeCell ref="A317:G317"/>
    <mergeCell ref="A318:G318"/>
    <mergeCell ref="I317:M317"/>
    <mergeCell ref="I318:M318"/>
    <mergeCell ref="C310:E310"/>
    <mergeCell ref="C311:E311"/>
    <mergeCell ref="C312:E312"/>
    <mergeCell ref="C314:E314"/>
    <mergeCell ref="C315:E3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FF00"/>
    <pageSetUpPr fitToPage="1"/>
  </sheetPr>
  <dimension ref="A1:U66"/>
  <sheetViews>
    <sheetView topLeftCell="A52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8" width="9.140625" style="1"/>
    <col min="19" max="19" width="9.140625" style="80"/>
    <col min="20" max="16384" width="9.140625" style="1"/>
  </cols>
  <sheetData>
    <row r="1" spans="1:21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  <c r="S1" s="79"/>
    </row>
    <row r="2" spans="1:21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  <c r="S2" s="79"/>
    </row>
    <row r="3" spans="1:21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  <c r="S3" s="79"/>
    </row>
    <row r="4" spans="1:21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  <c r="S4" s="79"/>
    </row>
    <row r="5" spans="1:21" s="2" customFormat="1" ht="28.5" customHeight="1" x14ac:dyDescent="0.25">
      <c r="A5" s="191" t="s">
        <v>770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  <c r="S5" s="79"/>
    </row>
    <row r="6" spans="1:21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  <c r="S6" s="79"/>
    </row>
    <row r="7" spans="1:21" s="2" customFormat="1" ht="15" x14ac:dyDescent="0.25">
      <c r="A7" s="188" t="s">
        <v>771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  <c r="S7" s="79"/>
    </row>
    <row r="8" spans="1:21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  <c r="S8" s="79"/>
    </row>
    <row r="9" spans="1:21" s="2" customFormat="1" ht="30.75" customHeight="1" thickBot="1" x14ac:dyDescent="0.3">
      <c r="A9" s="3"/>
      <c r="B9" s="5" t="s">
        <v>6</v>
      </c>
      <c r="C9" s="203" t="s">
        <v>772</v>
      </c>
      <c r="D9" s="203"/>
      <c r="E9" s="203"/>
      <c r="F9" s="203"/>
      <c r="G9" s="203"/>
      <c r="H9" s="97"/>
      <c r="I9" s="6"/>
      <c r="J9" s="104"/>
      <c r="K9" s="126"/>
      <c r="L9" s="104"/>
      <c r="M9" s="6"/>
      <c r="S9" s="81"/>
    </row>
    <row r="10" spans="1:21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53"/>
      <c r="T10" s="49" t="s">
        <v>6536</v>
      </c>
      <c r="U10" s="49" t="s">
        <v>6537</v>
      </c>
    </row>
    <row r="11" spans="1:21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61"/>
      <c r="N11" s="53"/>
      <c r="O11" s="53"/>
      <c r="P11" s="53"/>
      <c r="Q11" s="53"/>
      <c r="R11" s="53"/>
      <c r="S11" s="53" t="s">
        <v>6539</v>
      </c>
    </row>
    <row r="12" spans="1:21" s="2" customFormat="1" ht="15" customHeight="1" x14ac:dyDescent="0.25">
      <c r="A12" s="195" t="s">
        <v>773</v>
      </c>
      <c r="B12" s="196"/>
      <c r="C12" s="196"/>
      <c r="D12" s="196"/>
      <c r="E12" s="196"/>
      <c r="F12" s="196"/>
      <c r="G12" s="63"/>
      <c r="H12" s="63"/>
      <c r="I12" s="63"/>
      <c r="J12" s="108"/>
      <c r="K12" s="130"/>
      <c r="L12" s="146"/>
      <c r="M12" s="64"/>
      <c r="N12" s="49"/>
      <c r="O12" s="49"/>
      <c r="P12" s="49"/>
      <c r="Q12" s="49"/>
      <c r="R12" s="49"/>
      <c r="S12" s="53"/>
    </row>
    <row r="13" spans="1:21" s="2" customFormat="1" ht="22.5" x14ac:dyDescent="0.25">
      <c r="A13" s="10" t="s">
        <v>14</v>
      </c>
      <c r="B13" s="11" t="s">
        <v>774</v>
      </c>
      <c r="C13" s="200" t="s">
        <v>775</v>
      </c>
      <c r="D13" s="201"/>
      <c r="E13" s="202"/>
      <c r="F13" s="10" t="s">
        <v>776</v>
      </c>
      <c r="G13" s="12">
        <v>3</v>
      </c>
      <c r="H13" s="12"/>
      <c r="I13" s="13">
        <v>18202.47</v>
      </c>
      <c r="J13" s="72"/>
      <c r="K13" s="131"/>
      <c r="L13" s="72">
        <v>224.35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53">
        <v>0.93500000000000005</v>
      </c>
      <c r="T13" s="2">
        <f>I13*S13</f>
        <v>17019.309450000001</v>
      </c>
      <c r="U13" s="2">
        <f t="shared" ref="U13:U59" si="0">L13*N13*O13*P13*Q13*R13</f>
        <v>260.75457845636799</v>
      </c>
    </row>
    <row r="14" spans="1:21" s="2" customFormat="1" ht="22.5" x14ac:dyDescent="0.25">
      <c r="A14" s="20"/>
      <c r="B14" s="21" t="s">
        <v>41</v>
      </c>
      <c r="C14" s="183" t="s">
        <v>42</v>
      </c>
      <c r="D14" s="183"/>
      <c r="E14" s="183"/>
      <c r="F14" s="22" t="s">
        <v>21</v>
      </c>
      <c r="G14" s="17" t="s">
        <v>777</v>
      </c>
      <c r="H14" s="17"/>
      <c r="I14" s="23">
        <v>0</v>
      </c>
      <c r="J14" s="109"/>
      <c r="K14" s="132"/>
      <c r="L14" s="147">
        <v>0</v>
      </c>
      <c r="M14" s="24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53">
        <f>S13</f>
        <v>0.93500000000000005</v>
      </c>
      <c r="T14" s="2">
        <f t="shared" ref="T14:T61" si="1">I14*S14</f>
        <v>0</v>
      </c>
      <c r="U14" s="2">
        <f t="shared" si="0"/>
        <v>0</v>
      </c>
    </row>
    <row r="15" spans="1:21" s="2" customFormat="1" ht="22.5" x14ac:dyDescent="0.25">
      <c r="A15" s="20"/>
      <c r="B15" s="21" t="s">
        <v>778</v>
      </c>
      <c r="C15" s="183" t="s">
        <v>24</v>
      </c>
      <c r="D15" s="183"/>
      <c r="E15" s="183"/>
      <c r="F15" s="22" t="s">
        <v>71</v>
      </c>
      <c r="G15" s="17" t="s">
        <v>779</v>
      </c>
      <c r="H15" s="17"/>
      <c r="I15" s="23">
        <v>0</v>
      </c>
      <c r="J15" s="109"/>
      <c r="K15" s="132"/>
      <c r="L15" s="147">
        <v>0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53">
        <f>S14</f>
        <v>0.93500000000000005</v>
      </c>
      <c r="T15" s="2">
        <f t="shared" si="1"/>
        <v>0</v>
      </c>
      <c r="U15" s="2">
        <f t="shared" si="0"/>
        <v>0</v>
      </c>
    </row>
    <row r="16" spans="1:21" s="2" customFormat="1" ht="22.5" x14ac:dyDescent="0.25">
      <c r="A16" s="25" t="s">
        <v>344</v>
      </c>
      <c r="B16" s="26" t="s">
        <v>780</v>
      </c>
      <c r="C16" s="186" t="s">
        <v>781</v>
      </c>
      <c r="D16" s="186"/>
      <c r="E16" s="186"/>
      <c r="F16" s="27" t="s">
        <v>79</v>
      </c>
      <c r="G16" s="28" t="s">
        <v>347</v>
      </c>
      <c r="H16" s="28"/>
      <c r="I16" s="29">
        <v>0</v>
      </c>
      <c r="J16" s="110"/>
      <c r="K16" s="133"/>
      <c r="L16" s="148">
        <v>0</v>
      </c>
      <c r="M16" s="30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53">
        <f t="shared" ref="S16:S61" si="2">S15</f>
        <v>0.93500000000000005</v>
      </c>
      <c r="T16" s="2">
        <f t="shared" si="1"/>
        <v>0</v>
      </c>
      <c r="U16" s="2">
        <f t="shared" si="0"/>
        <v>0</v>
      </c>
    </row>
    <row r="17" spans="1:21" s="2" customFormat="1" ht="22.5" x14ac:dyDescent="0.25">
      <c r="A17" s="25" t="s">
        <v>76</v>
      </c>
      <c r="B17" s="26" t="s">
        <v>782</v>
      </c>
      <c r="C17" s="186" t="s">
        <v>783</v>
      </c>
      <c r="D17" s="186"/>
      <c r="E17" s="186"/>
      <c r="F17" s="27" t="s">
        <v>79</v>
      </c>
      <c r="G17" s="28" t="s">
        <v>80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53">
        <f t="shared" si="2"/>
        <v>0.93500000000000005</v>
      </c>
      <c r="T17" s="2">
        <f t="shared" si="1"/>
        <v>0</v>
      </c>
      <c r="U17" s="2">
        <f t="shared" si="0"/>
        <v>0</v>
      </c>
    </row>
    <row r="18" spans="1:21" s="2" customFormat="1" ht="22.5" x14ac:dyDescent="0.25">
      <c r="A18" s="20"/>
      <c r="B18" s="21" t="s">
        <v>784</v>
      </c>
      <c r="C18" s="183" t="s">
        <v>785</v>
      </c>
      <c r="D18" s="183"/>
      <c r="E18" s="183"/>
      <c r="F18" s="22" t="s">
        <v>71</v>
      </c>
      <c r="G18" s="17" t="s">
        <v>786</v>
      </c>
      <c r="H18" s="17"/>
      <c r="I18" s="23">
        <v>0</v>
      </c>
      <c r="J18" s="109"/>
      <c r="K18" s="132"/>
      <c r="L18" s="147">
        <v>0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53">
        <f t="shared" si="2"/>
        <v>0.93500000000000005</v>
      </c>
      <c r="T18" s="2">
        <f t="shared" si="1"/>
        <v>0</v>
      </c>
      <c r="U18" s="2">
        <f t="shared" si="0"/>
        <v>0</v>
      </c>
    </row>
    <row r="19" spans="1:21" s="2" customFormat="1" ht="45" x14ac:dyDescent="0.25">
      <c r="A19" s="10" t="s">
        <v>787</v>
      </c>
      <c r="B19" s="11" t="s">
        <v>788</v>
      </c>
      <c r="C19" s="182" t="s">
        <v>789</v>
      </c>
      <c r="D19" s="182"/>
      <c r="E19" s="182"/>
      <c r="F19" s="10" t="s">
        <v>35</v>
      </c>
      <c r="G19" s="12">
        <v>3</v>
      </c>
      <c r="H19" s="12"/>
      <c r="I19" s="13">
        <v>0</v>
      </c>
      <c r="J19" s="72"/>
      <c r="K19" s="131"/>
      <c r="L19" s="72">
        <v>304397.65000000002</v>
      </c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53">
        <f t="shared" si="2"/>
        <v>0.93500000000000005</v>
      </c>
      <c r="T19" s="2">
        <f t="shared" si="1"/>
        <v>0</v>
      </c>
      <c r="U19" s="2">
        <f t="shared" si="0"/>
        <v>353791.31227483501</v>
      </c>
    </row>
    <row r="20" spans="1:21" s="2" customFormat="1" ht="15" x14ac:dyDescent="0.25">
      <c r="A20" s="10" t="s">
        <v>790</v>
      </c>
      <c r="B20" s="11" t="s">
        <v>791</v>
      </c>
      <c r="C20" s="182" t="s">
        <v>792</v>
      </c>
      <c r="D20" s="182"/>
      <c r="E20" s="182"/>
      <c r="F20" s="10" t="s">
        <v>793</v>
      </c>
      <c r="G20" s="12">
        <v>3</v>
      </c>
      <c r="H20" s="12"/>
      <c r="I20" s="13">
        <v>8174.57</v>
      </c>
      <c r="J20" s="72"/>
      <c r="K20" s="131"/>
      <c r="L20" s="72">
        <v>130.74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53">
        <f t="shared" si="2"/>
        <v>0.93500000000000005</v>
      </c>
      <c r="T20" s="2">
        <f t="shared" si="1"/>
        <v>7643.2229500000003</v>
      </c>
      <c r="U20" s="2">
        <f t="shared" si="0"/>
        <v>151.95477418045701</v>
      </c>
    </row>
    <row r="21" spans="1:21" s="2" customFormat="1" ht="22.5" x14ac:dyDescent="0.25">
      <c r="A21" s="20"/>
      <c r="B21" s="21" t="s">
        <v>69</v>
      </c>
      <c r="C21" s="183" t="s">
        <v>70</v>
      </c>
      <c r="D21" s="183"/>
      <c r="E21" s="183"/>
      <c r="F21" s="22" t="s">
        <v>71</v>
      </c>
      <c r="G21" s="17" t="s">
        <v>794</v>
      </c>
      <c r="H21" s="17"/>
      <c r="I21" s="23">
        <v>0</v>
      </c>
      <c r="J21" s="109"/>
      <c r="K21" s="132"/>
      <c r="L21" s="147">
        <v>0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53">
        <f t="shared" si="2"/>
        <v>0.93500000000000005</v>
      </c>
      <c r="T21" s="2">
        <f t="shared" si="1"/>
        <v>0</v>
      </c>
      <c r="U21" s="2">
        <f t="shared" si="0"/>
        <v>0</v>
      </c>
    </row>
    <row r="22" spans="1:21" s="2" customFormat="1" ht="22.5" x14ac:dyDescent="0.25">
      <c r="A22" s="20"/>
      <c r="B22" s="21" t="s">
        <v>795</v>
      </c>
      <c r="C22" s="183" t="s">
        <v>796</v>
      </c>
      <c r="D22" s="183"/>
      <c r="E22" s="183"/>
      <c r="F22" s="22" t="s">
        <v>71</v>
      </c>
      <c r="G22" s="17" t="s">
        <v>797</v>
      </c>
      <c r="H22" s="17"/>
      <c r="I22" s="23">
        <v>0</v>
      </c>
      <c r="J22" s="109"/>
      <c r="K22" s="132"/>
      <c r="L22" s="147">
        <v>0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53">
        <f t="shared" si="2"/>
        <v>0.93500000000000005</v>
      </c>
      <c r="T22" s="2">
        <f t="shared" si="1"/>
        <v>0</v>
      </c>
      <c r="U22" s="2">
        <f t="shared" si="0"/>
        <v>0</v>
      </c>
    </row>
    <row r="23" spans="1:21" s="2" customFormat="1" ht="22.5" x14ac:dyDescent="0.25">
      <c r="A23" s="25" t="s">
        <v>76</v>
      </c>
      <c r="B23" s="26" t="s">
        <v>798</v>
      </c>
      <c r="C23" s="186" t="s">
        <v>799</v>
      </c>
      <c r="D23" s="186"/>
      <c r="E23" s="186"/>
      <c r="F23" s="27" t="s">
        <v>79</v>
      </c>
      <c r="G23" s="28" t="s">
        <v>80</v>
      </c>
      <c r="H23" s="28"/>
      <c r="I23" s="29">
        <v>0</v>
      </c>
      <c r="J23" s="110"/>
      <c r="K23" s="133"/>
      <c r="L23" s="148">
        <v>0</v>
      </c>
      <c r="M23" s="30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53">
        <f t="shared" si="2"/>
        <v>0.93500000000000005</v>
      </c>
      <c r="T23" s="2">
        <f t="shared" si="1"/>
        <v>0</v>
      </c>
      <c r="U23" s="2">
        <f t="shared" si="0"/>
        <v>0</v>
      </c>
    </row>
    <row r="24" spans="1:21" s="2" customFormat="1" ht="22.5" x14ac:dyDescent="0.25">
      <c r="A24" s="20"/>
      <c r="B24" s="21" t="s">
        <v>800</v>
      </c>
      <c r="C24" s="183" t="s">
        <v>801</v>
      </c>
      <c r="D24" s="183"/>
      <c r="E24" s="183"/>
      <c r="F24" s="22" t="s">
        <v>282</v>
      </c>
      <c r="G24" s="17" t="s">
        <v>802</v>
      </c>
      <c r="H24" s="17"/>
      <c r="I24" s="23">
        <v>0</v>
      </c>
      <c r="J24" s="109"/>
      <c r="K24" s="132"/>
      <c r="L24" s="147">
        <v>0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53">
        <f t="shared" si="2"/>
        <v>0.93500000000000005</v>
      </c>
      <c r="T24" s="2">
        <f t="shared" si="1"/>
        <v>0</v>
      </c>
      <c r="U24" s="2">
        <f t="shared" si="0"/>
        <v>0</v>
      </c>
    </row>
    <row r="25" spans="1:21" s="2" customFormat="1" ht="45" x14ac:dyDescent="0.25">
      <c r="A25" s="10" t="s">
        <v>38</v>
      </c>
      <c r="B25" s="11" t="s">
        <v>803</v>
      </c>
      <c r="C25" s="182" t="s">
        <v>804</v>
      </c>
      <c r="D25" s="182"/>
      <c r="E25" s="182"/>
      <c r="F25" s="10" t="s">
        <v>35</v>
      </c>
      <c r="G25" s="12">
        <v>3</v>
      </c>
      <c r="H25" s="12"/>
      <c r="I25" s="13">
        <v>0</v>
      </c>
      <c r="J25" s="72"/>
      <c r="K25" s="131"/>
      <c r="L25" s="72">
        <v>80091.66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53">
        <f t="shared" si="2"/>
        <v>0.93500000000000005</v>
      </c>
      <c r="T25" s="2">
        <f t="shared" si="1"/>
        <v>0</v>
      </c>
      <c r="U25" s="2">
        <f t="shared" si="0"/>
        <v>93087.885184625804</v>
      </c>
    </row>
    <row r="26" spans="1:21" s="2" customFormat="1" ht="15" customHeight="1" x14ac:dyDescent="0.25">
      <c r="A26" s="195" t="s">
        <v>805</v>
      </c>
      <c r="B26" s="196"/>
      <c r="C26" s="196"/>
      <c r="D26" s="196"/>
      <c r="E26" s="196"/>
      <c r="F26" s="196"/>
      <c r="G26" s="63"/>
      <c r="H26" s="63"/>
      <c r="I26" s="63">
        <v>0</v>
      </c>
      <c r="J26" s="108"/>
      <c r="K26" s="130"/>
      <c r="L26" s="146">
        <v>0</v>
      </c>
      <c r="M26" s="6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53">
        <f t="shared" si="2"/>
        <v>0.93500000000000005</v>
      </c>
      <c r="T26" s="2">
        <f t="shared" si="1"/>
        <v>0</v>
      </c>
      <c r="U26" s="2">
        <f t="shared" si="0"/>
        <v>0</v>
      </c>
    </row>
    <row r="27" spans="1:21" s="2" customFormat="1" ht="56.25" x14ac:dyDescent="0.25">
      <c r="A27" s="10" t="s">
        <v>46</v>
      </c>
      <c r="B27" s="11" t="s">
        <v>806</v>
      </c>
      <c r="C27" s="182" t="s">
        <v>807</v>
      </c>
      <c r="D27" s="182"/>
      <c r="E27" s="182"/>
      <c r="F27" s="10" t="s">
        <v>808</v>
      </c>
      <c r="G27" s="33">
        <v>8.77E-2</v>
      </c>
      <c r="H27" s="33"/>
      <c r="I27" s="13">
        <v>28206.240000000002</v>
      </c>
      <c r="J27" s="72"/>
      <c r="K27" s="131"/>
      <c r="L27" s="72">
        <v>574.71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53">
        <f t="shared" si="2"/>
        <v>0.93500000000000005</v>
      </c>
      <c r="T27" s="2">
        <f t="shared" si="1"/>
        <v>26372.8344</v>
      </c>
      <c r="U27" s="2">
        <f t="shared" si="0"/>
        <v>667.96640866797202</v>
      </c>
    </row>
    <row r="28" spans="1:21" s="2" customFormat="1" ht="22.5" x14ac:dyDescent="0.25">
      <c r="A28" s="20"/>
      <c r="B28" s="21" t="s">
        <v>809</v>
      </c>
      <c r="C28" s="183" t="s">
        <v>810</v>
      </c>
      <c r="D28" s="183"/>
      <c r="E28" s="183"/>
      <c r="F28" s="22" t="s">
        <v>71</v>
      </c>
      <c r="G28" s="17" t="s">
        <v>811</v>
      </c>
      <c r="H28" s="17"/>
      <c r="I28" s="23">
        <v>0</v>
      </c>
      <c r="J28" s="109"/>
      <c r="K28" s="132"/>
      <c r="L28" s="147">
        <v>0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53">
        <f t="shared" si="2"/>
        <v>0.93500000000000005</v>
      </c>
      <c r="T28" s="2">
        <f t="shared" si="1"/>
        <v>0</v>
      </c>
      <c r="U28" s="2">
        <f t="shared" si="0"/>
        <v>0</v>
      </c>
    </row>
    <row r="29" spans="1:21" s="2" customFormat="1" ht="22.5" x14ac:dyDescent="0.25">
      <c r="A29" s="20"/>
      <c r="B29" s="21" t="s">
        <v>69</v>
      </c>
      <c r="C29" s="183" t="s">
        <v>70</v>
      </c>
      <c r="D29" s="183"/>
      <c r="E29" s="183"/>
      <c r="F29" s="22" t="s">
        <v>71</v>
      </c>
      <c r="G29" s="17" t="s">
        <v>812</v>
      </c>
      <c r="H29" s="17"/>
      <c r="I29" s="23">
        <v>0</v>
      </c>
      <c r="J29" s="109"/>
      <c r="K29" s="132"/>
      <c r="L29" s="147">
        <v>0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53">
        <f t="shared" si="2"/>
        <v>0.93500000000000005</v>
      </c>
      <c r="T29" s="2">
        <f t="shared" si="1"/>
        <v>0</v>
      </c>
      <c r="U29" s="2">
        <f t="shared" si="0"/>
        <v>0</v>
      </c>
    </row>
    <row r="30" spans="1:21" s="2" customFormat="1" ht="22.5" x14ac:dyDescent="0.25">
      <c r="A30" s="20"/>
      <c r="B30" s="21" t="s">
        <v>41</v>
      </c>
      <c r="C30" s="183" t="s">
        <v>42</v>
      </c>
      <c r="D30" s="183"/>
      <c r="E30" s="183"/>
      <c r="F30" s="22" t="s">
        <v>21</v>
      </c>
      <c r="G30" s="17" t="s">
        <v>813</v>
      </c>
      <c r="H30" s="17"/>
      <c r="I30" s="23">
        <v>0</v>
      </c>
      <c r="J30" s="109"/>
      <c r="K30" s="132"/>
      <c r="L30" s="147">
        <v>0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53">
        <f t="shared" si="2"/>
        <v>0.93500000000000005</v>
      </c>
      <c r="T30" s="2">
        <f t="shared" si="1"/>
        <v>0</v>
      </c>
      <c r="U30" s="2">
        <f t="shared" si="0"/>
        <v>0</v>
      </c>
    </row>
    <row r="31" spans="1:21" s="2" customFormat="1" ht="22.5" x14ac:dyDescent="0.25">
      <c r="A31" s="20"/>
      <c r="B31" s="21" t="s">
        <v>778</v>
      </c>
      <c r="C31" s="183" t="s">
        <v>24</v>
      </c>
      <c r="D31" s="183"/>
      <c r="E31" s="183"/>
      <c r="F31" s="22" t="s">
        <v>71</v>
      </c>
      <c r="G31" s="17" t="s">
        <v>814</v>
      </c>
      <c r="H31" s="17"/>
      <c r="I31" s="23">
        <v>0</v>
      </c>
      <c r="J31" s="109"/>
      <c r="K31" s="132"/>
      <c r="L31" s="147">
        <v>0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53">
        <f t="shared" si="2"/>
        <v>0.93500000000000005</v>
      </c>
      <c r="T31" s="2">
        <f t="shared" si="1"/>
        <v>0</v>
      </c>
      <c r="U31" s="2">
        <f t="shared" si="0"/>
        <v>0</v>
      </c>
    </row>
    <row r="32" spans="1:21" s="2" customFormat="1" ht="22.5" x14ac:dyDescent="0.25">
      <c r="A32" s="25" t="s">
        <v>344</v>
      </c>
      <c r="B32" s="26" t="s">
        <v>815</v>
      </c>
      <c r="C32" s="186" t="s">
        <v>816</v>
      </c>
      <c r="D32" s="186"/>
      <c r="E32" s="186"/>
      <c r="F32" s="27" t="s">
        <v>817</v>
      </c>
      <c r="G32" s="28" t="s">
        <v>347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53">
        <f t="shared" si="2"/>
        <v>0.93500000000000005</v>
      </c>
      <c r="T32" s="2">
        <f t="shared" si="1"/>
        <v>0</v>
      </c>
      <c r="U32" s="2">
        <f t="shared" si="0"/>
        <v>0</v>
      </c>
    </row>
    <row r="33" spans="1:21" s="2" customFormat="1" ht="22.5" x14ac:dyDescent="0.25">
      <c r="A33" s="25" t="s">
        <v>76</v>
      </c>
      <c r="B33" s="26" t="s">
        <v>818</v>
      </c>
      <c r="C33" s="186" t="s">
        <v>819</v>
      </c>
      <c r="D33" s="186"/>
      <c r="E33" s="186"/>
      <c r="F33" s="27" t="s">
        <v>817</v>
      </c>
      <c r="G33" s="28" t="s">
        <v>820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53">
        <f t="shared" si="2"/>
        <v>0.93500000000000005</v>
      </c>
      <c r="T33" s="2">
        <f t="shared" si="1"/>
        <v>0</v>
      </c>
      <c r="U33" s="2">
        <f t="shared" si="0"/>
        <v>0</v>
      </c>
    </row>
    <row r="34" spans="1:21" s="2" customFormat="1" ht="22.5" x14ac:dyDescent="0.25">
      <c r="A34" s="25" t="s">
        <v>344</v>
      </c>
      <c r="B34" s="26" t="s">
        <v>821</v>
      </c>
      <c r="C34" s="186" t="s">
        <v>822</v>
      </c>
      <c r="D34" s="186"/>
      <c r="E34" s="186"/>
      <c r="F34" s="27" t="s">
        <v>79</v>
      </c>
      <c r="G34" s="28" t="s">
        <v>347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53">
        <f t="shared" si="2"/>
        <v>0.93500000000000005</v>
      </c>
      <c r="T34" s="2">
        <f t="shared" si="1"/>
        <v>0</v>
      </c>
      <c r="U34" s="2">
        <f t="shared" si="0"/>
        <v>0</v>
      </c>
    </row>
    <row r="35" spans="1:21" s="2" customFormat="1" ht="22.5" x14ac:dyDescent="0.25">
      <c r="A35" s="25" t="s">
        <v>344</v>
      </c>
      <c r="B35" s="26" t="s">
        <v>366</v>
      </c>
      <c r="C35" s="186" t="s">
        <v>367</v>
      </c>
      <c r="D35" s="186"/>
      <c r="E35" s="186"/>
      <c r="F35" s="27" t="s">
        <v>21</v>
      </c>
      <c r="G35" s="28" t="s">
        <v>347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53">
        <f t="shared" si="2"/>
        <v>0.93500000000000005</v>
      </c>
      <c r="T35" s="2">
        <f t="shared" si="1"/>
        <v>0</v>
      </c>
      <c r="U35" s="2">
        <f t="shared" si="0"/>
        <v>0</v>
      </c>
    </row>
    <row r="36" spans="1:21" s="2" customFormat="1" ht="22.5" x14ac:dyDescent="0.25">
      <c r="A36" s="25" t="s">
        <v>344</v>
      </c>
      <c r="B36" s="26" t="s">
        <v>823</v>
      </c>
      <c r="C36" s="186" t="s">
        <v>824</v>
      </c>
      <c r="D36" s="186"/>
      <c r="E36" s="186"/>
      <c r="F36" s="27" t="s">
        <v>79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53">
        <f t="shared" si="2"/>
        <v>0.93500000000000005</v>
      </c>
      <c r="T36" s="2">
        <f t="shared" si="1"/>
        <v>0</v>
      </c>
      <c r="U36" s="2">
        <f t="shared" si="0"/>
        <v>0</v>
      </c>
    </row>
    <row r="37" spans="1:21" s="2" customFormat="1" ht="22.5" x14ac:dyDescent="0.25">
      <c r="A37" s="25" t="s">
        <v>344</v>
      </c>
      <c r="B37" s="26" t="s">
        <v>825</v>
      </c>
      <c r="C37" s="186" t="s">
        <v>826</v>
      </c>
      <c r="D37" s="186"/>
      <c r="E37" s="186"/>
      <c r="F37" s="27" t="s">
        <v>79</v>
      </c>
      <c r="G37" s="28" t="s">
        <v>347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53">
        <f t="shared" si="2"/>
        <v>0.93500000000000005</v>
      </c>
      <c r="T37" s="2">
        <f t="shared" si="1"/>
        <v>0</v>
      </c>
      <c r="U37" s="2">
        <f t="shared" si="0"/>
        <v>0</v>
      </c>
    </row>
    <row r="38" spans="1:21" s="2" customFormat="1" ht="22.5" x14ac:dyDescent="0.25">
      <c r="A38" s="20"/>
      <c r="B38" s="21" t="s">
        <v>784</v>
      </c>
      <c r="C38" s="183" t="s">
        <v>785</v>
      </c>
      <c r="D38" s="183"/>
      <c r="E38" s="183"/>
      <c r="F38" s="22" t="s">
        <v>71</v>
      </c>
      <c r="G38" s="17" t="s">
        <v>827</v>
      </c>
      <c r="H38" s="17"/>
      <c r="I38" s="23">
        <v>0</v>
      </c>
      <c r="J38" s="109"/>
      <c r="K38" s="132"/>
      <c r="L38" s="147">
        <v>0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53">
        <f t="shared" si="2"/>
        <v>0.93500000000000005</v>
      </c>
      <c r="T38" s="2">
        <f t="shared" si="1"/>
        <v>0</v>
      </c>
      <c r="U38" s="2">
        <f t="shared" si="0"/>
        <v>0</v>
      </c>
    </row>
    <row r="39" spans="1:21" s="2" customFormat="1" ht="45" x14ac:dyDescent="0.25">
      <c r="A39" s="10" t="s">
        <v>49</v>
      </c>
      <c r="B39" s="11" t="s">
        <v>828</v>
      </c>
      <c r="C39" s="182" t="s">
        <v>829</v>
      </c>
      <c r="D39" s="182"/>
      <c r="E39" s="182"/>
      <c r="F39" s="10" t="s">
        <v>165</v>
      </c>
      <c r="G39" s="12">
        <v>8</v>
      </c>
      <c r="H39" s="12"/>
      <c r="I39" s="13">
        <v>0</v>
      </c>
      <c r="J39" s="72"/>
      <c r="K39" s="131"/>
      <c r="L39" s="72">
        <v>384319.52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53">
        <f t="shared" si="2"/>
        <v>0.93500000000000005</v>
      </c>
      <c r="T39" s="2">
        <f t="shared" si="1"/>
        <v>0</v>
      </c>
      <c r="U39" s="2">
        <f t="shared" si="0"/>
        <v>446681.856162932</v>
      </c>
    </row>
    <row r="40" spans="1:21" s="2" customFormat="1" ht="45" x14ac:dyDescent="0.25">
      <c r="A40" s="10" t="s">
        <v>54</v>
      </c>
      <c r="B40" s="11" t="s">
        <v>830</v>
      </c>
      <c r="C40" s="182" t="s">
        <v>831</v>
      </c>
      <c r="D40" s="182"/>
      <c r="E40" s="182"/>
      <c r="F40" s="10" t="s">
        <v>35</v>
      </c>
      <c r="G40" s="12">
        <v>3</v>
      </c>
      <c r="H40" s="12"/>
      <c r="I40" s="13">
        <v>0</v>
      </c>
      <c r="J40" s="72"/>
      <c r="K40" s="131"/>
      <c r="L40" s="72">
        <v>93712.639999999999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53">
        <f t="shared" si="2"/>
        <v>0.93500000000000005</v>
      </c>
      <c r="T40" s="2">
        <f t="shared" si="1"/>
        <v>0</v>
      </c>
      <c r="U40" s="2">
        <f t="shared" si="0"/>
        <v>108919.099350271</v>
      </c>
    </row>
    <row r="41" spans="1:21" s="2" customFormat="1" ht="45" x14ac:dyDescent="0.25">
      <c r="A41" s="10" t="s">
        <v>56</v>
      </c>
      <c r="B41" s="11" t="s">
        <v>830</v>
      </c>
      <c r="C41" s="182" t="s">
        <v>832</v>
      </c>
      <c r="D41" s="182"/>
      <c r="E41" s="182"/>
      <c r="F41" s="10" t="s">
        <v>35</v>
      </c>
      <c r="G41" s="12">
        <v>3</v>
      </c>
      <c r="H41" s="12"/>
      <c r="I41" s="13">
        <v>0</v>
      </c>
      <c r="J41" s="72"/>
      <c r="K41" s="131"/>
      <c r="L41" s="72">
        <v>77619.539999999994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53">
        <f t="shared" si="2"/>
        <v>0.93500000000000005</v>
      </c>
      <c r="T41" s="2">
        <f t="shared" si="1"/>
        <v>0</v>
      </c>
      <c r="U41" s="2">
        <f t="shared" si="0"/>
        <v>90214.621941953301</v>
      </c>
    </row>
    <row r="42" spans="1:21" s="2" customFormat="1" ht="65.25" customHeight="1" x14ac:dyDescent="0.25">
      <c r="A42" s="10" t="s">
        <v>833</v>
      </c>
      <c r="B42" s="11" t="s">
        <v>834</v>
      </c>
      <c r="C42" s="182" t="s">
        <v>835</v>
      </c>
      <c r="D42" s="182"/>
      <c r="E42" s="182"/>
      <c r="F42" s="10" t="s">
        <v>71</v>
      </c>
      <c r="G42" s="36">
        <v>5.0000000000000001E-3</v>
      </c>
      <c r="H42" s="36"/>
      <c r="I42" s="13">
        <v>0</v>
      </c>
      <c r="J42" s="72"/>
      <c r="K42" s="131"/>
      <c r="L42" s="72">
        <v>578.55999999999995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53">
        <f t="shared" si="2"/>
        <v>0.93500000000000005</v>
      </c>
      <c r="T42" s="2">
        <f t="shared" si="1"/>
        <v>0</v>
      </c>
      <c r="U42" s="2">
        <f t="shared" si="0"/>
        <v>672.441136223385</v>
      </c>
    </row>
    <row r="43" spans="1:21" s="2" customFormat="1" ht="30.75" customHeight="1" x14ac:dyDescent="0.25">
      <c r="A43" s="10" t="s">
        <v>66</v>
      </c>
      <c r="B43" s="11" t="s">
        <v>791</v>
      </c>
      <c r="C43" s="182" t="s">
        <v>836</v>
      </c>
      <c r="D43" s="182"/>
      <c r="E43" s="182"/>
      <c r="F43" s="10" t="s">
        <v>793</v>
      </c>
      <c r="G43" s="12">
        <v>3</v>
      </c>
      <c r="H43" s="12"/>
      <c r="I43" s="13">
        <v>8174.57</v>
      </c>
      <c r="J43" s="72"/>
      <c r="K43" s="131"/>
      <c r="L43" s="72">
        <v>130.74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53">
        <f t="shared" si="2"/>
        <v>0.93500000000000005</v>
      </c>
      <c r="T43" s="2">
        <f t="shared" si="1"/>
        <v>7643.2229500000003</v>
      </c>
      <c r="U43" s="2">
        <f t="shared" si="0"/>
        <v>151.95477418045701</v>
      </c>
    </row>
    <row r="44" spans="1:21" s="2" customFormat="1" ht="22.5" x14ac:dyDescent="0.25">
      <c r="A44" s="20"/>
      <c r="B44" s="21" t="s">
        <v>69</v>
      </c>
      <c r="C44" s="183" t="s">
        <v>70</v>
      </c>
      <c r="D44" s="183"/>
      <c r="E44" s="183"/>
      <c r="F44" s="22" t="s">
        <v>71</v>
      </c>
      <c r="G44" s="17" t="s">
        <v>794</v>
      </c>
      <c r="H44" s="17"/>
      <c r="I44" s="23">
        <v>0</v>
      </c>
      <c r="J44" s="109"/>
      <c r="K44" s="132"/>
      <c r="L44" s="147">
        <v>0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53">
        <f t="shared" si="2"/>
        <v>0.93500000000000005</v>
      </c>
      <c r="T44" s="2">
        <f t="shared" si="1"/>
        <v>0</v>
      </c>
      <c r="U44" s="2">
        <f t="shared" si="0"/>
        <v>0</v>
      </c>
    </row>
    <row r="45" spans="1:21" s="2" customFormat="1" ht="22.5" x14ac:dyDescent="0.25">
      <c r="A45" s="20"/>
      <c r="B45" s="21" t="s">
        <v>795</v>
      </c>
      <c r="C45" s="183" t="s">
        <v>796</v>
      </c>
      <c r="D45" s="183"/>
      <c r="E45" s="183"/>
      <c r="F45" s="22" t="s">
        <v>71</v>
      </c>
      <c r="G45" s="17" t="s">
        <v>797</v>
      </c>
      <c r="H45" s="17"/>
      <c r="I45" s="23">
        <v>0</v>
      </c>
      <c r="J45" s="109"/>
      <c r="K45" s="132"/>
      <c r="L45" s="147">
        <v>0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53">
        <f t="shared" si="2"/>
        <v>0.93500000000000005</v>
      </c>
      <c r="T45" s="2">
        <f t="shared" si="1"/>
        <v>0</v>
      </c>
      <c r="U45" s="2">
        <f t="shared" si="0"/>
        <v>0</v>
      </c>
    </row>
    <row r="46" spans="1:21" s="2" customFormat="1" ht="22.5" x14ac:dyDescent="0.25">
      <c r="A46" s="25" t="s">
        <v>76</v>
      </c>
      <c r="B46" s="26" t="s">
        <v>798</v>
      </c>
      <c r="C46" s="186" t="s">
        <v>799</v>
      </c>
      <c r="D46" s="186"/>
      <c r="E46" s="186"/>
      <c r="F46" s="27" t="s">
        <v>79</v>
      </c>
      <c r="G46" s="28" t="s">
        <v>80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53">
        <f t="shared" si="2"/>
        <v>0.93500000000000005</v>
      </c>
      <c r="T46" s="2">
        <f t="shared" si="1"/>
        <v>0</v>
      </c>
      <c r="U46" s="2">
        <f t="shared" si="0"/>
        <v>0</v>
      </c>
    </row>
    <row r="47" spans="1:21" s="2" customFormat="1" ht="22.5" x14ac:dyDescent="0.25">
      <c r="A47" s="20"/>
      <c r="B47" s="21" t="s">
        <v>800</v>
      </c>
      <c r="C47" s="183" t="s">
        <v>801</v>
      </c>
      <c r="D47" s="183"/>
      <c r="E47" s="183"/>
      <c r="F47" s="22" t="s">
        <v>282</v>
      </c>
      <c r="G47" s="17" t="s">
        <v>802</v>
      </c>
      <c r="H47" s="17"/>
      <c r="I47" s="23">
        <v>0</v>
      </c>
      <c r="J47" s="109"/>
      <c r="K47" s="132"/>
      <c r="L47" s="147">
        <v>0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53">
        <f t="shared" si="2"/>
        <v>0.93500000000000005</v>
      </c>
      <c r="T47" s="2">
        <f t="shared" si="1"/>
        <v>0</v>
      </c>
      <c r="U47" s="2">
        <f t="shared" si="0"/>
        <v>0</v>
      </c>
    </row>
    <row r="48" spans="1:21" s="2" customFormat="1" ht="45" x14ac:dyDescent="0.25">
      <c r="A48" s="10" t="s">
        <v>837</v>
      </c>
      <c r="B48" s="11" t="s">
        <v>838</v>
      </c>
      <c r="C48" s="182" t="s">
        <v>839</v>
      </c>
      <c r="D48" s="182"/>
      <c r="E48" s="182"/>
      <c r="F48" s="10" t="s">
        <v>35</v>
      </c>
      <c r="G48" s="12">
        <v>3</v>
      </c>
      <c r="H48" s="12"/>
      <c r="I48" s="13">
        <v>0</v>
      </c>
      <c r="J48" s="72"/>
      <c r="K48" s="131"/>
      <c r="L48" s="72">
        <v>18419.37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53">
        <f t="shared" si="2"/>
        <v>0.93500000000000005</v>
      </c>
      <c r="T48" s="2">
        <f t="shared" si="1"/>
        <v>0</v>
      </c>
      <c r="U48" s="2">
        <f t="shared" si="0"/>
        <v>21408.224023988801</v>
      </c>
    </row>
    <row r="49" spans="1:21" s="2" customFormat="1" ht="56.25" x14ac:dyDescent="0.25">
      <c r="A49" s="10" t="s">
        <v>840</v>
      </c>
      <c r="B49" s="11" t="s">
        <v>841</v>
      </c>
      <c r="C49" s="182" t="s">
        <v>842</v>
      </c>
      <c r="D49" s="182"/>
      <c r="E49" s="182"/>
      <c r="F49" s="10" t="s">
        <v>843</v>
      </c>
      <c r="G49" s="36">
        <v>5.0000000000000001E-3</v>
      </c>
      <c r="H49" s="36"/>
      <c r="I49" s="13">
        <v>2088.6</v>
      </c>
      <c r="J49" s="72"/>
      <c r="K49" s="131"/>
      <c r="L49" s="72">
        <v>190.31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53">
        <f t="shared" si="2"/>
        <v>0.93500000000000005</v>
      </c>
      <c r="T49" s="2">
        <f t="shared" si="1"/>
        <v>1952.8409999999999</v>
      </c>
      <c r="U49" s="2">
        <f t="shared" si="0"/>
        <v>221.19101326512799</v>
      </c>
    </row>
    <row r="50" spans="1:21" s="2" customFormat="1" ht="22.5" x14ac:dyDescent="0.25">
      <c r="A50" s="20"/>
      <c r="B50" s="21" t="s">
        <v>727</v>
      </c>
      <c r="C50" s="183" t="s">
        <v>728</v>
      </c>
      <c r="D50" s="183"/>
      <c r="E50" s="183"/>
      <c r="F50" s="22" t="s">
        <v>71</v>
      </c>
      <c r="G50" s="17" t="s">
        <v>846</v>
      </c>
      <c r="H50" s="17"/>
      <c r="I50" s="23">
        <v>0</v>
      </c>
      <c r="J50" s="109"/>
      <c r="K50" s="132"/>
      <c r="L50" s="147">
        <v>0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53">
        <f t="shared" si="2"/>
        <v>0.93500000000000005</v>
      </c>
      <c r="T50" s="2">
        <f t="shared" si="1"/>
        <v>0</v>
      </c>
      <c r="U50" s="2">
        <f t="shared" si="0"/>
        <v>0</v>
      </c>
    </row>
    <row r="51" spans="1:21" s="2" customFormat="1" ht="22.5" x14ac:dyDescent="0.25">
      <c r="A51" s="20"/>
      <c r="B51" s="21" t="s">
        <v>847</v>
      </c>
      <c r="C51" s="183" t="s">
        <v>848</v>
      </c>
      <c r="D51" s="183"/>
      <c r="E51" s="183"/>
      <c r="F51" s="22" t="s">
        <v>21</v>
      </c>
      <c r="G51" s="17" t="s">
        <v>849</v>
      </c>
      <c r="H51" s="17"/>
      <c r="I51" s="23">
        <v>0</v>
      </c>
      <c r="J51" s="109"/>
      <c r="K51" s="132"/>
      <c r="L51" s="147">
        <v>0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53">
        <f t="shared" si="2"/>
        <v>0.93500000000000005</v>
      </c>
      <c r="T51" s="2">
        <f t="shared" si="1"/>
        <v>0</v>
      </c>
      <c r="U51" s="2">
        <f t="shared" si="0"/>
        <v>0</v>
      </c>
    </row>
    <row r="52" spans="1:21" s="2" customFormat="1" ht="22.5" x14ac:dyDescent="0.25">
      <c r="A52" s="20"/>
      <c r="B52" s="21" t="s">
        <v>850</v>
      </c>
      <c r="C52" s="183" t="s">
        <v>851</v>
      </c>
      <c r="D52" s="183"/>
      <c r="E52" s="183"/>
      <c r="F52" s="22" t="s">
        <v>817</v>
      </c>
      <c r="G52" s="17" t="s">
        <v>852</v>
      </c>
      <c r="H52" s="17"/>
      <c r="I52" s="23">
        <v>0</v>
      </c>
      <c r="J52" s="109"/>
      <c r="K52" s="132"/>
      <c r="L52" s="147">
        <v>0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53">
        <f t="shared" si="2"/>
        <v>0.93500000000000005</v>
      </c>
      <c r="T52" s="2">
        <f t="shared" si="1"/>
        <v>0</v>
      </c>
      <c r="U52" s="2">
        <f t="shared" si="0"/>
        <v>0</v>
      </c>
    </row>
    <row r="53" spans="1:21" s="2" customFormat="1" ht="22.5" x14ac:dyDescent="0.25">
      <c r="A53" s="20"/>
      <c r="B53" s="21" t="s">
        <v>853</v>
      </c>
      <c r="C53" s="183" t="s">
        <v>854</v>
      </c>
      <c r="D53" s="183"/>
      <c r="E53" s="183"/>
      <c r="F53" s="22" t="s">
        <v>71</v>
      </c>
      <c r="G53" s="17" t="s">
        <v>855</v>
      </c>
      <c r="H53" s="17"/>
      <c r="I53" s="23">
        <v>0</v>
      </c>
      <c r="J53" s="109"/>
      <c r="K53" s="132"/>
      <c r="L53" s="147">
        <v>0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53">
        <f t="shared" si="2"/>
        <v>0.93500000000000005</v>
      </c>
      <c r="T53" s="2">
        <f t="shared" si="1"/>
        <v>0</v>
      </c>
      <c r="U53" s="2">
        <f t="shared" si="0"/>
        <v>0</v>
      </c>
    </row>
    <row r="54" spans="1:21" s="2" customFormat="1" ht="22.5" x14ac:dyDescent="0.25">
      <c r="A54" s="20"/>
      <c r="B54" s="21" t="s">
        <v>371</v>
      </c>
      <c r="C54" s="183" t="s">
        <v>372</v>
      </c>
      <c r="D54" s="183"/>
      <c r="E54" s="183"/>
      <c r="F54" s="22" t="s">
        <v>282</v>
      </c>
      <c r="G54" s="17" t="s">
        <v>856</v>
      </c>
      <c r="H54" s="17"/>
      <c r="I54" s="23">
        <v>0</v>
      </c>
      <c r="J54" s="109"/>
      <c r="K54" s="132"/>
      <c r="L54" s="147">
        <v>0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53">
        <f t="shared" si="2"/>
        <v>0.93500000000000005</v>
      </c>
      <c r="T54" s="2">
        <f t="shared" si="1"/>
        <v>0</v>
      </c>
      <c r="U54" s="2">
        <f t="shared" si="0"/>
        <v>0</v>
      </c>
    </row>
    <row r="55" spans="1:21" s="2" customFormat="1" ht="45" x14ac:dyDescent="0.25">
      <c r="A55" s="10" t="s">
        <v>86</v>
      </c>
      <c r="B55" s="11" t="s">
        <v>857</v>
      </c>
      <c r="C55" s="182" t="s">
        <v>858</v>
      </c>
      <c r="D55" s="182"/>
      <c r="E55" s="182"/>
      <c r="F55" s="10" t="s">
        <v>817</v>
      </c>
      <c r="G55" s="32">
        <v>0.5</v>
      </c>
      <c r="H55" s="32"/>
      <c r="I55" s="13">
        <v>0</v>
      </c>
      <c r="J55" s="72"/>
      <c r="K55" s="131"/>
      <c r="L55" s="72">
        <v>124.46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53">
        <f t="shared" si="2"/>
        <v>0.93500000000000005</v>
      </c>
      <c r="T55" s="2">
        <f t="shared" si="1"/>
        <v>0</v>
      </c>
      <c r="U55" s="2">
        <f t="shared" si="0"/>
        <v>144.655738064095</v>
      </c>
    </row>
    <row r="56" spans="1:21" s="2" customFormat="1" ht="45" x14ac:dyDescent="0.25">
      <c r="A56" s="10" t="s">
        <v>859</v>
      </c>
      <c r="B56" s="11" t="s">
        <v>860</v>
      </c>
      <c r="C56" s="182" t="s">
        <v>861</v>
      </c>
      <c r="D56" s="182"/>
      <c r="E56" s="182"/>
      <c r="F56" s="10" t="s">
        <v>21</v>
      </c>
      <c r="G56" s="32">
        <v>0.5</v>
      </c>
      <c r="H56" s="32"/>
      <c r="I56" s="13">
        <v>0</v>
      </c>
      <c r="J56" s="72"/>
      <c r="K56" s="131"/>
      <c r="L56" s="72">
        <v>712.32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53">
        <f t="shared" si="2"/>
        <v>0.93500000000000005</v>
      </c>
      <c r="T56" s="2">
        <f t="shared" si="1"/>
        <v>0</v>
      </c>
      <c r="U56" s="2">
        <f t="shared" si="0"/>
        <v>827.905956434323</v>
      </c>
    </row>
    <row r="57" spans="1:21" s="2" customFormat="1" ht="15" x14ac:dyDescent="0.25">
      <c r="A57" s="10" t="s">
        <v>862</v>
      </c>
      <c r="B57" s="11" t="s">
        <v>214</v>
      </c>
      <c r="C57" s="182" t="s">
        <v>215</v>
      </c>
      <c r="D57" s="182"/>
      <c r="E57" s="182"/>
      <c r="F57" s="10" t="s">
        <v>216</v>
      </c>
      <c r="G57" s="31">
        <v>0.03</v>
      </c>
      <c r="H57" s="31"/>
      <c r="I57" s="13">
        <v>3350.14</v>
      </c>
      <c r="J57" s="72"/>
      <c r="K57" s="131"/>
      <c r="L57" s="72">
        <v>86.79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53">
        <f t="shared" si="2"/>
        <v>0.93500000000000005</v>
      </c>
      <c r="T57" s="2">
        <f t="shared" si="1"/>
        <v>3132.3809000000001</v>
      </c>
      <c r="U57" s="2">
        <f t="shared" si="0"/>
        <v>100.873144034893</v>
      </c>
    </row>
    <row r="58" spans="1:21" s="2" customFormat="1" ht="22.5" x14ac:dyDescent="0.25">
      <c r="A58" s="20"/>
      <c r="B58" s="21" t="s">
        <v>217</v>
      </c>
      <c r="C58" s="183" t="s">
        <v>218</v>
      </c>
      <c r="D58" s="183"/>
      <c r="E58" s="183"/>
      <c r="F58" s="22" t="s">
        <v>71</v>
      </c>
      <c r="G58" s="17" t="s">
        <v>232</v>
      </c>
      <c r="H58" s="17"/>
      <c r="I58" s="23">
        <v>0</v>
      </c>
      <c r="J58" s="109"/>
      <c r="K58" s="132"/>
      <c r="L58" s="147">
        <v>0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53">
        <f t="shared" si="2"/>
        <v>0.93500000000000005</v>
      </c>
      <c r="T58" s="2">
        <f t="shared" si="1"/>
        <v>0</v>
      </c>
      <c r="U58" s="2">
        <f t="shared" si="0"/>
        <v>0</v>
      </c>
    </row>
    <row r="59" spans="1:21" s="2" customFormat="1" ht="22.5" x14ac:dyDescent="0.25">
      <c r="A59" s="20"/>
      <c r="B59" s="21" t="s">
        <v>41</v>
      </c>
      <c r="C59" s="183" t="s">
        <v>42</v>
      </c>
      <c r="D59" s="183"/>
      <c r="E59" s="183"/>
      <c r="F59" s="22" t="s">
        <v>21</v>
      </c>
      <c r="G59" s="17" t="s">
        <v>233</v>
      </c>
      <c r="H59" s="17"/>
      <c r="I59" s="23">
        <v>0</v>
      </c>
      <c r="J59" s="109"/>
      <c r="K59" s="132"/>
      <c r="L59" s="147">
        <v>0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53">
        <f t="shared" si="2"/>
        <v>0.93500000000000005</v>
      </c>
      <c r="T59" s="2">
        <f t="shared" si="1"/>
        <v>0</v>
      </c>
      <c r="U59" s="2">
        <f t="shared" si="0"/>
        <v>0</v>
      </c>
    </row>
    <row r="60" spans="1:21" s="2" customFormat="1" ht="22.5" x14ac:dyDescent="0.25">
      <c r="A60" s="20"/>
      <c r="B60" s="21" t="s">
        <v>28</v>
      </c>
      <c r="C60" s="183" t="s">
        <v>29</v>
      </c>
      <c r="D60" s="183"/>
      <c r="E60" s="183"/>
      <c r="F60" s="22" t="s">
        <v>30</v>
      </c>
      <c r="G60" s="17" t="s">
        <v>241</v>
      </c>
      <c r="H60" s="17"/>
      <c r="I60" s="23">
        <v>0</v>
      </c>
      <c r="J60" s="109"/>
      <c r="K60" s="132"/>
      <c r="L60" s="147">
        <v>0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53">
        <f t="shared" si="2"/>
        <v>0.93500000000000005</v>
      </c>
      <c r="T60" s="2">
        <f t="shared" si="1"/>
        <v>0</v>
      </c>
      <c r="U60" s="2">
        <f t="shared" ref="U60:U61" si="3">L60*N60*O60*P60*Q60*R60</f>
        <v>0</v>
      </c>
    </row>
    <row r="61" spans="1:21" s="2" customFormat="1" ht="45" x14ac:dyDescent="0.25">
      <c r="A61" s="10" t="s">
        <v>96</v>
      </c>
      <c r="B61" s="11" t="s">
        <v>863</v>
      </c>
      <c r="C61" s="182" t="s">
        <v>864</v>
      </c>
      <c r="D61" s="182"/>
      <c r="E61" s="182"/>
      <c r="F61" s="10" t="s">
        <v>35</v>
      </c>
      <c r="G61" s="12">
        <v>3</v>
      </c>
      <c r="H61" s="12"/>
      <c r="I61" s="13">
        <v>0</v>
      </c>
      <c r="J61" s="72"/>
      <c r="K61" s="131"/>
      <c r="L61" s="72">
        <v>1084.6300000000001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53">
        <f t="shared" si="2"/>
        <v>0.93500000000000005</v>
      </c>
      <c r="T61" s="2">
        <f t="shared" si="1"/>
        <v>0</v>
      </c>
      <c r="U61" s="2">
        <f t="shared" si="3"/>
        <v>1260.6295450462701</v>
      </c>
    </row>
    <row r="62" spans="1:21" s="55" customFormat="1" ht="20.25" customHeight="1" x14ac:dyDescent="0.25">
      <c r="A62" s="184" t="s">
        <v>6535</v>
      </c>
      <c r="B62" s="185"/>
      <c r="C62" s="185"/>
      <c r="D62" s="185"/>
      <c r="E62" s="185"/>
      <c r="F62" s="185"/>
      <c r="G62" s="185"/>
      <c r="H62" s="165"/>
      <c r="I62" s="166"/>
      <c r="J62" s="167"/>
      <c r="K62" s="168"/>
      <c r="L62" s="169"/>
      <c r="M62" s="170"/>
    </row>
    <row r="63" spans="1:21" s="172" customFormat="1" ht="20.25" customHeight="1" thickBot="1" x14ac:dyDescent="0.3">
      <c r="A63" s="174" t="s">
        <v>6546</v>
      </c>
      <c r="B63" s="175"/>
      <c r="C63" s="175"/>
      <c r="D63" s="175"/>
      <c r="E63" s="175"/>
      <c r="F63" s="175"/>
      <c r="G63" s="175"/>
      <c r="H63" s="171"/>
      <c r="I63" s="176"/>
      <c r="J63" s="177"/>
      <c r="K63" s="177"/>
      <c r="L63" s="177"/>
      <c r="M63" s="178"/>
    </row>
    <row r="64" spans="1:21" s="172" customFormat="1" ht="20.25" customHeight="1" thickBot="1" x14ac:dyDescent="0.3">
      <c r="A64" s="174" t="s">
        <v>6547</v>
      </c>
      <c r="B64" s="175"/>
      <c r="C64" s="175"/>
      <c r="D64" s="175"/>
      <c r="E64" s="175"/>
      <c r="F64" s="175"/>
      <c r="G64" s="175"/>
      <c r="H64" s="171"/>
      <c r="I64" s="179"/>
      <c r="J64" s="180"/>
      <c r="K64" s="180"/>
      <c r="L64" s="180"/>
      <c r="M64" s="181"/>
    </row>
    <row r="66" spans="9:11" ht="11.25" customHeight="1" x14ac:dyDescent="0.2">
      <c r="I66" s="73"/>
      <c r="J66" s="113"/>
      <c r="K66" s="136"/>
    </row>
  </sheetData>
  <autoFilter ref="A11:BP62" xr:uid="{00000000-0001-0000-0100-000000000000}"/>
  <mergeCells count="63">
    <mergeCell ref="A8:L8"/>
    <mergeCell ref="C9:G9"/>
    <mergeCell ref="C10:E10"/>
    <mergeCell ref="A2:L2"/>
    <mergeCell ref="A3:L3"/>
    <mergeCell ref="A5:L5"/>
    <mergeCell ref="A6:L6"/>
    <mergeCell ref="A7:L7"/>
    <mergeCell ref="C15:E15"/>
    <mergeCell ref="A12:F12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A26:F26"/>
    <mergeCell ref="C31:E31"/>
    <mergeCell ref="C32:E32"/>
    <mergeCell ref="C33:E33"/>
    <mergeCell ref="C34:E34"/>
    <mergeCell ref="C35:E35"/>
    <mergeCell ref="C36:E36"/>
    <mergeCell ref="C37:E37"/>
    <mergeCell ref="C38:E38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59:E59"/>
    <mergeCell ref="C60:E60"/>
    <mergeCell ref="C61:E61"/>
    <mergeCell ref="C14:E14"/>
    <mergeCell ref="C13:E1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A62:G62"/>
    <mergeCell ref="A63:G63"/>
    <mergeCell ref="I63:M63"/>
    <mergeCell ref="A64:G64"/>
    <mergeCell ref="I64:M6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T634"/>
  <sheetViews>
    <sheetView topLeftCell="A97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4981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4982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4983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3914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82" t="s">
        <v>16</v>
      </c>
      <c r="D13" s="182"/>
      <c r="E13" s="182"/>
      <c r="F13" s="10" t="s">
        <v>17</v>
      </c>
      <c r="G13" s="12">
        <v>1</v>
      </c>
      <c r="H13" s="12"/>
      <c r="I13" s="13">
        <v>4646.7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3" t="s">
        <v>20</v>
      </c>
      <c r="D15" s="183"/>
      <c r="E15" s="183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3" t="s">
        <v>24</v>
      </c>
      <c r="D16" s="183"/>
      <c r="E16" s="183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3" t="s">
        <v>26</v>
      </c>
      <c r="D17" s="183"/>
      <c r="E17" s="183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3" t="s">
        <v>29</v>
      </c>
      <c r="D18" s="183"/>
      <c r="E18" s="183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4984</v>
      </c>
      <c r="C19" s="182" t="s">
        <v>3916</v>
      </c>
      <c r="D19" s="182"/>
      <c r="E19" s="182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9" t="s">
        <v>3917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4234</v>
      </c>
      <c r="C21" s="182" t="s">
        <v>4235</v>
      </c>
      <c r="D21" s="182"/>
      <c r="E21" s="182"/>
      <c r="F21" s="10" t="s">
        <v>3920</v>
      </c>
      <c r="G21" s="32">
        <v>0.1</v>
      </c>
      <c r="H21" s="32"/>
      <c r="I21" s="13">
        <v>2699.15</v>
      </c>
      <c r="J21" s="72"/>
      <c r="K21" s="131"/>
      <c r="L21" s="72">
        <v>229.68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3137.1326964141199</v>
      </c>
      <c r="T21" s="2">
        <f t="shared" si="1"/>
        <v>266.94946102009698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6314.36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7338.9716069612396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3" t="s">
        <v>3922</v>
      </c>
      <c r="D23" s="183"/>
      <c r="E23" s="183"/>
      <c r="F23" s="22" t="s">
        <v>71</v>
      </c>
      <c r="G23" s="17" t="s">
        <v>4985</v>
      </c>
      <c r="H23" s="17"/>
      <c r="I23" s="23">
        <v>1.81</v>
      </c>
      <c r="J23" s="109"/>
      <c r="K23" s="132"/>
      <c r="L23" s="147">
        <v>1.81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2.1037030844931</v>
      </c>
      <c r="T23" s="2">
        <f t="shared" si="1"/>
        <v>2.1037030844931</v>
      </c>
    </row>
    <row r="24" spans="1:20" s="2" customFormat="1" ht="22.5" x14ac:dyDescent="0.25">
      <c r="A24" s="20"/>
      <c r="B24" s="21" t="s">
        <v>911</v>
      </c>
      <c r="C24" s="183" t="s">
        <v>912</v>
      </c>
      <c r="D24" s="183"/>
      <c r="E24" s="183"/>
      <c r="F24" s="22" t="s">
        <v>21</v>
      </c>
      <c r="G24" s="17" t="s">
        <v>4986</v>
      </c>
      <c r="H24" s="17"/>
      <c r="I24" s="23">
        <v>0.1</v>
      </c>
      <c r="J24" s="109"/>
      <c r="K24" s="132"/>
      <c r="L24" s="147">
        <v>0.1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20"/>
      <c r="B25" s="21" t="s">
        <v>23</v>
      </c>
      <c r="C25" s="183" t="s">
        <v>24</v>
      </c>
      <c r="D25" s="183"/>
      <c r="E25" s="183"/>
      <c r="F25" s="22" t="s">
        <v>21</v>
      </c>
      <c r="G25" s="17" t="s">
        <v>4987</v>
      </c>
      <c r="H25" s="17"/>
      <c r="I25" s="23">
        <v>8.66</v>
      </c>
      <c r="J25" s="109"/>
      <c r="K25" s="132"/>
      <c r="L25" s="147">
        <v>8.66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10.0652313324366</v>
      </c>
      <c r="T25" s="2">
        <f t="shared" si="1"/>
        <v>10.0652313324366</v>
      </c>
    </row>
    <row r="26" spans="1:20" s="2" customFormat="1" ht="22.5" x14ac:dyDescent="0.25">
      <c r="A26" s="20"/>
      <c r="B26" s="21" t="s">
        <v>916</v>
      </c>
      <c r="C26" s="183" t="s">
        <v>917</v>
      </c>
      <c r="D26" s="183"/>
      <c r="E26" s="183"/>
      <c r="F26" s="22" t="s">
        <v>21</v>
      </c>
      <c r="G26" s="17" t="s">
        <v>4988</v>
      </c>
      <c r="H26" s="17"/>
      <c r="I26" s="23">
        <v>0.36</v>
      </c>
      <c r="J26" s="109"/>
      <c r="K26" s="132"/>
      <c r="L26" s="147">
        <v>0.36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0.41841608310360001</v>
      </c>
      <c r="T26" s="2">
        <f t="shared" si="1"/>
        <v>0.41841608310360001</v>
      </c>
    </row>
    <row r="27" spans="1:20" s="2" customFormat="1" ht="22.5" x14ac:dyDescent="0.25">
      <c r="A27" s="20"/>
      <c r="B27" s="21" t="s">
        <v>3926</v>
      </c>
      <c r="C27" s="183" t="s">
        <v>3927</v>
      </c>
      <c r="D27" s="183"/>
      <c r="E27" s="183"/>
      <c r="F27" s="22" t="s">
        <v>3928</v>
      </c>
      <c r="G27" s="17" t="s">
        <v>4989</v>
      </c>
      <c r="H27" s="17"/>
      <c r="I27" s="23">
        <v>1.6</v>
      </c>
      <c r="J27" s="109"/>
      <c r="K27" s="132"/>
      <c r="L27" s="147">
        <v>1.6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1.8596270360160001</v>
      </c>
      <c r="T27" s="2">
        <f t="shared" si="1"/>
        <v>1.8596270360160001</v>
      </c>
    </row>
    <row r="28" spans="1:20" s="2" customFormat="1" ht="22.5" x14ac:dyDescent="0.25">
      <c r="A28" s="20"/>
      <c r="B28" s="21" t="s">
        <v>918</v>
      </c>
      <c r="C28" s="183" t="s">
        <v>919</v>
      </c>
      <c r="D28" s="183"/>
      <c r="E28" s="183"/>
      <c r="F28" s="22" t="s">
        <v>21</v>
      </c>
      <c r="G28" s="17" t="s">
        <v>4990</v>
      </c>
      <c r="H28" s="17"/>
      <c r="I28" s="23">
        <v>5.95</v>
      </c>
      <c r="J28" s="109"/>
      <c r="K28" s="132"/>
      <c r="L28" s="147">
        <v>5.95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6.9154880401845</v>
      </c>
      <c r="T28" s="2">
        <f t="shared" si="1"/>
        <v>6.9154880401845</v>
      </c>
    </row>
    <row r="29" spans="1:20" s="2" customFormat="1" ht="22.5" x14ac:dyDescent="0.25">
      <c r="A29" s="20"/>
      <c r="B29" s="21" t="s">
        <v>922</v>
      </c>
      <c r="C29" s="183" t="s">
        <v>923</v>
      </c>
      <c r="D29" s="183"/>
      <c r="E29" s="183"/>
      <c r="F29" s="22" t="s">
        <v>216</v>
      </c>
      <c r="G29" s="17" t="s">
        <v>4991</v>
      </c>
      <c r="H29" s="17"/>
      <c r="I29" s="23">
        <v>5.96</v>
      </c>
      <c r="J29" s="109"/>
      <c r="K29" s="132"/>
      <c r="L29" s="147">
        <v>5.96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6.9271107091596003</v>
      </c>
      <c r="T29" s="2">
        <f t="shared" si="1"/>
        <v>6.9271107091596003</v>
      </c>
    </row>
    <row r="30" spans="1:20" s="2" customFormat="1" ht="22.5" x14ac:dyDescent="0.25">
      <c r="A30" s="20"/>
      <c r="B30" s="21" t="s">
        <v>932</v>
      </c>
      <c r="C30" s="183" t="s">
        <v>933</v>
      </c>
      <c r="D30" s="183"/>
      <c r="E30" s="183"/>
      <c r="F30" s="22" t="s">
        <v>21</v>
      </c>
      <c r="G30" s="17" t="s">
        <v>4989</v>
      </c>
      <c r="H30" s="17"/>
      <c r="I30" s="23">
        <v>0.62</v>
      </c>
      <c r="J30" s="109"/>
      <c r="K30" s="132"/>
      <c r="L30" s="147">
        <v>0.62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0.72060547645619999</v>
      </c>
      <c r="T30" s="2">
        <f t="shared" si="1"/>
        <v>0.72060547645619999</v>
      </c>
    </row>
    <row r="31" spans="1:20" s="2" customFormat="1" ht="22.5" x14ac:dyDescent="0.25">
      <c r="A31" s="20"/>
      <c r="B31" s="21" t="s">
        <v>28</v>
      </c>
      <c r="C31" s="183" t="s">
        <v>29</v>
      </c>
      <c r="D31" s="183"/>
      <c r="E31" s="183"/>
      <c r="F31" s="22" t="s">
        <v>30</v>
      </c>
      <c r="G31" s="17" t="s">
        <v>4992</v>
      </c>
      <c r="H31" s="17"/>
      <c r="I31" s="23">
        <v>1.46</v>
      </c>
      <c r="J31" s="109"/>
      <c r="K31" s="132"/>
      <c r="L31" s="147">
        <v>1.46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1.6969096703646001</v>
      </c>
      <c r="T31" s="2">
        <f t="shared" si="1"/>
        <v>1.6969096703646001</v>
      </c>
    </row>
    <row r="32" spans="1:20" s="2" customFormat="1" ht="15" x14ac:dyDescent="0.25">
      <c r="A32" s="10" t="s">
        <v>38</v>
      </c>
      <c r="B32" s="11" t="s">
        <v>3918</v>
      </c>
      <c r="C32" s="182" t="s">
        <v>3919</v>
      </c>
      <c r="D32" s="182"/>
      <c r="E32" s="182"/>
      <c r="F32" s="10" t="s">
        <v>3920</v>
      </c>
      <c r="G32" s="32">
        <v>3.7</v>
      </c>
      <c r="H32" s="32"/>
      <c r="I32" s="13">
        <v>42906.39</v>
      </c>
      <c r="J32" s="72"/>
      <c r="K32" s="131"/>
      <c r="L32" s="72">
        <v>3667.21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49868.676788654098</v>
      </c>
      <c r="T32" s="2">
        <f t="shared" si="1"/>
        <v>4262.2767892176498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100831.27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117192.84735489301</v>
      </c>
      <c r="T33" s="2">
        <f t="shared" si="1"/>
        <v>0</v>
      </c>
    </row>
    <row r="34" spans="1:20" s="2" customFormat="1" ht="22.5" x14ac:dyDescent="0.25">
      <c r="A34" s="20"/>
      <c r="B34" s="21" t="s">
        <v>3921</v>
      </c>
      <c r="C34" s="183" t="s">
        <v>3922</v>
      </c>
      <c r="D34" s="183"/>
      <c r="E34" s="183"/>
      <c r="F34" s="22" t="s">
        <v>71</v>
      </c>
      <c r="G34" s="17" t="s">
        <v>4993</v>
      </c>
      <c r="H34" s="17"/>
      <c r="I34" s="23">
        <v>22.38</v>
      </c>
      <c r="J34" s="109"/>
      <c r="K34" s="132"/>
      <c r="L34" s="147">
        <v>22.38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26.0115331662738</v>
      </c>
      <c r="T34" s="2">
        <f t="shared" si="1"/>
        <v>26.0115331662738</v>
      </c>
    </row>
    <row r="35" spans="1:20" s="2" customFormat="1" ht="22.5" x14ac:dyDescent="0.25">
      <c r="A35" s="20"/>
      <c r="B35" s="21" t="s">
        <v>911</v>
      </c>
      <c r="C35" s="183" t="s">
        <v>912</v>
      </c>
      <c r="D35" s="183"/>
      <c r="E35" s="183"/>
      <c r="F35" s="22" t="s">
        <v>21</v>
      </c>
      <c r="G35" s="17" t="s">
        <v>4994</v>
      </c>
      <c r="H35" s="17"/>
      <c r="I35" s="23">
        <v>1.23</v>
      </c>
      <c r="J35" s="109"/>
      <c r="K35" s="132"/>
      <c r="L35" s="147">
        <v>1.23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1.4295882839373</v>
      </c>
      <c r="T35" s="2">
        <f t="shared" si="1"/>
        <v>1.4295882839373</v>
      </c>
    </row>
    <row r="36" spans="1:20" s="2" customFormat="1" ht="22.5" x14ac:dyDescent="0.25">
      <c r="A36" s="20"/>
      <c r="B36" s="21" t="s">
        <v>916</v>
      </c>
      <c r="C36" s="183" t="s">
        <v>917</v>
      </c>
      <c r="D36" s="183"/>
      <c r="E36" s="183"/>
      <c r="F36" s="22" t="s">
        <v>21</v>
      </c>
      <c r="G36" s="17" t="s">
        <v>4995</v>
      </c>
      <c r="H36" s="17"/>
      <c r="I36" s="23">
        <v>4.3899999999999997</v>
      </c>
      <c r="J36" s="109"/>
      <c r="K36" s="132"/>
      <c r="L36" s="147">
        <v>4.3899999999999997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5.1023516800689004</v>
      </c>
      <c r="T36" s="2">
        <f t="shared" si="1"/>
        <v>5.1023516800689004</v>
      </c>
    </row>
    <row r="37" spans="1:20" s="2" customFormat="1" ht="22.5" x14ac:dyDescent="0.25">
      <c r="A37" s="20"/>
      <c r="B37" s="21" t="s">
        <v>3926</v>
      </c>
      <c r="C37" s="183" t="s">
        <v>3927</v>
      </c>
      <c r="D37" s="183"/>
      <c r="E37" s="183"/>
      <c r="F37" s="22" t="s">
        <v>3928</v>
      </c>
      <c r="G37" s="17" t="s">
        <v>4996</v>
      </c>
      <c r="H37" s="17"/>
      <c r="I37" s="23">
        <v>39.56</v>
      </c>
      <c r="J37" s="109"/>
      <c r="K37" s="132"/>
      <c r="L37" s="147">
        <v>39.56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45.979278465495597</v>
      </c>
      <c r="T37" s="2">
        <f t="shared" si="1"/>
        <v>45.979278465495597</v>
      </c>
    </row>
    <row r="38" spans="1:20" s="2" customFormat="1" ht="22.5" x14ac:dyDescent="0.25">
      <c r="A38" s="20"/>
      <c r="B38" s="21" t="s">
        <v>918</v>
      </c>
      <c r="C38" s="183" t="s">
        <v>919</v>
      </c>
      <c r="D38" s="183"/>
      <c r="E38" s="183"/>
      <c r="F38" s="22" t="s">
        <v>21</v>
      </c>
      <c r="G38" s="17" t="s">
        <v>4997</v>
      </c>
      <c r="H38" s="17"/>
      <c r="I38" s="23">
        <v>73.42</v>
      </c>
      <c r="J38" s="109"/>
      <c r="K38" s="132"/>
      <c r="L38" s="147">
        <v>73.42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85.333635615184207</v>
      </c>
      <c r="T38" s="2">
        <f t="shared" si="1"/>
        <v>85.333635615184207</v>
      </c>
    </row>
    <row r="39" spans="1:20" s="2" customFormat="1" ht="22.5" x14ac:dyDescent="0.25">
      <c r="A39" s="20"/>
      <c r="B39" s="21" t="s">
        <v>922</v>
      </c>
      <c r="C39" s="183" t="s">
        <v>923</v>
      </c>
      <c r="D39" s="183"/>
      <c r="E39" s="183"/>
      <c r="F39" s="22" t="s">
        <v>216</v>
      </c>
      <c r="G39" s="17" t="s">
        <v>4998</v>
      </c>
      <c r="H39" s="17"/>
      <c r="I39" s="23">
        <v>220.48</v>
      </c>
      <c r="J39" s="109"/>
      <c r="K39" s="132"/>
      <c r="L39" s="147">
        <v>220.48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256.256605563005</v>
      </c>
      <c r="T39" s="2">
        <f t="shared" si="1"/>
        <v>256.256605563005</v>
      </c>
    </row>
    <row r="40" spans="1:20" s="2" customFormat="1" ht="22.5" x14ac:dyDescent="0.25">
      <c r="A40" s="20"/>
      <c r="B40" s="21" t="s">
        <v>3932</v>
      </c>
      <c r="C40" s="183" t="s">
        <v>3933</v>
      </c>
      <c r="D40" s="183"/>
      <c r="E40" s="183"/>
      <c r="F40" s="22" t="s">
        <v>21</v>
      </c>
      <c r="G40" s="17" t="s">
        <v>4999</v>
      </c>
      <c r="H40" s="17"/>
      <c r="I40" s="23">
        <v>23.36</v>
      </c>
      <c r="J40" s="109"/>
      <c r="K40" s="132"/>
      <c r="L40" s="147">
        <v>23.36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27.150554725833601</v>
      </c>
      <c r="T40" s="2">
        <f t="shared" si="1"/>
        <v>27.150554725833601</v>
      </c>
    </row>
    <row r="41" spans="1:20" s="2" customFormat="1" ht="22.5" x14ac:dyDescent="0.25">
      <c r="A41" s="20"/>
      <c r="B41" s="21" t="s">
        <v>932</v>
      </c>
      <c r="C41" s="183" t="s">
        <v>933</v>
      </c>
      <c r="D41" s="183"/>
      <c r="E41" s="183"/>
      <c r="F41" s="22" t="s">
        <v>21</v>
      </c>
      <c r="G41" s="17" t="s">
        <v>4996</v>
      </c>
      <c r="H41" s="17"/>
      <c r="I41" s="23">
        <v>15.25</v>
      </c>
      <c r="J41" s="109"/>
      <c r="K41" s="132"/>
      <c r="L41" s="147">
        <v>15.25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17.724570187027499</v>
      </c>
      <c r="T41" s="2">
        <f t="shared" si="1"/>
        <v>17.724570187027499</v>
      </c>
    </row>
    <row r="42" spans="1:20" s="2" customFormat="1" ht="22.5" x14ac:dyDescent="0.25">
      <c r="A42" s="20"/>
      <c r="B42" s="21" t="s">
        <v>28</v>
      </c>
      <c r="C42" s="183" t="s">
        <v>29</v>
      </c>
      <c r="D42" s="183"/>
      <c r="E42" s="183"/>
      <c r="F42" s="22" t="s">
        <v>30</v>
      </c>
      <c r="G42" s="17" t="s">
        <v>5000</v>
      </c>
      <c r="H42" s="17"/>
      <c r="I42" s="23">
        <v>23.38</v>
      </c>
      <c r="J42" s="109"/>
      <c r="K42" s="132"/>
      <c r="L42" s="147">
        <v>23.38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27.173800063783801</v>
      </c>
      <c r="T42" s="2">
        <f t="shared" si="1"/>
        <v>27.173800063783801</v>
      </c>
    </row>
    <row r="43" spans="1:20" s="2" customFormat="1" ht="15" x14ac:dyDescent="0.25">
      <c r="A43" s="10" t="s">
        <v>46</v>
      </c>
      <c r="B43" s="11" t="s">
        <v>4094</v>
      </c>
      <c r="C43" s="182" t="s">
        <v>4095</v>
      </c>
      <c r="D43" s="182"/>
      <c r="E43" s="182"/>
      <c r="F43" s="10" t="s">
        <v>3928</v>
      </c>
      <c r="G43" s="32">
        <v>0.1</v>
      </c>
      <c r="H43" s="32"/>
      <c r="I43" s="13">
        <v>613.59</v>
      </c>
      <c r="J43" s="72"/>
      <c r="K43" s="131"/>
      <c r="L43" s="72">
        <v>57.57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713.15534564316101</v>
      </c>
      <c r="T43" s="2">
        <f t="shared" si="1"/>
        <v>66.911705289650698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1412.14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1641.2835766497701</v>
      </c>
      <c r="T44" s="2">
        <f t="shared" si="1"/>
        <v>0</v>
      </c>
    </row>
    <row r="45" spans="1:20" s="2" customFormat="1" ht="22.5" x14ac:dyDescent="0.25">
      <c r="A45" s="20"/>
      <c r="B45" s="21" t="s">
        <v>3938</v>
      </c>
      <c r="C45" s="183" t="s">
        <v>3939</v>
      </c>
      <c r="D45" s="183"/>
      <c r="E45" s="183"/>
      <c r="F45" s="22" t="s">
        <v>71</v>
      </c>
      <c r="G45" s="17" t="s">
        <v>5001</v>
      </c>
      <c r="H45" s="17"/>
      <c r="I45" s="23">
        <v>1.1100000000000001</v>
      </c>
      <c r="J45" s="109"/>
      <c r="K45" s="132"/>
      <c r="L45" s="147">
        <v>1.1100000000000001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1.2901162562360999</v>
      </c>
      <c r="T45" s="2">
        <f t="shared" si="1"/>
        <v>1.2901162562360999</v>
      </c>
    </row>
    <row r="46" spans="1:20" s="2" customFormat="1" ht="22.5" x14ac:dyDescent="0.25">
      <c r="A46" s="20"/>
      <c r="B46" s="21" t="s">
        <v>25</v>
      </c>
      <c r="C46" s="183" t="s">
        <v>26</v>
      </c>
      <c r="D46" s="183"/>
      <c r="E46" s="183"/>
      <c r="F46" s="22" t="s">
        <v>21</v>
      </c>
      <c r="G46" s="17" t="s">
        <v>5002</v>
      </c>
      <c r="H46" s="17"/>
      <c r="I46" s="23">
        <v>0.05</v>
      </c>
      <c r="J46" s="109"/>
      <c r="K46" s="132"/>
      <c r="L46" s="147">
        <v>0.05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5.8113344875500003E-2</v>
      </c>
      <c r="T46" s="2">
        <f t="shared" si="1"/>
        <v>5.8113344875500003E-2</v>
      </c>
    </row>
    <row r="47" spans="1:20" s="2" customFormat="1" ht="22.5" x14ac:dyDescent="0.25">
      <c r="A47" s="20"/>
      <c r="B47" s="21" t="s">
        <v>918</v>
      </c>
      <c r="C47" s="183" t="s">
        <v>919</v>
      </c>
      <c r="D47" s="183"/>
      <c r="E47" s="183"/>
      <c r="F47" s="22" t="s">
        <v>21</v>
      </c>
      <c r="G47" s="17" t="s">
        <v>5003</v>
      </c>
      <c r="H47" s="17"/>
      <c r="I47" s="23">
        <v>3.18</v>
      </c>
      <c r="J47" s="109"/>
      <c r="K47" s="132"/>
      <c r="L47" s="147">
        <v>3.18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3.6960087340818002</v>
      </c>
      <c r="T47" s="2">
        <f t="shared" si="1"/>
        <v>3.6960087340818002</v>
      </c>
    </row>
    <row r="48" spans="1:20" s="2" customFormat="1" ht="22.5" x14ac:dyDescent="0.25">
      <c r="A48" s="20"/>
      <c r="B48" s="21" t="s">
        <v>4099</v>
      </c>
      <c r="C48" s="183" t="s">
        <v>4100</v>
      </c>
      <c r="D48" s="183"/>
      <c r="E48" s="183"/>
      <c r="F48" s="22" t="s">
        <v>135</v>
      </c>
      <c r="G48" s="17" t="s">
        <v>5004</v>
      </c>
      <c r="H48" s="17"/>
      <c r="I48" s="23">
        <v>0.31</v>
      </c>
      <c r="J48" s="109"/>
      <c r="K48" s="132"/>
      <c r="L48" s="147">
        <v>0.31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0.36030273822809999</v>
      </c>
      <c r="T48" s="2">
        <f t="shared" si="1"/>
        <v>0.36030273822809999</v>
      </c>
    </row>
    <row r="49" spans="1:20" s="2" customFormat="1" ht="22.5" x14ac:dyDescent="0.25">
      <c r="A49" s="20"/>
      <c r="B49" s="21" t="s">
        <v>4102</v>
      </c>
      <c r="C49" s="183" t="s">
        <v>4103</v>
      </c>
      <c r="D49" s="183"/>
      <c r="E49" s="183"/>
      <c r="F49" s="22" t="s">
        <v>216</v>
      </c>
      <c r="G49" s="17" t="s">
        <v>5005</v>
      </c>
      <c r="H49" s="17"/>
      <c r="I49" s="23">
        <v>1.69</v>
      </c>
      <c r="J49" s="109"/>
      <c r="K49" s="132"/>
      <c r="L49" s="147">
        <v>1.69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1.9642310567918999</v>
      </c>
      <c r="T49" s="2">
        <f t="shared" si="1"/>
        <v>1.9642310567918999</v>
      </c>
    </row>
    <row r="50" spans="1:20" s="2" customFormat="1" ht="22.5" x14ac:dyDescent="0.25">
      <c r="A50" s="20"/>
      <c r="B50" s="21" t="s">
        <v>28</v>
      </c>
      <c r="C50" s="183" t="s">
        <v>29</v>
      </c>
      <c r="D50" s="183"/>
      <c r="E50" s="183"/>
      <c r="F50" s="22" t="s">
        <v>30</v>
      </c>
      <c r="G50" s="17" t="s">
        <v>5006</v>
      </c>
      <c r="H50" s="17"/>
      <c r="I50" s="23">
        <v>0.32</v>
      </c>
      <c r="J50" s="109"/>
      <c r="K50" s="132"/>
      <c r="L50" s="147">
        <v>0.32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0.3719254072032</v>
      </c>
      <c r="T50" s="2">
        <f t="shared" si="1"/>
        <v>0.3719254072032</v>
      </c>
    </row>
    <row r="51" spans="1:20" s="2" customFormat="1" ht="45" x14ac:dyDescent="0.25">
      <c r="A51" s="10" t="s">
        <v>49</v>
      </c>
      <c r="B51" s="11" t="s">
        <v>4106</v>
      </c>
      <c r="C51" s="182" t="s">
        <v>4107</v>
      </c>
      <c r="D51" s="182"/>
      <c r="E51" s="182"/>
      <c r="F51" s="10" t="s">
        <v>165</v>
      </c>
      <c r="G51" s="32">
        <v>10.199999999999999</v>
      </c>
      <c r="H51" s="32"/>
      <c r="I51" s="13">
        <v>12768.39</v>
      </c>
      <c r="J51" s="72"/>
      <c r="K51" s="131"/>
      <c r="L51" s="72">
        <v>12768.39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14840.277031497701</v>
      </c>
      <c r="T51" s="2">
        <f t="shared" si="1"/>
        <v>14840.277031497701</v>
      </c>
    </row>
    <row r="52" spans="1:20" s="2" customFormat="1" ht="15" x14ac:dyDescent="0.25">
      <c r="A52" s="10" t="s">
        <v>54</v>
      </c>
      <c r="B52" s="11" t="s">
        <v>3936</v>
      </c>
      <c r="C52" s="182" t="s">
        <v>3937</v>
      </c>
      <c r="D52" s="182"/>
      <c r="E52" s="182"/>
      <c r="F52" s="10" t="s">
        <v>3928</v>
      </c>
      <c r="G52" s="32">
        <v>0.4</v>
      </c>
      <c r="H52" s="32"/>
      <c r="I52" s="13">
        <v>1726.94</v>
      </c>
      <c r="J52" s="72"/>
      <c r="K52" s="131"/>
      <c r="L52" s="72">
        <v>182.93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2007.16519598592</v>
      </c>
      <c r="T52" s="2">
        <f t="shared" si="1"/>
        <v>212.61348356150401</v>
      </c>
    </row>
    <row r="53" spans="1:20" s="2" customFormat="1" ht="15" x14ac:dyDescent="0.25">
      <c r="A53" s="14"/>
      <c r="B53" s="15"/>
      <c r="C53" s="15"/>
      <c r="D53" s="15"/>
      <c r="E53" s="16" t="s">
        <v>18</v>
      </c>
      <c r="F53" s="16"/>
      <c r="G53" s="17"/>
      <c r="H53" s="17"/>
      <c r="I53" s="18">
        <v>3963.45</v>
      </c>
      <c r="J53" s="114"/>
      <c r="K53" s="138"/>
      <c r="L53" s="151"/>
      <c r="M53" s="19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4606.5867349360096</v>
      </c>
      <c r="T53" s="2">
        <f t="shared" si="1"/>
        <v>0</v>
      </c>
    </row>
    <row r="54" spans="1:20" s="2" customFormat="1" ht="22.5" x14ac:dyDescent="0.25">
      <c r="A54" s="20"/>
      <c r="B54" s="21" t="s">
        <v>3938</v>
      </c>
      <c r="C54" s="183" t="s">
        <v>3939</v>
      </c>
      <c r="D54" s="183"/>
      <c r="E54" s="183"/>
      <c r="F54" s="22" t="s">
        <v>71</v>
      </c>
      <c r="G54" s="17" t="s">
        <v>5007</v>
      </c>
      <c r="H54" s="17"/>
      <c r="I54" s="23">
        <v>4</v>
      </c>
      <c r="J54" s="109"/>
      <c r="K54" s="132"/>
      <c r="L54" s="147">
        <v>4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4.6490675900399996</v>
      </c>
      <c r="T54" s="2">
        <f t="shared" si="1"/>
        <v>4.6490675900399996</v>
      </c>
    </row>
    <row r="55" spans="1:20" s="2" customFormat="1" ht="22.5" x14ac:dyDescent="0.25">
      <c r="A55" s="20"/>
      <c r="B55" s="21" t="s">
        <v>25</v>
      </c>
      <c r="C55" s="183" t="s">
        <v>26</v>
      </c>
      <c r="D55" s="183"/>
      <c r="E55" s="183"/>
      <c r="F55" s="22" t="s">
        <v>21</v>
      </c>
      <c r="G55" s="17" t="s">
        <v>5008</v>
      </c>
      <c r="H55" s="17"/>
      <c r="I55" s="23">
        <v>0.2</v>
      </c>
      <c r="J55" s="109"/>
      <c r="K55" s="132"/>
      <c r="L55" s="147">
        <v>0.2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0.23245337950200001</v>
      </c>
      <c r="T55" s="2">
        <f t="shared" si="1"/>
        <v>0.23245337950200001</v>
      </c>
    </row>
    <row r="56" spans="1:20" s="2" customFormat="1" ht="22.5" x14ac:dyDescent="0.25">
      <c r="A56" s="20"/>
      <c r="B56" s="21" t="s">
        <v>918</v>
      </c>
      <c r="C56" s="183" t="s">
        <v>919</v>
      </c>
      <c r="D56" s="183"/>
      <c r="E56" s="183"/>
      <c r="F56" s="22" t="s">
        <v>21</v>
      </c>
      <c r="G56" s="17" t="s">
        <v>5009</v>
      </c>
      <c r="H56" s="17"/>
      <c r="I56" s="23">
        <v>12.7</v>
      </c>
      <c r="J56" s="109"/>
      <c r="K56" s="132"/>
      <c r="L56" s="147">
        <v>12.7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14.760789598377</v>
      </c>
      <c r="T56" s="2">
        <f t="shared" si="1"/>
        <v>14.760789598377</v>
      </c>
    </row>
    <row r="57" spans="1:20" s="2" customFormat="1" ht="22.5" x14ac:dyDescent="0.25">
      <c r="A57" s="20"/>
      <c r="B57" s="21" t="s">
        <v>3943</v>
      </c>
      <c r="C57" s="183" t="s">
        <v>3944</v>
      </c>
      <c r="D57" s="183"/>
      <c r="E57" s="183"/>
      <c r="F57" s="22" t="s">
        <v>216</v>
      </c>
      <c r="G57" s="17" t="s">
        <v>5010</v>
      </c>
      <c r="H57" s="17"/>
      <c r="I57" s="23">
        <v>2.56</v>
      </c>
      <c r="J57" s="109"/>
      <c r="K57" s="132"/>
      <c r="L57" s="147">
        <v>2.56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2.9754032576256</v>
      </c>
      <c r="T57" s="2">
        <f t="shared" si="1"/>
        <v>2.9754032576256</v>
      </c>
    </row>
    <row r="58" spans="1:20" s="2" customFormat="1" ht="22.5" x14ac:dyDescent="0.25">
      <c r="A58" s="20"/>
      <c r="B58" s="21" t="s">
        <v>3946</v>
      </c>
      <c r="C58" s="183" t="s">
        <v>3947</v>
      </c>
      <c r="D58" s="183"/>
      <c r="E58" s="183"/>
      <c r="F58" s="22" t="s">
        <v>135</v>
      </c>
      <c r="G58" s="17" t="s">
        <v>5011</v>
      </c>
      <c r="H58" s="17"/>
      <c r="I58" s="23">
        <v>0.76</v>
      </c>
      <c r="J58" s="109"/>
      <c r="K58" s="132"/>
      <c r="L58" s="147">
        <v>0.76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0.88332284210760004</v>
      </c>
      <c r="T58" s="2">
        <f t="shared" si="1"/>
        <v>0.88332284210760004</v>
      </c>
    </row>
    <row r="59" spans="1:20" s="2" customFormat="1" ht="22.5" x14ac:dyDescent="0.25">
      <c r="A59" s="20"/>
      <c r="B59" s="21" t="s">
        <v>28</v>
      </c>
      <c r="C59" s="183" t="s">
        <v>29</v>
      </c>
      <c r="D59" s="183"/>
      <c r="E59" s="183"/>
      <c r="F59" s="22" t="s">
        <v>30</v>
      </c>
      <c r="G59" s="17" t="s">
        <v>5012</v>
      </c>
      <c r="H59" s="17"/>
      <c r="I59" s="23">
        <v>0.9</v>
      </c>
      <c r="J59" s="109"/>
      <c r="K59" s="132"/>
      <c r="L59" s="147">
        <v>0.9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1.0460402077590001</v>
      </c>
      <c r="T59" s="2">
        <f t="shared" si="1"/>
        <v>1.0460402077590001</v>
      </c>
    </row>
    <row r="60" spans="1:20" s="2" customFormat="1" ht="45" x14ac:dyDescent="0.25">
      <c r="A60" s="10" t="s">
        <v>56</v>
      </c>
      <c r="B60" s="11" t="s">
        <v>4112</v>
      </c>
      <c r="C60" s="182" t="s">
        <v>4113</v>
      </c>
      <c r="D60" s="182"/>
      <c r="E60" s="182"/>
      <c r="F60" s="10" t="s">
        <v>165</v>
      </c>
      <c r="G60" s="32">
        <v>40.799999999999997</v>
      </c>
      <c r="H60" s="32"/>
      <c r="I60" s="13">
        <v>22450.46</v>
      </c>
      <c r="J60" s="72"/>
      <c r="K60" s="131"/>
      <c r="L60" s="72">
        <v>22450.46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26093.426491872298</v>
      </c>
      <c r="T60" s="2">
        <f t="shared" si="1"/>
        <v>26093.426491872298</v>
      </c>
    </row>
    <row r="61" spans="1:20" s="2" customFormat="1" ht="15" x14ac:dyDescent="0.25">
      <c r="A61" s="10" t="s">
        <v>833</v>
      </c>
      <c r="B61" s="11" t="s">
        <v>3954</v>
      </c>
      <c r="C61" s="182" t="s">
        <v>3955</v>
      </c>
      <c r="D61" s="182"/>
      <c r="E61" s="182"/>
      <c r="F61" s="10" t="s">
        <v>3928</v>
      </c>
      <c r="G61" s="12">
        <v>2</v>
      </c>
      <c r="H61" s="12"/>
      <c r="I61" s="13">
        <v>7098.03</v>
      </c>
      <c r="J61" s="72"/>
      <c r="K61" s="131"/>
      <c r="L61" s="72">
        <v>523.41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8249.8053065329004</v>
      </c>
      <c r="T61" s="2">
        <f t="shared" si="1"/>
        <v>608.34211682570901</v>
      </c>
    </row>
    <row r="62" spans="1:20" s="2" customFormat="1" ht="15" x14ac:dyDescent="0.25">
      <c r="A62" s="14"/>
      <c r="B62" s="15"/>
      <c r="C62" s="15"/>
      <c r="D62" s="15"/>
      <c r="E62" s="16" t="s">
        <v>18</v>
      </c>
      <c r="F62" s="16"/>
      <c r="G62" s="17"/>
      <c r="H62" s="17"/>
      <c r="I62" s="18">
        <v>16665.89</v>
      </c>
      <c r="J62" s="114"/>
      <c r="K62" s="138"/>
      <c r="L62" s="151"/>
      <c r="M62" s="19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19370.212264542901</v>
      </c>
      <c r="T62" s="2">
        <f t="shared" si="1"/>
        <v>0</v>
      </c>
    </row>
    <row r="63" spans="1:20" s="2" customFormat="1" ht="22.5" x14ac:dyDescent="0.25">
      <c r="A63" s="20"/>
      <c r="B63" s="21" t="s">
        <v>3938</v>
      </c>
      <c r="C63" s="183" t="s">
        <v>3939</v>
      </c>
      <c r="D63" s="183"/>
      <c r="E63" s="183"/>
      <c r="F63" s="22" t="s">
        <v>71</v>
      </c>
      <c r="G63" s="17" t="s">
        <v>4505</v>
      </c>
      <c r="H63" s="17"/>
      <c r="I63" s="23">
        <v>11.43</v>
      </c>
      <c r="J63" s="109"/>
      <c r="K63" s="132"/>
      <c r="L63" s="147">
        <v>11.43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13.2847106385393</v>
      </c>
      <c r="T63" s="2">
        <f t="shared" si="1"/>
        <v>13.2847106385393</v>
      </c>
    </row>
    <row r="64" spans="1:20" s="2" customFormat="1" ht="22.5" x14ac:dyDescent="0.25">
      <c r="A64" s="20"/>
      <c r="B64" s="21" t="s">
        <v>25</v>
      </c>
      <c r="C64" s="183" t="s">
        <v>26</v>
      </c>
      <c r="D64" s="183"/>
      <c r="E64" s="183"/>
      <c r="F64" s="22" t="s">
        <v>21</v>
      </c>
      <c r="G64" s="17" t="s">
        <v>27</v>
      </c>
      <c r="H64" s="17"/>
      <c r="I64" s="23">
        <v>1.02</v>
      </c>
      <c r="J64" s="109"/>
      <c r="K64" s="132"/>
      <c r="L64" s="147">
        <v>1.02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1.1855122354601999</v>
      </c>
      <c r="T64" s="2">
        <f t="shared" si="1"/>
        <v>1.1855122354601999</v>
      </c>
    </row>
    <row r="65" spans="1:20" s="2" customFormat="1" ht="22.5" x14ac:dyDescent="0.25">
      <c r="A65" s="20"/>
      <c r="B65" s="21" t="s">
        <v>918</v>
      </c>
      <c r="C65" s="183" t="s">
        <v>919</v>
      </c>
      <c r="D65" s="183"/>
      <c r="E65" s="183"/>
      <c r="F65" s="22" t="s">
        <v>21</v>
      </c>
      <c r="G65" s="17" t="s">
        <v>5013</v>
      </c>
      <c r="H65" s="17"/>
      <c r="I65" s="23">
        <v>31.75</v>
      </c>
      <c r="J65" s="109"/>
      <c r="K65" s="132"/>
      <c r="L65" s="147">
        <v>31.75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36.901973995942498</v>
      </c>
      <c r="T65" s="2">
        <f t="shared" si="1"/>
        <v>36.901973995942498</v>
      </c>
    </row>
    <row r="66" spans="1:20" s="2" customFormat="1" ht="22.5" x14ac:dyDescent="0.25">
      <c r="A66" s="20"/>
      <c r="B66" s="21" t="s">
        <v>3959</v>
      </c>
      <c r="C66" s="183" t="s">
        <v>3960</v>
      </c>
      <c r="D66" s="183"/>
      <c r="E66" s="183"/>
      <c r="F66" s="22" t="s">
        <v>135</v>
      </c>
      <c r="G66" s="17" t="s">
        <v>5014</v>
      </c>
      <c r="H66" s="17"/>
      <c r="I66" s="23">
        <v>2.59</v>
      </c>
      <c r="J66" s="109"/>
      <c r="K66" s="132"/>
      <c r="L66" s="147">
        <v>2.59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3.0102712645509002</v>
      </c>
      <c r="T66" s="2">
        <f t="shared" si="1"/>
        <v>3.0102712645509002</v>
      </c>
    </row>
    <row r="67" spans="1:20" s="2" customFormat="1" ht="22.5" x14ac:dyDescent="0.25">
      <c r="A67" s="20"/>
      <c r="B67" s="21" t="s">
        <v>3962</v>
      </c>
      <c r="C67" s="183" t="s">
        <v>3963</v>
      </c>
      <c r="D67" s="183"/>
      <c r="E67" s="183"/>
      <c r="F67" s="22" t="s">
        <v>216</v>
      </c>
      <c r="G67" s="17" t="s">
        <v>1622</v>
      </c>
      <c r="H67" s="17"/>
      <c r="I67" s="23">
        <v>9.8000000000000007</v>
      </c>
      <c r="J67" s="109"/>
      <c r="K67" s="132"/>
      <c r="L67" s="147">
        <v>9.8000000000000007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7" si="2">I67*N67*O67*P67*Q67*R67</f>
        <v>11.390215595598001</v>
      </c>
      <c r="T67" s="2">
        <f t="shared" ref="T67:T107" si="3">L67*N67*O67*P67*Q67*R67</f>
        <v>11.390215595598001</v>
      </c>
    </row>
    <row r="68" spans="1:20" s="2" customFormat="1" ht="22.5" x14ac:dyDescent="0.25">
      <c r="A68" s="20"/>
      <c r="B68" s="21" t="s">
        <v>28</v>
      </c>
      <c r="C68" s="183" t="s">
        <v>29</v>
      </c>
      <c r="D68" s="183"/>
      <c r="E68" s="183"/>
      <c r="F68" s="22" t="s">
        <v>30</v>
      </c>
      <c r="G68" s="17" t="s">
        <v>5015</v>
      </c>
      <c r="H68" s="17"/>
      <c r="I68" s="23">
        <v>3.84</v>
      </c>
      <c r="J68" s="109"/>
      <c r="K68" s="132"/>
      <c r="L68" s="147">
        <v>3.84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4.4631048864384004</v>
      </c>
      <c r="T68" s="2">
        <f t="shared" si="3"/>
        <v>4.4631048864384004</v>
      </c>
    </row>
    <row r="69" spans="1:20" s="2" customFormat="1" ht="45" x14ac:dyDescent="0.25">
      <c r="A69" s="10" t="s">
        <v>66</v>
      </c>
      <c r="B69" s="11" t="s">
        <v>4127</v>
      </c>
      <c r="C69" s="182" t="s">
        <v>4128</v>
      </c>
      <c r="D69" s="182"/>
      <c r="E69" s="182"/>
      <c r="F69" s="10" t="s">
        <v>165</v>
      </c>
      <c r="G69" s="31">
        <v>46.92</v>
      </c>
      <c r="H69" s="31"/>
      <c r="I69" s="13">
        <v>19040.490000000002</v>
      </c>
      <c r="J69" s="72"/>
      <c r="K69" s="131"/>
      <c r="L69" s="72">
        <v>19040.490000000002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22130.131239370199</v>
      </c>
      <c r="T69" s="2">
        <f t="shared" si="3"/>
        <v>22130.131239370199</v>
      </c>
    </row>
    <row r="70" spans="1:20" s="2" customFormat="1" ht="45" x14ac:dyDescent="0.25">
      <c r="A70" s="10" t="s">
        <v>837</v>
      </c>
      <c r="B70" s="11" t="s">
        <v>4125</v>
      </c>
      <c r="C70" s="182" t="s">
        <v>4129</v>
      </c>
      <c r="D70" s="182"/>
      <c r="E70" s="182"/>
      <c r="F70" s="10" t="s">
        <v>165</v>
      </c>
      <c r="G70" s="31">
        <v>4.08</v>
      </c>
      <c r="H70" s="31"/>
      <c r="I70" s="13">
        <v>1864.87</v>
      </c>
      <c r="J70" s="72"/>
      <c r="K70" s="131"/>
      <c r="L70" s="72">
        <v>1864.87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2167.47666915947</v>
      </c>
      <c r="T70" s="2">
        <f t="shared" si="3"/>
        <v>2167.47666915947</v>
      </c>
    </row>
    <row r="71" spans="1:20" s="2" customFormat="1" ht="45" x14ac:dyDescent="0.25">
      <c r="A71" s="10" t="s">
        <v>840</v>
      </c>
      <c r="B71" s="11" t="s">
        <v>4127</v>
      </c>
      <c r="C71" s="182" t="s">
        <v>3953</v>
      </c>
      <c r="D71" s="182"/>
      <c r="E71" s="182"/>
      <c r="F71" s="10" t="s">
        <v>165</v>
      </c>
      <c r="G71" s="12">
        <v>153</v>
      </c>
      <c r="H71" s="12"/>
      <c r="I71" s="13">
        <v>55702.16</v>
      </c>
      <c r="J71" s="72"/>
      <c r="K71" s="131"/>
      <c r="L71" s="72">
        <v>55702.16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64740.776687805599</v>
      </c>
      <c r="T71" s="2">
        <f t="shared" si="3"/>
        <v>64740.776687805599</v>
      </c>
    </row>
    <row r="72" spans="1:20" s="2" customFormat="1" ht="15" x14ac:dyDescent="0.25">
      <c r="A72" s="10" t="s">
        <v>86</v>
      </c>
      <c r="B72" s="11" t="s">
        <v>4440</v>
      </c>
      <c r="C72" s="182" t="s">
        <v>4441</v>
      </c>
      <c r="D72" s="182"/>
      <c r="E72" s="182"/>
      <c r="F72" s="10" t="s">
        <v>3928</v>
      </c>
      <c r="G72" s="32">
        <v>0.8</v>
      </c>
      <c r="H72" s="32"/>
      <c r="I72" s="13">
        <v>2350.94</v>
      </c>
      <c r="J72" s="72"/>
      <c r="K72" s="131"/>
      <c r="L72" s="72">
        <v>179.09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2732.41974003216</v>
      </c>
      <c r="T72" s="2">
        <f t="shared" si="3"/>
        <v>208.15037867506601</v>
      </c>
    </row>
    <row r="73" spans="1:20" s="2" customFormat="1" ht="15" x14ac:dyDescent="0.25">
      <c r="A73" s="14"/>
      <c r="B73" s="15"/>
      <c r="C73" s="15"/>
      <c r="D73" s="15"/>
      <c r="E73" s="16" t="s">
        <v>18</v>
      </c>
      <c r="F73" s="16"/>
      <c r="G73" s="17"/>
      <c r="H73" s="17"/>
      <c r="I73" s="18">
        <v>5533.03</v>
      </c>
      <c r="J73" s="114"/>
      <c r="K73" s="138"/>
      <c r="L73" s="151"/>
      <c r="M73" s="19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6430.8576119297504</v>
      </c>
      <c r="T73" s="2">
        <f t="shared" si="3"/>
        <v>0</v>
      </c>
    </row>
    <row r="74" spans="1:20" s="2" customFormat="1" ht="22.5" x14ac:dyDescent="0.25">
      <c r="A74" s="20"/>
      <c r="B74" s="21" t="s">
        <v>3938</v>
      </c>
      <c r="C74" s="183" t="s">
        <v>3939</v>
      </c>
      <c r="D74" s="183"/>
      <c r="E74" s="183"/>
      <c r="F74" s="22" t="s">
        <v>71</v>
      </c>
      <c r="G74" s="17" t="s">
        <v>5016</v>
      </c>
      <c r="H74" s="17"/>
      <c r="I74" s="23">
        <v>3.28</v>
      </c>
      <c r="J74" s="109"/>
      <c r="K74" s="132"/>
      <c r="L74" s="147">
        <v>3.28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3.8122354238327998</v>
      </c>
      <c r="T74" s="2">
        <f t="shared" si="3"/>
        <v>3.8122354238327998</v>
      </c>
    </row>
    <row r="75" spans="1:20" s="2" customFormat="1" ht="22.5" x14ac:dyDescent="0.25">
      <c r="A75" s="20"/>
      <c r="B75" s="21" t="s">
        <v>25</v>
      </c>
      <c r="C75" s="183" t="s">
        <v>26</v>
      </c>
      <c r="D75" s="183"/>
      <c r="E75" s="183"/>
      <c r="F75" s="22" t="s">
        <v>21</v>
      </c>
      <c r="G75" s="17" t="s">
        <v>5017</v>
      </c>
      <c r="H75" s="17"/>
      <c r="I75" s="23">
        <v>0.41</v>
      </c>
      <c r="J75" s="109"/>
      <c r="K75" s="132"/>
      <c r="L75" s="147">
        <v>0.41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0.47652942797909997</v>
      </c>
      <c r="T75" s="2">
        <f t="shared" si="3"/>
        <v>0.47652942797909997</v>
      </c>
    </row>
    <row r="76" spans="1:20" s="2" customFormat="1" ht="22.5" x14ac:dyDescent="0.25">
      <c r="A76" s="20"/>
      <c r="B76" s="21" t="s">
        <v>918</v>
      </c>
      <c r="C76" s="183" t="s">
        <v>919</v>
      </c>
      <c r="D76" s="183"/>
      <c r="E76" s="183"/>
      <c r="F76" s="22" t="s">
        <v>21</v>
      </c>
      <c r="G76" s="17" t="s">
        <v>5018</v>
      </c>
      <c r="H76" s="17"/>
      <c r="I76" s="23">
        <v>12.7</v>
      </c>
      <c r="J76" s="109"/>
      <c r="K76" s="132"/>
      <c r="L76" s="147">
        <v>12.7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14.760789598377</v>
      </c>
      <c r="T76" s="2">
        <f t="shared" si="3"/>
        <v>14.760789598377</v>
      </c>
    </row>
    <row r="77" spans="1:20" s="2" customFormat="1" ht="22.5" x14ac:dyDescent="0.25">
      <c r="A77" s="20"/>
      <c r="B77" s="21" t="s">
        <v>4445</v>
      </c>
      <c r="C77" s="183" t="s">
        <v>4446</v>
      </c>
      <c r="D77" s="183"/>
      <c r="E77" s="183"/>
      <c r="F77" s="22" t="s">
        <v>216</v>
      </c>
      <c r="G77" s="17" t="s">
        <v>5019</v>
      </c>
      <c r="H77" s="17"/>
      <c r="I77" s="23">
        <v>2.36</v>
      </c>
      <c r="J77" s="109"/>
      <c r="K77" s="132"/>
      <c r="L77" s="147">
        <v>2.36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2.7429498781235999</v>
      </c>
      <c r="T77" s="2">
        <f t="shared" si="3"/>
        <v>2.7429498781235999</v>
      </c>
    </row>
    <row r="78" spans="1:20" s="2" customFormat="1" ht="22.5" x14ac:dyDescent="0.25">
      <c r="A78" s="20"/>
      <c r="B78" s="21" t="s">
        <v>4448</v>
      </c>
      <c r="C78" s="183" t="s">
        <v>4449</v>
      </c>
      <c r="D78" s="183"/>
      <c r="E78" s="183"/>
      <c r="F78" s="22" t="s">
        <v>135</v>
      </c>
      <c r="G78" s="17" t="s">
        <v>5020</v>
      </c>
      <c r="H78" s="17"/>
      <c r="I78" s="23">
        <v>0.65</v>
      </c>
      <c r="J78" s="109"/>
      <c r="K78" s="132"/>
      <c r="L78" s="147">
        <v>0.65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0.7554734833815</v>
      </c>
      <c r="T78" s="2">
        <f t="shared" si="3"/>
        <v>0.7554734833815</v>
      </c>
    </row>
    <row r="79" spans="1:20" s="2" customFormat="1" ht="22.5" x14ac:dyDescent="0.25">
      <c r="A79" s="20"/>
      <c r="B79" s="21" t="s">
        <v>28</v>
      </c>
      <c r="C79" s="183" t="s">
        <v>29</v>
      </c>
      <c r="D79" s="183"/>
      <c r="E79" s="183"/>
      <c r="F79" s="22" t="s">
        <v>30</v>
      </c>
      <c r="G79" s="17" t="s">
        <v>5021</v>
      </c>
      <c r="H79" s="17"/>
      <c r="I79" s="23">
        <v>1.28</v>
      </c>
      <c r="J79" s="109"/>
      <c r="K79" s="132"/>
      <c r="L79" s="147">
        <v>1.28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1.4877016288128</v>
      </c>
      <c r="T79" s="2">
        <f t="shared" si="3"/>
        <v>1.4877016288128</v>
      </c>
    </row>
    <row r="80" spans="1:20" s="2" customFormat="1" ht="45" x14ac:dyDescent="0.25">
      <c r="A80" s="10" t="s">
        <v>859</v>
      </c>
      <c r="B80" s="11" t="s">
        <v>4130</v>
      </c>
      <c r="C80" s="182" t="s">
        <v>4131</v>
      </c>
      <c r="D80" s="182"/>
      <c r="E80" s="182"/>
      <c r="F80" s="10" t="s">
        <v>165</v>
      </c>
      <c r="G80" s="32">
        <v>81.599999999999994</v>
      </c>
      <c r="H80" s="32"/>
      <c r="I80" s="13">
        <v>21998.2</v>
      </c>
      <c r="J80" s="72"/>
      <c r="K80" s="131"/>
      <c r="L80" s="72">
        <v>21998.2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25567.7796648045</v>
      </c>
      <c r="T80" s="2">
        <f t="shared" si="3"/>
        <v>25567.7796648045</v>
      </c>
    </row>
    <row r="81" spans="1:20" s="2" customFormat="1" ht="15" x14ac:dyDescent="0.25">
      <c r="A81" s="10" t="s">
        <v>862</v>
      </c>
      <c r="B81" s="11" t="s">
        <v>3936</v>
      </c>
      <c r="C81" s="182" t="s">
        <v>3937</v>
      </c>
      <c r="D81" s="182"/>
      <c r="E81" s="182"/>
      <c r="F81" s="10" t="s">
        <v>3928</v>
      </c>
      <c r="G81" s="31">
        <v>0.65</v>
      </c>
      <c r="H81" s="31"/>
      <c r="I81" s="13">
        <v>2806.28</v>
      </c>
      <c r="J81" s="72"/>
      <c r="K81" s="131"/>
      <c r="L81" s="72">
        <v>297.27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3261.6463491443601</v>
      </c>
      <c r="T81" s="2">
        <f t="shared" si="3"/>
        <v>345.50708062279801</v>
      </c>
    </row>
    <row r="82" spans="1:20" s="2" customFormat="1" ht="15" x14ac:dyDescent="0.25">
      <c r="A82" s="14"/>
      <c r="B82" s="15"/>
      <c r="C82" s="15"/>
      <c r="D82" s="15"/>
      <c r="E82" s="16" t="s">
        <v>18</v>
      </c>
      <c r="F82" s="16"/>
      <c r="G82" s="17"/>
      <c r="H82" s="17"/>
      <c r="I82" s="18">
        <v>6440.58</v>
      </c>
      <c r="J82" s="114"/>
      <c r="K82" s="138"/>
      <c r="L82" s="151"/>
      <c r="M82" s="19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7485.6729347649598</v>
      </c>
      <c r="T82" s="2">
        <f t="shared" si="3"/>
        <v>0</v>
      </c>
    </row>
    <row r="83" spans="1:20" s="2" customFormat="1" ht="22.5" x14ac:dyDescent="0.25">
      <c r="A83" s="20"/>
      <c r="B83" s="21" t="s">
        <v>3938</v>
      </c>
      <c r="C83" s="183" t="s">
        <v>3939</v>
      </c>
      <c r="D83" s="183"/>
      <c r="E83" s="183"/>
      <c r="F83" s="22" t="s">
        <v>71</v>
      </c>
      <c r="G83" s="17" t="s">
        <v>4452</v>
      </c>
      <c r="H83" s="17"/>
      <c r="I83" s="23">
        <v>6.5</v>
      </c>
      <c r="J83" s="109"/>
      <c r="K83" s="132"/>
      <c r="L83" s="147">
        <v>6.5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7.554734833815</v>
      </c>
      <c r="T83" s="2">
        <f t="shared" si="3"/>
        <v>7.554734833815</v>
      </c>
    </row>
    <row r="84" spans="1:20" s="2" customFormat="1" ht="22.5" x14ac:dyDescent="0.25">
      <c r="A84" s="20"/>
      <c r="B84" s="21" t="s">
        <v>25</v>
      </c>
      <c r="C84" s="183" t="s">
        <v>26</v>
      </c>
      <c r="D84" s="183"/>
      <c r="E84" s="183"/>
      <c r="F84" s="22" t="s">
        <v>21</v>
      </c>
      <c r="G84" s="17" t="s">
        <v>4453</v>
      </c>
      <c r="H84" s="17"/>
      <c r="I84" s="23">
        <v>0.33</v>
      </c>
      <c r="J84" s="109"/>
      <c r="K84" s="132"/>
      <c r="L84" s="147">
        <v>0.33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0.3835480761783</v>
      </c>
      <c r="T84" s="2">
        <f t="shared" si="3"/>
        <v>0.3835480761783</v>
      </c>
    </row>
    <row r="85" spans="1:20" s="2" customFormat="1" ht="22.5" x14ac:dyDescent="0.25">
      <c r="A85" s="20"/>
      <c r="B85" s="21" t="s">
        <v>918</v>
      </c>
      <c r="C85" s="183" t="s">
        <v>919</v>
      </c>
      <c r="D85" s="183"/>
      <c r="E85" s="183"/>
      <c r="F85" s="22" t="s">
        <v>21</v>
      </c>
      <c r="G85" s="17" t="s">
        <v>4454</v>
      </c>
      <c r="H85" s="17"/>
      <c r="I85" s="23">
        <v>20.64</v>
      </c>
      <c r="J85" s="109"/>
      <c r="K85" s="132"/>
      <c r="L85" s="147">
        <v>20.64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23.9891887646064</v>
      </c>
      <c r="T85" s="2">
        <f t="shared" si="3"/>
        <v>23.9891887646064</v>
      </c>
    </row>
    <row r="86" spans="1:20" s="2" customFormat="1" ht="22.5" x14ac:dyDescent="0.25">
      <c r="A86" s="20"/>
      <c r="B86" s="21" t="s">
        <v>3943</v>
      </c>
      <c r="C86" s="183" t="s">
        <v>3944</v>
      </c>
      <c r="D86" s="183"/>
      <c r="E86" s="183"/>
      <c r="F86" s="22" t="s">
        <v>216</v>
      </c>
      <c r="G86" s="17" t="s">
        <v>4455</v>
      </c>
      <c r="H86" s="17"/>
      <c r="I86" s="23">
        <v>4.16</v>
      </c>
      <c r="J86" s="109"/>
      <c r="K86" s="132"/>
      <c r="L86" s="147">
        <v>4.16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4.8350302936415996</v>
      </c>
      <c r="T86" s="2">
        <f t="shared" si="3"/>
        <v>4.8350302936415996</v>
      </c>
    </row>
    <row r="87" spans="1:20" s="2" customFormat="1" ht="22.5" x14ac:dyDescent="0.25">
      <c r="A87" s="20"/>
      <c r="B87" s="21" t="s">
        <v>3946</v>
      </c>
      <c r="C87" s="183" t="s">
        <v>3947</v>
      </c>
      <c r="D87" s="183"/>
      <c r="E87" s="183"/>
      <c r="F87" s="22" t="s">
        <v>135</v>
      </c>
      <c r="G87" s="17" t="s">
        <v>4456</v>
      </c>
      <c r="H87" s="17"/>
      <c r="I87" s="23">
        <v>1.24</v>
      </c>
      <c r="J87" s="109"/>
      <c r="K87" s="132"/>
      <c r="L87" s="147">
        <v>1.24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1.4412109529124</v>
      </c>
      <c r="T87" s="2">
        <f t="shared" si="3"/>
        <v>1.4412109529124</v>
      </c>
    </row>
    <row r="88" spans="1:20" s="2" customFormat="1" ht="22.5" x14ac:dyDescent="0.25">
      <c r="A88" s="20"/>
      <c r="B88" s="21" t="s">
        <v>28</v>
      </c>
      <c r="C88" s="183" t="s">
        <v>29</v>
      </c>
      <c r="D88" s="183"/>
      <c r="E88" s="183"/>
      <c r="F88" s="22" t="s">
        <v>30</v>
      </c>
      <c r="G88" s="17" t="s">
        <v>4457</v>
      </c>
      <c r="H88" s="17"/>
      <c r="I88" s="23">
        <v>1.46</v>
      </c>
      <c r="J88" s="109"/>
      <c r="K88" s="132"/>
      <c r="L88" s="147">
        <v>1.46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1.6969096703646001</v>
      </c>
      <c r="T88" s="2">
        <f t="shared" si="3"/>
        <v>1.6969096703646001</v>
      </c>
    </row>
    <row r="89" spans="1:20" s="2" customFormat="1" ht="45" x14ac:dyDescent="0.25">
      <c r="A89" s="10" t="s">
        <v>96</v>
      </c>
      <c r="B89" s="11" t="s">
        <v>5022</v>
      </c>
      <c r="C89" s="182" t="s">
        <v>3967</v>
      </c>
      <c r="D89" s="182"/>
      <c r="E89" s="182"/>
      <c r="F89" s="10" t="s">
        <v>165</v>
      </c>
      <c r="G89" s="32">
        <v>66.3</v>
      </c>
      <c r="H89" s="32"/>
      <c r="I89" s="13">
        <v>5356.89</v>
      </c>
      <c r="J89" s="72"/>
      <c r="K89" s="131"/>
      <c r="L89" s="72">
        <v>5356.89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6226.1359206023399</v>
      </c>
      <c r="T89" s="2">
        <f t="shared" si="3"/>
        <v>6226.1359206023399</v>
      </c>
    </row>
    <row r="90" spans="1:20" s="2" customFormat="1" ht="15" x14ac:dyDescent="0.25">
      <c r="A90" s="10" t="s">
        <v>103</v>
      </c>
      <c r="B90" s="11" t="s">
        <v>3968</v>
      </c>
      <c r="C90" s="182" t="s">
        <v>3969</v>
      </c>
      <c r="D90" s="182"/>
      <c r="E90" s="182"/>
      <c r="F90" s="10" t="s">
        <v>3928</v>
      </c>
      <c r="G90" s="12">
        <v>4</v>
      </c>
      <c r="H90" s="12"/>
      <c r="I90" s="13">
        <v>38977.19</v>
      </c>
      <c r="J90" s="72"/>
      <c r="K90" s="131"/>
      <c r="L90" s="72">
        <v>183.25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45301.897694957799</v>
      </c>
      <c r="T90" s="2">
        <f t="shared" si="3"/>
        <v>212.98540896870699</v>
      </c>
    </row>
    <row r="91" spans="1:20" s="2" customFormat="1" ht="15" x14ac:dyDescent="0.25">
      <c r="A91" s="14"/>
      <c r="B91" s="15"/>
      <c r="C91" s="15"/>
      <c r="D91" s="15"/>
      <c r="E91" s="16" t="s">
        <v>18</v>
      </c>
      <c r="F91" s="16"/>
      <c r="G91" s="17"/>
      <c r="H91" s="17"/>
      <c r="I91" s="18">
        <v>91403.78</v>
      </c>
      <c r="J91" s="114"/>
      <c r="K91" s="138"/>
      <c r="L91" s="151"/>
      <c r="M91" s="19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106235.58780128699</v>
      </c>
      <c r="T91" s="2">
        <f t="shared" si="3"/>
        <v>0</v>
      </c>
    </row>
    <row r="92" spans="1:20" s="2" customFormat="1" ht="22.5" x14ac:dyDescent="0.25">
      <c r="A92" s="25" t="s">
        <v>76</v>
      </c>
      <c r="B92" s="26" t="s">
        <v>3970</v>
      </c>
      <c r="C92" s="186" t="s">
        <v>3971</v>
      </c>
      <c r="D92" s="186"/>
      <c r="E92" s="186"/>
      <c r="F92" s="27" t="s">
        <v>79</v>
      </c>
      <c r="G92" s="28" t="s">
        <v>5023</v>
      </c>
      <c r="H92" s="28"/>
      <c r="I92" s="29">
        <v>0</v>
      </c>
      <c r="J92" s="110"/>
      <c r="K92" s="133"/>
      <c r="L92" s="148">
        <v>0</v>
      </c>
      <c r="M92" s="30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s="2" customFormat="1" ht="22.5" x14ac:dyDescent="0.25">
      <c r="A93" s="25" t="s">
        <v>76</v>
      </c>
      <c r="B93" s="26" t="s">
        <v>3973</v>
      </c>
      <c r="C93" s="186" t="s">
        <v>3974</v>
      </c>
      <c r="D93" s="186"/>
      <c r="E93" s="186"/>
      <c r="F93" s="27" t="s">
        <v>165</v>
      </c>
      <c r="G93" s="28" t="s">
        <v>5024</v>
      </c>
      <c r="H93" s="28"/>
      <c r="I93" s="29">
        <v>0</v>
      </c>
      <c r="J93" s="110"/>
      <c r="K93" s="133"/>
      <c r="L93" s="148">
        <v>0</v>
      </c>
      <c r="M93" s="3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0"/>
      <c r="B94" s="21" t="s">
        <v>28</v>
      </c>
      <c r="C94" s="183" t="s">
        <v>29</v>
      </c>
      <c r="D94" s="183"/>
      <c r="E94" s="183"/>
      <c r="F94" s="22" t="s">
        <v>30</v>
      </c>
      <c r="G94" s="17" t="s">
        <v>5025</v>
      </c>
      <c r="H94" s="17"/>
      <c r="I94" s="23">
        <v>21.16</v>
      </c>
      <c r="J94" s="109"/>
      <c r="K94" s="132"/>
      <c r="L94" s="147">
        <v>21.16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24.593567551311601</v>
      </c>
      <c r="T94" s="2">
        <f t="shared" si="3"/>
        <v>24.593567551311601</v>
      </c>
    </row>
    <row r="95" spans="1:20" s="2" customFormat="1" ht="45" x14ac:dyDescent="0.25">
      <c r="A95" s="10" t="s">
        <v>106</v>
      </c>
      <c r="B95" s="11" t="s">
        <v>4266</v>
      </c>
      <c r="C95" s="182" t="s">
        <v>3978</v>
      </c>
      <c r="D95" s="182"/>
      <c r="E95" s="182"/>
      <c r="F95" s="10" t="s">
        <v>165</v>
      </c>
      <c r="G95" s="32">
        <v>404.8</v>
      </c>
      <c r="H95" s="32"/>
      <c r="I95" s="13">
        <v>4837.68</v>
      </c>
      <c r="J95" s="72"/>
      <c r="K95" s="131"/>
      <c r="L95" s="72">
        <v>4837.68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5622.6753247461802</v>
      </c>
      <c r="T95" s="2">
        <f t="shared" si="3"/>
        <v>5622.6753247461802</v>
      </c>
    </row>
    <row r="96" spans="1:20" s="2" customFormat="1" ht="45" x14ac:dyDescent="0.25">
      <c r="A96" s="10" t="s">
        <v>108</v>
      </c>
      <c r="B96" s="11" t="s">
        <v>4267</v>
      </c>
      <c r="C96" s="182" t="s">
        <v>3980</v>
      </c>
      <c r="D96" s="182"/>
      <c r="E96" s="182"/>
      <c r="F96" s="10" t="s">
        <v>35</v>
      </c>
      <c r="G96" s="12">
        <v>500</v>
      </c>
      <c r="H96" s="12"/>
      <c r="I96" s="13">
        <v>5672.3</v>
      </c>
      <c r="J96" s="72"/>
      <c r="K96" s="131"/>
      <c r="L96" s="72">
        <v>5672.3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6592.7265227459702</v>
      </c>
      <c r="T96" s="2">
        <f t="shared" si="3"/>
        <v>6592.7265227459702</v>
      </c>
    </row>
    <row r="97" spans="1:20" s="2" customFormat="1" ht="45" x14ac:dyDescent="0.25">
      <c r="A97" s="10" t="s">
        <v>110</v>
      </c>
      <c r="B97" s="11" t="s">
        <v>4268</v>
      </c>
      <c r="C97" s="182" t="s">
        <v>3982</v>
      </c>
      <c r="D97" s="182"/>
      <c r="E97" s="182"/>
      <c r="F97" s="10" t="s">
        <v>35</v>
      </c>
      <c r="G97" s="12">
        <v>500</v>
      </c>
      <c r="H97" s="12"/>
      <c r="I97" s="13">
        <v>1861.9</v>
      </c>
      <c r="J97" s="72"/>
      <c r="K97" s="131"/>
      <c r="L97" s="72">
        <v>1861.9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2164.0247364738698</v>
      </c>
      <c r="T97" s="2">
        <f t="shared" si="3"/>
        <v>2164.0247364738698</v>
      </c>
    </row>
    <row r="98" spans="1:20" s="2" customFormat="1" ht="15" x14ac:dyDescent="0.25">
      <c r="A98" s="10" t="s">
        <v>112</v>
      </c>
      <c r="B98" s="11" t="s">
        <v>4009</v>
      </c>
      <c r="C98" s="182" t="s">
        <v>4010</v>
      </c>
      <c r="D98" s="182"/>
      <c r="E98" s="182"/>
      <c r="F98" s="10" t="s">
        <v>3928</v>
      </c>
      <c r="G98" s="31">
        <v>0.25</v>
      </c>
      <c r="H98" s="31"/>
      <c r="I98" s="13">
        <v>5279.89</v>
      </c>
      <c r="J98" s="72"/>
      <c r="K98" s="131"/>
      <c r="L98" s="72">
        <v>372.12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6136.6413694940702</v>
      </c>
      <c r="T98" s="2">
        <f t="shared" si="3"/>
        <v>432.50275790142098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12389.04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14399.371083927301</v>
      </c>
      <c r="T99" s="2">
        <f t="shared" si="3"/>
        <v>0</v>
      </c>
    </row>
    <row r="100" spans="1:20" s="2" customFormat="1" ht="22.5" x14ac:dyDescent="0.25">
      <c r="A100" s="20"/>
      <c r="B100" s="21" t="s">
        <v>871</v>
      </c>
      <c r="C100" s="183" t="s">
        <v>872</v>
      </c>
      <c r="D100" s="183"/>
      <c r="E100" s="183"/>
      <c r="F100" s="22" t="s">
        <v>216</v>
      </c>
      <c r="G100" s="17" t="s">
        <v>5026</v>
      </c>
      <c r="H100" s="17"/>
      <c r="I100" s="23">
        <v>39.08</v>
      </c>
      <c r="J100" s="109"/>
      <c r="K100" s="132"/>
      <c r="L100" s="147">
        <v>39.08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45.4213903546908</v>
      </c>
      <c r="T100" s="2">
        <f t="shared" si="3"/>
        <v>45.4213903546908</v>
      </c>
    </row>
    <row r="101" spans="1:20" s="2" customFormat="1" ht="22.5" x14ac:dyDescent="0.25">
      <c r="A101" s="20"/>
      <c r="B101" s="21" t="s">
        <v>4012</v>
      </c>
      <c r="C101" s="183" t="s">
        <v>4013</v>
      </c>
      <c r="D101" s="183"/>
      <c r="E101" s="183"/>
      <c r="F101" s="22" t="s">
        <v>216</v>
      </c>
      <c r="G101" s="17" t="s">
        <v>5026</v>
      </c>
      <c r="H101" s="17"/>
      <c r="I101" s="23">
        <v>1.02</v>
      </c>
      <c r="J101" s="109"/>
      <c r="K101" s="132"/>
      <c r="L101" s="147">
        <v>1.02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1.1855122354601999</v>
      </c>
      <c r="T101" s="2">
        <f t="shared" si="3"/>
        <v>1.1855122354601999</v>
      </c>
    </row>
    <row r="102" spans="1:20" s="2" customFormat="1" ht="22.5" x14ac:dyDescent="0.25">
      <c r="A102" s="20"/>
      <c r="B102" s="21" t="s">
        <v>28</v>
      </c>
      <c r="C102" s="183" t="s">
        <v>29</v>
      </c>
      <c r="D102" s="183"/>
      <c r="E102" s="183"/>
      <c r="F102" s="22" t="s">
        <v>30</v>
      </c>
      <c r="G102" s="17" t="s">
        <v>5027</v>
      </c>
      <c r="H102" s="17"/>
      <c r="I102" s="23">
        <v>2.87</v>
      </c>
      <c r="J102" s="109"/>
      <c r="K102" s="132"/>
      <c r="L102" s="147">
        <v>2.87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3.3357059958536999</v>
      </c>
      <c r="T102" s="2">
        <f t="shared" si="3"/>
        <v>3.3357059958536999</v>
      </c>
    </row>
    <row r="103" spans="1:20" s="2" customFormat="1" ht="45" x14ac:dyDescent="0.25">
      <c r="A103" s="10" t="s">
        <v>117</v>
      </c>
      <c r="B103" s="11" t="s">
        <v>4271</v>
      </c>
      <c r="C103" s="182" t="s">
        <v>4016</v>
      </c>
      <c r="D103" s="182"/>
      <c r="E103" s="182"/>
      <c r="F103" s="10" t="s">
        <v>165</v>
      </c>
      <c r="G103" s="31">
        <v>25.75</v>
      </c>
      <c r="H103" s="31"/>
      <c r="I103" s="13">
        <v>1197.48</v>
      </c>
      <c r="J103" s="72"/>
      <c r="K103" s="131"/>
      <c r="L103" s="72">
        <v>1197.48</v>
      </c>
      <c r="M103" s="13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1391.7913644302701</v>
      </c>
      <c r="T103" s="2">
        <f t="shared" si="3"/>
        <v>1391.7913644302701</v>
      </c>
    </row>
    <row r="104" spans="1:20" s="55" customFormat="1" ht="20.25" customHeight="1" x14ac:dyDescent="0.25">
      <c r="A104" s="184" t="s">
        <v>6535</v>
      </c>
      <c r="B104" s="185"/>
      <c r="C104" s="185"/>
      <c r="D104" s="185"/>
      <c r="E104" s="185"/>
      <c r="F104" s="185"/>
      <c r="G104" s="185"/>
      <c r="H104" s="165"/>
      <c r="I104" s="166"/>
      <c r="J104" s="167"/>
      <c r="K104" s="168"/>
      <c r="L104" s="169"/>
      <c r="M104" s="170"/>
    </row>
    <row r="105" spans="1:20" s="172" customFormat="1" ht="20.25" customHeight="1" thickBot="1" x14ac:dyDescent="0.3">
      <c r="A105" s="174" t="s">
        <v>6546</v>
      </c>
      <c r="B105" s="175"/>
      <c r="C105" s="175"/>
      <c r="D105" s="175"/>
      <c r="E105" s="175"/>
      <c r="F105" s="175"/>
      <c r="G105" s="175"/>
      <c r="H105" s="171"/>
      <c r="I105" s="176"/>
      <c r="J105" s="177"/>
      <c r="K105" s="177"/>
      <c r="L105" s="177"/>
      <c r="M105" s="178"/>
    </row>
    <row r="106" spans="1:20" s="172" customFormat="1" ht="20.25" customHeight="1" thickBot="1" x14ac:dyDescent="0.3">
      <c r="A106" s="174" t="s">
        <v>6547</v>
      </c>
      <c r="B106" s="175"/>
      <c r="C106" s="175"/>
      <c r="D106" s="175"/>
      <c r="E106" s="175"/>
      <c r="F106" s="175"/>
      <c r="G106" s="175"/>
      <c r="H106" s="171"/>
      <c r="I106" s="179"/>
      <c r="J106" s="180"/>
      <c r="K106" s="180"/>
      <c r="L106" s="180"/>
      <c r="M106" s="181"/>
    </row>
    <row r="107" spans="1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ref="S108:S171" si="4">I108*N108*O108*P108*Q108*R108</f>
        <v>0</v>
      </c>
      <c r="T108" s="2">
        <f t="shared" ref="T108:T171" si="5">L108*N108*O108*P108*Q108*R108</f>
        <v>0</v>
      </c>
    </row>
    <row r="109" spans="1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ref="S172:S235" si="6">I172*N172*O172*P172*Q172*R172</f>
        <v>0</v>
      </c>
      <c r="T172" s="2">
        <f t="shared" ref="T172:T235" si="7">L172*N172*O172*P172*Q172*R172</f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ref="S236:S299" si="8">I236*N236*O236*P236*Q236*R236</f>
        <v>0</v>
      </c>
      <c r="T236" s="2">
        <f t="shared" ref="T236:T299" si="9">L236*N236*O236*P236*Q236*R236</f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ref="S300:S363" si="10">I300*N300*O300*P300*Q300*R300</f>
        <v>0</v>
      </c>
      <c r="T300" s="2">
        <f t="shared" ref="T300:T363" si="11">L300*N300*O300*P300*Q300*R300</f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ref="S364:S427" si="12">I364*N364*O364*P364*Q364*R364</f>
        <v>0</v>
      </c>
      <c r="T364" s="2">
        <f t="shared" ref="T364:T427" si="13">L364*N364*O364*P364*Q364*R364</f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ref="S428:S491" si="14">I428*N428*O428*P428*Q428*R428</f>
        <v>0</v>
      </c>
      <c r="T428" s="2">
        <f t="shared" ref="T428:T491" si="15">L428*N428*O428*P428*Q428*R428</f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ref="S492:S555" si="16">I492*N492*O492*P492*Q492*R492</f>
        <v>0</v>
      </c>
      <c r="T492" s="2">
        <f t="shared" ref="T492:T555" si="17">L492*N492*O492*P492*Q492*R492</f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ref="S556:S619" si="18">I556*N556*O556*P556*Q556*R556</f>
        <v>0</v>
      </c>
      <c r="T556" s="2">
        <f t="shared" ref="T556:T619" si="19">L556*N556*O556*P556*Q556*R556</f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ref="S620:S634" si="20">I620*N620*O620*P620*Q620*R620</f>
        <v>0</v>
      </c>
      <c r="T620" s="2">
        <f t="shared" ref="T620:T634" si="21">L620*N620*O620*P620*Q620*R620</f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</sheetData>
  <autoFilter ref="A11:T634" xr:uid="{00000000-0001-0000-1300-000000000000}"/>
  <mergeCells count="95"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18:E18"/>
    <mergeCell ref="C19:E19"/>
    <mergeCell ref="A20:L20"/>
    <mergeCell ref="C21:E21"/>
    <mergeCell ref="A12:L12"/>
    <mergeCell ref="C13:E13"/>
    <mergeCell ref="C15:E15"/>
    <mergeCell ref="C16:E16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50:E50"/>
    <mergeCell ref="C51:E51"/>
    <mergeCell ref="C52:E52"/>
    <mergeCell ref="C54:E54"/>
    <mergeCell ref="C55:E55"/>
    <mergeCell ref="C45:E45"/>
    <mergeCell ref="C46:E46"/>
    <mergeCell ref="C47:E47"/>
    <mergeCell ref="C48:E48"/>
    <mergeCell ref="C49:E49"/>
    <mergeCell ref="C61:E61"/>
    <mergeCell ref="C63:E63"/>
    <mergeCell ref="C64:E64"/>
    <mergeCell ref="C65:E65"/>
    <mergeCell ref="C66:E66"/>
    <mergeCell ref="C56:E56"/>
    <mergeCell ref="C57:E57"/>
    <mergeCell ref="C58:E58"/>
    <mergeCell ref="C59:E59"/>
    <mergeCell ref="C60:E60"/>
    <mergeCell ref="C72:E7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84:E84"/>
    <mergeCell ref="C85:E85"/>
    <mergeCell ref="C86:E86"/>
    <mergeCell ref="C87:E87"/>
    <mergeCell ref="C88:E88"/>
    <mergeCell ref="C78:E78"/>
    <mergeCell ref="C79:E79"/>
    <mergeCell ref="C80:E80"/>
    <mergeCell ref="C81:E81"/>
    <mergeCell ref="C83:E83"/>
    <mergeCell ref="C95:E95"/>
    <mergeCell ref="C96:E96"/>
    <mergeCell ref="C97:E97"/>
    <mergeCell ref="C98:E98"/>
    <mergeCell ref="C100:E100"/>
    <mergeCell ref="C89:E89"/>
    <mergeCell ref="C90:E90"/>
    <mergeCell ref="C92:E92"/>
    <mergeCell ref="C93:E93"/>
    <mergeCell ref="C94:E94"/>
    <mergeCell ref="I105:M105"/>
    <mergeCell ref="I106:M106"/>
    <mergeCell ref="C101:E101"/>
    <mergeCell ref="C102:E102"/>
    <mergeCell ref="C103:E103"/>
    <mergeCell ref="A104:G104"/>
    <mergeCell ref="A105:G105"/>
    <mergeCell ref="A106:G1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T632"/>
  <sheetViews>
    <sheetView topLeftCell="A78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5028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5029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5030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3914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15</v>
      </c>
      <c r="C13" s="182" t="s">
        <v>16</v>
      </c>
      <c r="D13" s="182"/>
      <c r="E13" s="182"/>
      <c r="F13" s="10" t="s">
        <v>17</v>
      </c>
      <c r="G13" s="12">
        <v>1</v>
      </c>
      <c r="H13" s="12"/>
      <c r="I13" s="13">
        <v>4646.7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3" t="s">
        <v>20</v>
      </c>
      <c r="D15" s="183"/>
      <c r="E15" s="183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3" t="s">
        <v>24</v>
      </c>
      <c r="D16" s="183"/>
      <c r="E16" s="183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3" t="s">
        <v>26</v>
      </c>
      <c r="D17" s="183"/>
      <c r="E17" s="183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3" t="s">
        <v>29</v>
      </c>
      <c r="D18" s="183"/>
      <c r="E18" s="183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82" t="s">
        <v>3916</v>
      </c>
      <c r="D19" s="182"/>
      <c r="E19" s="182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9" t="s">
        <v>3917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4145</v>
      </c>
      <c r="C21" s="182" t="s">
        <v>4146</v>
      </c>
      <c r="D21" s="182"/>
      <c r="E21" s="182"/>
      <c r="F21" s="10" t="s">
        <v>3920</v>
      </c>
      <c r="G21" s="31">
        <v>0.06</v>
      </c>
      <c r="H21" s="31"/>
      <c r="I21" s="13">
        <v>1406.98</v>
      </c>
      <c r="J21" s="72"/>
      <c r="K21" s="131"/>
      <c r="L21" s="72">
        <v>84.08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1635.2862794586199</v>
      </c>
      <c r="T21" s="2">
        <f t="shared" si="1"/>
        <v>97.723400742640806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3346.33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3889.3285871446401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3" t="s">
        <v>3922</v>
      </c>
      <c r="D23" s="183"/>
      <c r="E23" s="183"/>
      <c r="F23" s="22" t="s">
        <v>71</v>
      </c>
      <c r="G23" s="17" t="s">
        <v>5031</v>
      </c>
      <c r="H23" s="17"/>
      <c r="I23" s="23">
        <v>0.73</v>
      </c>
      <c r="J23" s="109"/>
      <c r="K23" s="132"/>
      <c r="L23" s="147">
        <v>0.73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0.84845483518230003</v>
      </c>
      <c r="T23" s="2">
        <f t="shared" si="1"/>
        <v>0.84845483518230003</v>
      </c>
    </row>
    <row r="24" spans="1:20" s="2" customFormat="1" ht="22.5" x14ac:dyDescent="0.25">
      <c r="A24" s="20"/>
      <c r="B24" s="21" t="s">
        <v>911</v>
      </c>
      <c r="C24" s="183" t="s">
        <v>912</v>
      </c>
      <c r="D24" s="183"/>
      <c r="E24" s="183"/>
      <c r="F24" s="22" t="s">
        <v>21</v>
      </c>
      <c r="G24" s="17" t="s">
        <v>5032</v>
      </c>
      <c r="H24" s="17"/>
      <c r="I24" s="23">
        <v>0.05</v>
      </c>
      <c r="J24" s="109"/>
      <c r="K24" s="132"/>
      <c r="L24" s="147">
        <v>0.05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5.8113344875500003E-2</v>
      </c>
      <c r="T24" s="2">
        <f t="shared" si="1"/>
        <v>5.8113344875500003E-2</v>
      </c>
    </row>
    <row r="25" spans="1:20" s="2" customFormat="1" ht="22.5" x14ac:dyDescent="0.25">
      <c r="A25" s="20"/>
      <c r="B25" s="21" t="s">
        <v>23</v>
      </c>
      <c r="C25" s="183" t="s">
        <v>24</v>
      </c>
      <c r="D25" s="183"/>
      <c r="E25" s="183"/>
      <c r="F25" s="22" t="s">
        <v>21</v>
      </c>
      <c r="G25" s="17" t="s">
        <v>5033</v>
      </c>
      <c r="H25" s="17"/>
      <c r="I25" s="23">
        <v>1.1599999999999999</v>
      </c>
      <c r="J25" s="109"/>
      <c r="K25" s="132"/>
      <c r="L25" s="147">
        <v>1.1599999999999999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1.3482296011116</v>
      </c>
      <c r="T25" s="2">
        <f t="shared" si="1"/>
        <v>1.3482296011116</v>
      </c>
    </row>
    <row r="26" spans="1:20" s="2" customFormat="1" ht="22.5" x14ac:dyDescent="0.25">
      <c r="A26" s="20"/>
      <c r="B26" s="21" t="s">
        <v>916</v>
      </c>
      <c r="C26" s="183" t="s">
        <v>917</v>
      </c>
      <c r="D26" s="183"/>
      <c r="E26" s="183"/>
      <c r="F26" s="22" t="s">
        <v>21</v>
      </c>
      <c r="G26" s="17" t="s">
        <v>5034</v>
      </c>
      <c r="H26" s="17"/>
      <c r="I26" s="23">
        <v>0.14000000000000001</v>
      </c>
      <c r="J26" s="109"/>
      <c r="K26" s="132"/>
      <c r="L26" s="147">
        <v>0.14000000000000001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0.16271736565139999</v>
      </c>
      <c r="T26" s="2">
        <f t="shared" si="1"/>
        <v>0.16271736565139999</v>
      </c>
    </row>
    <row r="27" spans="1:20" s="2" customFormat="1" ht="22.5" x14ac:dyDescent="0.25">
      <c r="A27" s="20"/>
      <c r="B27" s="21" t="s">
        <v>3926</v>
      </c>
      <c r="C27" s="183" t="s">
        <v>3927</v>
      </c>
      <c r="D27" s="183"/>
      <c r="E27" s="183"/>
      <c r="F27" s="22" t="s">
        <v>3928</v>
      </c>
      <c r="G27" s="17" t="s">
        <v>5035</v>
      </c>
      <c r="H27" s="17"/>
      <c r="I27" s="23">
        <v>0.64</v>
      </c>
      <c r="J27" s="109"/>
      <c r="K27" s="132"/>
      <c r="L27" s="147">
        <v>0.64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0.7438508144064</v>
      </c>
      <c r="T27" s="2">
        <f t="shared" si="1"/>
        <v>0.7438508144064</v>
      </c>
    </row>
    <row r="28" spans="1:20" s="2" customFormat="1" ht="22.5" x14ac:dyDescent="0.25">
      <c r="A28" s="20"/>
      <c r="B28" s="21" t="s">
        <v>918</v>
      </c>
      <c r="C28" s="183" t="s">
        <v>919</v>
      </c>
      <c r="D28" s="183"/>
      <c r="E28" s="183"/>
      <c r="F28" s="22" t="s">
        <v>21</v>
      </c>
      <c r="G28" s="17" t="s">
        <v>5036</v>
      </c>
      <c r="H28" s="17"/>
      <c r="I28" s="23">
        <v>2.38</v>
      </c>
      <c r="J28" s="109"/>
      <c r="K28" s="132"/>
      <c r="L28" s="147">
        <v>2.38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2.7661952160737999</v>
      </c>
      <c r="T28" s="2">
        <f t="shared" si="1"/>
        <v>2.7661952160737999</v>
      </c>
    </row>
    <row r="29" spans="1:20" s="2" customFormat="1" ht="22.5" x14ac:dyDescent="0.25">
      <c r="A29" s="20"/>
      <c r="B29" s="21" t="s">
        <v>922</v>
      </c>
      <c r="C29" s="183" t="s">
        <v>923</v>
      </c>
      <c r="D29" s="183"/>
      <c r="E29" s="183"/>
      <c r="F29" s="22" t="s">
        <v>216</v>
      </c>
      <c r="G29" s="17" t="s">
        <v>5037</v>
      </c>
      <c r="H29" s="17"/>
      <c r="I29" s="23">
        <v>3.58</v>
      </c>
      <c r="J29" s="109"/>
      <c r="K29" s="132"/>
      <c r="L29" s="147">
        <v>3.58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4.1609154930857999</v>
      </c>
      <c r="T29" s="2">
        <f t="shared" si="1"/>
        <v>4.1609154930857999</v>
      </c>
    </row>
    <row r="30" spans="1:20" s="2" customFormat="1" ht="22.5" x14ac:dyDescent="0.25">
      <c r="A30" s="20"/>
      <c r="B30" s="21" t="s">
        <v>932</v>
      </c>
      <c r="C30" s="183" t="s">
        <v>933</v>
      </c>
      <c r="D30" s="183"/>
      <c r="E30" s="183"/>
      <c r="F30" s="22" t="s">
        <v>21</v>
      </c>
      <c r="G30" s="17" t="s">
        <v>5035</v>
      </c>
      <c r="H30" s="17"/>
      <c r="I30" s="23">
        <v>0.25</v>
      </c>
      <c r="J30" s="109"/>
      <c r="K30" s="132"/>
      <c r="L30" s="147">
        <v>0.25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0.29056672437749997</v>
      </c>
      <c r="T30" s="2">
        <f t="shared" si="1"/>
        <v>0.29056672437749997</v>
      </c>
    </row>
    <row r="31" spans="1:20" s="2" customFormat="1" ht="22.5" x14ac:dyDescent="0.25">
      <c r="A31" s="20"/>
      <c r="B31" s="21" t="s">
        <v>28</v>
      </c>
      <c r="C31" s="183" t="s">
        <v>29</v>
      </c>
      <c r="D31" s="183"/>
      <c r="E31" s="183"/>
      <c r="F31" s="22" t="s">
        <v>30</v>
      </c>
      <c r="G31" s="17" t="s">
        <v>5038</v>
      </c>
      <c r="H31" s="17"/>
      <c r="I31" s="23">
        <v>0.78</v>
      </c>
      <c r="J31" s="109"/>
      <c r="K31" s="132"/>
      <c r="L31" s="147">
        <v>0.78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0.90656818005780004</v>
      </c>
      <c r="T31" s="2">
        <f t="shared" si="1"/>
        <v>0.90656818005780004</v>
      </c>
    </row>
    <row r="32" spans="1:20" s="2" customFormat="1" ht="15" x14ac:dyDescent="0.25">
      <c r="A32" s="10" t="s">
        <v>38</v>
      </c>
      <c r="B32" s="11" t="s">
        <v>3918</v>
      </c>
      <c r="C32" s="182" t="s">
        <v>3919</v>
      </c>
      <c r="D32" s="182"/>
      <c r="E32" s="182"/>
      <c r="F32" s="10" t="s">
        <v>3920</v>
      </c>
      <c r="G32" s="31">
        <v>3.12</v>
      </c>
      <c r="H32" s="31"/>
      <c r="I32" s="13">
        <v>36180.519999999997</v>
      </c>
      <c r="J32" s="72"/>
      <c r="K32" s="131"/>
      <c r="L32" s="72">
        <v>3092.35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42051.420730698497</v>
      </c>
      <c r="T32" s="2">
        <f t="shared" si="1"/>
        <v>3594.1360405150499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85025.27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98822.056772850105</v>
      </c>
      <c r="T33" s="2">
        <f t="shared" si="1"/>
        <v>0</v>
      </c>
    </row>
    <row r="34" spans="1:20" s="2" customFormat="1" ht="22.5" x14ac:dyDescent="0.25">
      <c r="A34" s="20"/>
      <c r="B34" s="21" t="s">
        <v>3921</v>
      </c>
      <c r="C34" s="183" t="s">
        <v>3922</v>
      </c>
      <c r="D34" s="183"/>
      <c r="E34" s="183"/>
      <c r="F34" s="22" t="s">
        <v>71</v>
      </c>
      <c r="G34" s="17" t="s">
        <v>5039</v>
      </c>
      <c r="H34" s="17"/>
      <c r="I34" s="23">
        <v>18.87</v>
      </c>
      <c r="J34" s="109"/>
      <c r="K34" s="132"/>
      <c r="L34" s="147">
        <v>18.87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21.931976356013699</v>
      </c>
      <c r="T34" s="2">
        <f t="shared" si="1"/>
        <v>21.931976356013699</v>
      </c>
    </row>
    <row r="35" spans="1:20" s="2" customFormat="1" ht="22.5" x14ac:dyDescent="0.25">
      <c r="A35" s="20"/>
      <c r="B35" s="21" t="s">
        <v>911</v>
      </c>
      <c r="C35" s="183" t="s">
        <v>912</v>
      </c>
      <c r="D35" s="183"/>
      <c r="E35" s="183"/>
      <c r="F35" s="22" t="s">
        <v>21</v>
      </c>
      <c r="G35" s="17" t="s">
        <v>5040</v>
      </c>
      <c r="H35" s="17"/>
      <c r="I35" s="23">
        <v>1.04</v>
      </c>
      <c r="J35" s="109"/>
      <c r="K35" s="132"/>
      <c r="L35" s="147">
        <v>1.04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1.2087575734103999</v>
      </c>
      <c r="T35" s="2">
        <f t="shared" si="1"/>
        <v>1.2087575734103999</v>
      </c>
    </row>
    <row r="36" spans="1:20" s="2" customFormat="1" ht="22.5" x14ac:dyDescent="0.25">
      <c r="A36" s="20"/>
      <c r="B36" s="21" t="s">
        <v>916</v>
      </c>
      <c r="C36" s="183" t="s">
        <v>917</v>
      </c>
      <c r="D36" s="183"/>
      <c r="E36" s="183"/>
      <c r="F36" s="22" t="s">
        <v>21</v>
      </c>
      <c r="G36" s="17" t="s">
        <v>5041</v>
      </c>
      <c r="H36" s="17"/>
      <c r="I36" s="23">
        <v>3.7</v>
      </c>
      <c r="J36" s="109"/>
      <c r="K36" s="132"/>
      <c r="L36" s="147">
        <v>3.7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4.3003875207869999</v>
      </c>
      <c r="T36" s="2">
        <f t="shared" si="1"/>
        <v>4.3003875207869999</v>
      </c>
    </row>
    <row r="37" spans="1:20" s="2" customFormat="1" ht="22.5" x14ac:dyDescent="0.25">
      <c r="A37" s="20"/>
      <c r="B37" s="21" t="s">
        <v>3926</v>
      </c>
      <c r="C37" s="183" t="s">
        <v>3927</v>
      </c>
      <c r="D37" s="183"/>
      <c r="E37" s="183"/>
      <c r="F37" s="22" t="s">
        <v>3928</v>
      </c>
      <c r="G37" s="17" t="s">
        <v>5042</v>
      </c>
      <c r="H37" s="17"/>
      <c r="I37" s="23">
        <v>33.36</v>
      </c>
      <c r="J37" s="109"/>
      <c r="K37" s="132"/>
      <c r="L37" s="147">
        <v>33.36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38.773223700933599</v>
      </c>
      <c r="T37" s="2">
        <f t="shared" si="1"/>
        <v>38.773223700933599</v>
      </c>
    </row>
    <row r="38" spans="1:20" s="2" customFormat="1" ht="22.5" x14ac:dyDescent="0.25">
      <c r="A38" s="20"/>
      <c r="B38" s="21" t="s">
        <v>918</v>
      </c>
      <c r="C38" s="183" t="s">
        <v>919</v>
      </c>
      <c r="D38" s="183"/>
      <c r="E38" s="183"/>
      <c r="F38" s="22" t="s">
        <v>21</v>
      </c>
      <c r="G38" s="17" t="s">
        <v>5043</v>
      </c>
      <c r="H38" s="17"/>
      <c r="I38" s="23">
        <v>61.91</v>
      </c>
      <c r="J38" s="109"/>
      <c r="K38" s="132"/>
      <c r="L38" s="147">
        <v>61.91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71.955943624844096</v>
      </c>
      <c r="T38" s="2">
        <f t="shared" si="1"/>
        <v>71.955943624844096</v>
      </c>
    </row>
    <row r="39" spans="1:20" s="2" customFormat="1" ht="22.5" x14ac:dyDescent="0.25">
      <c r="A39" s="20"/>
      <c r="B39" s="21" t="s">
        <v>922</v>
      </c>
      <c r="C39" s="183" t="s">
        <v>923</v>
      </c>
      <c r="D39" s="183"/>
      <c r="E39" s="183"/>
      <c r="F39" s="22" t="s">
        <v>216</v>
      </c>
      <c r="G39" s="17" t="s">
        <v>5044</v>
      </c>
      <c r="H39" s="17"/>
      <c r="I39" s="23">
        <v>185.92</v>
      </c>
      <c r="J39" s="109"/>
      <c r="K39" s="132"/>
      <c r="L39" s="147">
        <v>185.92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216.08866158505899</v>
      </c>
      <c r="T39" s="2">
        <f t="shared" si="1"/>
        <v>216.08866158505899</v>
      </c>
    </row>
    <row r="40" spans="1:20" s="2" customFormat="1" ht="22.5" x14ac:dyDescent="0.25">
      <c r="A40" s="20"/>
      <c r="B40" s="21" t="s">
        <v>3932</v>
      </c>
      <c r="C40" s="183" t="s">
        <v>3933</v>
      </c>
      <c r="D40" s="183"/>
      <c r="E40" s="183"/>
      <c r="F40" s="22" t="s">
        <v>21</v>
      </c>
      <c r="G40" s="17" t="s">
        <v>5045</v>
      </c>
      <c r="H40" s="17"/>
      <c r="I40" s="23">
        <v>19.7</v>
      </c>
      <c r="J40" s="109"/>
      <c r="K40" s="132"/>
      <c r="L40" s="147">
        <v>19.7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22.896657880947</v>
      </c>
      <c r="T40" s="2">
        <f t="shared" si="1"/>
        <v>22.896657880947</v>
      </c>
    </row>
    <row r="41" spans="1:20" s="2" customFormat="1" ht="22.5" x14ac:dyDescent="0.25">
      <c r="A41" s="20"/>
      <c r="B41" s="21" t="s">
        <v>932</v>
      </c>
      <c r="C41" s="183" t="s">
        <v>933</v>
      </c>
      <c r="D41" s="183"/>
      <c r="E41" s="183"/>
      <c r="F41" s="22" t="s">
        <v>21</v>
      </c>
      <c r="G41" s="17" t="s">
        <v>5042</v>
      </c>
      <c r="H41" s="17"/>
      <c r="I41" s="23">
        <v>12.86</v>
      </c>
      <c r="J41" s="109"/>
      <c r="K41" s="132"/>
      <c r="L41" s="147">
        <v>12.86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14.9467523019786</v>
      </c>
      <c r="T41" s="2">
        <f t="shared" si="1"/>
        <v>14.9467523019786</v>
      </c>
    </row>
    <row r="42" spans="1:20" s="2" customFormat="1" ht="22.5" x14ac:dyDescent="0.25">
      <c r="A42" s="20"/>
      <c r="B42" s="21" t="s">
        <v>28</v>
      </c>
      <c r="C42" s="183" t="s">
        <v>29</v>
      </c>
      <c r="D42" s="183"/>
      <c r="E42" s="183"/>
      <c r="F42" s="22" t="s">
        <v>30</v>
      </c>
      <c r="G42" s="17" t="s">
        <v>5046</v>
      </c>
      <c r="H42" s="17"/>
      <c r="I42" s="23">
        <v>19.72</v>
      </c>
      <c r="J42" s="109"/>
      <c r="K42" s="132"/>
      <c r="L42" s="147">
        <v>19.72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22.919903218897201</v>
      </c>
      <c r="T42" s="2">
        <f t="shared" si="1"/>
        <v>22.919903218897201</v>
      </c>
    </row>
    <row r="43" spans="1:20" s="2" customFormat="1" ht="15" x14ac:dyDescent="0.25">
      <c r="A43" s="10" t="s">
        <v>46</v>
      </c>
      <c r="B43" s="11" t="s">
        <v>3936</v>
      </c>
      <c r="C43" s="182" t="s">
        <v>3937</v>
      </c>
      <c r="D43" s="182"/>
      <c r="E43" s="182"/>
      <c r="F43" s="10" t="s">
        <v>3928</v>
      </c>
      <c r="G43" s="31">
        <v>2.2400000000000002</v>
      </c>
      <c r="H43" s="31"/>
      <c r="I43" s="13">
        <v>9670.8799999999992</v>
      </c>
      <c r="J43" s="72"/>
      <c r="K43" s="131"/>
      <c r="L43" s="72">
        <v>1024.43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11240.1436937915</v>
      </c>
      <c r="T43" s="2">
        <f t="shared" si="1"/>
        <v>1190.6610778161701</v>
      </c>
    </row>
    <row r="44" spans="1:20" s="2" customFormat="1" ht="15" x14ac:dyDescent="0.25">
      <c r="A44" s="14"/>
      <c r="B44" s="15"/>
      <c r="C44" s="15"/>
      <c r="D44" s="15"/>
      <c r="E44" s="16" t="s">
        <v>18</v>
      </c>
      <c r="F44" s="16"/>
      <c r="G44" s="17"/>
      <c r="H44" s="17"/>
      <c r="I44" s="18">
        <v>22195.25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25796.804356958801</v>
      </c>
      <c r="T44" s="2">
        <f t="shared" si="1"/>
        <v>0</v>
      </c>
    </row>
    <row r="45" spans="1:20" s="2" customFormat="1" ht="22.5" x14ac:dyDescent="0.25">
      <c r="A45" s="20"/>
      <c r="B45" s="21" t="s">
        <v>3938</v>
      </c>
      <c r="C45" s="183" t="s">
        <v>3939</v>
      </c>
      <c r="D45" s="183"/>
      <c r="E45" s="183"/>
      <c r="F45" s="22" t="s">
        <v>71</v>
      </c>
      <c r="G45" s="17" t="s">
        <v>5047</v>
      </c>
      <c r="H45" s="17"/>
      <c r="I45" s="23">
        <v>22.41</v>
      </c>
      <c r="J45" s="109"/>
      <c r="K45" s="132"/>
      <c r="L45" s="147">
        <v>22.41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26.046401173199101</v>
      </c>
      <c r="T45" s="2">
        <f t="shared" si="1"/>
        <v>26.046401173199101</v>
      </c>
    </row>
    <row r="46" spans="1:20" s="2" customFormat="1" ht="22.5" x14ac:dyDescent="0.25">
      <c r="A46" s="20"/>
      <c r="B46" s="21" t="s">
        <v>25</v>
      </c>
      <c r="C46" s="183" t="s">
        <v>26</v>
      </c>
      <c r="D46" s="183"/>
      <c r="E46" s="183"/>
      <c r="F46" s="22" t="s">
        <v>21</v>
      </c>
      <c r="G46" s="17" t="s">
        <v>5048</v>
      </c>
      <c r="H46" s="17"/>
      <c r="I46" s="23">
        <v>1.1399999999999999</v>
      </c>
      <c r="J46" s="109"/>
      <c r="K46" s="132"/>
      <c r="L46" s="147">
        <v>1.1399999999999999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1.3249842631613999</v>
      </c>
      <c r="T46" s="2">
        <f t="shared" si="1"/>
        <v>1.3249842631613999</v>
      </c>
    </row>
    <row r="47" spans="1:20" s="2" customFormat="1" ht="22.5" x14ac:dyDescent="0.25">
      <c r="A47" s="20"/>
      <c r="B47" s="21" t="s">
        <v>918</v>
      </c>
      <c r="C47" s="183" t="s">
        <v>919</v>
      </c>
      <c r="D47" s="183"/>
      <c r="E47" s="183"/>
      <c r="F47" s="22" t="s">
        <v>21</v>
      </c>
      <c r="G47" s="17" t="s">
        <v>5049</v>
      </c>
      <c r="H47" s="17"/>
      <c r="I47" s="23">
        <v>71.12</v>
      </c>
      <c r="J47" s="109"/>
      <c r="K47" s="132"/>
      <c r="L47" s="147">
        <v>71.12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82.660421750911198</v>
      </c>
      <c r="T47" s="2">
        <f t="shared" si="1"/>
        <v>82.660421750911198</v>
      </c>
    </row>
    <row r="48" spans="1:20" s="2" customFormat="1" ht="22.5" x14ac:dyDescent="0.25">
      <c r="A48" s="20"/>
      <c r="B48" s="21" t="s">
        <v>3943</v>
      </c>
      <c r="C48" s="183" t="s">
        <v>3944</v>
      </c>
      <c r="D48" s="183"/>
      <c r="E48" s="183"/>
      <c r="F48" s="22" t="s">
        <v>216</v>
      </c>
      <c r="G48" s="17" t="s">
        <v>5050</v>
      </c>
      <c r="H48" s="17"/>
      <c r="I48" s="23">
        <v>14.34</v>
      </c>
      <c r="J48" s="109"/>
      <c r="K48" s="132"/>
      <c r="L48" s="147">
        <v>14.34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16.6669073102934</v>
      </c>
      <c r="T48" s="2">
        <f t="shared" si="1"/>
        <v>16.6669073102934</v>
      </c>
    </row>
    <row r="49" spans="1:20" s="2" customFormat="1" ht="22.5" x14ac:dyDescent="0.25">
      <c r="A49" s="20"/>
      <c r="B49" s="21" t="s">
        <v>3946</v>
      </c>
      <c r="C49" s="183" t="s">
        <v>3947</v>
      </c>
      <c r="D49" s="183"/>
      <c r="E49" s="183"/>
      <c r="F49" s="22" t="s">
        <v>135</v>
      </c>
      <c r="G49" s="17" t="s">
        <v>5051</v>
      </c>
      <c r="H49" s="17"/>
      <c r="I49" s="23">
        <v>4.26</v>
      </c>
      <c r="J49" s="109"/>
      <c r="K49" s="132"/>
      <c r="L49" s="147">
        <v>4.26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4.9512569833926001</v>
      </c>
      <c r="T49" s="2">
        <f t="shared" si="1"/>
        <v>4.9512569833926001</v>
      </c>
    </row>
    <row r="50" spans="1:20" s="2" customFormat="1" ht="22.5" x14ac:dyDescent="0.25">
      <c r="A50" s="20"/>
      <c r="B50" s="21" t="s">
        <v>28</v>
      </c>
      <c r="C50" s="183" t="s">
        <v>29</v>
      </c>
      <c r="D50" s="183"/>
      <c r="E50" s="183"/>
      <c r="F50" s="22" t="s">
        <v>30</v>
      </c>
      <c r="G50" s="17" t="s">
        <v>5052</v>
      </c>
      <c r="H50" s="17"/>
      <c r="I50" s="23">
        <v>5.0199999999999996</v>
      </c>
      <c r="J50" s="109"/>
      <c r="K50" s="132"/>
      <c r="L50" s="147">
        <v>5.0199999999999996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5.8345798255002004</v>
      </c>
      <c r="T50" s="2">
        <f t="shared" si="1"/>
        <v>5.8345798255002004</v>
      </c>
    </row>
    <row r="51" spans="1:20" s="2" customFormat="1" ht="45" x14ac:dyDescent="0.25">
      <c r="A51" s="10" t="s">
        <v>49</v>
      </c>
      <c r="B51" s="11" t="s">
        <v>5053</v>
      </c>
      <c r="C51" s="182" t="s">
        <v>3951</v>
      </c>
      <c r="D51" s="182"/>
      <c r="E51" s="182"/>
      <c r="F51" s="10" t="s">
        <v>165</v>
      </c>
      <c r="G51" s="32">
        <v>10.199999999999999</v>
      </c>
      <c r="H51" s="32"/>
      <c r="I51" s="13">
        <v>9266.91</v>
      </c>
      <c r="J51" s="72"/>
      <c r="K51" s="131"/>
      <c r="L51" s="72">
        <v>9266.91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10770.622735204401</v>
      </c>
      <c r="T51" s="2">
        <f t="shared" si="1"/>
        <v>10770.622735204401</v>
      </c>
    </row>
    <row r="52" spans="1:20" s="2" customFormat="1" ht="45" x14ac:dyDescent="0.25">
      <c r="A52" s="10" t="s">
        <v>54</v>
      </c>
      <c r="B52" s="11" t="s">
        <v>4112</v>
      </c>
      <c r="C52" s="182" t="s">
        <v>4113</v>
      </c>
      <c r="D52" s="182"/>
      <c r="E52" s="182"/>
      <c r="F52" s="10" t="s">
        <v>165</v>
      </c>
      <c r="G52" s="32">
        <v>61.2</v>
      </c>
      <c r="H52" s="32"/>
      <c r="I52" s="13">
        <v>33675.69</v>
      </c>
      <c r="J52" s="72"/>
      <c r="K52" s="131"/>
      <c r="L52" s="72">
        <v>33675.69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39140.139737808502</v>
      </c>
      <c r="T52" s="2">
        <f t="shared" si="1"/>
        <v>39140.139737808502</v>
      </c>
    </row>
    <row r="53" spans="1:20" s="2" customFormat="1" ht="15" x14ac:dyDescent="0.25">
      <c r="A53" s="10" t="s">
        <v>56</v>
      </c>
      <c r="B53" s="11" t="s">
        <v>3954</v>
      </c>
      <c r="C53" s="182" t="s">
        <v>3955</v>
      </c>
      <c r="D53" s="182"/>
      <c r="E53" s="182"/>
      <c r="F53" s="10" t="s">
        <v>3928</v>
      </c>
      <c r="G53" s="31">
        <v>7.55</v>
      </c>
      <c r="H53" s="31"/>
      <c r="I53" s="13">
        <v>26795.09</v>
      </c>
      <c r="J53" s="72"/>
      <c r="K53" s="131"/>
      <c r="L53" s="72">
        <v>1975.87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31143.046122801199</v>
      </c>
      <c r="T53" s="2">
        <f t="shared" si="1"/>
        <v>2296.4882947830802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62913.760000000002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73122.580645888695</v>
      </c>
      <c r="T54" s="2">
        <f t="shared" si="1"/>
        <v>0</v>
      </c>
    </row>
    <row r="55" spans="1:20" s="2" customFormat="1" ht="22.5" x14ac:dyDescent="0.25">
      <c r="A55" s="20"/>
      <c r="B55" s="21" t="s">
        <v>3938</v>
      </c>
      <c r="C55" s="183" t="s">
        <v>3939</v>
      </c>
      <c r="D55" s="183"/>
      <c r="E55" s="183"/>
      <c r="F55" s="22" t="s">
        <v>71</v>
      </c>
      <c r="G55" s="17" t="s">
        <v>5054</v>
      </c>
      <c r="H55" s="17"/>
      <c r="I55" s="23">
        <v>43.17</v>
      </c>
      <c r="J55" s="109"/>
      <c r="K55" s="132"/>
      <c r="L55" s="147">
        <v>43.17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50.1750619655067</v>
      </c>
      <c r="T55" s="2">
        <f t="shared" si="1"/>
        <v>50.1750619655067</v>
      </c>
    </row>
    <row r="56" spans="1:20" s="2" customFormat="1" ht="22.5" x14ac:dyDescent="0.25">
      <c r="A56" s="20"/>
      <c r="B56" s="21" t="s">
        <v>25</v>
      </c>
      <c r="C56" s="183" t="s">
        <v>26</v>
      </c>
      <c r="D56" s="183"/>
      <c r="E56" s="183"/>
      <c r="F56" s="22" t="s">
        <v>21</v>
      </c>
      <c r="G56" s="17" t="s">
        <v>5055</v>
      </c>
      <c r="H56" s="17"/>
      <c r="I56" s="23">
        <v>3.85</v>
      </c>
      <c r="J56" s="109"/>
      <c r="K56" s="132"/>
      <c r="L56" s="147">
        <v>3.85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4.4747275554134998</v>
      </c>
      <c r="T56" s="2">
        <f t="shared" si="1"/>
        <v>4.4747275554134998</v>
      </c>
    </row>
    <row r="57" spans="1:20" s="2" customFormat="1" ht="22.5" x14ac:dyDescent="0.25">
      <c r="A57" s="20"/>
      <c r="B57" s="21" t="s">
        <v>918</v>
      </c>
      <c r="C57" s="183" t="s">
        <v>919</v>
      </c>
      <c r="D57" s="183"/>
      <c r="E57" s="183"/>
      <c r="F57" s="22" t="s">
        <v>21</v>
      </c>
      <c r="G57" s="17" t="s">
        <v>5056</v>
      </c>
      <c r="H57" s="17"/>
      <c r="I57" s="23">
        <v>119.86</v>
      </c>
      <c r="J57" s="109"/>
      <c r="K57" s="132"/>
      <c r="L57" s="147">
        <v>119.86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139.30931033554899</v>
      </c>
      <c r="T57" s="2">
        <f t="shared" si="1"/>
        <v>139.30931033554899</v>
      </c>
    </row>
    <row r="58" spans="1:20" s="2" customFormat="1" ht="22.5" x14ac:dyDescent="0.25">
      <c r="A58" s="20"/>
      <c r="B58" s="21" t="s">
        <v>3959</v>
      </c>
      <c r="C58" s="183" t="s">
        <v>3960</v>
      </c>
      <c r="D58" s="183"/>
      <c r="E58" s="183"/>
      <c r="F58" s="22" t="s">
        <v>135</v>
      </c>
      <c r="G58" s="17" t="s">
        <v>5057</v>
      </c>
      <c r="H58" s="17"/>
      <c r="I58" s="23">
        <v>9.77</v>
      </c>
      <c r="J58" s="109"/>
      <c r="K58" s="132"/>
      <c r="L58" s="147">
        <v>9.77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11.3553475886727</v>
      </c>
      <c r="T58" s="2">
        <f t="shared" si="1"/>
        <v>11.3553475886727</v>
      </c>
    </row>
    <row r="59" spans="1:20" s="2" customFormat="1" ht="22.5" x14ac:dyDescent="0.25">
      <c r="A59" s="20"/>
      <c r="B59" s="21" t="s">
        <v>3962</v>
      </c>
      <c r="C59" s="183" t="s">
        <v>3963</v>
      </c>
      <c r="D59" s="183"/>
      <c r="E59" s="183"/>
      <c r="F59" s="22" t="s">
        <v>216</v>
      </c>
      <c r="G59" s="17" t="s">
        <v>5058</v>
      </c>
      <c r="H59" s="17"/>
      <c r="I59" s="23">
        <v>37</v>
      </c>
      <c r="J59" s="109"/>
      <c r="K59" s="132"/>
      <c r="L59" s="147">
        <v>37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43.003875207870003</v>
      </c>
      <c r="T59" s="2">
        <f t="shared" si="1"/>
        <v>43.003875207870003</v>
      </c>
    </row>
    <row r="60" spans="1:20" s="2" customFormat="1" ht="22.5" x14ac:dyDescent="0.25">
      <c r="A60" s="20"/>
      <c r="B60" s="21" t="s">
        <v>28</v>
      </c>
      <c r="C60" s="183" t="s">
        <v>29</v>
      </c>
      <c r="D60" s="183"/>
      <c r="E60" s="183"/>
      <c r="F60" s="22" t="s">
        <v>30</v>
      </c>
      <c r="G60" s="17" t="s">
        <v>5059</v>
      </c>
      <c r="H60" s="17"/>
      <c r="I60" s="23">
        <v>14.5</v>
      </c>
      <c r="J60" s="109"/>
      <c r="K60" s="132"/>
      <c r="L60" s="147">
        <v>14.5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16.852870013895</v>
      </c>
      <c r="T60" s="2">
        <f t="shared" si="1"/>
        <v>16.852870013895</v>
      </c>
    </row>
    <row r="61" spans="1:20" s="2" customFormat="1" ht="45" x14ac:dyDescent="0.25">
      <c r="A61" s="10" t="s">
        <v>833</v>
      </c>
      <c r="B61" s="11" t="s">
        <v>4127</v>
      </c>
      <c r="C61" s="182" t="s">
        <v>4128</v>
      </c>
      <c r="D61" s="182"/>
      <c r="E61" s="182"/>
      <c r="F61" s="10" t="s">
        <v>165</v>
      </c>
      <c r="G61" s="32">
        <v>173.4</v>
      </c>
      <c r="H61" s="32"/>
      <c r="I61" s="13">
        <v>70367.039999999994</v>
      </c>
      <c r="J61" s="72"/>
      <c r="K61" s="131"/>
      <c r="L61" s="72">
        <v>70367.039999999994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81785.281267762097</v>
      </c>
      <c r="T61" s="2">
        <f t="shared" si="1"/>
        <v>81785.281267762097</v>
      </c>
    </row>
    <row r="62" spans="1:20" s="2" customFormat="1" ht="45" x14ac:dyDescent="0.25">
      <c r="A62" s="10" t="s">
        <v>66</v>
      </c>
      <c r="B62" s="11" t="s">
        <v>4127</v>
      </c>
      <c r="C62" s="182" t="s">
        <v>3953</v>
      </c>
      <c r="D62" s="182"/>
      <c r="E62" s="182"/>
      <c r="F62" s="10" t="s">
        <v>165</v>
      </c>
      <c r="G62" s="12">
        <v>408</v>
      </c>
      <c r="H62" s="12"/>
      <c r="I62" s="13">
        <v>148539.09</v>
      </c>
      <c r="J62" s="72"/>
      <c r="K62" s="131"/>
      <c r="L62" s="72">
        <v>148539.09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172642.067293259</v>
      </c>
      <c r="T62" s="2">
        <f t="shared" si="1"/>
        <v>172642.067293259</v>
      </c>
    </row>
    <row r="63" spans="1:20" s="2" customFormat="1" ht="45" x14ac:dyDescent="0.25">
      <c r="A63" s="10" t="s">
        <v>837</v>
      </c>
      <c r="B63" s="11" t="s">
        <v>4125</v>
      </c>
      <c r="C63" s="182" t="s">
        <v>4129</v>
      </c>
      <c r="D63" s="182"/>
      <c r="E63" s="182"/>
      <c r="F63" s="10" t="s">
        <v>165</v>
      </c>
      <c r="G63" s="32">
        <v>40.799999999999997</v>
      </c>
      <c r="H63" s="32"/>
      <c r="I63" s="13">
        <v>18648.650000000001</v>
      </c>
      <c r="J63" s="72"/>
      <c r="K63" s="131"/>
      <c r="L63" s="72">
        <v>18648.650000000001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21674.708578249902</v>
      </c>
      <c r="T63" s="2">
        <f t="shared" si="1"/>
        <v>21674.708578249902</v>
      </c>
    </row>
    <row r="64" spans="1:20" s="2" customFormat="1" ht="45" x14ac:dyDescent="0.25">
      <c r="A64" s="10" t="s">
        <v>840</v>
      </c>
      <c r="B64" s="11" t="s">
        <v>4125</v>
      </c>
      <c r="C64" s="182" t="s">
        <v>5060</v>
      </c>
      <c r="D64" s="182"/>
      <c r="E64" s="182"/>
      <c r="F64" s="10" t="s">
        <v>165</v>
      </c>
      <c r="G64" s="32">
        <v>147.9</v>
      </c>
      <c r="H64" s="32"/>
      <c r="I64" s="13">
        <v>154286.85</v>
      </c>
      <c r="J64" s="72"/>
      <c r="K64" s="131"/>
      <c r="L64" s="72">
        <v>154286.85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179322.49847609099</v>
      </c>
      <c r="T64" s="2">
        <f t="shared" si="1"/>
        <v>179322.49847609099</v>
      </c>
    </row>
    <row r="65" spans="1:20" s="2" customFormat="1" ht="15" x14ac:dyDescent="0.25">
      <c r="A65" s="10" t="s">
        <v>86</v>
      </c>
      <c r="B65" s="11" t="s">
        <v>3968</v>
      </c>
      <c r="C65" s="182" t="s">
        <v>3969</v>
      </c>
      <c r="D65" s="182"/>
      <c r="E65" s="182"/>
      <c r="F65" s="10" t="s">
        <v>3928</v>
      </c>
      <c r="G65" s="31">
        <v>8.25</v>
      </c>
      <c r="H65" s="31"/>
      <c r="I65" s="13">
        <v>80390.429999999993</v>
      </c>
      <c r="J65" s="72"/>
      <c r="K65" s="131"/>
      <c r="L65" s="72">
        <v>377.94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93435.135665594804</v>
      </c>
      <c r="T65" s="2">
        <f t="shared" si="1"/>
        <v>439.26715124492898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188520.27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219110.86933064699</v>
      </c>
      <c r="T66" s="2">
        <f t="shared" si="1"/>
        <v>0</v>
      </c>
    </row>
    <row r="67" spans="1:20" s="2" customFormat="1" ht="22.5" x14ac:dyDescent="0.25">
      <c r="A67" s="25" t="s">
        <v>76</v>
      </c>
      <c r="B67" s="26" t="s">
        <v>3970</v>
      </c>
      <c r="C67" s="186" t="s">
        <v>3971</v>
      </c>
      <c r="D67" s="186"/>
      <c r="E67" s="186"/>
      <c r="F67" s="27" t="s">
        <v>79</v>
      </c>
      <c r="G67" s="28" t="s">
        <v>5061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5" si="2">I67*N67*O67*P67*Q67*R67</f>
        <v>0</v>
      </c>
      <c r="T67" s="2">
        <f t="shared" ref="T67:T105" si="3">L67*N67*O67*P67*Q67*R67</f>
        <v>0</v>
      </c>
    </row>
    <row r="68" spans="1:20" s="2" customFormat="1" ht="22.5" x14ac:dyDescent="0.25">
      <c r="A68" s="25" t="s">
        <v>76</v>
      </c>
      <c r="B68" s="26" t="s">
        <v>3973</v>
      </c>
      <c r="C68" s="186" t="s">
        <v>3974</v>
      </c>
      <c r="D68" s="186"/>
      <c r="E68" s="186"/>
      <c r="F68" s="27" t="s">
        <v>165</v>
      </c>
      <c r="G68" s="28" t="s">
        <v>5062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</v>
      </c>
      <c r="T68" s="2">
        <f t="shared" si="3"/>
        <v>0</v>
      </c>
    </row>
    <row r="69" spans="1:20" s="2" customFormat="1" ht="22.5" x14ac:dyDescent="0.25">
      <c r="A69" s="20"/>
      <c r="B69" s="21" t="s">
        <v>28</v>
      </c>
      <c r="C69" s="183" t="s">
        <v>29</v>
      </c>
      <c r="D69" s="183"/>
      <c r="E69" s="183"/>
      <c r="F69" s="22" t="s">
        <v>30</v>
      </c>
      <c r="G69" s="17" t="s">
        <v>5063</v>
      </c>
      <c r="H69" s="17"/>
      <c r="I69" s="23">
        <v>43.64</v>
      </c>
      <c r="J69" s="109"/>
      <c r="K69" s="132"/>
      <c r="L69" s="147">
        <v>43.64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50.721327407336403</v>
      </c>
      <c r="T69" s="2">
        <f t="shared" si="3"/>
        <v>50.721327407336403</v>
      </c>
    </row>
    <row r="70" spans="1:20" s="2" customFormat="1" ht="45" x14ac:dyDescent="0.25">
      <c r="A70" s="10" t="s">
        <v>859</v>
      </c>
      <c r="B70" s="11" t="s">
        <v>4266</v>
      </c>
      <c r="C70" s="182" t="s">
        <v>3978</v>
      </c>
      <c r="D70" s="182"/>
      <c r="E70" s="182"/>
      <c r="F70" s="10" t="s">
        <v>165</v>
      </c>
      <c r="G70" s="32">
        <v>834.9</v>
      </c>
      <c r="H70" s="32"/>
      <c r="I70" s="13">
        <v>9977.7199999999993</v>
      </c>
      <c r="J70" s="72"/>
      <c r="K70" s="131"/>
      <c r="L70" s="72">
        <v>9977.7199999999993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11596.7736686235</v>
      </c>
      <c r="T70" s="2">
        <f t="shared" si="3"/>
        <v>11596.7736686235</v>
      </c>
    </row>
    <row r="71" spans="1:20" s="2" customFormat="1" ht="45" x14ac:dyDescent="0.25">
      <c r="A71" s="10" t="s">
        <v>862</v>
      </c>
      <c r="B71" s="11" t="s">
        <v>4267</v>
      </c>
      <c r="C71" s="182" t="s">
        <v>3980</v>
      </c>
      <c r="D71" s="182"/>
      <c r="E71" s="182"/>
      <c r="F71" s="10" t="s">
        <v>35</v>
      </c>
      <c r="G71" s="12">
        <v>825</v>
      </c>
      <c r="H71" s="12"/>
      <c r="I71" s="13">
        <v>9359.2999999999993</v>
      </c>
      <c r="J71" s="72"/>
      <c r="K71" s="131"/>
      <c r="L71" s="72">
        <v>9359.2999999999993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10878.004573865301</v>
      </c>
      <c r="T71" s="2">
        <f t="shared" si="3"/>
        <v>10878.004573865301</v>
      </c>
    </row>
    <row r="72" spans="1:20" s="2" customFormat="1" ht="45" x14ac:dyDescent="0.25">
      <c r="A72" s="10" t="s">
        <v>96</v>
      </c>
      <c r="B72" s="11" t="s">
        <v>4268</v>
      </c>
      <c r="C72" s="182" t="s">
        <v>3982</v>
      </c>
      <c r="D72" s="182"/>
      <c r="E72" s="182"/>
      <c r="F72" s="10" t="s">
        <v>35</v>
      </c>
      <c r="G72" s="12">
        <v>825</v>
      </c>
      <c r="H72" s="12"/>
      <c r="I72" s="13">
        <v>3072.14</v>
      </c>
      <c r="J72" s="72"/>
      <c r="K72" s="131"/>
      <c r="L72" s="72">
        <v>3072.14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3570.6466265163699</v>
      </c>
      <c r="T72" s="2">
        <f t="shared" si="3"/>
        <v>3570.6466265163699</v>
      </c>
    </row>
    <row r="73" spans="1:20" s="2" customFormat="1" ht="15" x14ac:dyDescent="0.25">
      <c r="A73" s="10" t="s">
        <v>103</v>
      </c>
      <c r="B73" s="11" t="s">
        <v>4009</v>
      </c>
      <c r="C73" s="182" t="s">
        <v>4010</v>
      </c>
      <c r="D73" s="182"/>
      <c r="E73" s="182"/>
      <c r="F73" s="10" t="s">
        <v>3928</v>
      </c>
      <c r="G73" s="31">
        <v>0.45</v>
      </c>
      <c r="H73" s="31"/>
      <c r="I73" s="13">
        <v>9503.7999999999993</v>
      </c>
      <c r="J73" s="72"/>
      <c r="K73" s="131"/>
      <c r="L73" s="72">
        <v>669.82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11045.952140555501</v>
      </c>
      <c r="T73" s="2">
        <f t="shared" si="3"/>
        <v>778.50961329014797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22300.26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25918.854003866301</v>
      </c>
      <c r="T74" s="2">
        <f t="shared" si="3"/>
        <v>0</v>
      </c>
    </row>
    <row r="75" spans="1:20" s="2" customFormat="1" ht="22.5" x14ac:dyDescent="0.25">
      <c r="A75" s="20"/>
      <c r="B75" s="21" t="s">
        <v>871</v>
      </c>
      <c r="C75" s="183" t="s">
        <v>872</v>
      </c>
      <c r="D75" s="183"/>
      <c r="E75" s="183"/>
      <c r="F75" s="22" t="s">
        <v>216</v>
      </c>
      <c r="G75" s="17" t="s">
        <v>5064</v>
      </c>
      <c r="H75" s="17"/>
      <c r="I75" s="23">
        <v>70.349999999999994</v>
      </c>
      <c r="J75" s="109"/>
      <c r="K75" s="132"/>
      <c r="L75" s="147">
        <v>70.349999999999994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81.765476239828502</v>
      </c>
      <c r="T75" s="2">
        <f t="shared" si="3"/>
        <v>81.765476239828502</v>
      </c>
    </row>
    <row r="76" spans="1:20" s="2" customFormat="1" ht="22.5" x14ac:dyDescent="0.25">
      <c r="A76" s="20"/>
      <c r="B76" s="21" t="s">
        <v>4012</v>
      </c>
      <c r="C76" s="183" t="s">
        <v>4013</v>
      </c>
      <c r="D76" s="183"/>
      <c r="E76" s="183"/>
      <c r="F76" s="22" t="s">
        <v>216</v>
      </c>
      <c r="G76" s="17" t="s">
        <v>5064</v>
      </c>
      <c r="H76" s="17"/>
      <c r="I76" s="23">
        <v>1.84</v>
      </c>
      <c r="J76" s="109"/>
      <c r="K76" s="132"/>
      <c r="L76" s="147">
        <v>1.84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2.1385710914184002</v>
      </c>
      <c r="T76" s="2">
        <f t="shared" si="3"/>
        <v>2.1385710914184002</v>
      </c>
    </row>
    <row r="77" spans="1:20" s="2" customFormat="1" ht="22.5" x14ac:dyDescent="0.25">
      <c r="A77" s="20"/>
      <c r="B77" s="21" t="s">
        <v>28</v>
      </c>
      <c r="C77" s="183" t="s">
        <v>29</v>
      </c>
      <c r="D77" s="183"/>
      <c r="E77" s="183"/>
      <c r="F77" s="22" t="s">
        <v>30</v>
      </c>
      <c r="G77" s="17" t="s">
        <v>5065</v>
      </c>
      <c r="H77" s="17"/>
      <c r="I77" s="23">
        <v>5.16</v>
      </c>
      <c r="J77" s="109"/>
      <c r="K77" s="132"/>
      <c r="L77" s="147">
        <v>5.16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5.9972971911516</v>
      </c>
      <c r="T77" s="2">
        <f t="shared" si="3"/>
        <v>5.9972971911516</v>
      </c>
    </row>
    <row r="78" spans="1:20" s="2" customFormat="1" ht="45" x14ac:dyDescent="0.25">
      <c r="A78" s="10" t="s">
        <v>106</v>
      </c>
      <c r="B78" s="11" t="s">
        <v>4460</v>
      </c>
      <c r="C78" s="182" t="s">
        <v>4016</v>
      </c>
      <c r="D78" s="182"/>
      <c r="E78" s="182"/>
      <c r="F78" s="10" t="s">
        <v>165</v>
      </c>
      <c r="G78" s="32">
        <v>45.9</v>
      </c>
      <c r="H78" s="32"/>
      <c r="I78" s="13">
        <v>2134.54</v>
      </c>
      <c r="J78" s="72"/>
      <c r="K78" s="131"/>
      <c r="L78" s="72">
        <v>2134.54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2480.9051834110001</v>
      </c>
      <c r="T78" s="2">
        <f t="shared" si="3"/>
        <v>2480.9051834110001</v>
      </c>
    </row>
    <row r="79" spans="1:20" s="55" customFormat="1" ht="20.25" customHeight="1" x14ac:dyDescent="0.25">
      <c r="A79" s="184" t="s">
        <v>6535</v>
      </c>
      <c r="B79" s="185"/>
      <c r="C79" s="185"/>
      <c r="D79" s="185"/>
      <c r="E79" s="185"/>
      <c r="F79" s="185"/>
      <c r="G79" s="185"/>
      <c r="H79" s="165"/>
      <c r="I79" s="166"/>
      <c r="J79" s="167"/>
      <c r="K79" s="168"/>
      <c r="L79" s="169"/>
      <c r="M79" s="170"/>
    </row>
    <row r="80" spans="1:20" s="172" customFormat="1" ht="20.25" customHeight="1" thickBot="1" x14ac:dyDescent="0.3">
      <c r="A80" s="174" t="s">
        <v>6546</v>
      </c>
      <c r="B80" s="175"/>
      <c r="C80" s="175"/>
      <c r="D80" s="175"/>
      <c r="E80" s="175"/>
      <c r="F80" s="175"/>
      <c r="G80" s="175"/>
      <c r="H80" s="171"/>
      <c r="I80" s="176"/>
      <c r="J80" s="177"/>
      <c r="K80" s="177"/>
      <c r="L80" s="177"/>
      <c r="M80" s="178"/>
    </row>
    <row r="81" spans="1:20" s="172" customFormat="1" ht="20.25" customHeight="1" thickBot="1" x14ac:dyDescent="0.3">
      <c r="A81" s="174" t="s">
        <v>6547</v>
      </c>
      <c r="B81" s="175"/>
      <c r="C81" s="175"/>
      <c r="D81" s="175"/>
      <c r="E81" s="175"/>
      <c r="F81" s="175"/>
      <c r="G81" s="175"/>
      <c r="H81" s="171"/>
      <c r="I81" s="179"/>
      <c r="J81" s="180"/>
      <c r="K81" s="180"/>
      <c r="L81" s="180"/>
      <c r="M81" s="181"/>
    </row>
    <row r="82" spans="1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ref="S106:S169" si="4">I106*N106*O106*P106*Q106*R106</f>
        <v>0</v>
      </c>
      <c r="T106" s="2">
        <f t="shared" ref="T106:T169" si="5">L106*N106*O106*P106*Q106*R106</f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4"/>
        <v>0</v>
      </c>
      <c r="T107" s="2">
        <f t="shared" si="5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4"/>
        <v>0</v>
      </c>
      <c r="T108" s="2">
        <f t="shared" si="5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ref="S170:S233" si="6">I170*N170*O170*P170*Q170*R170</f>
        <v>0</v>
      </c>
      <c r="T170" s="2">
        <f t="shared" ref="T170:T233" si="7">L170*N170*O170*P170*Q170*R170</f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ref="S234:S297" si="8">I234*N234*O234*P234*Q234*R234</f>
        <v>0</v>
      </c>
      <c r="T234" s="2">
        <f t="shared" ref="T234:T297" si="9">L234*N234*O234*P234*Q234*R234</f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ref="S298:S361" si="10">I298*N298*O298*P298*Q298*R298</f>
        <v>0</v>
      </c>
      <c r="T298" s="2">
        <f t="shared" ref="T298:T361" si="11">L298*N298*O298*P298*Q298*R298</f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ref="S362:S425" si="12">I362*N362*O362*P362*Q362*R362</f>
        <v>0</v>
      </c>
      <c r="T362" s="2">
        <f t="shared" ref="T362:T425" si="13">L362*N362*O362*P362*Q362*R362</f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ref="S426:S489" si="14">I426*N426*O426*P426*Q426*R426</f>
        <v>0</v>
      </c>
      <c r="T426" s="2">
        <f t="shared" ref="T426:T489" si="15">L426*N426*O426*P426*Q426*R426</f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ref="S490:S553" si="16">I490*N490*O490*P490*Q490*R490</f>
        <v>0</v>
      </c>
      <c r="T490" s="2">
        <f t="shared" ref="T490:T553" si="17">L490*N490*O490*P490*Q490*R490</f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ref="S554:S617" si="18">I554*N554*O554*P554*Q554*R554</f>
        <v>0</v>
      </c>
      <c r="T554" s="2">
        <f t="shared" ref="T554:T617" si="19">L554*N554*O554*P554*Q554*R554</f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ref="S618:S632" si="20">I618*N618*O618*P618*Q618*R618</f>
        <v>0</v>
      </c>
      <c r="T618" s="2">
        <f t="shared" ref="T618:T632" si="21">L618*N618*O618*P618*Q618*R618</f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</sheetData>
  <autoFilter ref="A11:T632" xr:uid="{00000000-0001-0000-1400-000000000000}"/>
  <mergeCells count="73">
    <mergeCell ref="A2:L2"/>
    <mergeCell ref="A3:L3"/>
    <mergeCell ref="A5:L5"/>
    <mergeCell ref="A6:L6"/>
    <mergeCell ref="A7:L7"/>
    <mergeCell ref="A8:L8"/>
    <mergeCell ref="C9:G9"/>
    <mergeCell ref="C10:E10"/>
    <mergeCell ref="A12:L12"/>
    <mergeCell ref="C13:E13"/>
    <mergeCell ref="C15:E15"/>
    <mergeCell ref="C16:E16"/>
    <mergeCell ref="C17:E17"/>
    <mergeCell ref="C18:E18"/>
    <mergeCell ref="C19:E19"/>
    <mergeCell ref="A20:L20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C72:E72"/>
    <mergeCell ref="C73:E73"/>
    <mergeCell ref="C75:E75"/>
    <mergeCell ref="I80:M80"/>
    <mergeCell ref="I81:M81"/>
    <mergeCell ref="A81:G81"/>
    <mergeCell ref="C76:E76"/>
    <mergeCell ref="C77:E77"/>
    <mergeCell ref="C78:E78"/>
    <mergeCell ref="A79:G79"/>
    <mergeCell ref="A80:G8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pageSetUpPr fitToPage="1"/>
  </sheetPr>
  <dimension ref="A1:T640"/>
  <sheetViews>
    <sheetView topLeftCell="A82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5066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5067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5068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6" t="s">
        <v>4232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123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206" t="s">
        <v>4233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8"/>
      <c r="M13" s="12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4234</v>
      </c>
      <c r="C14" s="200" t="s">
        <v>4235</v>
      </c>
      <c r="D14" s="201"/>
      <c r="E14" s="202"/>
      <c r="F14" s="10" t="s">
        <v>3920</v>
      </c>
      <c r="G14" s="32">
        <v>0.2</v>
      </c>
      <c r="H14" s="32"/>
      <c r="I14" s="13">
        <v>12628.72</v>
      </c>
      <c r="J14" s="72"/>
      <c r="K14" s="131"/>
      <c r="L14" s="72">
        <v>459.36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14677.943213922499</v>
      </c>
      <c r="T14" s="2">
        <f>L14*N14*O14*P14*Q14*R14</f>
        <v>533.89892204019304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12628.72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14677.943213922499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3921</v>
      </c>
      <c r="C16" s="183" t="s">
        <v>3922</v>
      </c>
      <c r="D16" s="183"/>
      <c r="E16" s="183"/>
      <c r="F16" s="22" t="s">
        <v>71</v>
      </c>
      <c r="G16" s="17" t="s">
        <v>4236</v>
      </c>
      <c r="H16" s="17"/>
      <c r="I16" s="23">
        <v>3.63</v>
      </c>
      <c r="J16" s="109"/>
      <c r="K16" s="132"/>
      <c r="L16" s="147">
        <v>3.63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4.2190288379613001</v>
      </c>
      <c r="T16" s="2">
        <f t="shared" si="1"/>
        <v>4.2190288379613001</v>
      </c>
    </row>
    <row r="17" spans="1:20" s="2" customFormat="1" ht="22.5" x14ac:dyDescent="0.25">
      <c r="A17" s="20"/>
      <c r="B17" s="21" t="s">
        <v>911</v>
      </c>
      <c r="C17" s="183" t="s">
        <v>912</v>
      </c>
      <c r="D17" s="183"/>
      <c r="E17" s="183"/>
      <c r="F17" s="22" t="s">
        <v>21</v>
      </c>
      <c r="G17" s="17" t="s">
        <v>4237</v>
      </c>
      <c r="H17" s="17"/>
      <c r="I17" s="23">
        <v>0.2</v>
      </c>
      <c r="J17" s="109"/>
      <c r="K17" s="132"/>
      <c r="L17" s="147">
        <v>0.2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0.23245337950200001</v>
      </c>
      <c r="T17" s="2">
        <f t="shared" si="1"/>
        <v>0.23245337950200001</v>
      </c>
    </row>
    <row r="18" spans="1:20" s="2" customFormat="1" ht="22.5" x14ac:dyDescent="0.25">
      <c r="A18" s="20"/>
      <c r="B18" s="21" t="s">
        <v>23</v>
      </c>
      <c r="C18" s="183" t="s">
        <v>24</v>
      </c>
      <c r="D18" s="183"/>
      <c r="E18" s="183"/>
      <c r="F18" s="22" t="s">
        <v>21</v>
      </c>
      <c r="G18" s="17" t="s">
        <v>4238</v>
      </c>
      <c r="H18" s="17"/>
      <c r="I18" s="23">
        <v>17.32</v>
      </c>
      <c r="J18" s="109"/>
      <c r="K18" s="132"/>
      <c r="L18" s="147">
        <v>17.32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20.1304626648732</v>
      </c>
      <c r="T18" s="2">
        <f t="shared" si="1"/>
        <v>20.1304626648732</v>
      </c>
    </row>
    <row r="19" spans="1:20" s="2" customFormat="1" ht="22.5" x14ac:dyDescent="0.25">
      <c r="A19" s="20"/>
      <c r="B19" s="21" t="s">
        <v>916</v>
      </c>
      <c r="C19" s="183" t="s">
        <v>917</v>
      </c>
      <c r="D19" s="183"/>
      <c r="E19" s="183"/>
      <c r="F19" s="22" t="s">
        <v>21</v>
      </c>
      <c r="G19" s="17" t="s">
        <v>4163</v>
      </c>
      <c r="H19" s="17"/>
      <c r="I19" s="23">
        <v>0.71</v>
      </c>
      <c r="J19" s="109"/>
      <c r="K19" s="132"/>
      <c r="L19" s="147">
        <v>0.71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0.82520949723210002</v>
      </c>
      <c r="T19" s="2">
        <f t="shared" si="1"/>
        <v>0.82520949723210002</v>
      </c>
    </row>
    <row r="20" spans="1:20" s="2" customFormat="1" ht="22.5" x14ac:dyDescent="0.25">
      <c r="A20" s="20"/>
      <c r="B20" s="21" t="s">
        <v>3926</v>
      </c>
      <c r="C20" s="183" t="s">
        <v>3927</v>
      </c>
      <c r="D20" s="183"/>
      <c r="E20" s="183"/>
      <c r="F20" s="22" t="s">
        <v>3928</v>
      </c>
      <c r="G20" s="17" t="s">
        <v>4239</v>
      </c>
      <c r="H20" s="17"/>
      <c r="I20" s="23">
        <v>3.21</v>
      </c>
      <c r="J20" s="109"/>
      <c r="K20" s="132"/>
      <c r="L20" s="147">
        <v>3.21</v>
      </c>
      <c r="M20" s="24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3.7308767410071</v>
      </c>
      <c r="T20" s="2">
        <f t="shared" si="1"/>
        <v>3.7308767410071</v>
      </c>
    </row>
    <row r="21" spans="1:20" s="2" customFormat="1" ht="22.5" x14ac:dyDescent="0.25">
      <c r="A21" s="20"/>
      <c r="B21" s="21" t="s">
        <v>918</v>
      </c>
      <c r="C21" s="183" t="s">
        <v>919</v>
      </c>
      <c r="D21" s="183"/>
      <c r="E21" s="183"/>
      <c r="F21" s="22" t="s">
        <v>21</v>
      </c>
      <c r="G21" s="17" t="s">
        <v>4240</v>
      </c>
      <c r="H21" s="17"/>
      <c r="I21" s="23">
        <v>11.91</v>
      </c>
      <c r="J21" s="109"/>
      <c r="K21" s="132"/>
      <c r="L21" s="147">
        <v>11.91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13.8425987493441</v>
      </c>
      <c r="T21" s="2">
        <f t="shared" si="1"/>
        <v>13.8425987493441</v>
      </c>
    </row>
    <row r="22" spans="1:20" s="2" customFormat="1" ht="22.5" x14ac:dyDescent="0.25">
      <c r="A22" s="20"/>
      <c r="B22" s="21" t="s">
        <v>922</v>
      </c>
      <c r="C22" s="183" t="s">
        <v>923</v>
      </c>
      <c r="D22" s="183"/>
      <c r="E22" s="183"/>
      <c r="F22" s="22" t="s">
        <v>216</v>
      </c>
      <c r="G22" s="17" t="s">
        <v>4167</v>
      </c>
      <c r="H22" s="17"/>
      <c r="I22" s="23">
        <v>11.92</v>
      </c>
      <c r="J22" s="109"/>
      <c r="K22" s="132"/>
      <c r="L22" s="147">
        <v>11.92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13.854221418319201</v>
      </c>
      <c r="T22" s="2">
        <f t="shared" si="1"/>
        <v>13.854221418319201</v>
      </c>
    </row>
    <row r="23" spans="1:20" s="2" customFormat="1" ht="22.5" x14ac:dyDescent="0.25">
      <c r="A23" s="20"/>
      <c r="B23" s="21" t="s">
        <v>932</v>
      </c>
      <c r="C23" s="183" t="s">
        <v>933</v>
      </c>
      <c r="D23" s="183"/>
      <c r="E23" s="183"/>
      <c r="F23" s="22" t="s">
        <v>21</v>
      </c>
      <c r="G23" s="17" t="s">
        <v>4239</v>
      </c>
      <c r="H23" s="17"/>
      <c r="I23" s="23">
        <v>1.24</v>
      </c>
      <c r="J23" s="109"/>
      <c r="K23" s="132"/>
      <c r="L23" s="147">
        <v>1.24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1.4412109529124</v>
      </c>
      <c r="T23" s="2">
        <f t="shared" si="1"/>
        <v>1.4412109529124</v>
      </c>
    </row>
    <row r="24" spans="1:20" s="2" customFormat="1" ht="22.5" x14ac:dyDescent="0.25">
      <c r="A24" s="20"/>
      <c r="B24" s="21" t="s">
        <v>28</v>
      </c>
      <c r="C24" s="183" t="s">
        <v>29</v>
      </c>
      <c r="D24" s="183"/>
      <c r="E24" s="183"/>
      <c r="F24" s="22" t="s">
        <v>30</v>
      </c>
      <c r="G24" s="17" t="s">
        <v>4241</v>
      </c>
      <c r="H24" s="17"/>
      <c r="I24" s="23">
        <v>2.92</v>
      </c>
      <c r="J24" s="109"/>
      <c r="K24" s="132"/>
      <c r="L24" s="147">
        <v>2.92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3.3938193407292001</v>
      </c>
      <c r="T24" s="2">
        <f t="shared" si="1"/>
        <v>3.3938193407292001</v>
      </c>
    </row>
    <row r="25" spans="1:20" s="2" customFormat="1" ht="15" x14ac:dyDescent="0.25">
      <c r="A25" s="10" t="s">
        <v>787</v>
      </c>
      <c r="B25" s="11" t="s">
        <v>4145</v>
      </c>
      <c r="C25" s="182" t="s">
        <v>4146</v>
      </c>
      <c r="D25" s="182"/>
      <c r="E25" s="182"/>
      <c r="F25" s="10" t="s">
        <v>3920</v>
      </c>
      <c r="G25" s="31">
        <v>0.12</v>
      </c>
      <c r="H25" s="31"/>
      <c r="I25" s="13">
        <v>2813.97</v>
      </c>
      <c r="J25" s="72"/>
      <c r="K25" s="131"/>
      <c r="L25" s="72">
        <v>168.16</v>
      </c>
      <c r="M25" s="13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3270.58418158621</v>
      </c>
      <c r="T25" s="2">
        <f t="shared" si="1"/>
        <v>195.44680148528201</v>
      </c>
    </row>
    <row r="26" spans="1:20" s="2" customFormat="1" ht="15" x14ac:dyDescent="0.25">
      <c r="A26" s="14"/>
      <c r="B26" s="15"/>
      <c r="C26" s="15"/>
      <c r="D26" s="15"/>
      <c r="E26" s="16" t="s">
        <v>18</v>
      </c>
      <c r="F26" s="16"/>
      <c r="G26" s="17"/>
      <c r="H26" s="17"/>
      <c r="I26" s="18">
        <v>6692.68</v>
      </c>
      <c r="J26" s="114"/>
      <c r="K26" s="138"/>
      <c r="L26" s="151"/>
      <c r="M26" s="19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7778.6804196272296</v>
      </c>
      <c r="T26" s="2">
        <f t="shared" si="1"/>
        <v>0</v>
      </c>
    </row>
    <row r="27" spans="1:20" s="2" customFormat="1" ht="22.5" x14ac:dyDescent="0.25">
      <c r="A27" s="20"/>
      <c r="B27" s="21" t="s">
        <v>3921</v>
      </c>
      <c r="C27" s="183" t="s">
        <v>3922</v>
      </c>
      <c r="D27" s="183"/>
      <c r="E27" s="183"/>
      <c r="F27" s="22" t="s">
        <v>71</v>
      </c>
      <c r="G27" s="17" t="s">
        <v>5069</v>
      </c>
      <c r="H27" s="17"/>
      <c r="I27" s="23">
        <v>1.45</v>
      </c>
      <c r="J27" s="109"/>
      <c r="K27" s="132"/>
      <c r="L27" s="147">
        <v>1.45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1.6852870013895001</v>
      </c>
      <c r="T27" s="2">
        <f t="shared" si="1"/>
        <v>1.6852870013895001</v>
      </c>
    </row>
    <row r="28" spans="1:20" s="2" customFormat="1" ht="22.5" x14ac:dyDescent="0.25">
      <c r="A28" s="20"/>
      <c r="B28" s="21" t="s">
        <v>911</v>
      </c>
      <c r="C28" s="183" t="s">
        <v>912</v>
      </c>
      <c r="D28" s="183"/>
      <c r="E28" s="183"/>
      <c r="F28" s="22" t="s">
        <v>21</v>
      </c>
      <c r="G28" s="17" t="s">
        <v>5070</v>
      </c>
      <c r="H28" s="17"/>
      <c r="I28" s="23">
        <v>0.1</v>
      </c>
      <c r="J28" s="109"/>
      <c r="K28" s="132"/>
      <c r="L28" s="147">
        <v>0.1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0.11622668975100001</v>
      </c>
      <c r="T28" s="2">
        <f t="shared" si="1"/>
        <v>0.11622668975100001</v>
      </c>
    </row>
    <row r="29" spans="1:20" s="2" customFormat="1" ht="22.5" x14ac:dyDescent="0.25">
      <c r="A29" s="20"/>
      <c r="B29" s="21" t="s">
        <v>23</v>
      </c>
      <c r="C29" s="183" t="s">
        <v>24</v>
      </c>
      <c r="D29" s="183"/>
      <c r="E29" s="183"/>
      <c r="F29" s="22" t="s">
        <v>21</v>
      </c>
      <c r="G29" s="17" t="s">
        <v>5071</v>
      </c>
      <c r="H29" s="17"/>
      <c r="I29" s="23">
        <v>2.33</v>
      </c>
      <c r="J29" s="109"/>
      <c r="K29" s="132"/>
      <c r="L29" s="147">
        <v>2.33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2.7080818711983001</v>
      </c>
      <c r="T29" s="2">
        <f t="shared" si="1"/>
        <v>2.7080818711983001</v>
      </c>
    </row>
    <row r="30" spans="1:20" s="2" customFormat="1" ht="22.5" x14ac:dyDescent="0.25">
      <c r="A30" s="20"/>
      <c r="B30" s="21" t="s">
        <v>916</v>
      </c>
      <c r="C30" s="183" t="s">
        <v>917</v>
      </c>
      <c r="D30" s="183"/>
      <c r="E30" s="183"/>
      <c r="F30" s="22" t="s">
        <v>21</v>
      </c>
      <c r="G30" s="17" t="s">
        <v>507</v>
      </c>
      <c r="H30" s="17"/>
      <c r="I30" s="23">
        <v>0.28000000000000003</v>
      </c>
      <c r="J30" s="109"/>
      <c r="K30" s="132"/>
      <c r="L30" s="147">
        <v>0.28000000000000003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0.32543473130279998</v>
      </c>
      <c r="T30" s="2">
        <f t="shared" si="1"/>
        <v>0.32543473130279998</v>
      </c>
    </row>
    <row r="31" spans="1:20" s="2" customFormat="1" ht="22.5" x14ac:dyDescent="0.25">
      <c r="A31" s="20"/>
      <c r="B31" s="21" t="s">
        <v>3926</v>
      </c>
      <c r="C31" s="183" t="s">
        <v>3927</v>
      </c>
      <c r="D31" s="183"/>
      <c r="E31" s="183"/>
      <c r="F31" s="22" t="s">
        <v>3928</v>
      </c>
      <c r="G31" s="17" t="s">
        <v>5072</v>
      </c>
      <c r="H31" s="17"/>
      <c r="I31" s="23">
        <v>1.28</v>
      </c>
      <c r="J31" s="109"/>
      <c r="K31" s="132"/>
      <c r="L31" s="147">
        <v>1.28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1.4877016288128</v>
      </c>
      <c r="T31" s="2">
        <f t="shared" si="1"/>
        <v>1.4877016288128</v>
      </c>
    </row>
    <row r="32" spans="1:20" s="2" customFormat="1" ht="22.5" x14ac:dyDescent="0.25">
      <c r="A32" s="20"/>
      <c r="B32" s="21" t="s">
        <v>918</v>
      </c>
      <c r="C32" s="183" t="s">
        <v>919</v>
      </c>
      <c r="D32" s="183"/>
      <c r="E32" s="183"/>
      <c r="F32" s="22" t="s">
        <v>21</v>
      </c>
      <c r="G32" s="17" t="s">
        <v>5073</v>
      </c>
      <c r="H32" s="17"/>
      <c r="I32" s="23">
        <v>4.76</v>
      </c>
      <c r="J32" s="109"/>
      <c r="K32" s="132"/>
      <c r="L32" s="147">
        <v>4.76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5.5323904321475998</v>
      </c>
      <c r="T32" s="2">
        <f t="shared" si="1"/>
        <v>5.5323904321475998</v>
      </c>
    </row>
    <row r="33" spans="1:20" s="2" customFormat="1" ht="22.5" x14ac:dyDescent="0.25">
      <c r="A33" s="20"/>
      <c r="B33" s="21" t="s">
        <v>922</v>
      </c>
      <c r="C33" s="183" t="s">
        <v>923</v>
      </c>
      <c r="D33" s="183"/>
      <c r="E33" s="183"/>
      <c r="F33" s="22" t="s">
        <v>216</v>
      </c>
      <c r="G33" s="17" t="s">
        <v>5074</v>
      </c>
      <c r="H33" s="17"/>
      <c r="I33" s="23">
        <v>7.15</v>
      </c>
      <c r="J33" s="109"/>
      <c r="K33" s="132"/>
      <c r="L33" s="147">
        <v>7.15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8.3102083171964996</v>
      </c>
      <c r="T33" s="2">
        <f t="shared" si="1"/>
        <v>8.3102083171964996</v>
      </c>
    </row>
    <row r="34" spans="1:20" s="2" customFormat="1" ht="22.5" x14ac:dyDescent="0.25">
      <c r="A34" s="20"/>
      <c r="B34" s="21" t="s">
        <v>932</v>
      </c>
      <c r="C34" s="183" t="s">
        <v>933</v>
      </c>
      <c r="D34" s="183"/>
      <c r="E34" s="183"/>
      <c r="F34" s="22" t="s">
        <v>21</v>
      </c>
      <c r="G34" s="17" t="s">
        <v>5072</v>
      </c>
      <c r="H34" s="17"/>
      <c r="I34" s="23">
        <v>0.49</v>
      </c>
      <c r="J34" s="109"/>
      <c r="K34" s="132"/>
      <c r="L34" s="147">
        <v>0.49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0.56951077977989994</v>
      </c>
      <c r="T34" s="2">
        <f t="shared" si="1"/>
        <v>0.56951077977989994</v>
      </c>
    </row>
    <row r="35" spans="1:20" s="2" customFormat="1" ht="22.5" x14ac:dyDescent="0.25">
      <c r="A35" s="20"/>
      <c r="B35" s="21" t="s">
        <v>28</v>
      </c>
      <c r="C35" s="183" t="s">
        <v>29</v>
      </c>
      <c r="D35" s="183"/>
      <c r="E35" s="183"/>
      <c r="F35" s="22" t="s">
        <v>30</v>
      </c>
      <c r="G35" s="17" t="s">
        <v>5075</v>
      </c>
      <c r="H35" s="17"/>
      <c r="I35" s="23">
        <v>1.57</v>
      </c>
      <c r="J35" s="109"/>
      <c r="K35" s="132"/>
      <c r="L35" s="147">
        <v>1.57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1.8247590290907001</v>
      </c>
      <c r="T35" s="2">
        <f t="shared" si="1"/>
        <v>1.8247590290907001</v>
      </c>
    </row>
    <row r="36" spans="1:20" s="2" customFormat="1" ht="15" x14ac:dyDescent="0.25">
      <c r="A36" s="10" t="s">
        <v>790</v>
      </c>
      <c r="B36" s="11" t="s">
        <v>3918</v>
      </c>
      <c r="C36" s="182" t="s">
        <v>3919</v>
      </c>
      <c r="D36" s="182"/>
      <c r="E36" s="182"/>
      <c r="F36" s="10" t="s">
        <v>3920</v>
      </c>
      <c r="G36" s="31">
        <v>0.78</v>
      </c>
      <c r="H36" s="31"/>
      <c r="I36" s="13">
        <v>9045.14</v>
      </c>
      <c r="J36" s="72"/>
      <c r="K36" s="131"/>
      <c r="L36" s="72">
        <v>773.09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10512.866805343599</v>
      </c>
      <c r="T36" s="2">
        <f t="shared" si="1"/>
        <v>898.53691579600604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21256.34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24705.540344217701</v>
      </c>
      <c r="T37" s="2">
        <f t="shared" si="1"/>
        <v>0</v>
      </c>
    </row>
    <row r="38" spans="1:20" s="2" customFormat="1" ht="22.5" x14ac:dyDescent="0.25">
      <c r="A38" s="20"/>
      <c r="B38" s="21" t="s">
        <v>3921</v>
      </c>
      <c r="C38" s="183" t="s">
        <v>3922</v>
      </c>
      <c r="D38" s="183"/>
      <c r="E38" s="183"/>
      <c r="F38" s="22" t="s">
        <v>71</v>
      </c>
      <c r="G38" s="17" t="s">
        <v>5076</v>
      </c>
      <c r="H38" s="17"/>
      <c r="I38" s="23">
        <v>4.72</v>
      </c>
      <c r="J38" s="109"/>
      <c r="K38" s="132"/>
      <c r="L38" s="147">
        <v>4.72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5.4858997562471998</v>
      </c>
      <c r="T38" s="2">
        <f t="shared" si="1"/>
        <v>5.4858997562471998</v>
      </c>
    </row>
    <row r="39" spans="1:20" s="2" customFormat="1" ht="22.5" x14ac:dyDescent="0.25">
      <c r="A39" s="20"/>
      <c r="B39" s="21" t="s">
        <v>911</v>
      </c>
      <c r="C39" s="183" t="s">
        <v>912</v>
      </c>
      <c r="D39" s="183"/>
      <c r="E39" s="183"/>
      <c r="F39" s="22" t="s">
        <v>21</v>
      </c>
      <c r="G39" s="17" t="s">
        <v>5077</v>
      </c>
      <c r="H39" s="17"/>
      <c r="I39" s="23">
        <v>0.26</v>
      </c>
      <c r="J39" s="109"/>
      <c r="K39" s="132"/>
      <c r="L39" s="147">
        <v>0.26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0.30218939335259998</v>
      </c>
      <c r="T39" s="2">
        <f t="shared" si="1"/>
        <v>0.30218939335259998</v>
      </c>
    </row>
    <row r="40" spans="1:20" s="2" customFormat="1" ht="22.5" x14ac:dyDescent="0.25">
      <c r="A40" s="20"/>
      <c r="B40" s="21" t="s">
        <v>916</v>
      </c>
      <c r="C40" s="183" t="s">
        <v>917</v>
      </c>
      <c r="D40" s="183"/>
      <c r="E40" s="183"/>
      <c r="F40" s="22" t="s">
        <v>21</v>
      </c>
      <c r="G40" s="17" t="s">
        <v>5078</v>
      </c>
      <c r="H40" s="17"/>
      <c r="I40" s="23">
        <v>0.92</v>
      </c>
      <c r="J40" s="109"/>
      <c r="K40" s="132"/>
      <c r="L40" s="147">
        <v>0.92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1.0692855457092001</v>
      </c>
      <c r="T40" s="2">
        <f t="shared" si="1"/>
        <v>1.0692855457092001</v>
      </c>
    </row>
    <row r="41" spans="1:20" s="2" customFormat="1" ht="22.5" x14ac:dyDescent="0.25">
      <c r="A41" s="20"/>
      <c r="B41" s="21" t="s">
        <v>3926</v>
      </c>
      <c r="C41" s="183" t="s">
        <v>3927</v>
      </c>
      <c r="D41" s="183"/>
      <c r="E41" s="183"/>
      <c r="F41" s="22" t="s">
        <v>3928</v>
      </c>
      <c r="G41" s="17" t="s">
        <v>5079</v>
      </c>
      <c r="H41" s="17"/>
      <c r="I41" s="23">
        <v>8.34</v>
      </c>
      <c r="J41" s="109"/>
      <c r="K41" s="132"/>
      <c r="L41" s="147">
        <v>8.34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9.6933059252333997</v>
      </c>
      <c r="T41" s="2">
        <f t="shared" si="1"/>
        <v>9.6933059252333997</v>
      </c>
    </row>
    <row r="42" spans="1:20" s="2" customFormat="1" ht="22.5" x14ac:dyDescent="0.25">
      <c r="A42" s="20"/>
      <c r="B42" s="21" t="s">
        <v>918</v>
      </c>
      <c r="C42" s="183" t="s">
        <v>919</v>
      </c>
      <c r="D42" s="183"/>
      <c r="E42" s="183"/>
      <c r="F42" s="22" t="s">
        <v>21</v>
      </c>
      <c r="G42" s="17" t="s">
        <v>5080</v>
      </c>
      <c r="H42" s="17"/>
      <c r="I42" s="23">
        <v>15.48</v>
      </c>
      <c r="J42" s="109"/>
      <c r="K42" s="132"/>
      <c r="L42" s="147">
        <v>15.48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17.991891573454801</v>
      </c>
      <c r="T42" s="2">
        <f t="shared" si="1"/>
        <v>17.991891573454801</v>
      </c>
    </row>
    <row r="43" spans="1:20" s="2" customFormat="1" ht="22.5" x14ac:dyDescent="0.25">
      <c r="A43" s="20"/>
      <c r="B43" s="21" t="s">
        <v>922</v>
      </c>
      <c r="C43" s="183" t="s">
        <v>923</v>
      </c>
      <c r="D43" s="183"/>
      <c r="E43" s="183"/>
      <c r="F43" s="22" t="s">
        <v>216</v>
      </c>
      <c r="G43" s="17" t="s">
        <v>5081</v>
      </c>
      <c r="H43" s="17"/>
      <c r="I43" s="23">
        <v>46.48</v>
      </c>
      <c r="J43" s="109"/>
      <c r="K43" s="132"/>
      <c r="L43" s="147">
        <v>46.48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54.022165396264803</v>
      </c>
      <c r="T43" s="2">
        <f t="shared" si="1"/>
        <v>54.022165396264803</v>
      </c>
    </row>
    <row r="44" spans="1:20" s="2" customFormat="1" ht="22.5" x14ac:dyDescent="0.25">
      <c r="A44" s="20"/>
      <c r="B44" s="21" t="s">
        <v>3932</v>
      </c>
      <c r="C44" s="183" t="s">
        <v>3933</v>
      </c>
      <c r="D44" s="183"/>
      <c r="E44" s="183"/>
      <c r="F44" s="22" t="s">
        <v>21</v>
      </c>
      <c r="G44" s="17" t="s">
        <v>5082</v>
      </c>
      <c r="H44" s="17"/>
      <c r="I44" s="23">
        <v>4.92</v>
      </c>
      <c r="J44" s="109"/>
      <c r="K44" s="132"/>
      <c r="L44" s="147">
        <v>4.92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5.7183531357491999</v>
      </c>
      <c r="T44" s="2">
        <f t="shared" si="1"/>
        <v>5.7183531357491999</v>
      </c>
    </row>
    <row r="45" spans="1:20" s="2" customFormat="1" ht="22.5" x14ac:dyDescent="0.25">
      <c r="A45" s="20"/>
      <c r="B45" s="21" t="s">
        <v>932</v>
      </c>
      <c r="C45" s="183" t="s">
        <v>933</v>
      </c>
      <c r="D45" s="183"/>
      <c r="E45" s="183"/>
      <c r="F45" s="22" t="s">
        <v>21</v>
      </c>
      <c r="G45" s="17" t="s">
        <v>5079</v>
      </c>
      <c r="H45" s="17"/>
      <c r="I45" s="23">
        <v>3.22</v>
      </c>
      <c r="J45" s="109"/>
      <c r="K45" s="132"/>
      <c r="L45" s="147">
        <v>3.22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3.7424994099822002</v>
      </c>
      <c r="T45" s="2">
        <f t="shared" si="1"/>
        <v>3.7424994099822002</v>
      </c>
    </row>
    <row r="46" spans="1:20" s="2" customFormat="1" ht="22.5" x14ac:dyDescent="0.25">
      <c r="A46" s="20"/>
      <c r="B46" s="21" t="s">
        <v>28</v>
      </c>
      <c r="C46" s="183" t="s">
        <v>29</v>
      </c>
      <c r="D46" s="183"/>
      <c r="E46" s="183"/>
      <c r="F46" s="22" t="s">
        <v>30</v>
      </c>
      <c r="G46" s="17" t="s">
        <v>5083</v>
      </c>
      <c r="H46" s="17"/>
      <c r="I46" s="23">
        <v>4.93</v>
      </c>
      <c r="J46" s="109"/>
      <c r="K46" s="132"/>
      <c r="L46" s="147">
        <v>4.93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5.7299758047243001</v>
      </c>
      <c r="T46" s="2">
        <f t="shared" si="1"/>
        <v>5.7299758047243001</v>
      </c>
    </row>
    <row r="47" spans="1:20" s="2" customFormat="1" ht="15" x14ac:dyDescent="0.25">
      <c r="A47" s="10" t="s">
        <v>38</v>
      </c>
      <c r="B47" s="11" t="s">
        <v>4094</v>
      </c>
      <c r="C47" s="182" t="s">
        <v>4095</v>
      </c>
      <c r="D47" s="182"/>
      <c r="E47" s="182"/>
      <c r="F47" s="10" t="s">
        <v>3928</v>
      </c>
      <c r="G47" s="32">
        <v>0.2</v>
      </c>
      <c r="H47" s="32"/>
      <c r="I47" s="13">
        <v>1227.18</v>
      </c>
      <c r="J47" s="72"/>
      <c r="K47" s="131"/>
      <c r="L47" s="72">
        <v>115.14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1426.31069128632</v>
      </c>
      <c r="T47" s="2">
        <f t="shared" si="1"/>
        <v>133.823410579301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2824.27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3282.55553063057</v>
      </c>
      <c r="T48" s="2">
        <f t="shared" si="1"/>
        <v>0</v>
      </c>
    </row>
    <row r="49" spans="1:20" s="2" customFormat="1" ht="22.5" x14ac:dyDescent="0.25">
      <c r="A49" s="20"/>
      <c r="B49" s="21" t="s">
        <v>3938</v>
      </c>
      <c r="C49" s="183" t="s">
        <v>3939</v>
      </c>
      <c r="D49" s="183"/>
      <c r="E49" s="183"/>
      <c r="F49" s="22" t="s">
        <v>71</v>
      </c>
      <c r="G49" s="17" t="s">
        <v>4250</v>
      </c>
      <c r="H49" s="17"/>
      <c r="I49" s="23">
        <v>2.21</v>
      </c>
      <c r="J49" s="109"/>
      <c r="K49" s="132"/>
      <c r="L49" s="147">
        <v>2.21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2.5686098434971001</v>
      </c>
      <c r="T49" s="2">
        <f t="shared" si="1"/>
        <v>2.5686098434971001</v>
      </c>
    </row>
    <row r="50" spans="1:20" s="2" customFormat="1" ht="22.5" x14ac:dyDescent="0.25">
      <c r="A50" s="20"/>
      <c r="B50" s="21" t="s">
        <v>25</v>
      </c>
      <c r="C50" s="183" t="s">
        <v>26</v>
      </c>
      <c r="D50" s="183"/>
      <c r="E50" s="183"/>
      <c r="F50" s="22" t="s">
        <v>21</v>
      </c>
      <c r="G50" s="17" t="s">
        <v>4251</v>
      </c>
      <c r="H50" s="17"/>
      <c r="I50" s="23">
        <v>0.1</v>
      </c>
      <c r="J50" s="109"/>
      <c r="K50" s="132"/>
      <c r="L50" s="147">
        <v>0.1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0.11622668975100001</v>
      </c>
      <c r="T50" s="2">
        <f t="shared" si="1"/>
        <v>0.11622668975100001</v>
      </c>
    </row>
    <row r="51" spans="1:20" s="2" customFormat="1" ht="22.5" x14ac:dyDescent="0.25">
      <c r="A51" s="20"/>
      <c r="B51" s="21" t="s">
        <v>918</v>
      </c>
      <c r="C51" s="183" t="s">
        <v>919</v>
      </c>
      <c r="D51" s="183"/>
      <c r="E51" s="183"/>
      <c r="F51" s="22" t="s">
        <v>21</v>
      </c>
      <c r="G51" s="17" t="s">
        <v>4252</v>
      </c>
      <c r="H51" s="17"/>
      <c r="I51" s="23">
        <v>6.35</v>
      </c>
      <c r="J51" s="109"/>
      <c r="K51" s="132"/>
      <c r="L51" s="147">
        <v>6.35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7.3803947991885002</v>
      </c>
      <c r="T51" s="2">
        <f t="shared" si="1"/>
        <v>7.3803947991885002</v>
      </c>
    </row>
    <row r="52" spans="1:20" s="2" customFormat="1" ht="22.5" x14ac:dyDescent="0.25">
      <c r="A52" s="20"/>
      <c r="B52" s="21" t="s">
        <v>4099</v>
      </c>
      <c r="C52" s="183" t="s">
        <v>4100</v>
      </c>
      <c r="D52" s="183"/>
      <c r="E52" s="183"/>
      <c r="F52" s="22" t="s">
        <v>135</v>
      </c>
      <c r="G52" s="17" t="s">
        <v>4253</v>
      </c>
      <c r="H52" s="17"/>
      <c r="I52" s="23">
        <v>0.61</v>
      </c>
      <c r="J52" s="109"/>
      <c r="K52" s="132"/>
      <c r="L52" s="147">
        <v>0.61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0.70898280748109999</v>
      </c>
      <c r="T52" s="2">
        <f t="shared" si="1"/>
        <v>0.70898280748109999</v>
      </c>
    </row>
    <row r="53" spans="1:20" s="2" customFormat="1" ht="22.5" x14ac:dyDescent="0.25">
      <c r="A53" s="20"/>
      <c r="B53" s="21" t="s">
        <v>4102</v>
      </c>
      <c r="C53" s="183" t="s">
        <v>4103</v>
      </c>
      <c r="D53" s="183"/>
      <c r="E53" s="183"/>
      <c r="F53" s="22" t="s">
        <v>216</v>
      </c>
      <c r="G53" s="17" t="s">
        <v>4254</v>
      </c>
      <c r="H53" s="17"/>
      <c r="I53" s="23">
        <v>3.38</v>
      </c>
      <c r="J53" s="109"/>
      <c r="K53" s="132"/>
      <c r="L53" s="147">
        <v>3.38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3.9284621135837998</v>
      </c>
      <c r="T53" s="2">
        <f t="shared" si="1"/>
        <v>3.9284621135837998</v>
      </c>
    </row>
    <row r="54" spans="1:20" s="2" customFormat="1" ht="22.5" x14ac:dyDescent="0.25">
      <c r="A54" s="20"/>
      <c r="B54" s="21" t="s">
        <v>28</v>
      </c>
      <c r="C54" s="183" t="s">
        <v>29</v>
      </c>
      <c r="D54" s="183"/>
      <c r="E54" s="183"/>
      <c r="F54" s="22" t="s">
        <v>30</v>
      </c>
      <c r="G54" s="17" t="s">
        <v>4255</v>
      </c>
      <c r="H54" s="17"/>
      <c r="I54" s="23">
        <v>0.64</v>
      </c>
      <c r="J54" s="109"/>
      <c r="K54" s="132"/>
      <c r="L54" s="147">
        <v>0.64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0.7438508144064</v>
      </c>
      <c r="T54" s="2">
        <f t="shared" si="1"/>
        <v>0.7438508144064</v>
      </c>
    </row>
    <row r="55" spans="1:20" s="2" customFormat="1" ht="45" x14ac:dyDescent="0.25">
      <c r="A55" s="10" t="s">
        <v>46</v>
      </c>
      <c r="B55" s="11" t="s">
        <v>4106</v>
      </c>
      <c r="C55" s="182" t="s">
        <v>4107</v>
      </c>
      <c r="D55" s="182"/>
      <c r="E55" s="182"/>
      <c r="F55" s="10" t="s">
        <v>165</v>
      </c>
      <c r="G55" s="32">
        <v>20.399999999999999</v>
      </c>
      <c r="H55" s="32"/>
      <c r="I55" s="13">
        <v>25536.78</v>
      </c>
      <c r="J55" s="72"/>
      <c r="K55" s="131"/>
      <c r="L55" s="72">
        <v>25536.78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29680.554062995401</v>
      </c>
      <c r="T55" s="2">
        <f t="shared" si="1"/>
        <v>29680.554062995401</v>
      </c>
    </row>
    <row r="56" spans="1:20" s="2" customFormat="1" ht="15" x14ac:dyDescent="0.25">
      <c r="A56" s="10" t="s">
        <v>49</v>
      </c>
      <c r="B56" s="11" t="s">
        <v>3936</v>
      </c>
      <c r="C56" s="182" t="s">
        <v>3937</v>
      </c>
      <c r="D56" s="182"/>
      <c r="E56" s="182"/>
      <c r="F56" s="10" t="s">
        <v>3928</v>
      </c>
      <c r="G56" s="32">
        <v>0.2</v>
      </c>
      <c r="H56" s="32"/>
      <c r="I56" s="13">
        <v>863.47</v>
      </c>
      <c r="J56" s="72"/>
      <c r="K56" s="131"/>
      <c r="L56" s="72">
        <v>91.47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1003.58259799296</v>
      </c>
      <c r="T56" s="2">
        <f t="shared" si="1"/>
        <v>106.31255311523999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1981.71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2303.2759334645398</v>
      </c>
      <c r="T57" s="2">
        <f t="shared" si="1"/>
        <v>0</v>
      </c>
    </row>
    <row r="58" spans="1:20" s="2" customFormat="1" ht="22.5" x14ac:dyDescent="0.25">
      <c r="A58" s="20"/>
      <c r="B58" s="21" t="s">
        <v>3938</v>
      </c>
      <c r="C58" s="183" t="s">
        <v>3939</v>
      </c>
      <c r="D58" s="183"/>
      <c r="E58" s="183"/>
      <c r="F58" s="22" t="s">
        <v>71</v>
      </c>
      <c r="G58" s="17" t="s">
        <v>5084</v>
      </c>
      <c r="H58" s="17"/>
      <c r="I58" s="23">
        <v>2</v>
      </c>
      <c r="J58" s="109"/>
      <c r="K58" s="132"/>
      <c r="L58" s="147">
        <v>2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2.3245337950199998</v>
      </c>
      <c r="T58" s="2">
        <f t="shared" si="1"/>
        <v>2.3245337950199998</v>
      </c>
    </row>
    <row r="59" spans="1:20" s="2" customFormat="1" ht="22.5" x14ac:dyDescent="0.25">
      <c r="A59" s="20"/>
      <c r="B59" s="21" t="s">
        <v>25</v>
      </c>
      <c r="C59" s="183" t="s">
        <v>26</v>
      </c>
      <c r="D59" s="183"/>
      <c r="E59" s="183"/>
      <c r="F59" s="22" t="s">
        <v>21</v>
      </c>
      <c r="G59" s="17" t="s">
        <v>4251</v>
      </c>
      <c r="H59" s="17"/>
      <c r="I59" s="23">
        <v>0.1</v>
      </c>
      <c r="J59" s="109"/>
      <c r="K59" s="132"/>
      <c r="L59" s="147">
        <v>0.1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0.11622668975100001</v>
      </c>
      <c r="T59" s="2">
        <f t="shared" si="1"/>
        <v>0.11622668975100001</v>
      </c>
    </row>
    <row r="60" spans="1:20" s="2" customFormat="1" ht="22.5" x14ac:dyDescent="0.25">
      <c r="A60" s="20"/>
      <c r="B60" s="21" t="s">
        <v>918</v>
      </c>
      <c r="C60" s="183" t="s">
        <v>919</v>
      </c>
      <c r="D60" s="183"/>
      <c r="E60" s="183"/>
      <c r="F60" s="22" t="s">
        <v>21</v>
      </c>
      <c r="G60" s="17" t="s">
        <v>4252</v>
      </c>
      <c r="H60" s="17"/>
      <c r="I60" s="23">
        <v>6.35</v>
      </c>
      <c r="J60" s="109"/>
      <c r="K60" s="132"/>
      <c r="L60" s="147">
        <v>6.35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7.3803947991885002</v>
      </c>
      <c r="T60" s="2">
        <f t="shared" si="1"/>
        <v>7.3803947991885002</v>
      </c>
    </row>
    <row r="61" spans="1:20" s="2" customFormat="1" ht="22.5" x14ac:dyDescent="0.25">
      <c r="A61" s="20"/>
      <c r="B61" s="21" t="s">
        <v>3943</v>
      </c>
      <c r="C61" s="183" t="s">
        <v>3944</v>
      </c>
      <c r="D61" s="183"/>
      <c r="E61" s="183"/>
      <c r="F61" s="22" t="s">
        <v>216</v>
      </c>
      <c r="G61" s="17" t="s">
        <v>4254</v>
      </c>
      <c r="H61" s="17"/>
      <c r="I61" s="23">
        <v>1.28</v>
      </c>
      <c r="J61" s="109"/>
      <c r="K61" s="132"/>
      <c r="L61" s="147">
        <v>1.28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1.4877016288128</v>
      </c>
      <c r="T61" s="2">
        <f t="shared" si="1"/>
        <v>1.4877016288128</v>
      </c>
    </row>
    <row r="62" spans="1:20" s="2" customFormat="1" ht="22.5" x14ac:dyDescent="0.25">
      <c r="A62" s="20"/>
      <c r="B62" s="21" t="s">
        <v>3946</v>
      </c>
      <c r="C62" s="183" t="s">
        <v>3947</v>
      </c>
      <c r="D62" s="183"/>
      <c r="E62" s="183"/>
      <c r="F62" s="22" t="s">
        <v>135</v>
      </c>
      <c r="G62" s="17" t="s">
        <v>4253</v>
      </c>
      <c r="H62" s="17"/>
      <c r="I62" s="23">
        <v>0.38</v>
      </c>
      <c r="J62" s="109"/>
      <c r="K62" s="132"/>
      <c r="L62" s="147">
        <v>0.38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0.44166142105380002</v>
      </c>
      <c r="T62" s="2">
        <f t="shared" si="1"/>
        <v>0.44166142105380002</v>
      </c>
    </row>
    <row r="63" spans="1:20" s="2" customFormat="1" ht="22.5" x14ac:dyDescent="0.25">
      <c r="A63" s="20"/>
      <c r="B63" s="21" t="s">
        <v>28</v>
      </c>
      <c r="C63" s="183" t="s">
        <v>29</v>
      </c>
      <c r="D63" s="183"/>
      <c r="E63" s="183"/>
      <c r="F63" s="22" t="s">
        <v>30</v>
      </c>
      <c r="G63" s="17" t="s">
        <v>5085</v>
      </c>
      <c r="H63" s="17"/>
      <c r="I63" s="23">
        <v>0.45</v>
      </c>
      <c r="J63" s="109"/>
      <c r="K63" s="132"/>
      <c r="L63" s="147">
        <v>0.45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0.52302010387950004</v>
      </c>
      <c r="T63" s="2">
        <f t="shared" si="1"/>
        <v>0.52302010387950004</v>
      </c>
    </row>
    <row r="64" spans="1:20" s="2" customFormat="1" ht="45" x14ac:dyDescent="0.25">
      <c r="A64" s="10" t="s">
        <v>54</v>
      </c>
      <c r="B64" s="11" t="s">
        <v>5053</v>
      </c>
      <c r="C64" s="182" t="s">
        <v>3951</v>
      </c>
      <c r="D64" s="182"/>
      <c r="E64" s="182"/>
      <c r="F64" s="10" t="s">
        <v>165</v>
      </c>
      <c r="G64" s="32">
        <v>20.399999999999999</v>
      </c>
      <c r="H64" s="32"/>
      <c r="I64" s="13">
        <v>18533.82</v>
      </c>
      <c r="J64" s="72"/>
      <c r="K64" s="131"/>
      <c r="L64" s="72">
        <v>18533.82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21541.245470408801</v>
      </c>
      <c r="T64" s="2">
        <f t="shared" si="1"/>
        <v>21541.245470408801</v>
      </c>
    </row>
    <row r="65" spans="1:20" s="2" customFormat="1" ht="15" x14ac:dyDescent="0.25">
      <c r="A65" s="10" t="s">
        <v>56</v>
      </c>
      <c r="B65" s="11" t="s">
        <v>3954</v>
      </c>
      <c r="C65" s="182" t="s">
        <v>3955</v>
      </c>
      <c r="D65" s="182"/>
      <c r="E65" s="182"/>
      <c r="F65" s="10" t="s">
        <v>3928</v>
      </c>
      <c r="G65" s="32">
        <v>1.3</v>
      </c>
      <c r="H65" s="32"/>
      <c r="I65" s="13">
        <v>4613.7299999999996</v>
      </c>
      <c r="J65" s="72"/>
      <c r="K65" s="131"/>
      <c r="L65" s="72">
        <v>340.22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5362.3856530488101</v>
      </c>
      <c r="T65" s="2">
        <f t="shared" si="1"/>
        <v>395.42644387085198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10832.84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12590.6513380222</v>
      </c>
      <c r="T66" s="2">
        <f t="shared" si="1"/>
        <v>0</v>
      </c>
    </row>
    <row r="67" spans="1:20" s="2" customFormat="1" ht="22.5" x14ac:dyDescent="0.25">
      <c r="A67" s="20"/>
      <c r="B67" s="21" t="s">
        <v>3938</v>
      </c>
      <c r="C67" s="183" t="s">
        <v>3939</v>
      </c>
      <c r="D67" s="183"/>
      <c r="E67" s="183"/>
      <c r="F67" s="22" t="s">
        <v>71</v>
      </c>
      <c r="G67" s="17" t="s">
        <v>5086</v>
      </c>
      <c r="H67" s="17"/>
      <c r="I67" s="23">
        <v>7.43</v>
      </c>
      <c r="J67" s="109"/>
      <c r="K67" s="132"/>
      <c r="L67" s="147">
        <v>7.43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3" si="2">I67*N67*O67*P67*Q67*R67</f>
        <v>8.6356430484993005</v>
      </c>
      <c r="T67" s="2">
        <f t="shared" ref="T67:T113" si="3">L67*N67*O67*P67*Q67*R67</f>
        <v>8.6356430484993005</v>
      </c>
    </row>
    <row r="68" spans="1:20" s="2" customFormat="1" ht="22.5" x14ac:dyDescent="0.25">
      <c r="A68" s="20"/>
      <c r="B68" s="21" t="s">
        <v>25</v>
      </c>
      <c r="C68" s="183" t="s">
        <v>26</v>
      </c>
      <c r="D68" s="183"/>
      <c r="E68" s="183"/>
      <c r="F68" s="22" t="s">
        <v>21</v>
      </c>
      <c r="G68" s="17" t="s">
        <v>5087</v>
      </c>
      <c r="H68" s="17"/>
      <c r="I68" s="23">
        <v>0.66</v>
      </c>
      <c r="J68" s="109"/>
      <c r="K68" s="132"/>
      <c r="L68" s="147">
        <v>0.66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0.7670961523566</v>
      </c>
      <c r="T68" s="2">
        <f t="shared" si="3"/>
        <v>0.7670961523566</v>
      </c>
    </row>
    <row r="69" spans="1:20" s="2" customFormat="1" ht="22.5" x14ac:dyDescent="0.25">
      <c r="A69" s="20"/>
      <c r="B69" s="21" t="s">
        <v>918</v>
      </c>
      <c r="C69" s="183" t="s">
        <v>919</v>
      </c>
      <c r="D69" s="183"/>
      <c r="E69" s="183"/>
      <c r="F69" s="22" t="s">
        <v>21</v>
      </c>
      <c r="G69" s="17" t="s">
        <v>5088</v>
      </c>
      <c r="H69" s="17"/>
      <c r="I69" s="23">
        <v>20.64</v>
      </c>
      <c r="J69" s="109"/>
      <c r="K69" s="132"/>
      <c r="L69" s="147">
        <v>20.64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23.9891887646064</v>
      </c>
      <c r="T69" s="2">
        <f t="shared" si="3"/>
        <v>23.9891887646064</v>
      </c>
    </row>
    <row r="70" spans="1:20" s="2" customFormat="1" ht="22.5" x14ac:dyDescent="0.25">
      <c r="A70" s="20"/>
      <c r="B70" s="21" t="s">
        <v>3959</v>
      </c>
      <c r="C70" s="183" t="s">
        <v>3960</v>
      </c>
      <c r="D70" s="183"/>
      <c r="E70" s="183"/>
      <c r="F70" s="22" t="s">
        <v>135</v>
      </c>
      <c r="G70" s="17" t="s">
        <v>5089</v>
      </c>
      <c r="H70" s="17"/>
      <c r="I70" s="23">
        <v>1.68</v>
      </c>
      <c r="J70" s="109"/>
      <c r="K70" s="132"/>
      <c r="L70" s="147">
        <v>1.68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1.9526083878167999</v>
      </c>
      <c r="T70" s="2">
        <f t="shared" si="3"/>
        <v>1.9526083878167999</v>
      </c>
    </row>
    <row r="71" spans="1:20" s="2" customFormat="1" ht="22.5" x14ac:dyDescent="0.25">
      <c r="A71" s="20"/>
      <c r="B71" s="21" t="s">
        <v>3962</v>
      </c>
      <c r="C71" s="183" t="s">
        <v>3963</v>
      </c>
      <c r="D71" s="183"/>
      <c r="E71" s="183"/>
      <c r="F71" s="22" t="s">
        <v>216</v>
      </c>
      <c r="G71" s="17" t="s">
        <v>5090</v>
      </c>
      <c r="H71" s="17"/>
      <c r="I71" s="23">
        <v>6.37</v>
      </c>
      <c r="J71" s="109"/>
      <c r="K71" s="132"/>
      <c r="L71" s="147">
        <v>6.37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7.4036401371386997</v>
      </c>
      <c r="T71" s="2">
        <f t="shared" si="3"/>
        <v>7.4036401371386997</v>
      </c>
    </row>
    <row r="72" spans="1:20" s="2" customFormat="1" ht="22.5" x14ac:dyDescent="0.25">
      <c r="A72" s="20"/>
      <c r="B72" s="21" t="s">
        <v>28</v>
      </c>
      <c r="C72" s="183" t="s">
        <v>29</v>
      </c>
      <c r="D72" s="183"/>
      <c r="E72" s="183"/>
      <c r="F72" s="22" t="s">
        <v>30</v>
      </c>
      <c r="G72" s="17" t="s">
        <v>5091</v>
      </c>
      <c r="H72" s="17"/>
      <c r="I72" s="23">
        <v>2.5</v>
      </c>
      <c r="J72" s="109"/>
      <c r="K72" s="132"/>
      <c r="L72" s="147">
        <v>2.5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2.905667243775</v>
      </c>
      <c r="T72" s="2">
        <f t="shared" si="3"/>
        <v>2.905667243775</v>
      </c>
    </row>
    <row r="73" spans="1:20" s="2" customFormat="1" ht="45" x14ac:dyDescent="0.25">
      <c r="A73" s="10" t="s">
        <v>833</v>
      </c>
      <c r="B73" s="11" t="s">
        <v>4127</v>
      </c>
      <c r="C73" s="182" t="s">
        <v>3953</v>
      </c>
      <c r="D73" s="182"/>
      <c r="E73" s="182"/>
      <c r="F73" s="10" t="s">
        <v>165</v>
      </c>
      <c r="G73" s="32">
        <v>132.6</v>
      </c>
      <c r="H73" s="32"/>
      <c r="I73" s="13">
        <v>48275.199999999997</v>
      </c>
      <c r="J73" s="72"/>
      <c r="K73" s="131"/>
      <c r="L73" s="72">
        <v>48275.199999999997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56108.666930674699</v>
      </c>
      <c r="T73" s="2">
        <f t="shared" si="3"/>
        <v>56108.666930674699</v>
      </c>
    </row>
    <row r="74" spans="1:20" s="2" customFormat="1" ht="15" x14ac:dyDescent="0.25">
      <c r="A74" s="206" t="s">
        <v>4262</v>
      </c>
      <c r="B74" s="207"/>
      <c r="C74" s="207"/>
      <c r="D74" s="207"/>
      <c r="E74" s="207"/>
      <c r="F74" s="207"/>
      <c r="G74" s="207"/>
      <c r="H74" s="207"/>
      <c r="I74" s="207"/>
      <c r="J74" s="207"/>
      <c r="K74" s="207"/>
      <c r="L74" s="208"/>
      <c r="M74" s="12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15" x14ac:dyDescent="0.25">
      <c r="A75" s="10" t="s">
        <v>66</v>
      </c>
      <c r="B75" s="11" t="s">
        <v>3968</v>
      </c>
      <c r="C75" s="182" t="s">
        <v>3969</v>
      </c>
      <c r="D75" s="182"/>
      <c r="E75" s="182"/>
      <c r="F75" s="10" t="s">
        <v>3928</v>
      </c>
      <c r="G75" s="32">
        <v>1.7</v>
      </c>
      <c r="H75" s="32"/>
      <c r="I75" s="13">
        <v>16565.3</v>
      </c>
      <c r="J75" s="72"/>
      <c r="K75" s="131"/>
      <c r="L75" s="72">
        <v>77.88</v>
      </c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19253.2998373224</v>
      </c>
      <c r="T75" s="2">
        <f t="shared" si="3"/>
        <v>90.517345978078794</v>
      </c>
    </row>
    <row r="76" spans="1:20" s="2" customFormat="1" ht="15" x14ac:dyDescent="0.25">
      <c r="A76" s="14"/>
      <c r="B76" s="15"/>
      <c r="C76" s="15"/>
      <c r="D76" s="15"/>
      <c r="E76" s="16" t="s">
        <v>18</v>
      </c>
      <c r="F76" s="16"/>
      <c r="G76" s="17"/>
      <c r="H76" s="17"/>
      <c r="I76" s="18">
        <v>38846.589999999997</v>
      </c>
      <c r="J76" s="114"/>
      <c r="K76" s="138"/>
      <c r="L76" s="151"/>
      <c r="M76" s="19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45150.105638143003</v>
      </c>
      <c r="T76" s="2">
        <f t="shared" si="3"/>
        <v>0</v>
      </c>
    </row>
    <row r="77" spans="1:20" s="2" customFormat="1" ht="22.5" x14ac:dyDescent="0.25">
      <c r="A77" s="25" t="s">
        <v>76</v>
      </c>
      <c r="B77" s="26" t="s">
        <v>3970</v>
      </c>
      <c r="C77" s="186" t="s">
        <v>3971</v>
      </c>
      <c r="D77" s="186"/>
      <c r="E77" s="186"/>
      <c r="F77" s="27" t="s">
        <v>79</v>
      </c>
      <c r="G77" s="28" t="s">
        <v>5092</v>
      </c>
      <c r="H77" s="28"/>
      <c r="I77" s="29">
        <v>0</v>
      </c>
      <c r="J77" s="110"/>
      <c r="K77" s="133"/>
      <c r="L77" s="148">
        <v>0</v>
      </c>
      <c r="M77" s="30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s="2" customFormat="1" ht="22.5" x14ac:dyDescent="0.25">
      <c r="A78" s="25" t="s">
        <v>76</v>
      </c>
      <c r="B78" s="26" t="s">
        <v>3973</v>
      </c>
      <c r="C78" s="186" t="s">
        <v>3974</v>
      </c>
      <c r="D78" s="186"/>
      <c r="E78" s="186"/>
      <c r="F78" s="27" t="s">
        <v>165</v>
      </c>
      <c r="G78" s="28" t="s">
        <v>5093</v>
      </c>
      <c r="H78" s="28"/>
      <c r="I78" s="29">
        <v>0</v>
      </c>
      <c r="J78" s="110"/>
      <c r="K78" s="133"/>
      <c r="L78" s="148">
        <v>0</v>
      </c>
      <c r="M78" s="30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s="2" customFormat="1" ht="22.5" x14ac:dyDescent="0.25">
      <c r="A79" s="20"/>
      <c r="B79" s="21" t="s">
        <v>28</v>
      </c>
      <c r="C79" s="183" t="s">
        <v>29</v>
      </c>
      <c r="D79" s="183"/>
      <c r="E79" s="183"/>
      <c r="F79" s="22" t="s">
        <v>30</v>
      </c>
      <c r="G79" s="17" t="s">
        <v>5094</v>
      </c>
      <c r="H79" s="17"/>
      <c r="I79" s="23">
        <v>8.99</v>
      </c>
      <c r="J79" s="109"/>
      <c r="K79" s="132"/>
      <c r="L79" s="147">
        <v>8.99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10.4487794086149</v>
      </c>
      <c r="T79" s="2">
        <f t="shared" si="3"/>
        <v>10.4487794086149</v>
      </c>
    </row>
    <row r="80" spans="1:20" s="2" customFormat="1" ht="45" x14ac:dyDescent="0.25">
      <c r="A80" s="10" t="s">
        <v>837</v>
      </c>
      <c r="B80" s="11" t="s">
        <v>4266</v>
      </c>
      <c r="C80" s="182" t="s">
        <v>3978</v>
      </c>
      <c r="D80" s="182"/>
      <c r="E80" s="182"/>
      <c r="F80" s="10" t="s">
        <v>165</v>
      </c>
      <c r="G80" s="31">
        <v>172.04</v>
      </c>
      <c r="H80" s="31"/>
      <c r="I80" s="13">
        <v>2056.02</v>
      </c>
      <c r="J80" s="72"/>
      <c r="K80" s="131"/>
      <c r="L80" s="72">
        <v>2056.02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2389.6439866185101</v>
      </c>
      <c r="T80" s="2">
        <f t="shared" si="3"/>
        <v>2389.6439866185101</v>
      </c>
    </row>
    <row r="81" spans="1:20" s="2" customFormat="1" ht="45" x14ac:dyDescent="0.25">
      <c r="A81" s="10" t="s">
        <v>840</v>
      </c>
      <c r="B81" s="11" t="s">
        <v>4267</v>
      </c>
      <c r="C81" s="182" t="s">
        <v>3980</v>
      </c>
      <c r="D81" s="182"/>
      <c r="E81" s="182"/>
      <c r="F81" s="10" t="s">
        <v>35</v>
      </c>
      <c r="G81" s="12">
        <v>200</v>
      </c>
      <c r="H81" s="12"/>
      <c r="I81" s="13">
        <v>2268.92</v>
      </c>
      <c r="J81" s="72"/>
      <c r="K81" s="131"/>
      <c r="L81" s="72">
        <v>2268.92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2637.0906090983899</v>
      </c>
      <c r="T81" s="2">
        <f t="shared" si="3"/>
        <v>2637.0906090983899</v>
      </c>
    </row>
    <row r="82" spans="1:20" s="2" customFormat="1" ht="45" x14ac:dyDescent="0.25">
      <c r="A82" s="10" t="s">
        <v>86</v>
      </c>
      <c r="B82" s="11" t="s">
        <v>4268</v>
      </c>
      <c r="C82" s="182" t="s">
        <v>3982</v>
      </c>
      <c r="D82" s="182"/>
      <c r="E82" s="182"/>
      <c r="F82" s="10" t="s">
        <v>35</v>
      </c>
      <c r="G82" s="12">
        <v>200</v>
      </c>
      <c r="H82" s="12"/>
      <c r="I82" s="13">
        <v>744.76</v>
      </c>
      <c r="J82" s="72"/>
      <c r="K82" s="131"/>
      <c r="L82" s="72">
        <v>744.76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865.60989458954703</v>
      </c>
      <c r="T82" s="2">
        <f t="shared" si="3"/>
        <v>865.60989458954703</v>
      </c>
    </row>
    <row r="83" spans="1:20" s="2" customFormat="1" ht="15" x14ac:dyDescent="0.25">
      <c r="A83" s="10" t="s">
        <v>859</v>
      </c>
      <c r="B83" s="11" t="s">
        <v>4009</v>
      </c>
      <c r="C83" s="182" t="s">
        <v>4010</v>
      </c>
      <c r="D83" s="182"/>
      <c r="E83" s="182"/>
      <c r="F83" s="10" t="s">
        <v>3928</v>
      </c>
      <c r="G83" s="32">
        <v>0.1</v>
      </c>
      <c r="H83" s="32"/>
      <c r="I83" s="13">
        <v>2111.96</v>
      </c>
      <c r="J83" s="72"/>
      <c r="K83" s="131"/>
      <c r="L83" s="72">
        <v>148.85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2454.6611968652201</v>
      </c>
      <c r="T83" s="2">
        <f t="shared" si="3"/>
        <v>173.00342769436301</v>
      </c>
    </row>
    <row r="84" spans="1:20" s="2" customFormat="1" ht="15" x14ac:dyDescent="0.25">
      <c r="A84" s="14"/>
      <c r="B84" s="15"/>
      <c r="C84" s="15"/>
      <c r="D84" s="15"/>
      <c r="E84" s="16" t="s">
        <v>18</v>
      </c>
      <c r="F84" s="16"/>
      <c r="G84" s="17"/>
      <c r="H84" s="17"/>
      <c r="I84" s="18">
        <v>4955.63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5759.7647053074797</v>
      </c>
      <c r="T84" s="2">
        <f t="shared" si="3"/>
        <v>0</v>
      </c>
    </row>
    <row r="85" spans="1:20" s="2" customFormat="1" ht="22.5" x14ac:dyDescent="0.25">
      <c r="A85" s="20"/>
      <c r="B85" s="21" t="s">
        <v>871</v>
      </c>
      <c r="C85" s="183" t="s">
        <v>872</v>
      </c>
      <c r="D85" s="183"/>
      <c r="E85" s="183"/>
      <c r="F85" s="22" t="s">
        <v>216</v>
      </c>
      <c r="G85" s="17" t="s">
        <v>5095</v>
      </c>
      <c r="H85" s="17"/>
      <c r="I85" s="23">
        <v>15.63</v>
      </c>
      <c r="J85" s="109"/>
      <c r="K85" s="132"/>
      <c r="L85" s="147">
        <v>15.63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18.166231608081301</v>
      </c>
      <c r="T85" s="2">
        <f t="shared" si="3"/>
        <v>18.166231608081301</v>
      </c>
    </row>
    <row r="86" spans="1:20" s="2" customFormat="1" ht="22.5" x14ac:dyDescent="0.25">
      <c r="A86" s="20"/>
      <c r="B86" s="21" t="s">
        <v>4012</v>
      </c>
      <c r="C86" s="183" t="s">
        <v>4013</v>
      </c>
      <c r="D86" s="183"/>
      <c r="E86" s="183"/>
      <c r="F86" s="22" t="s">
        <v>216</v>
      </c>
      <c r="G86" s="17" t="s">
        <v>5095</v>
      </c>
      <c r="H86" s="17"/>
      <c r="I86" s="23">
        <v>0.41</v>
      </c>
      <c r="J86" s="109"/>
      <c r="K86" s="132"/>
      <c r="L86" s="147">
        <v>0.41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0.47652942797909997</v>
      </c>
      <c r="T86" s="2">
        <f t="shared" si="3"/>
        <v>0.47652942797909997</v>
      </c>
    </row>
    <row r="87" spans="1:20" s="2" customFormat="1" ht="22.5" x14ac:dyDescent="0.25">
      <c r="A87" s="20"/>
      <c r="B87" s="21" t="s">
        <v>28</v>
      </c>
      <c r="C87" s="183" t="s">
        <v>29</v>
      </c>
      <c r="D87" s="183"/>
      <c r="E87" s="183"/>
      <c r="F87" s="22" t="s">
        <v>30</v>
      </c>
      <c r="G87" s="17" t="s">
        <v>5096</v>
      </c>
      <c r="H87" s="17"/>
      <c r="I87" s="23">
        <v>1.1499999999999999</v>
      </c>
      <c r="J87" s="109"/>
      <c r="K87" s="132"/>
      <c r="L87" s="147">
        <v>1.1499999999999999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1.3366069321364999</v>
      </c>
      <c r="T87" s="2">
        <f t="shared" si="3"/>
        <v>1.3366069321364999</v>
      </c>
    </row>
    <row r="88" spans="1:20" s="2" customFormat="1" ht="45" x14ac:dyDescent="0.25">
      <c r="A88" s="10" t="s">
        <v>862</v>
      </c>
      <c r="B88" s="11" t="s">
        <v>4460</v>
      </c>
      <c r="C88" s="182" t="s">
        <v>4272</v>
      </c>
      <c r="D88" s="182"/>
      <c r="E88" s="182"/>
      <c r="F88" s="10" t="s">
        <v>165</v>
      </c>
      <c r="G88" s="32">
        <v>10.3</v>
      </c>
      <c r="H88" s="32"/>
      <c r="I88" s="13">
        <v>530.73</v>
      </c>
      <c r="J88" s="72"/>
      <c r="K88" s="131"/>
      <c r="L88" s="72">
        <v>530.73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616.84991051548195</v>
      </c>
      <c r="T88" s="2">
        <f t="shared" si="3"/>
        <v>616.84991051548195</v>
      </c>
    </row>
    <row r="89" spans="1:20" s="55" customFormat="1" ht="20.25" customHeight="1" x14ac:dyDescent="0.25">
      <c r="A89" s="184" t="s">
        <v>6535</v>
      </c>
      <c r="B89" s="185"/>
      <c r="C89" s="185"/>
      <c r="D89" s="185"/>
      <c r="E89" s="185"/>
      <c r="F89" s="185"/>
      <c r="G89" s="185"/>
      <c r="H89" s="165"/>
      <c r="I89" s="166"/>
      <c r="J89" s="167"/>
      <c r="K89" s="168"/>
      <c r="L89" s="169"/>
      <c r="M89" s="170"/>
    </row>
    <row r="90" spans="1:20" s="172" customFormat="1" ht="20.25" customHeight="1" thickBot="1" x14ac:dyDescent="0.3">
      <c r="A90" s="174" t="s">
        <v>6546</v>
      </c>
      <c r="B90" s="175"/>
      <c r="C90" s="175"/>
      <c r="D90" s="175"/>
      <c r="E90" s="175"/>
      <c r="F90" s="175"/>
      <c r="G90" s="175"/>
      <c r="H90" s="171"/>
      <c r="I90" s="176"/>
      <c r="J90" s="177"/>
      <c r="K90" s="177"/>
      <c r="L90" s="177"/>
      <c r="M90" s="178"/>
    </row>
    <row r="91" spans="1:20" s="172" customFormat="1" ht="20.25" customHeight="1" thickBot="1" x14ac:dyDescent="0.3">
      <c r="A91" s="174" t="s">
        <v>6547</v>
      </c>
      <c r="B91" s="175"/>
      <c r="C91" s="175"/>
      <c r="D91" s="175"/>
      <c r="E91" s="175"/>
      <c r="F91" s="175"/>
      <c r="G91" s="175"/>
      <c r="H91" s="171"/>
      <c r="I91" s="179"/>
      <c r="J91" s="180"/>
      <c r="K91" s="180"/>
      <c r="L91" s="180"/>
      <c r="M91" s="181"/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ref="S114:S177" si="4">I114*N114*O114*P114*Q114*R114</f>
        <v>0</v>
      </c>
      <c r="T114" s="2">
        <f t="shared" ref="T114:T177" si="5">L114*N114*O114*P114*Q114*R114</f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ref="S178:S241" si="6">I178*N178*O178*P178*Q178*R178</f>
        <v>0</v>
      </c>
      <c r="T178" s="2">
        <f t="shared" ref="T178:T241" si="7">L178*N178*O178*P178*Q178*R178</f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ref="S242:S305" si="8">I242*N242*O242*P242*Q242*R242</f>
        <v>0</v>
      </c>
      <c r="T242" s="2">
        <f t="shared" ref="T242:T305" si="9">L242*N242*O242*P242*Q242*R242</f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ref="S306:S369" si="10">I306*N306*O306*P306*Q306*R306</f>
        <v>0</v>
      </c>
      <c r="T306" s="2">
        <f t="shared" ref="T306:T369" si="11">L306*N306*O306*P306*Q306*R306</f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ref="S370:S433" si="12">I370*N370*O370*P370*Q370*R370</f>
        <v>0</v>
      </c>
      <c r="T370" s="2">
        <f t="shared" ref="T370:T433" si="13">L370*N370*O370*P370*Q370*R370</f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ref="S434:S497" si="14">I434*N434*O434*P434*Q434*R434</f>
        <v>0</v>
      </c>
      <c r="T434" s="2">
        <f t="shared" ref="T434:T497" si="15">L434*N434*O434*P434*Q434*R434</f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ref="S498:S561" si="16">I498*N498*O498*P498*Q498*R498</f>
        <v>0</v>
      </c>
      <c r="T498" s="2">
        <f t="shared" ref="T498:T561" si="17">L498*N498*O498*P498*Q498*R498</f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ref="S562:S625" si="18">I562*N562*O562*P562*Q562*R562</f>
        <v>0</v>
      </c>
      <c r="T562" s="2">
        <f t="shared" ref="T562:T625" si="19">L562*N562*O562*P562*Q562*R562</f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ref="S626:S640" si="20">I626*N626*O626*P626*Q626*R626</f>
        <v>0</v>
      </c>
      <c r="T626" s="2">
        <f t="shared" ref="T626:T640" si="21">L626*N626*O626*P626*Q626*R626</f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</sheetData>
  <autoFilter ref="A11:T640" xr:uid="{00000000-0001-0000-1500-000000000000}"/>
  <mergeCells count="82">
    <mergeCell ref="A2:L2"/>
    <mergeCell ref="A3:L3"/>
    <mergeCell ref="A5:L5"/>
    <mergeCell ref="A6:L6"/>
    <mergeCell ref="A7:L7"/>
    <mergeCell ref="C10:E10"/>
    <mergeCell ref="A8:L8"/>
    <mergeCell ref="C9:G9"/>
    <mergeCell ref="C16:E16"/>
    <mergeCell ref="C17:E17"/>
    <mergeCell ref="C18:E18"/>
    <mergeCell ref="C19:E19"/>
    <mergeCell ref="C20:E20"/>
    <mergeCell ref="A12:L12"/>
    <mergeCell ref="A13:L13"/>
    <mergeCell ref="C14:E14"/>
    <mergeCell ref="C27:E27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38:E38"/>
    <mergeCell ref="C39:E39"/>
    <mergeCell ref="C40:E40"/>
    <mergeCell ref="C41:E41"/>
    <mergeCell ref="C42:E42"/>
    <mergeCell ref="C32:E32"/>
    <mergeCell ref="C33:E33"/>
    <mergeCell ref="C34:E34"/>
    <mergeCell ref="C35:E35"/>
    <mergeCell ref="C36:E36"/>
    <mergeCell ref="C49:E49"/>
    <mergeCell ref="C50:E50"/>
    <mergeCell ref="C51:E51"/>
    <mergeCell ref="C52:E52"/>
    <mergeCell ref="C53:E53"/>
    <mergeCell ref="C43:E43"/>
    <mergeCell ref="C44:E44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3:E73"/>
    <mergeCell ref="A74:L74"/>
    <mergeCell ref="C75:E75"/>
    <mergeCell ref="C65:E65"/>
    <mergeCell ref="C67:E67"/>
    <mergeCell ref="C68:E68"/>
    <mergeCell ref="C69:E69"/>
    <mergeCell ref="C70:E70"/>
    <mergeCell ref="C82:E82"/>
    <mergeCell ref="C83:E83"/>
    <mergeCell ref="C85:E85"/>
    <mergeCell ref="C86:E86"/>
    <mergeCell ref="C87:E87"/>
    <mergeCell ref="C77:E77"/>
    <mergeCell ref="C78:E78"/>
    <mergeCell ref="C79:E79"/>
    <mergeCell ref="C80:E80"/>
    <mergeCell ref="C81:E81"/>
    <mergeCell ref="I90:M90"/>
    <mergeCell ref="I91:M91"/>
    <mergeCell ref="C88:E88"/>
    <mergeCell ref="A89:G89"/>
    <mergeCell ref="A90:G90"/>
    <mergeCell ref="A91:G9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T675"/>
  <sheetViews>
    <sheetView topLeftCell="A655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5097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5098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5099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17</v>
      </c>
      <c r="H14" s="12"/>
      <c r="I14" s="13">
        <v>26717</v>
      </c>
      <c r="J14" s="72"/>
      <c r="K14" s="131"/>
      <c r="L14" s="72">
        <v>357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31052.2847007747</v>
      </c>
      <c r="T14" s="2">
        <f>L14*N14*O14*P14*Q14*R14</f>
        <v>414.92928241107001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26717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31052.2847007747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1075</v>
      </c>
      <c r="H16" s="17"/>
      <c r="I16" s="23">
        <v>35.17</v>
      </c>
      <c r="J16" s="109"/>
      <c r="K16" s="132"/>
      <c r="L16" s="147">
        <v>35.17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1076</v>
      </c>
      <c r="H17" s="17"/>
      <c r="I17" s="23">
        <v>6.12</v>
      </c>
      <c r="J17" s="109"/>
      <c r="K17" s="132"/>
      <c r="L17" s="147">
        <v>6.12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10" t="s">
        <v>32</v>
      </c>
      <c r="B18" s="11" t="s">
        <v>5100</v>
      </c>
      <c r="C18" s="182" t="s">
        <v>5101</v>
      </c>
      <c r="D18" s="182"/>
      <c r="E18" s="182"/>
      <c r="F18" s="10" t="s">
        <v>35</v>
      </c>
      <c r="G18" s="12">
        <v>13</v>
      </c>
      <c r="H18" s="12"/>
      <c r="I18" s="13">
        <v>32355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37605.145468936003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5100</v>
      </c>
      <c r="C19" s="182" t="s">
        <v>876</v>
      </c>
      <c r="D19" s="182"/>
      <c r="E19" s="182"/>
      <c r="F19" s="10" t="s">
        <v>35</v>
      </c>
      <c r="G19" s="12">
        <v>6</v>
      </c>
      <c r="H19" s="12"/>
      <c r="I19" s="13">
        <v>16353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19006.550574981</v>
      </c>
      <c r="T19" s="2">
        <f t="shared" si="1"/>
        <v>0</v>
      </c>
    </row>
    <row r="20" spans="1:20" s="2" customFormat="1" ht="15" x14ac:dyDescent="0.25">
      <c r="A20" s="209" t="s">
        <v>5102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6" t="s">
        <v>5103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5104</v>
      </c>
      <c r="C22" s="182" t="s">
        <v>5105</v>
      </c>
      <c r="D22" s="182"/>
      <c r="E22" s="182"/>
      <c r="F22" s="10" t="s">
        <v>880</v>
      </c>
      <c r="G22" s="12">
        <v>1</v>
      </c>
      <c r="H22" s="12"/>
      <c r="I22" s="13">
        <v>3218084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3740272.50660657</v>
      </c>
      <c r="T22" s="2">
        <f t="shared" si="1"/>
        <v>0</v>
      </c>
    </row>
    <row r="23" spans="1:20" s="2" customFormat="1" ht="22.5" x14ac:dyDescent="0.25">
      <c r="A23" s="10" t="s">
        <v>46</v>
      </c>
      <c r="B23" s="11" t="s">
        <v>881</v>
      </c>
      <c r="C23" s="182" t="s">
        <v>5106</v>
      </c>
      <c r="D23" s="182"/>
      <c r="E23" s="182"/>
      <c r="F23" s="10" t="s">
        <v>883</v>
      </c>
      <c r="G23" s="12">
        <v>2</v>
      </c>
      <c r="H23" s="12"/>
      <c r="I23" s="13">
        <v>7485</v>
      </c>
      <c r="J23" s="72"/>
      <c r="K23" s="131"/>
      <c r="L23" s="72">
        <v>217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8699.5677278623498</v>
      </c>
      <c r="T23" s="2">
        <f t="shared" si="1"/>
        <v>252.21191675967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21178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24614.488355466801</v>
      </c>
      <c r="T24" s="2">
        <f t="shared" si="1"/>
        <v>0</v>
      </c>
    </row>
    <row r="25" spans="1:20" s="2" customFormat="1" ht="22.5" x14ac:dyDescent="0.25">
      <c r="A25" s="20"/>
      <c r="B25" s="21" t="s">
        <v>884</v>
      </c>
      <c r="C25" s="183" t="s">
        <v>885</v>
      </c>
      <c r="D25" s="183"/>
      <c r="E25" s="183"/>
      <c r="F25" s="22" t="s">
        <v>71</v>
      </c>
      <c r="G25" s="17" t="s">
        <v>1531</v>
      </c>
      <c r="H25" s="17"/>
      <c r="I25" s="23">
        <v>25.12</v>
      </c>
      <c r="J25" s="109"/>
      <c r="K25" s="132"/>
      <c r="L25" s="147">
        <v>25.12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29.196144465451201</v>
      </c>
      <c r="T25" s="2">
        <f t="shared" si="1"/>
        <v>29.196144465451201</v>
      </c>
    </row>
    <row r="26" spans="1:20" s="2" customFormat="1" ht="22.5" x14ac:dyDescent="0.25">
      <c r="A26" s="25" t="s">
        <v>76</v>
      </c>
      <c r="B26" s="26" t="s">
        <v>887</v>
      </c>
      <c r="C26" s="186" t="s">
        <v>888</v>
      </c>
      <c r="D26" s="186"/>
      <c r="E26" s="186"/>
      <c r="F26" s="27" t="s">
        <v>79</v>
      </c>
      <c r="G26" s="28" t="s">
        <v>91</v>
      </c>
      <c r="H26" s="28"/>
      <c r="I26" s="29">
        <v>0</v>
      </c>
      <c r="J26" s="110"/>
      <c r="K26" s="133"/>
      <c r="L26" s="148">
        <v>0</v>
      </c>
      <c r="M26" s="30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10" t="s">
        <v>49</v>
      </c>
      <c r="B27" s="11" t="s">
        <v>890</v>
      </c>
      <c r="C27" s="182" t="s">
        <v>5107</v>
      </c>
      <c r="D27" s="182"/>
      <c r="E27" s="182"/>
      <c r="F27" s="10" t="s">
        <v>892</v>
      </c>
      <c r="G27" s="32">
        <v>1.6</v>
      </c>
      <c r="H27" s="32"/>
      <c r="I27" s="13">
        <v>5222</v>
      </c>
      <c r="J27" s="72"/>
      <c r="K27" s="131"/>
      <c r="L27" s="72">
        <v>94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6069.35773879722</v>
      </c>
      <c r="T27" s="2">
        <f t="shared" si="1"/>
        <v>109.25308836594</v>
      </c>
    </row>
    <row r="28" spans="1:20" s="2" customFormat="1" ht="15" x14ac:dyDescent="0.25">
      <c r="A28" s="14"/>
      <c r="B28" s="15"/>
      <c r="C28" s="15"/>
      <c r="D28" s="15"/>
      <c r="E28" s="16" t="s">
        <v>18</v>
      </c>
      <c r="F28" s="16"/>
      <c r="G28" s="17"/>
      <c r="H28" s="17"/>
      <c r="I28" s="18">
        <v>15068</v>
      </c>
      <c r="J28" s="114"/>
      <c r="K28" s="138"/>
      <c r="L28" s="151"/>
      <c r="M28" s="19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17513.037611680698</v>
      </c>
      <c r="T28" s="2">
        <f t="shared" si="1"/>
        <v>0</v>
      </c>
    </row>
    <row r="29" spans="1:20" s="2" customFormat="1" ht="22.5" x14ac:dyDescent="0.25">
      <c r="A29" s="20"/>
      <c r="B29" s="21" t="s">
        <v>41</v>
      </c>
      <c r="C29" s="183" t="s">
        <v>42</v>
      </c>
      <c r="D29" s="183"/>
      <c r="E29" s="183"/>
      <c r="F29" s="22" t="s">
        <v>21</v>
      </c>
      <c r="G29" s="17" t="s">
        <v>5108</v>
      </c>
      <c r="H29" s="17"/>
      <c r="I29" s="23">
        <v>5.99</v>
      </c>
      <c r="J29" s="109"/>
      <c r="K29" s="132"/>
      <c r="L29" s="147">
        <v>5.99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6.9619787160849</v>
      </c>
      <c r="T29" s="2">
        <f t="shared" si="1"/>
        <v>6.9619787160849</v>
      </c>
    </row>
    <row r="30" spans="1:20" s="2" customFormat="1" ht="22.5" x14ac:dyDescent="0.25">
      <c r="A30" s="20"/>
      <c r="B30" s="21" t="s">
        <v>778</v>
      </c>
      <c r="C30" s="183" t="s">
        <v>24</v>
      </c>
      <c r="D30" s="183"/>
      <c r="E30" s="183"/>
      <c r="F30" s="22" t="s">
        <v>71</v>
      </c>
      <c r="G30" s="17" t="s">
        <v>5109</v>
      </c>
      <c r="H30" s="17"/>
      <c r="I30" s="23">
        <v>5</v>
      </c>
      <c r="J30" s="109"/>
      <c r="K30" s="132"/>
      <c r="L30" s="147">
        <v>5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5.8113344875499999</v>
      </c>
      <c r="T30" s="2">
        <f t="shared" si="1"/>
        <v>5.8113344875499999</v>
      </c>
    </row>
    <row r="31" spans="1:20" s="2" customFormat="1" ht="22.5" x14ac:dyDescent="0.25">
      <c r="A31" s="25" t="s">
        <v>76</v>
      </c>
      <c r="B31" s="26" t="s">
        <v>895</v>
      </c>
      <c r="C31" s="186" t="s">
        <v>896</v>
      </c>
      <c r="D31" s="186"/>
      <c r="E31" s="186"/>
      <c r="F31" s="27" t="s">
        <v>817</v>
      </c>
      <c r="G31" s="28" t="s">
        <v>5110</v>
      </c>
      <c r="H31" s="28"/>
      <c r="I31" s="29">
        <v>0</v>
      </c>
      <c r="J31" s="110"/>
      <c r="K31" s="133"/>
      <c r="L31" s="148">
        <v>0</v>
      </c>
      <c r="M31" s="30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</v>
      </c>
      <c r="T31" s="2">
        <f t="shared" si="1"/>
        <v>0</v>
      </c>
    </row>
    <row r="32" spans="1:20" s="2" customFormat="1" ht="33.75" x14ac:dyDescent="0.25">
      <c r="A32" s="10" t="s">
        <v>54</v>
      </c>
      <c r="B32" s="11" t="s">
        <v>1520</v>
      </c>
      <c r="C32" s="182" t="s">
        <v>5111</v>
      </c>
      <c r="D32" s="182"/>
      <c r="E32" s="182"/>
      <c r="F32" s="10" t="s">
        <v>1522</v>
      </c>
      <c r="G32" s="12">
        <v>1</v>
      </c>
      <c r="H32" s="12"/>
      <c r="I32" s="13">
        <v>6128</v>
      </c>
      <c r="J32" s="72"/>
      <c r="K32" s="131"/>
      <c r="L32" s="72">
        <v>994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7122.3715479412804</v>
      </c>
      <c r="T32" s="2">
        <f t="shared" si="1"/>
        <v>1155.2932961249401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15616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18149.959871516199</v>
      </c>
      <c r="T33" s="2">
        <f t="shared" si="1"/>
        <v>0</v>
      </c>
    </row>
    <row r="34" spans="1:20" s="2" customFormat="1" ht="22.5" x14ac:dyDescent="0.25">
      <c r="A34" s="20"/>
      <c r="B34" s="21" t="s">
        <v>69</v>
      </c>
      <c r="C34" s="183" t="s">
        <v>70</v>
      </c>
      <c r="D34" s="183"/>
      <c r="E34" s="183"/>
      <c r="F34" s="22" t="s">
        <v>71</v>
      </c>
      <c r="G34" s="17" t="s">
        <v>1523</v>
      </c>
      <c r="H34" s="17"/>
      <c r="I34" s="23">
        <v>1.69</v>
      </c>
      <c r="J34" s="109"/>
      <c r="K34" s="132"/>
      <c r="L34" s="147">
        <v>1.69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1.9642310567918999</v>
      </c>
      <c r="T34" s="2">
        <f t="shared" si="1"/>
        <v>1.9642310567918999</v>
      </c>
    </row>
    <row r="35" spans="1:20" s="2" customFormat="1" ht="22.5" x14ac:dyDescent="0.25">
      <c r="A35" s="20"/>
      <c r="B35" s="21" t="s">
        <v>778</v>
      </c>
      <c r="C35" s="183" t="s">
        <v>24</v>
      </c>
      <c r="D35" s="183"/>
      <c r="E35" s="183"/>
      <c r="F35" s="22" t="s">
        <v>71</v>
      </c>
      <c r="G35" s="17" t="s">
        <v>1524</v>
      </c>
      <c r="H35" s="17"/>
      <c r="I35" s="23">
        <v>10.16</v>
      </c>
      <c r="J35" s="109"/>
      <c r="K35" s="132"/>
      <c r="L35" s="147">
        <v>10.16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11.8086316787016</v>
      </c>
      <c r="T35" s="2">
        <f t="shared" si="1"/>
        <v>11.8086316787016</v>
      </c>
    </row>
    <row r="36" spans="1:20" s="2" customFormat="1" ht="22.5" x14ac:dyDescent="0.25">
      <c r="A36" s="20"/>
      <c r="B36" s="21" t="s">
        <v>884</v>
      </c>
      <c r="C36" s="183" t="s">
        <v>885</v>
      </c>
      <c r="D36" s="183"/>
      <c r="E36" s="183"/>
      <c r="F36" s="22" t="s">
        <v>71</v>
      </c>
      <c r="G36" s="17" t="s">
        <v>1525</v>
      </c>
      <c r="H36" s="17"/>
      <c r="I36" s="23">
        <v>27.63</v>
      </c>
      <c r="J36" s="109"/>
      <c r="K36" s="132"/>
      <c r="L36" s="147">
        <v>27.63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32.113434378201298</v>
      </c>
      <c r="T36" s="2">
        <f t="shared" si="1"/>
        <v>32.113434378201298</v>
      </c>
    </row>
    <row r="37" spans="1:20" s="2" customFormat="1" ht="22.5" x14ac:dyDescent="0.25">
      <c r="A37" s="25" t="s">
        <v>76</v>
      </c>
      <c r="B37" s="26" t="s">
        <v>1526</v>
      </c>
      <c r="C37" s="186" t="s">
        <v>1527</v>
      </c>
      <c r="D37" s="186"/>
      <c r="E37" s="186"/>
      <c r="F37" s="27" t="s">
        <v>79</v>
      </c>
      <c r="G37" s="28" t="s">
        <v>944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366</v>
      </c>
      <c r="C38" s="186" t="s">
        <v>367</v>
      </c>
      <c r="D38" s="186"/>
      <c r="E38" s="186"/>
      <c r="F38" s="27" t="s">
        <v>21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0"/>
      <c r="B39" s="21" t="s">
        <v>800</v>
      </c>
      <c r="C39" s="183" t="s">
        <v>801</v>
      </c>
      <c r="D39" s="183"/>
      <c r="E39" s="183"/>
      <c r="F39" s="22" t="s">
        <v>282</v>
      </c>
      <c r="G39" s="17" t="s">
        <v>1528</v>
      </c>
      <c r="H39" s="17"/>
      <c r="I39" s="23">
        <v>3.71</v>
      </c>
      <c r="J39" s="109"/>
      <c r="K39" s="132"/>
      <c r="L39" s="147">
        <v>3.71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4.3120101897621002</v>
      </c>
      <c r="T39" s="2">
        <f t="shared" si="1"/>
        <v>4.3120101897621002</v>
      </c>
    </row>
    <row r="40" spans="1:20" s="2" customFormat="1" ht="22.5" x14ac:dyDescent="0.25">
      <c r="A40" s="20"/>
      <c r="B40" s="21" t="s">
        <v>284</v>
      </c>
      <c r="C40" s="183" t="s">
        <v>285</v>
      </c>
      <c r="D40" s="183"/>
      <c r="E40" s="183"/>
      <c r="F40" s="22" t="s">
        <v>79</v>
      </c>
      <c r="G40" s="17" t="s">
        <v>1529</v>
      </c>
      <c r="H40" s="17"/>
      <c r="I40" s="23">
        <v>65.319999999999993</v>
      </c>
      <c r="J40" s="109"/>
      <c r="K40" s="132"/>
      <c r="L40" s="147">
        <v>65.319999999999993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75.919273745353195</v>
      </c>
      <c r="T40" s="2">
        <f t="shared" si="1"/>
        <v>75.919273745353195</v>
      </c>
    </row>
    <row r="41" spans="1:20" s="2" customFormat="1" ht="22.5" x14ac:dyDescent="0.25">
      <c r="A41" s="20"/>
      <c r="B41" s="21" t="s">
        <v>1097</v>
      </c>
      <c r="C41" s="183" t="s">
        <v>1098</v>
      </c>
      <c r="D41" s="183"/>
      <c r="E41" s="183"/>
      <c r="F41" s="22" t="s">
        <v>135</v>
      </c>
      <c r="G41" s="17" t="s">
        <v>159</v>
      </c>
      <c r="H41" s="17"/>
      <c r="I41" s="23">
        <v>6.26</v>
      </c>
      <c r="J41" s="109"/>
      <c r="K41" s="132"/>
      <c r="L41" s="147">
        <v>6.26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7.2757907784125999</v>
      </c>
      <c r="T41" s="2">
        <f t="shared" si="1"/>
        <v>7.2757907784125999</v>
      </c>
    </row>
    <row r="42" spans="1:20" s="2" customFormat="1" ht="15" x14ac:dyDescent="0.25">
      <c r="A42" s="10" t="s">
        <v>56</v>
      </c>
      <c r="B42" s="11" t="s">
        <v>898</v>
      </c>
      <c r="C42" s="182" t="s">
        <v>5112</v>
      </c>
      <c r="D42" s="182"/>
      <c r="E42" s="182"/>
      <c r="F42" s="10" t="s">
        <v>17</v>
      </c>
      <c r="G42" s="12">
        <v>2</v>
      </c>
      <c r="H42" s="12"/>
      <c r="I42" s="13">
        <v>6842</v>
      </c>
      <c r="J42" s="72"/>
      <c r="K42" s="131"/>
      <c r="L42" s="72">
        <v>1483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7952.23011276342</v>
      </c>
      <c r="T42" s="2">
        <f t="shared" si="1"/>
        <v>1723.64180900733</v>
      </c>
    </row>
    <row r="43" spans="1:20" s="2" customFormat="1" ht="15" x14ac:dyDescent="0.25">
      <c r="A43" s="14"/>
      <c r="B43" s="15"/>
      <c r="C43" s="15"/>
      <c r="D43" s="15"/>
      <c r="E43" s="16" t="s">
        <v>18</v>
      </c>
      <c r="F43" s="16"/>
      <c r="G43" s="17"/>
      <c r="H43" s="17"/>
      <c r="I43" s="18">
        <v>16811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19538.868814040601</v>
      </c>
      <c r="T43" s="2">
        <f t="shared" si="1"/>
        <v>0</v>
      </c>
    </row>
    <row r="44" spans="1:20" s="2" customFormat="1" ht="22.5" x14ac:dyDescent="0.25">
      <c r="A44" s="20"/>
      <c r="B44" s="21" t="s">
        <v>41</v>
      </c>
      <c r="C44" s="183" t="s">
        <v>42</v>
      </c>
      <c r="D44" s="183"/>
      <c r="E44" s="183"/>
      <c r="F44" s="22" t="s">
        <v>21</v>
      </c>
      <c r="G44" s="17" t="s">
        <v>4504</v>
      </c>
      <c r="H44" s="17"/>
      <c r="I44" s="23">
        <v>152.57</v>
      </c>
      <c r="J44" s="109"/>
      <c r="K44" s="132"/>
      <c r="L44" s="147">
        <v>152.57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177.32706055310101</v>
      </c>
      <c r="T44" s="2">
        <f t="shared" si="1"/>
        <v>177.32706055310101</v>
      </c>
    </row>
    <row r="45" spans="1:20" s="2" customFormat="1" ht="22.5" x14ac:dyDescent="0.25">
      <c r="A45" s="20"/>
      <c r="B45" s="21" t="s">
        <v>778</v>
      </c>
      <c r="C45" s="183" t="s">
        <v>24</v>
      </c>
      <c r="D45" s="183"/>
      <c r="E45" s="183"/>
      <c r="F45" s="22" t="s">
        <v>71</v>
      </c>
      <c r="G45" s="17" t="s">
        <v>4505</v>
      </c>
      <c r="H45" s="17"/>
      <c r="I45" s="23">
        <v>18.760000000000002</v>
      </c>
      <c r="J45" s="109"/>
      <c r="K45" s="132"/>
      <c r="L45" s="147">
        <v>18.760000000000002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21.8041269972876</v>
      </c>
      <c r="T45" s="2">
        <f t="shared" si="1"/>
        <v>21.8041269972876</v>
      </c>
    </row>
    <row r="46" spans="1:20" s="2" customFormat="1" ht="22.5" x14ac:dyDescent="0.25">
      <c r="A46" s="25" t="s">
        <v>76</v>
      </c>
      <c r="B46" s="26" t="s">
        <v>902</v>
      </c>
      <c r="C46" s="186" t="s">
        <v>903</v>
      </c>
      <c r="D46" s="186"/>
      <c r="E46" s="186"/>
      <c r="F46" s="27" t="s">
        <v>79</v>
      </c>
      <c r="G46" s="28" t="s">
        <v>91</v>
      </c>
      <c r="H46" s="28"/>
      <c r="I46" s="29">
        <v>0</v>
      </c>
      <c r="J46" s="110"/>
      <c r="K46" s="133"/>
      <c r="L46" s="148">
        <v>0</v>
      </c>
      <c r="M46" s="30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10" t="s">
        <v>833</v>
      </c>
      <c r="B47" s="11" t="s">
        <v>1507</v>
      </c>
      <c r="C47" s="182" t="s">
        <v>5113</v>
      </c>
      <c r="D47" s="182"/>
      <c r="E47" s="182"/>
      <c r="F47" s="10" t="s">
        <v>1509</v>
      </c>
      <c r="G47" s="12">
        <v>2</v>
      </c>
      <c r="H47" s="12"/>
      <c r="I47" s="13">
        <v>13410</v>
      </c>
      <c r="J47" s="72"/>
      <c r="K47" s="131"/>
      <c r="L47" s="72">
        <v>623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15585.999095609101</v>
      </c>
      <c r="T47" s="2">
        <f t="shared" si="1"/>
        <v>724.09227714872998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37412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43482.729169644103</v>
      </c>
      <c r="T48" s="2">
        <f t="shared" si="1"/>
        <v>0</v>
      </c>
    </row>
    <row r="49" spans="1:20" s="2" customFormat="1" ht="22.5" x14ac:dyDescent="0.25">
      <c r="A49" s="20"/>
      <c r="B49" s="21" t="s">
        <v>41</v>
      </c>
      <c r="C49" s="183" t="s">
        <v>42</v>
      </c>
      <c r="D49" s="183"/>
      <c r="E49" s="183"/>
      <c r="F49" s="22" t="s">
        <v>21</v>
      </c>
      <c r="G49" s="17" t="s">
        <v>1567</v>
      </c>
      <c r="H49" s="17"/>
      <c r="I49" s="23">
        <v>10.3</v>
      </c>
      <c r="J49" s="109"/>
      <c r="K49" s="132"/>
      <c r="L49" s="147">
        <v>10.3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11.971349044353</v>
      </c>
      <c r="T49" s="2">
        <f t="shared" si="1"/>
        <v>11.971349044353</v>
      </c>
    </row>
    <row r="50" spans="1:20" s="2" customFormat="1" ht="22.5" x14ac:dyDescent="0.25">
      <c r="A50" s="20"/>
      <c r="B50" s="21" t="s">
        <v>778</v>
      </c>
      <c r="C50" s="183" t="s">
        <v>24</v>
      </c>
      <c r="D50" s="183"/>
      <c r="E50" s="183"/>
      <c r="F50" s="22" t="s">
        <v>71</v>
      </c>
      <c r="G50" s="17" t="s">
        <v>1568</v>
      </c>
      <c r="H50" s="17"/>
      <c r="I50" s="23">
        <v>30.01</v>
      </c>
      <c r="J50" s="109"/>
      <c r="K50" s="132"/>
      <c r="L50" s="147">
        <v>30.01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34.879629594275102</v>
      </c>
      <c r="T50" s="2">
        <f t="shared" si="1"/>
        <v>34.879629594275102</v>
      </c>
    </row>
    <row r="51" spans="1:20" s="2" customFormat="1" ht="22.5" x14ac:dyDescent="0.25">
      <c r="A51" s="20"/>
      <c r="B51" s="21" t="s">
        <v>884</v>
      </c>
      <c r="C51" s="183" t="s">
        <v>885</v>
      </c>
      <c r="D51" s="183"/>
      <c r="E51" s="183"/>
      <c r="F51" s="22" t="s">
        <v>71</v>
      </c>
      <c r="G51" s="17" t="s">
        <v>1569</v>
      </c>
      <c r="H51" s="17"/>
      <c r="I51" s="23">
        <v>22.96</v>
      </c>
      <c r="J51" s="109"/>
      <c r="K51" s="132"/>
      <c r="L51" s="147">
        <v>22.96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26.685647966829599</v>
      </c>
      <c r="T51" s="2">
        <f t="shared" si="1"/>
        <v>26.685647966829599</v>
      </c>
    </row>
    <row r="52" spans="1:20" s="2" customFormat="1" ht="22.5" x14ac:dyDescent="0.25">
      <c r="A52" s="25" t="s">
        <v>344</v>
      </c>
      <c r="B52" s="26" t="s">
        <v>366</v>
      </c>
      <c r="C52" s="186" t="s">
        <v>367</v>
      </c>
      <c r="D52" s="186"/>
      <c r="E52" s="186"/>
      <c r="F52" s="27" t="s">
        <v>21</v>
      </c>
      <c r="G52" s="28" t="s">
        <v>347</v>
      </c>
      <c r="H52" s="28"/>
      <c r="I52" s="29">
        <v>0</v>
      </c>
      <c r="J52" s="110"/>
      <c r="K52" s="133"/>
      <c r="L52" s="148">
        <v>0</v>
      </c>
      <c r="M52" s="30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25" t="s">
        <v>76</v>
      </c>
      <c r="B53" s="26" t="s">
        <v>1513</v>
      </c>
      <c r="C53" s="186" t="s">
        <v>1514</v>
      </c>
      <c r="D53" s="186"/>
      <c r="E53" s="186"/>
      <c r="F53" s="27" t="s">
        <v>79</v>
      </c>
      <c r="G53" s="28" t="s">
        <v>91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0"/>
      <c r="B54" s="21" t="s">
        <v>800</v>
      </c>
      <c r="C54" s="183" t="s">
        <v>801</v>
      </c>
      <c r="D54" s="183"/>
      <c r="E54" s="183"/>
      <c r="F54" s="22" t="s">
        <v>282</v>
      </c>
      <c r="G54" s="17" t="s">
        <v>1570</v>
      </c>
      <c r="H54" s="17"/>
      <c r="I54" s="23">
        <v>8.67</v>
      </c>
      <c r="J54" s="109"/>
      <c r="K54" s="132"/>
      <c r="L54" s="147">
        <v>8.67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10.0768540014117</v>
      </c>
      <c r="T54" s="2">
        <f t="shared" si="1"/>
        <v>10.0768540014117</v>
      </c>
    </row>
    <row r="55" spans="1:20" s="2" customFormat="1" ht="15" x14ac:dyDescent="0.25">
      <c r="A55" s="10" t="s">
        <v>66</v>
      </c>
      <c r="B55" s="11" t="s">
        <v>5114</v>
      </c>
      <c r="C55" s="182" t="s">
        <v>5115</v>
      </c>
      <c r="D55" s="182"/>
      <c r="E55" s="182"/>
      <c r="F55" s="10" t="s">
        <v>1484</v>
      </c>
      <c r="G55" s="12">
        <v>1</v>
      </c>
      <c r="H55" s="12"/>
      <c r="I55" s="13">
        <v>4442</v>
      </c>
      <c r="J55" s="72"/>
      <c r="K55" s="131"/>
      <c r="L55" s="72">
        <v>258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5162.7895587394196</v>
      </c>
      <c r="T55" s="2">
        <f t="shared" si="1"/>
        <v>299.86485955758002</v>
      </c>
    </row>
    <row r="56" spans="1:20" s="2" customFormat="1" ht="15" x14ac:dyDescent="0.25">
      <c r="A56" s="14"/>
      <c r="B56" s="15"/>
      <c r="C56" s="15"/>
      <c r="D56" s="15"/>
      <c r="E56" s="16" t="s">
        <v>18</v>
      </c>
      <c r="F56" s="16"/>
      <c r="G56" s="17"/>
      <c r="H56" s="17"/>
      <c r="I56" s="18">
        <v>12183</v>
      </c>
      <c r="J56" s="114"/>
      <c r="K56" s="138"/>
      <c r="L56" s="151"/>
      <c r="M56" s="19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14159.897612364301</v>
      </c>
      <c r="T56" s="2">
        <f t="shared" si="1"/>
        <v>0</v>
      </c>
    </row>
    <row r="57" spans="1:20" s="2" customFormat="1" ht="22.5" x14ac:dyDescent="0.25">
      <c r="A57" s="20"/>
      <c r="B57" s="21" t="s">
        <v>41</v>
      </c>
      <c r="C57" s="183" t="s">
        <v>42</v>
      </c>
      <c r="D57" s="183"/>
      <c r="E57" s="183"/>
      <c r="F57" s="22" t="s">
        <v>21</v>
      </c>
      <c r="G57" s="17" t="s">
        <v>5116</v>
      </c>
      <c r="H57" s="17"/>
      <c r="I57" s="23">
        <v>8.42</v>
      </c>
      <c r="J57" s="109"/>
      <c r="K57" s="132"/>
      <c r="L57" s="147">
        <v>8.42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9.7862872770341998</v>
      </c>
      <c r="T57" s="2">
        <f t="shared" si="1"/>
        <v>9.7862872770341998</v>
      </c>
    </row>
    <row r="58" spans="1:20" s="2" customFormat="1" ht="22.5" x14ac:dyDescent="0.25">
      <c r="A58" s="20"/>
      <c r="B58" s="21" t="s">
        <v>778</v>
      </c>
      <c r="C58" s="183" t="s">
        <v>24</v>
      </c>
      <c r="D58" s="183"/>
      <c r="E58" s="183"/>
      <c r="F58" s="22" t="s">
        <v>71</v>
      </c>
      <c r="G58" s="17" t="s">
        <v>5117</v>
      </c>
      <c r="H58" s="17"/>
      <c r="I58" s="23">
        <v>3.75</v>
      </c>
      <c r="J58" s="109"/>
      <c r="K58" s="132"/>
      <c r="L58" s="147">
        <v>3.75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4.3585008656625002</v>
      </c>
      <c r="T58" s="2">
        <f t="shared" si="1"/>
        <v>4.3585008656625002</v>
      </c>
    </row>
    <row r="59" spans="1:20" s="2" customFormat="1" ht="22.5" x14ac:dyDescent="0.25">
      <c r="A59" s="20"/>
      <c r="B59" s="21" t="s">
        <v>884</v>
      </c>
      <c r="C59" s="183" t="s">
        <v>885</v>
      </c>
      <c r="D59" s="183"/>
      <c r="E59" s="183"/>
      <c r="F59" s="22" t="s">
        <v>71</v>
      </c>
      <c r="G59" s="17" t="s">
        <v>5118</v>
      </c>
      <c r="H59" s="17"/>
      <c r="I59" s="23">
        <v>13.81</v>
      </c>
      <c r="J59" s="109"/>
      <c r="K59" s="132"/>
      <c r="L59" s="147">
        <v>13.81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16.050905854613099</v>
      </c>
      <c r="T59" s="2">
        <f t="shared" si="1"/>
        <v>16.050905854613099</v>
      </c>
    </row>
    <row r="60" spans="1:20" s="2" customFormat="1" ht="22.5" x14ac:dyDescent="0.25">
      <c r="A60" s="25" t="s">
        <v>76</v>
      </c>
      <c r="B60" s="26" t="s">
        <v>5119</v>
      </c>
      <c r="C60" s="186" t="s">
        <v>5120</v>
      </c>
      <c r="D60" s="186"/>
      <c r="E60" s="186"/>
      <c r="F60" s="27" t="s">
        <v>79</v>
      </c>
      <c r="G60" s="28" t="s">
        <v>944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5" t="s">
        <v>344</v>
      </c>
      <c r="B61" s="26" t="s">
        <v>366</v>
      </c>
      <c r="C61" s="186" t="s">
        <v>367</v>
      </c>
      <c r="D61" s="186"/>
      <c r="E61" s="186"/>
      <c r="F61" s="27" t="s">
        <v>21</v>
      </c>
      <c r="G61" s="28" t="s">
        <v>347</v>
      </c>
      <c r="H61" s="28"/>
      <c r="I61" s="29">
        <v>0</v>
      </c>
      <c r="J61" s="110"/>
      <c r="K61" s="133"/>
      <c r="L61" s="148">
        <v>0</v>
      </c>
      <c r="M61" s="3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20"/>
      <c r="B62" s="21" t="s">
        <v>800</v>
      </c>
      <c r="C62" s="183" t="s">
        <v>801</v>
      </c>
      <c r="D62" s="183"/>
      <c r="E62" s="183"/>
      <c r="F62" s="22" t="s">
        <v>282</v>
      </c>
      <c r="G62" s="17" t="s">
        <v>5121</v>
      </c>
      <c r="H62" s="17"/>
      <c r="I62" s="23">
        <v>3.86</v>
      </c>
      <c r="J62" s="109"/>
      <c r="K62" s="132"/>
      <c r="L62" s="147">
        <v>3.86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4.4863502243886</v>
      </c>
      <c r="T62" s="2">
        <f t="shared" si="1"/>
        <v>4.4863502243886</v>
      </c>
    </row>
    <row r="63" spans="1:20" s="2" customFormat="1" ht="15" x14ac:dyDescent="0.25">
      <c r="A63" s="10" t="s">
        <v>837</v>
      </c>
      <c r="B63" s="11"/>
      <c r="C63" s="182" t="s">
        <v>5122</v>
      </c>
      <c r="D63" s="182"/>
      <c r="E63" s="182"/>
      <c r="F63" s="10" t="s">
        <v>35</v>
      </c>
      <c r="G63" s="12">
        <v>1</v>
      </c>
      <c r="H63" s="12"/>
      <c r="I63" s="13"/>
      <c r="J63" s="72"/>
      <c r="K63" s="131"/>
      <c r="L63" s="72"/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</v>
      </c>
      <c r="T63" s="2">
        <f t="shared" si="1"/>
        <v>0</v>
      </c>
    </row>
    <row r="64" spans="1:20" s="2" customFormat="1" ht="15" x14ac:dyDescent="0.25">
      <c r="A64" s="10" t="s">
        <v>840</v>
      </c>
      <c r="B64" s="11"/>
      <c r="C64" s="182" t="s">
        <v>5123</v>
      </c>
      <c r="D64" s="182"/>
      <c r="E64" s="182"/>
      <c r="F64" s="10" t="s">
        <v>35</v>
      </c>
      <c r="G64" s="12">
        <v>4</v>
      </c>
      <c r="H64" s="12"/>
      <c r="I64" s="13"/>
      <c r="J64" s="72"/>
      <c r="K64" s="131"/>
      <c r="L64" s="72"/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0</v>
      </c>
      <c r="T64" s="2">
        <f t="shared" si="1"/>
        <v>0</v>
      </c>
    </row>
    <row r="65" spans="1:20" s="2" customFormat="1" ht="15" x14ac:dyDescent="0.25">
      <c r="A65" s="10" t="s">
        <v>86</v>
      </c>
      <c r="B65" s="11" t="s">
        <v>1571</v>
      </c>
      <c r="C65" s="182" t="s">
        <v>5124</v>
      </c>
      <c r="D65" s="182"/>
      <c r="E65" s="182"/>
      <c r="F65" s="10" t="s">
        <v>1573</v>
      </c>
      <c r="G65" s="12">
        <v>1</v>
      </c>
      <c r="H65" s="12"/>
      <c r="I65" s="13">
        <v>5760</v>
      </c>
      <c r="J65" s="72"/>
      <c r="K65" s="131"/>
      <c r="L65" s="72">
        <v>801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0" si="2">I65*N65*O65*P65*Q65*R65</f>
        <v>6694.6573296575998</v>
      </c>
      <c r="T65" s="2">
        <f t="shared" ref="T65:T110" si="3">L65*N65*O65*P65*Q65*R65</f>
        <v>930.97578490550995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14593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16960.960835363399</v>
      </c>
      <c r="T66" s="2">
        <f t="shared" si="3"/>
        <v>0</v>
      </c>
    </row>
    <row r="67" spans="1:20" s="2" customFormat="1" ht="22.5" x14ac:dyDescent="0.25">
      <c r="A67" s="20"/>
      <c r="B67" s="21" t="s">
        <v>69</v>
      </c>
      <c r="C67" s="183" t="s">
        <v>70</v>
      </c>
      <c r="D67" s="183"/>
      <c r="E67" s="183"/>
      <c r="F67" s="22" t="s">
        <v>71</v>
      </c>
      <c r="G67" s="17" t="s">
        <v>1574</v>
      </c>
      <c r="H67" s="17"/>
      <c r="I67" s="23">
        <v>3.81</v>
      </c>
      <c r="J67" s="109"/>
      <c r="K67" s="132"/>
      <c r="L67" s="147">
        <v>3.81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4.4282368795130997</v>
      </c>
      <c r="T67" s="2">
        <f t="shared" si="3"/>
        <v>4.4282368795130997</v>
      </c>
    </row>
    <row r="68" spans="1:20" s="2" customFormat="1" ht="22.5" x14ac:dyDescent="0.25">
      <c r="A68" s="20"/>
      <c r="B68" s="21" t="s">
        <v>41</v>
      </c>
      <c r="C68" s="183" t="s">
        <v>42</v>
      </c>
      <c r="D68" s="183"/>
      <c r="E68" s="183"/>
      <c r="F68" s="22" t="s">
        <v>21</v>
      </c>
      <c r="G68" s="17" t="s">
        <v>1575</v>
      </c>
      <c r="H68" s="17"/>
      <c r="I68" s="23">
        <v>9.36</v>
      </c>
      <c r="J68" s="109"/>
      <c r="K68" s="132"/>
      <c r="L68" s="147">
        <v>9.36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10.8788181606936</v>
      </c>
      <c r="T68" s="2">
        <f t="shared" si="3"/>
        <v>10.8788181606936</v>
      </c>
    </row>
    <row r="69" spans="1:20" s="2" customFormat="1" ht="22.5" x14ac:dyDescent="0.25">
      <c r="A69" s="20"/>
      <c r="B69" s="21" t="s">
        <v>778</v>
      </c>
      <c r="C69" s="183" t="s">
        <v>24</v>
      </c>
      <c r="D69" s="183"/>
      <c r="E69" s="183"/>
      <c r="F69" s="22" t="s">
        <v>71</v>
      </c>
      <c r="G69" s="17" t="s">
        <v>1576</v>
      </c>
      <c r="H69" s="17"/>
      <c r="I69" s="23">
        <v>14.07</v>
      </c>
      <c r="J69" s="109"/>
      <c r="K69" s="132"/>
      <c r="L69" s="147">
        <v>14.07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16.353095247965701</v>
      </c>
      <c r="T69" s="2">
        <f t="shared" si="3"/>
        <v>16.353095247965701</v>
      </c>
    </row>
    <row r="70" spans="1:20" s="2" customFormat="1" ht="22.5" x14ac:dyDescent="0.25">
      <c r="A70" s="25" t="s">
        <v>76</v>
      </c>
      <c r="B70" s="26" t="s">
        <v>1577</v>
      </c>
      <c r="C70" s="186" t="s">
        <v>1578</v>
      </c>
      <c r="D70" s="186"/>
      <c r="E70" s="186"/>
      <c r="F70" s="27" t="s">
        <v>79</v>
      </c>
      <c r="G70" s="28" t="s">
        <v>944</v>
      </c>
      <c r="H70" s="28"/>
      <c r="I70" s="29">
        <v>0</v>
      </c>
      <c r="J70" s="110"/>
      <c r="K70" s="133"/>
      <c r="L70" s="148">
        <v>0</v>
      </c>
      <c r="M70" s="30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0"/>
      <c r="B71" s="21" t="s">
        <v>284</v>
      </c>
      <c r="C71" s="183" t="s">
        <v>285</v>
      </c>
      <c r="D71" s="183"/>
      <c r="E71" s="183"/>
      <c r="F71" s="22" t="s">
        <v>79</v>
      </c>
      <c r="G71" s="17" t="s">
        <v>1529</v>
      </c>
      <c r="H71" s="17"/>
      <c r="I71" s="23">
        <v>65.319999999999993</v>
      </c>
      <c r="J71" s="109"/>
      <c r="K71" s="132"/>
      <c r="L71" s="147">
        <v>65.319999999999993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75.919273745353195</v>
      </c>
      <c r="T71" s="2">
        <f t="shared" si="3"/>
        <v>75.919273745353195</v>
      </c>
    </row>
    <row r="72" spans="1:20" s="2" customFormat="1" ht="15" x14ac:dyDescent="0.25">
      <c r="A72" s="206" t="s">
        <v>5125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8"/>
      <c r="M72" s="12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s="2" customFormat="1" ht="15" x14ac:dyDescent="0.25">
      <c r="A73" s="10" t="s">
        <v>859</v>
      </c>
      <c r="B73" s="11" t="s">
        <v>15</v>
      </c>
      <c r="C73" s="182" t="s">
        <v>5126</v>
      </c>
      <c r="D73" s="182"/>
      <c r="E73" s="182"/>
      <c r="F73" s="10" t="s">
        <v>17</v>
      </c>
      <c r="G73" s="12">
        <v>1</v>
      </c>
      <c r="H73" s="12"/>
      <c r="I73" s="13">
        <v>2156</v>
      </c>
      <c r="J73" s="72"/>
      <c r="K73" s="131"/>
      <c r="L73" s="72">
        <v>36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2505.8474310315601</v>
      </c>
      <c r="T73" s="2">
        <f t="shared" si="3"/>
        <v>41.841608310360002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4647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5401.0542727289703</v>
      </c>
      <c r="T74" s="2">
        <f t="shared" si="3"/>
        <v>0</v>
      </c>
    </row>
    <row r="75" spans="1:20" s="2" customFormat="1" ht="22.5" x14ac:dyDescent="0.25">
      <c r="A75" s="20"/>
      <c r="B75" s="21" t="s">
        <v>19</v>
      </c>
      <c r="C75" s="183" t="s">
        <v>20</v>
      </c>
      <c r="D75" s="183"/>
      <c r="E75" s="183"/>
      <c r="F75" s="22" t="s">
        <v>21</v>
      </c>
      <c r="G75" s="17" t="s">
        <v>1534</v>
      </c>
      <c r="H75" s="17"/>
      <c r="I75" s="23">
        <v>1.1299999999999999</v>
      </c>
      <c r="J75" s="109"/>
      <c r="K75" s="132"/>
      <c r="L75" s="147">
        <v>1.1299999999999999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1.3133615941862999</v>
      </c>
      <c r="T75" s="2">
        <f t="shared" si="3"/>
        <v>1.3133615941862999</v>
      </c>
    </row>
    <row r="76" spans="1:20" s="2" customFormat="1" ht="22.5" x14ac:dyDescent="0.25">
      <c r="A76" s="20"/>
      <c r="B76" s="21" t="s">
        <v>23</v>
      </c>
      <c r="C76" s="183" t="s">
        <v>24</v>
      </c>
      <c r="D76" s="183"/>
      <c r="E76" s="183"/>
      <c r="F76" s="22" t="s">
        <v>21</v>
      </c>
      <c r="G76" s="17" t="s">
        <v>1534</v>
      </c>
      <c r="H76" s="17"/>
      <c r="I76" s="23">
        <v>1.56</v>
      </c>
      <c r="J76" s="109"/>
      <c r="K76" s="132"/>
      <c r="L76" s="147">
        <v>1.56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1.8131363601156001</v>
      </c>
      <c r="T76" s="2">
        <f t="shared" si="3"/>
        <v>1.8131363601156001</v>
      </c>
    </row>
    <row r="77" spans="1:20" s="2" customFormat="1" ht="22.5" x14ac:dyDescent="0.25">
      <c r="A77" s="20"/>
      <c r="B77" s="21" t="s">
        <v>25</v>
      </c>
      <c r="C77" s="183" t="s">
        <v>26</v>
      </c>
      <c r="D77" s="183"/>
      <c r="E77" s="183"/>
      <c r="F77" s="22" t="s">
        <v>21</v>
      </c>
      <c r="G77" s="17" t="s">
        <v>1535</v>
      </c>
      <c r="H77" s="17"/>
      <c r="I77" s="23">
        <v>0.51</v>
      </c>
      <c r="J77" s="109"/>
      <c r="K77" s="132"/>
      <c r="L77" s="147">
        <v>0.51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0.59275611773009995</v>
      </c>
      <c r="T77" s="2">
        <f t="shared" si="3"/>
        <v>0.59275611773009995</v>
      </c>
    </row>
    <row r="78" spans="1:20" s="2" customFormat="1" ht="22.5" x14ac:dyDescent="0.25">
      <c r="A78" s="20"/>
      <c r="B78" s="21" t="s">
        <v>28</v>
      </c>
      <c r="C78" s="183" t="s">
        <v>29</v>
      </c>
      <c r="D78" s="183"/>
      <c r="E78" s="183"/>
      <c r="F78" s="22" t="s">
        <v>30</v>
      </c>
      <c r="G78" s="17" t="s">
        <v>1536</v>
      </c>
      <c r="H78" s="17"/>
      <c r="I78" s="23">
        <v>0.89</v>
      </c>
      <c r="J78" s="109"/>
      <c r="K78" s="132"/>
      <c r="L78" s="147">
        <v>0.89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1.0344175387839001</v>
      </c>
      <c r="T78" s="2">
        <f t="shared" si="3"/>
        <v>1.0344175387839001</v>
      </c>
    </row>
    <row r="79" spans="1:20" s="2" customFormat="1" ht="15" x14ac:dyDescent="0.25">
      <c r="A79" s="10" t="s">
        <v>862</v>
      </c>
      <c r="B79" s="11" t="s">
        <v>15</v>
      </c>
      <c r="C79" s="182" t="s">
        <v>5127</v>
      </c>
      <c r="D79" s="182"/>
      <c r="E79" s="182"/>
      <c r="F79" s="10" t="s">
        <v>17</v>
      </c>
      <c r="G79" s="12">
        <v>1</v>
      </c>
      <c r="H79" s="12"/>
      <c r="I79" s="13">
        <v>2156</v>
      </c>
      <c r="J79" s="72"/>
      <c r="K79" s="131"/>
      <c r="L79" s="72">
        <v>36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2505.8474310315601</v>
      </c>
      <c r="T79" s="2">
        <f t="shared" si="3"/>
        <v>41.841608310360002</v>
      </c>
    </row>
    <row r="80" spans="1:20" s="2" customFormat="1" ht="15" x14ac:dyDescent="0.25">
      <c r="A80" s="14"/>
      <c r="B80" s="15"/>
      <c r="C80" s="15"/>
      <c r="D80" s="15"/>
      <c r="E80" s="16" t="s">
        <v>18</v>
      </c>
      <c r="F80" s="16"/>
      <c r="G80" s="17"/>
      <c r="H80" s="17"/>
      <c r="I80" s="18">
        <v>4647</v>
      </c>
      <c r="J80" s="114"/>
      <c r="K80" s="138"/>
      <c r="L80" s="151"/>
      <c r="M80" s="19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5401.0542727289703</v>
      </c>
      <c r="T80" s="2">
        <f t="shared" si="3"/>
        <v>0</v>
      </c>
    </row>
    <row r="81" spans="1:20" s="2" customFormat="1" ht="22.5" x14ac:dyDescent="0.25">
      <c r="A81" s="20"/>
      <c r="B81" s="21" t="s">
        <v>19</v>
      </c>
      <c r="C81" s="183" t="s">
        <v>20</v>
      </c>
      <c r="D81" s="183"/>
      <c r="E81" s="183"/>
      <c r="F81" s="22" t="s">
        <v>21</v>
      </c>
      <c r="G81" s="17" t="s">
        <v>1534</v>
      </c>
      <c r="H81" s="17"/>
      <c r="I81" s="23">
        <v>1.1299999999999999</v>
      </c>
      <c r="J81" s="109"/>
      <c r="K81" s="132"/>
      <c r="L81" s="147">
        <v>1.1299999999999999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1.3133615941862999</v>
      </c>
      <c r="T81" s="2">
        <f t="shared" si="3"/>
        <v>1.3133615941862999</v>
      </c>
    </row>
    <row r="82" spans="1:20" s="2" customFormat="1" ht="22.5" x14ac:dyDescent="0.25">
      <c r="A82" s="20"/>
      <c r="B82" s="21" t="s">
        <v>23</v>
      </c>
      <c r="C82" s="183" t="s">
        <v>24</v>
      </c>
      <c r="D82" s="183"/>
      <c r="E82" s="183"/>
      <c r="F82" s="22" t="s">
        <v>21</v>
      </c>
      <c r="G82" s="17" t="s">
        <v>1534</v>
      </c>
      <c r="H82" s="17"/>
      <c r="I82" s="23">
        <v>1.56</v>
      </c>
      <c r="J82" s="109"/>
      <c r="K82" s="132"/>
      <c r="L82" s="147">
        <v>1.56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20"/>
      <c r="B83" s="21" t="s">
        <v>25</v>
      </c>
      <c r="C83" s="183" t="s">
        <v>26</v>
      </c>
      <c r="D83" s="183"/>
      <c r="E83" s="183"/>
      <c r="F83" s="22" t="s">
        <v>21</v>
      </c>
      <c r="G83" s="17" t="s">
        <v>1535</v>
      </c>
      <c r="H83" s="17"/>
      <c r="I83" s="23">
        <v>0.51</v>
      </c>
      <c r="J83" s="109"/>
      <c r="K83" s="132"/>
      <c r="L83" s="147">
        <v>0.51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0.59275611773009995</v>
      </c>
      <c r="T83" s="2">
        <f t="shared" si="3"/>
        <v>0.59275611773009995</v>
      </c>
    </row>
    <row r="84" spans="1:20" s="2" customFormat="1" ht="22.5" x14ac:dyDescent="0.25">
      <c r="A84" s="20"/>
      <c r="B84" s="21" t="s">
        <v>28</v>
      </c>
      <c r="C84" s="183" t="s">
        <v>29</v>
      </c>
      <c r="D84" s="183"/>
      <c r="E84" s="183"/>
      <c r="F84" s="22" t="s">
        <v>30</v>
      </c>
      <c r="G84" s="17" t="s">
        <v>1536</v>
      </c>
      <c r="H84" s="17"/>
      <c r="I84" s="23">
        <v>0.89</v>
      </c>
      <c r="J84" s="109"/>
      <c r="K84" s="132"/>
      <c r="L84" s="147">
        <v>0.89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1.0344175387839001</v>
      </c>
      <c r="T84" s="2">
        <f t="shared" si="3"/>
        <v>1.0344175387839001</v>
      </c>
    </row>
    <row r="85" spans="1:20" s="2" customFormat="1" ht="15" x14ac:dyDescent="0.25">
      <c r="A85" s="10" t="s">
        <v>96</v>
      </c>
      <c r="B85" s="11" t="s">
        <v>15</v>
      </c>
      <c r="C85" s="182" t="s">
        <v>5128</v>
      </c>
      <c r="D85" s="182"/>
      <c r="E85" s="182"/>
      <c r="F85" s="10" t="s">
        <v>17</v>
      </c>
      <c r="G85" s="12">
        <v>1</v>
      </c>
      <c r="H85" s="12"/>
      <c r="I85" s="13">
        <v>2156</v>
      </c>
      <c r="J85" s="72"/>
      <c r="K85" s="131"/>
      <c r="L85" s="72">
        <v>36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2505.8474310315601</v>
      </c>
      <c r="T85" s="2">
        <f t="shared" si="3"/>
        <v>41.841608310360002</v>
      </c>
    </row>
    <row r="86" spans="1:20" s="2" customFormat="1" ht="15" x14ac:dyDescent="0.25">
      <c r="A86" s="14"/>
      <c r="B86" s="15"/>
      <c r="C86" s="15"/>
      <c r="D86" s="15"/>
      <c r="E86" s="16" t="s">
        <v>18</v>
      </c>
      <c r="F86" s="16"/>
      <c r="G86" s="17"/>
      <c r="H86" s="17"/>
      <c r="I86" s="18">
        <v>4647</v>
      </c>
      <c r="J86" s="114"/>
      <c r="K86" s="138"/>
      <c r="L86" s="151"/>
      <c r="M86" s="1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5401.0542727289703</v>
      </c>
      <c r="T86" s="2">
        <f t="shared" si="3"/>
        <v>0</v>
      </c>
    </row>
    <row r="87" spans="1:20" s="2" customFormat="1" ht="22.5" x14ac:dyDescent="0.25">
      <c r="A87" s="20"/>
      <c r="B87" s="21" t="s">
        <v>19</v>
      </c>
      <c r="C87" s="183" t="s">
        <v>20</v>
      </c>
      <c r="D87" s="183"/>
      <c r="E87" s="183"/>
      <c r="F87" s="22" t="s">
        <v>21</v>
      </c>
      <c r="G87" s="17" t="s">
        <v>1534</v>
      </c>
      <c r="H87" s="17"/>
      <c r="I87" s="23">
        <v>1.1299999999999999</v>
      </c>
      <c r="J87" s="109"/>
      <c r="K87" s="132"/>
      <c r="L87" s="147">
        <v>1.1299999999999999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1.3133615941862999</v>
      </c>
      <c r="T87" s="2">
        <f t="shared" si="3"/>
        <v>1.3133615941862999</v>
      </c>
    </row>
    <row r="88" spans="1:20" s="2" customFormat="1" ht="22.5" x14ac:dyDescent="0.25">
      <c r="A88" s="20"/>
      <c r="B88" s="21" t="s">
        <v>23</v>
      </c>
      <c r="C88" s="183" t="s">
        <v>24</v>
      </c>
      <c r="D88" s="183"/>
      <c r="E88" s="183"/>
      <c r="F88" s="22" t="s">
        <v>21</v>
      </c>
      <c r="G88" s="17" t="s">
        <v>1534</v>
      </c>
      <c r="H88" s="17"/>
      <c r="I88" s="23">
        <v>1.56</v>
      </c>
      <c r="J88" s="109"/>
      <c r="K88" s="132"/>
      <c r="L88" s="147">
        <v>1.56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1.8131363601156001</v>
      </c>
      <c r="T88" s="2">
        <f t="shared" si="3"/>
        <v>1.8131363601156001</v>
      </c>
    </row>
    <row r="89" spans="1:20" s="2" customFormat="1" ht="22.5" x14ac:dyDescent="0.25">
      <c r="A89" s="20"/>
      <c r="B89" s="21" t="s">
        <v>25</v>
      </c>
      <c r="C89" s="183" t="s">
        <v>26</v>
      </c>
      <c r="D89" s="183"/>
      <c r="E89" s="183"/>
      <c r="F89" s="22" t="s">
        <v>21</v>
      </c>
      <c r="G89" s="17" t="s">
        <v>1535</v>
      </c>
      <c r="H89" s="17"/>
      <c r="I89" s="23">
        <v>0.51</v>
      </c>
      <c r="J89" s="109"/>
      <c r="K89" s="132"/>
      <c r="L89" s="147">
        <v>0.51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0.59275611773009995</v>
      </c>
      <c r="T89" s="2">
        <f t="shared" si="3"/>
        <v>0.59275611773009995</v>
      </c>
    </row>
    <row r="90" spans="1:20" s="2" customFormat="1" ht="22.5" x14ac:dyDescent="0.25">
      <c r="A90" s="20"/>
      <c r="B90" s="21" t="s">
        <v>28</v>
      </c>
      <c r="C90" s="183" t="s">
        <v>29</v>
      </c>
      <c r="D90" s="183"/>
      <c r="E90" s="183"/>
      <c r="F90" s="22" t="s">
        <v>30</v>
      </c>
      <c r="G90" s="17" t="s">
        <v>1536</v>
      </c>
      <c r="H90" s="17"/>
      <c r="I90" s="23">
        <v>0.89</v>
      </c>
      <c r="J90" s="109"/>
      <c r="K90" s="132"/>
      <c r="L90" s="147">
        <v>0.89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1.0344175387839001</v>
      </c>
      <c r="T90" s="2">
        <f t="shared" si="3"/>
        <v>1.0344175387839001</v>
      </c>
    </row>
    <row r="91" spans="1:20" s="2" customFormat="1" ht="15" x14ac:dyDescent="0.25">
      <c r="A91" s="10" t="s">
        <v>103</v>
      </c>
      <c r="B91" s="11" t="s">
        <v>1553</v>
      </c>
      <c r="C91" s="182" t="s">
        <v>5129</v>
      </c>
      <c r="D91" s="182"/>
      <c r="E91" s="182"/>
      <c r="F91" s="10" t="s">
        <v>17</v>
      </c>
      <c r="G91" s="12">
        <v>4</v>
      </c>
      <c r="H91" s="12"/>
      <c r="I91" s="13">
        <v>2332</v>
      </c>
      <c r="J91" s="72"/>
      <c r="K91" s="131"/>
      <c r="L91" s="72">
        <v>11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2710.4064049933199</v>
      </c>
      <c r="T91" s="2">
        <f t="shared" si="3"/>
        <v>12.784935872609999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5401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6277.4035134515098</v>
      </c>
      <c r="T92" s="2">
        <f t="shared" si="3"/>
        <v>0</v>
      </c>
    </row>
    <row r="93" spans="1:20" s="2" customFormat="1" ht="22.5" x14ac:dyDescent="0.25">
      <c r="A93" s="20"/>
      <c r="B93" s="21" t="s">
        <v>28</v>
      </c>
      <c r="C93" s="183" t="s">
        <v>29</v>
      </c>
      <c r="D93" s="183"/>
      <c r="E93" s="183"/>
      <c r="F93" s="22" t="s">
        <v>30</v>
      </c>
      <c r="G93" s="17" t="s">
        <v>4644</v>
      </c>
      <c r="H93" s="17"/>
      <c r="I93" s="23">
        <v>1.36</v>
      </c>
      <c r="J93" s="109"/>
      <c r="K93" s="132"/>
      <c r="L93" s="147">
        <v>1.36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1.5806829806136</v>
      </c>
      <c r="T93" s="2">
        <f t="shared" si="3"/>
        <v>1.5806829806136</v>
      </c>
    </row>
    <row r="94" spans="1:20" s="2" customFormat="1" ht="15" x14ac:dyDescent="0.25">
      <c r="A94" s="10" t="s">
        <v>106</v>
      </c>
      <c r="B94" s="11" t="s">
        <v>1537</v>
      </c>
      <c r="C94" s="182" t="s">
        <v>5130</v>
      </c>
      <c r="D94" s="182"/>
      <c r="E94" s="182"/>
      <c r="F94" s="10" t="s">
        <v>17</v>
      </c>
      <c r="G94" s="12">
        <v>1</v>
      </c>
      <c r="H94" s="12"/>
      <c r="I94" s="13">
        <v>339</v>
      </c>
      <c r="J94" s="72"/>
      <c r="K94" s="131"/>
      <c r="L94" s="72">
        <v>12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394.00847825589</v>
      </c>
      <c r="T94" s="2">
        <f t="shared" si="3"/>
        <v>13.947202770120001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783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910.05498075032995</v>
      </c>
      <c r="T95" s="2">
        <f t="shared" si="3"/>
        <v>0</v>
      </c>
    </row>
    <row r="96" spans="1:20" s="2" customFormat="1" ht="22.5" x14ac:dyDescent="0.25">
      <c r="A96" s="20"/>
      <c r="B96" s="21" t="s">
        <v>1539</v>
      </c>
      <c r="C96" s="183" t="s">
        <v>1540</v>
      </c>
      <c r="D96" s="183"/>
      <c r="E96" s="183"/>
      <c r="F96" s="22" t="s">
        <v>21</v>
      </c>
      <c r="G96" s="17" t="s">
        <v>1548</v>
      </c>
      <c r="H96" s="17"/>
      <c r="I96" s="23">
        <v>1.1399999999999999</v>
      </c>
      <c r="J96" s="109"/>
      <c r="K96" s="132"/>
      <c r="L96" s="147">
        <v>1.1399999999999999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1.3249842631613999</v>
      </c>
      <c r="T96" s="2">
        <f t="shared" si="3"/>
        <v>1.3249842631613999</v>
      </c>
    </row>
    <row r="97" spans="1:20" s="2" customFormat="1" ht="22.5" x14ac:dyDescent="0.25">
      <c r="A97" s="20"/>
      <c r="B97" s="21" t="s">
        <v>28</v>
      </c>
      <c r="C97" s="183" t="s">
        <v>29</v>
      </c>
      <c r="D97" s="183"/>
      <c r="E97" s="183"/>
      <c r="F97" s="22" t="s">
        <v>30</v>
      </c>
      <c r="G97" s="17" t="s">
        <v>1575</v>
      </c>
      <c r="H97" s="17"/>
      <c r="I97" s="23">
        <v>0.2</v>
      </c>
      <c r="J97" s="109"/>
      <c r="K97" s="132"/>
      <c r="L97" s="147">
        <v>0.2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0.23245337950200001</v>
      </c>
      <c r="T97" s="2">
        <f t="shared" si="3"/>
        <v>0.23245337950200001</v>
      </c>
    </row>
    <row r="98" spans="1:20" s="2" customFormat="1" ht="15" x14ac:dyDescent="0.25">
      <c r="A98" s="10" t="s">
        <v>108</v>
      </c>
      <c r="B98" s="11" t="s">
        <v>1537</v>
      </c>
      <c r="C98" s="182" t="s">
        <v>4307</v>
      </c>
      <c r="D98" s="182"/>
      <c r="E98" s="182"/>
      <c r="F98" s="10" t="s">
        <v>17</v>
      </c>
      <c r="G98" s="12">
        <v>1</v>
      </c>
      <c r="H98" s="12"/>
      <c r="I98" s="13">
        <v>339</v>
      </c>
      <c r="J98" s="72"/>
      <c r="K98" s="131"/>
      <c r="L98" s="72">
        <v>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394.00847825589</v>
      </c>
      <c r="T98" s="2">
        <f t="shared" si="3"/>
        <v>13.947202770120001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783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910.05498075032995</v>
      </c>
      <c r="T99" s="2">
        <f t="shared" si="3"/>
        <v>0</v>
      </c>
    </row>
    <row r="100" spans="1:20" s="2" customFormat="1" ht="22.5" x14ac:dyDescent="0.25">
      <c r="A100" s="20"/>
      <c r="B100" s="21" t="s">
        <v>1539</v>
      </c>
      <c r="C100" s="183" t="s">
        <v>1540</v>
      </c>
      <c r="D100" s="183"/>
      <c r="E100" s="183"/>
      <c r="F100" s="22" t="s">
        <v>21</v>
      </c>
      <c r="G100" s="17" t="s">
        <v>1548</v>
      </c>
      <c r="H100" s="17"/>
      <c r="I100" s="23">
        <v>1.1399999999999999</v>
      </c>
      <c r="J100" s="109"/>
      <c r="K100" s="132"/>
      <c r="L100" s="147">
        <v>1.1399999999999999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1.3249842631613999</v>
      </c>
      <c r="T100" s="2">
        <f t="shared" si="3"/>
        <v>1.3249842631613999</v>
      </c>
    </row>
    <row r="101" spans="1:20" s="2" customFormat="1" ht="22.5" x14ac:dyDescent="0.25">
      <c r="A101" s="20"/>
      <c r="B101" s="21" t="s">
        <v>28</v>
      </c>
      <c r="C101" s="183" t="s">
        <v>29</v>
      </c>
      <c r="D101" s="183"/>
      <c r="E101" s="183"/>
      <c r="F101" s="22" t="s">
        <v>30</v>
      </c>
      <c r="G101" s="17" t="s">
        <v>1575</v>
      </c>
      <c r="H101" s="17"/>
      <c r="I101" s="23">
        <v>0.2</v>
      </c>
      <c r="J101" s="109"/>
      <c r="K101" s="132"/>
      <c r="L101" s="147">
        <v>0.2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0.23245337950200001</v>
      </c>
      <c r="T101" s="2">
        <f t="shared" si="3"/>
        <v>0.23245337950200001</v>
      </c>
    </row>
    <row r="102" spans="1:20" s="2" customFormat="1" ht="15" x14ac:dyDescent="0.25">
      <c r="A102" s="10" t="s">
        <v>110</v>
      </c>
      <c r="B102" s="11" t="s">
        <v>1537</v>
      </c>
      <c r="C102" s="182" t="s">
        <v>4507</v>
      </c>
      <c r="D102" s="182"/>
      <c r="E102" s="182"/>
      <c r="F102" s="10" t="s">
        <v>17</v>
      </c>
      <c r="G102" s="12">
        <v>1</v>
      </c>
      <c r="H102" s="12"/>
      <c r="I102" s="13">
        <v>339</v>
      </c>
      <c r="J102" s="72"/>
      <c r="K102" s="131"/>
      <c r="L102" s="72">
        <v>12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394.00847825589</v>
      </c>
      <c r="T102" s="2">
        <f t="shared" si="3"/>
        <v>13.947202770120001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783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910.05498075032995</v>
      </c>
      <c r="T103" s="2">
        <f t="shared" si="3"/>
        <v>0</v>
      </c>
    </row>
    <row r="104" spans="1:20" s="2" customFormat="1" ht="22.5" x14ac:dyDescent="0.25">
      <c r="A104" s="20"/>
      <c r="B104" s="21" t="s">
        <v>1539</v>
      </c>
      <c r="C104" s="183" t="s">
        <v>1540</v>
      </c>
      <c r="D104" s="183"/>
      <c r="E104" s="183"/>
      <c r="F104" s="22" t="s">
        <v>21</v>
      </c>
      <c r="G104" s="17" t="s">
        <v>1548</v>
      </c>
      <c r="H104" s="17"/>
      <c r="I104" s="23">
        <v>1.1399999999999999</v>
      </c>
      <c r="J104" s="109"/>
      <c r="K104" s="132"/>
      <c r="L104" s="147">
        <v>1.1399999999999999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1.3249842631613999</v>
      </c>
      <c r="T104" s="2">
        <f t="shared" si="3"/>
        <v>1.3249842631613999</v>
      </c>
    </row>
    <row r="105" spans="1:20" s="2" customFormat="1" ht="22.5" x14ac:dyDescent="0.25">
      <c r="A105" s="20"/>
      <c r="B105" s="21" t="s">
        <v>28</v>
      </c>
      <c r="C105" s="183" t="s">
        <v>29</v>
      </c>
      <c r="D105" s="183"/>
      <c r="E105" s="183"/>
      <c r="F105" s="22" t="s">
        <v>30</v>
      </c>
      <c r="G105" s="17" t="s">
        <v>1575</v>
      </c>
      <c r="H105" s="17"/>
      <c r="I105" s="23">
        <v>0.2</v>
      </c>
      <c r="J105" s="109"/>
      <c r="K105" s="132"/>
      <c r="L105" s="147">
        <v>0.2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0.23245337950200001</v>
      </c>
      <c r="T105" s="2">
        <f t="shared" si="3"/>
        <v>0.23245337950200001</v>
      </c>
    </row>
    <row r="106" spans="1:20" s="2" customFormat="1" ht="15" x14ac:dyDescent="0.25">
      <c r="A106" s="10" t="s">
        <v>112</v>
      </c>
      <c r="B106" s="11" t="s">
        <v>1537</v>
      </c>
      <c r="C106" s="182" t="s">
        <v>4308</v>
      </c>
      <c r="D106" s="182"/>
      <c r="E106" s="182"/>
      <c r="F106" s="10" t="s">
        <v>17</v>
      </c>
      <c r="G106" s="12">
        <v>1</v>
      </c>
      <c r="H106" s="12"/>
      <c r="I106" s="13">
        <v>339</v>
      </c>
      <c r="J106" s="72"/>
      <c r="K106" s="131"/>
      <c r="L106" s="72">
        <v>12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394.00847825589</v>
      </c>
      <c r="T106" s="2">
        <f t="shared" si="3"/>
        <v>13.947202770120001</v>
      </c>
    </row>
    <row r="107" spans="1:20" s="2" customFormat="1" ht="15" x14ac:dyDescent="0.25">
      <c r="A107" s="14"/>
      <c r="B107" s="15"/>
      <c r="C107" s="15"/>
      <c r="D107" s="15"/>
      <c r="E107" s="16" t="s">
        <v>18</v>
      </c>
      <c r="F107" s="16"/>
      <c r="G107" s="17"/>
      <c r="H107" s="17"/>
      <c r="I107" s="18">
        <v>783</v>
      </c>
      <c r="J107" s="114"/>
      <c r="K107" s="138"/>
      <c r="L107" s="151"/>
      <c r="M107" s="19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910.05498075032995</v>
      </c>
      <c r="T107" s="2">
        <f t="shared" si="3"/>
        <v>0</v>
      </c>
    </row>
    <row r="108" spans="1:20" s="2" customFormat="1" ht="22.5" x14ac:dyDescent="0.25">
      <c r="A108" s="20"/>
      <c r="B108" s="21" t="s">
        <v>1539</v>
      </c>
      <c r="C108" s="183" t="s">
        <v>1540</v>
      </c>
      <c r="D108" s="183"/>
      <c r="E108" s="183"/>
      <c r="F108" s="22" t="s">
        <v>21</v>
      </c>
      <c r="G108" s="17" t="s">
        <v>1548</v>
      </c>
      <c r="H108" s="17"/>
      <c r="I108" s="23">
        <v>1.1399999999999999</v>
      </c>
      <c r="J108" s="109"/>
      <c r="K108" s="132"/>
      <c r="L108" s="147">
        <v>1.1399999999999999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1.3249842631613999</v>
      </c>
      <c r="T108" s="2">
        <f t="shared" si="3"/>
        <v>1.3249842631613999</v>
      </c>
    </row>
    <row r="109" spans="1:20" s="2" customFormat="1" ht="22.5" x14ac:dyDescent="0.25">
      <c r="A109" s="20"/>
      <c r="B109" s="21" t="s">
        <v>28</v>
      </c>
      <c r="C109" s="183" t="s">
        <v>29</v>
      </c>
      <c r="D109" s="183"/>
      <c r="E109" s="183"/>
      <c r="F109" s="22" t="s">
        <v>30</v>
      </c>
      <c r="G109" s="17" t="s">
        <v>1575</v>
      </c>
      <c r="H109" s="17"/>
      <c r="I109" s="23">
        <v>0.2</v>
      </c>
      <c r="J109" s="109"/>
      <c r="K109" s="132"/>
      <c r="L109" s="147">
        <v>0.2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0.23245337950200001</v>
      </c>
      <c r="T109" s="2">
        <f t="shared" si="3"/>
        <v>0.23245337950200001</v>
      </c>
    </row>
    <row r="110" spans="1:20" s="2" customFormat="1" ht="15" x14ac:dyDescent="0.25">
      <c r="A110" s="10" t="s">
        <v>117</v>
      </c>
      <c r="B110" s="11" t="s">
        <v>1537</v>
      </c>
      <c r="C110" s="182" t="s">
        <v>4645</v>
      </c>
      <c r="D110" s="182"/>
      <c r="E110" s="182"/>
      <c r="F110" s="10" t="s">
        <v>17</v>
      </c>
      <c r="G110" s="12">
        <v>1</v>
      </c>
      <c r="H110" s="12"/>
      <c r="I110" s="13">
        <v>339</v>
      </c>
      <c r="J110" s="72"/>
      <c r="K110" s="131"/>
      <c r="L110" s="72">
        <v>12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394.00847825589</v>
      </c>
      <c r="T110" s="2">
        <f t="shared" si="3"/>
        <v>13.947202770120001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783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ref="S111:S158" si="4">I111*N111*O111*P111*Q111*R111</f>
        <v>910.05498075032995</v>
      </c>
      <c r="T111" s="2">
        <f t="shared" ref="T111:T158" si="5">L111*N111*O111*P111*Q111*R111</f>
        <v>0</v>
      </c>
    </row>
    <row r="112" spans="1:20" s="2" customFormat="1" ht="22.5" x14ac:dyDescent="0.25">
      <c r="A112" s="20"/>
      <c r="B112" s="21" t="s">
        <v>1539</v>
      </c>
      <c r="C112" s="183" t="s">
        <v>1540</v>
      </c>
      <c r="D112" s="183"/>
      <c r="E112" s="183"/>
      <c r="F112" s="22" t="s">
        <v>21</v>
      </c>
      <c r="G112" s="17" t="s">
        <v>1548</v>
      </c>
      <c r="H112" s="17"/>
      <c r="I112" s="23">
        <v>1.1399999999999999</v>
      </c>
      <c r="J112" s="109"/>
      <c r="K112" s="132"/>
      <c r="L112" s="147">
        <v>1.1399999999999999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1.3249842631613999</v>
      </c>
      <c r="T112" s="2">
        <f t="shared" si="5"/>
        <v>1.3249842631613999</v>
      </c>
    </row>
    <row r="113" spans="1:20" s="2" customFormat="1" ht="22.5" x14ac:dyDescent="0.25">
      <c r="A113" s="20"/>
      <c r="B113" s="21" t="s">
        <v>28</v>
      </c>
      <c r="C113" s="183" t="s">
        <v>29</v>
      </c>
      <c r="D113" s="183"/>
      <c r="E113" s="183"/>
      <c r="F113" s="22" t="s">
        <v>30</v>
      </c>
      <c r="G113" s="17" t="s">
        <v>1575</v>
      </c>
      <c r="H113" s="17"/>
      <c r="I113" s="23">
        <v>0.2</v>
      </c>
      <c r="J113" s="109"/>
      <c r="K113" s="132"/>
      <c r="L113" s="147">
        <v>0.2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0.23245337950200001</v>
      </c>
      <c r="T113" s="2">
        <f t="shared" si="5"/>
        <v>0.23245337950200001</v>
      </c>
    </row>
    <row r="114" spans="1:20" s="2" customFormat="1" ht="15" x14ac:dyDescent="0.25">
      <c r="A114" s="10" t="s">
        <v>119</v>
      </c>
      <c r="B114" s="11" t="s">
        <v>1537</v>
      </c>
      <c r="C114" s="182" t="s">
        <v>5131</v>
      </c>
      <c r="D114" s="182"/>
      <c r="E114" s="182"/>
      <c r="F114" s="10" t="s">
        <v>17</v>
      </c>
      <c r="G114" s="12">
        <v>1</v>
      </c>
      <c r="H114" s="12"/>
      <c r="I114" s="13">
        <v>339</v>
      </c>
      <c r="J114" s="72"/>
      <c r="K114" s="131"/>
      <c r="L114" s="72">
        <v>12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394.00847825589</v>
      </c>
      <c r="T114" s="2">
        <f t="shared" si="5"/>
        <v>13.947202770120001</v>
      </c>
    </row>
    <row r="115" spans="1:20" s="2" customFormat="1" ht="15" x14ac:dyDescent="0.25">
      <c r="A115" s="14"/>
      <c r="B115" s="15"/>
      <c r="C115" s="15"/>
      <c r="D115" s="15"/>
      <c r="E115" s="16" t="s">
        <v>18</v>
      </c>
      <c r="F115" s="16"/>
      <c r="G115" s="17"/>
      <c r="H115" s="17"/>
      <c r="I115" s="18">
        <v>783</v>
      </c>
      <c r="J115" s="114"/>
      <c r="K115" s="138"/>
      <c r="L115" s="151"/>
      <c r="M115" s="19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910.05498075032995</v>
      </c>
      <c r="T115" s="2">
        <f t="shared" si="5"/>
        <v>0</v>
      </c>
    </row>
    <row r="116" spans="1:20" s="2" customFormat="1" ht="22.5" x14ac:dyDescent="0.25">
      <c r="A116" s="20"/>
      <c r="B116" s="21" t="s">
        <v>1539</v>
      </c>
      <c r="C116" s="183" t="s">
        <v>1540</v>
      </c>
      <c r="D116" s="183"/>
      <c r="E116" s="183"/>
      <c r="F116" s="22" t="s">
        <v>21</v>
      </c>
      <c r="G116" s="17" t="s">
        <v>1548</v>
      </c>
      <c r="H116" s="17"/>
      <c r="I116" s="23">
        <v>1.1399999999999999</v>
      </c>
      <c r="J116" s="109"/>
      <c r="K116" s="132"/>
      <c r="L116" s="147">
        <v>1.1399999999999999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1.3249842631613999</v>
      </c>
      <c r="T116" s="2">
        <f t="shared" si="5"/>
        <v>1.3249842631613999</v>
      </c>
    </row>
    <row r="117" spans="1:20" s="2" customFormat="1" ht="22.5" x14ac:dyDescent="0.25">
      <c r="A117" s="20"/>
      <c r="B117" s="21" t="s">
        <v>28</v>
      </c>
      <c r="C117" s="183" t="s">
        <v>29</v>
      </c>
      <c r="D117" s="183"/>
      <c r="E117" s="183"/>
      <c r="F117" s="22" t="s">
        <v>30</v>
      </c>
      <c r="G117" s="17" t="s">
        <v>1575</v>
      </c>
      <c r="H117" s="17"/>
      <c r="I117" s="23">
        <v>0.2</v>
      </c>
      <c r="J117" s="109"/>
      <c r="K117" s="132"/>
      <c r="L117" s="147">
        <v>0.2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0.23245337950200001</v>
      </c>
      <c r="T117" s="2">
        <f t="shared" si="5"/>
        <v>0.23245337950200001</v>
      </c>
    </row>
    <row r="118" spans="1:20" s="2" customFormat="1" ht="15" x14ac:dyDescent="0.25">
      <c r="A118" s="10" t="s">
        <v>121</v>
      </c>
      <c r="B118" s="11" t="s">
        <v>57</v>
      </c>
      <c r="C118" s="182" t="s">
        <v>5132</v>
      </c>
      <c r="D118" s="182"/>
      <c r="E118" s="182"/>
      <c r="F118" s="10" t="s">
        <v>17</v>
      </c>
      <c r="G118" s="12">
        <v>1</v>
      </c>
      <c r="H118" s="12"/>
      <c r="I118" s="13">
        <v>913</v>
      </c>
      <c r="J118" s="72"/>
      <c r="K118" s="131"/>
      <c r="L118" s="72">
        <v>75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1061.14967742663</v>
      </c>
      <c r="T118" s="2">
        <f t="shared" si="5"/>
        <v>87.17001731325</v>
      </c>
    </row>
    <row r="119" spans="1:20" s="2" customFormat="1" ht="15" x14ac:dyDescent="0.25">
      <c r="A119" s="14"/>
      <c r="B119" s="15"/>
      <c r="C119" s="15"/>
      <c r="D119" s="15"/>
      <c r="E119" s="16" t="s">
        <v>18</v>
      </c>
      <c r="F119" s="16"/>
      <c r="G119" s="17"/>
      <c r="H119" s="17"/>
      <c r="I119" s="18">
        <v>1604</v>
      </c>
      <c r="J119" s="114"/>
      <c r="K119" s="138"/>
      <c r="L119" s="151"/>
      <c r="M119" s="19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1864.2761036060399</v>
      </c>
      <c r="T119" s="2">
        <f t="shared" si="5"/>
        <v>0</v>
      </c>
    </row>
    <row r="120" spans="1:20" s="2" customFormat="1" ht="22.5" x14ac:dyDescent="0.25">
      <c r="A120" s="20"/>
      <c r="B120" s="21" t="s">
        <v>59</v>
      </c>
      <c r="C120" s="183" t="s">
        <v>60</v>
      </c>
      <c r="D120" s="183"/>
      <c r="E120" s="183"/>
      <c r="F120" s="22" t="s">
        <v>21</v>
      </c>
      <c r="G120" s="17" t="s">
        <v>1705</v>
      </c>
      <c r="H120" s="17"/>
      <c r="I120" s="23">
        <v>8.51</v>
      </c>
      <c r="J120" s="109"/>
      <c r="K120" s="132"/>
      <c r="L120" s="147">
        <v>8.51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9.8908912978101</v>
      </c>
      <c r="T120" s="2">
        <f t="shared" si="5"/>
        <v>9.8908912978101</v>
      </c>
    </row>
    <row r="121" spans="1:20" s="2" customFormat="1" ht="22.5" x14ac:dyDescent="0.25">
      <c r="A121" s="20"/>
      <c r="B121" s="21" t="s">
        <v>28</v>
      </c>
      <c r="C121" s="183" t="s">
        <v>29</v>
      </c>
      <c r="D121" s="183"/>
      <c r="E121" s="183"/>
      <c r="F121" s="22" t="s">
        <v>30</v>
      </c>
      <c r="G121" s="17" t="s">
        <v>1706</v>
      </c>
      <c r="H121" s="17"/>
      <c r="I121" s="23">
        <v>0.19</v>
      </c>
      <c r="J121" s="109"/>
      <c r="K121" s="132"/>
      <c r="L121" s="147">
        <v>0.19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0.22083071052690001</v>
      </c>
      <c r="T121" s="2">
        <f t="shared" si="5"/>
        <v>0.22083071052690001</v>
      </c>
    </row>
    <row r="122" spans="1:20" s="2" customFormat="1" ht="15" x14ac:dyDescent="0.25">
      <c r="A122" s="10" t="s">
        <v>122</v>
      </c>
      <c r="B122" s="11" t="s">
        <v>57</v>
      </c>
      <c r="C122" s="182" t="s">
        <v>935</v>
      </c>
      <c r="D122" s="182"/>
      <c r="E122" s="182"/>
      <c r="F122" s="10" t="s">
        <v>17</v>
      </c>
      <c r="G122" s="12">
        <v>1</v>
      </c>
      <c r="H122" s="12"/>
      <c r="I122" s="13">
        <v>913</v>
      </c>
      <c r="J122" s="72"/>
      <c r="K122" s="131"/>
      <c r="L122" s="72">
        <v>75</v>
      </c>
      <c r="M122" s="13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1061.14967742663</v>
      </c>
      <c r="T122" s="2">
        <f t="shared" si="5"/>
        <v>87.17001731325</v>
      </c>
    </row>
    <row r="123" spans="1:20" s="2" customFormat="1" ht="15" x14ac:dyDescent="0.25">
      <c r="A123" s="14"/>
      <c r="B123" s="15"/>
      <c r="C123" s="15"/>
      <c r="D123" s="15"/>
      <c r="E123" s="16" t="s">
        <v>18</v>
      </c>
      <c r="F123" s="16"/>
      <c r="G123" s="17"/>
      <c r="H123" s="17"/>
      <c r="I123" s="18">
        <v>1604</v>
      </c>
      <c r="J123" s="114"/>
      <c r="K123" s="138"/>
      <c r="L123" s="151"/>
      <c r="M123" s="19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1864.2761036060399</v>
      </c>
      <c r="T123" s="2">
        <f t="shared" si="5"/>
        <v>0</v>
      </c>
    </row>
    <row r="124" spans="1:20" s="2" customFormat="1" ht="22.5" x14ac:dyDescent="0.25">
      <c r="A124" s="20"/>
      <c r="B124" s="21" t="s">
        <v>59</v>
      </c>
      <c r="C124" s="183" t="s">
        <v>60</v>
      </c>
      <c r="D124" s="183"/>
      <c r="E124" s="183"/>
      <c r="F124" s="22" t="s">
        <v>21</v>
      </c>
      <c r="G124" s="17" t="s">
        <v>1705</v>
      </c>
      <c r="H124" s="17"/>
      <c r="I124" s="23">
        <v>8.51</v>
      </c>
      <c r="J124" s="109"/>
      <c r="K124" s="132"/>
      <c r="L124" s="147">
        <v>8.51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9.8908912978101</v>
      </c>
      <c r="T124" s="2">
        <f t="shared" si="5"/>
        <v>9.8908912978101</v>
      </c>
    </row>
    <row r="125" spans="1:20" s="2" customFormat="1" ht="22.5" x14ac:dyDescent="0.25">
      <c r="A125" s="20"/>
      <c r="B125" s="21" t="s">
        <v>28</v>
      </c>
      <c r="C125" s="183" t="s">
        <v>29</v>
      </c>
      <c r="D125" s="183"/>
      <c r="E125" s="183"/>
      <c r="F125" s="22" t="s">
        <v>30</v>
      </c>
      <c r="G125" s="17" t="s">
        <v>1706</v>
      </c>
      <c r="H125" s="17"/>
      <c r="I125" s="23">
        <v>0.19</v>
      </c>
      <c r="J125" s="109"/>
      <c r="K125" s="132"/>
      <c r="L125" s="147">
        <v>0.19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0.22083071052690001</v>
      </c>
      <c r="T125" s="2">
        <f t="shared" si="5"/>
        <v>0.22083071052690001</v>
      </c>
    </row>
    <row r="126" spans="1:20" s="2" customFormat="1" ht="15" x14ac:dyDescent="0.25">
      <c r="A126" s="10" t="s">
        <v>125</v>
      </c>
      <c r="B126" s="11" t="s">
        <v>905</v>
      </c>
      <c r="C126" s="182" t="s">
        <v>1544</v>
      </c>
      <c r="D126" s="182"/>
      <c r="E126" s="182"/>
      <c r="F126" s="10" t="s">
        <v>17</v>
      </c>
      <c r="G126" s="12">
        <v>1</v>
      </c>
      <c r="H126" s="12"/>
      <c r="I126" s="13">
        <v>1392</v>
      </c>
      <c r="J126" s="72"/>
      <c r="K126" s="131"/>
      <c r="L126" s="72">
        <v>291</v>
      </c>
      <c r="M126" s="13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1617.87552133392</v>
      </c>
      <c r="T126" s="2">
        <f t="shared" si="5"/>
        <v>338.21966717541</v>
      </c>
    </row>
    <row r="127" spans="1:20" s="2" customFormat="1" ht="15" x14ac:dyDescent="0.25">
      <c r="A127" s="14"/>
      <c r="B127" s="15"/>
      <c r="C127" s="15"/>
      <c r="D127" s="15"/>
      <c r="E127" s="16" t="s">
        <v>18</v>
      </c>
      <c r="F127" s="16"/>
      <c r="G127" s="17"/>
      <c r="H127" s="17"/>
      <c r="I127" s="18">
        <v>2999</v>
      </c>
      <c r="J127" s="114"/>
      <c r="K127" s="138"/>
      <c r="L127" s="151"/>
      <c r="M127" s="19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3485.63842563249</v>
      </c>
      <c r="T127" s="2">
        <f t="shared" si="5"/>
        <v>0</v>
      </c>
    </row>
    <row r="128" spans="1:20" s="2" customFormat="1" ht="22.5" x14ac:dyDescent="0.25">
      <c r="A128" s="20"/>
      <c r="B128" s="21" t="s">
        <v>907</v>
      </c>
      <c r="C128" s="183" t="s">
        <v>908</v>
      </c>
      <c r="D128" s="183"/>
      <c r="E128" s="183"/>
      <c r="F128" s="22" t="s">
        <v>21</v>
      </c>
      <c r="G128" s="17" t="s">
        <v>1545</v>
      </c>
      <c r="H128" s="17"/>
      <c r="I128" s="23">
        <v>0.19</v>
      </c>
      <c r="J128" s="109"/>
      <c r="K128" s="132"/>
      <c r="L128" s="147">
        <v>0.19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0.22083071052690001</v>
      </c>
      <c r="T128" s="2">
        <f t="shared" si="5"/>
        <v>0.22083071052690001</v>
      </c>
    </row>
    <row r="129" spans="1:20" s="2" customFormat="1" ht="22.5" x14ac:dyDescent="0.25">
      <c r="A129" s="20"/>
      <c r="B129" s="21" t="s">
        <v>19</v>
      </c>
      <c r="C129" s="183" t="s">
        <v>20</v>
      </c>
      <c r="D129" s="183"/>
      <c r="E129" s="183"/>
      <c r="F129" s="22" t="s">
        <v>21</v>
      </c>
      <c r="G129" s="17" t="s">
        <v>156</v>
      </c>
      <c r="H129" s="17"/>
      <c r="I129" s="23">
        <v>0.68</v>
      </c>
      <c r="J129" s="109"/>
      <c r="K129" s="132"/>
      <c r="L129" s="147">
        <v>0.68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0.79034149030680001</v>
      </c>
      <c r="T129" s="2">
        <f t="shared" si="5"/>
        <v>0.79034149030680001</v>
      </c>
    </row>
    <row r="130" spans="1:20" s="2" customFormat="1" ht="22.5" x14ac:dyDescent="0.25">
      <c r="A130" s="20"/>
      <c r="B130" s="21" t="s">
        <v>911</v>
      </c>
      <c r="C130" s="183" t="s">
        <v>912</v>
      </c>
      <c r="D130" s="183"/>
      <c r="E130" s="183"/>
      <c r="F130" s="22" t="s">
        <v>21</v>
      </c>
      <c r="G130" s="17" t="s">
        <v>1546</v>
      </c>
      <c r="H130" s="17"/>
      <c r="I130" s="23">
        <v>0.02</v>
      </c>
      <c r="J130" s="109"/>
      <c r="K130" s="132"/>
      <c r="L130" s="147">
        <v>0.02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2.32453379502E-2</v>
      </c>
      <c r="T130" s="2">
        <f t="shared" si="5"/>
        <v>2.32453379502E-2</v>
      </c>
    </row>
    <row r="131" spans="1:20" s="2" customFormat="1" ht="22.5" x14ac:dyDescent="0.25">
      <c r="A131" s="20"/>
      <c r="B131" s="21" t="s">
        <v>23</v>
      </c>
      <c r="C131" s="183" t="s">
        <v>24</v>
      </c>
      <c r="D131" s="183"/>
      <c r="E131" s="183"/>
      <c r="F131" s="22" t="s">
        <v>21</v>
      </c>
      <c r="G131" s="17" t="s">
        <v>1547</v>
      </c>
      <c r="H131" s="17"/>
      <c r="I131" s="23">
        <v>0.78</v>
      </c>
      <c r="J131" s="109"/>
      <c r="K131" s="132"/>
      <c r="L131" s="147">
        <v>0.78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0.90656818005780004</v>
      </c>
      <c r="T131" s="2">
        <f t="shared" si="5"/>
        <v>0.90656818005780004</v>
      </c>
    </row>
    <row r="132" spans="1:20" s="2" customFormat="1" ht="22.5" x14ac:dyDescent="0.25">
      <c r="A132" s="20"/>
      <c r="B132" s="21" t="s">
        <v>25</v>
      </c>
      <c r="C132" s="183" t="s">
        <v>26</v>
      </c>
      <c r="D132" s="183"/>
      <c r="E132" s="183"/>
      <c r="F132" s="22" t="s">
        <v>21</v>
      </c>
      <c r="G132" s="17" t="s">
        <v>1548</v>
      </c>
      <c r="H132" s="17"/>
      <c r="I132" s="23">
        <v>0.89</v>
      </c>
      <c r="J132" s="109"/>
      <c r="K132" s="132"/>
      <c r="L132" s="147">
        <v>0.89</v>
      </c>
      <c r="M132" s="24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1.0344175387839001</v>
      </c>
      <c r="T132" s="2">
        <f t="shared" si="5"/>
        <v>1.0344175387839001</v>
      </c>
    </row>
    <row r="133" spans="1:20" s="2" customFormat="1" ht="22.5" x14ac:dyDescent="0.25">
      <c r="A133" s="20"/>
      <c r="B133" s="21" t="s">
        <v>916</v>
      </c>
      <c r="C133" s="183" t="s">
        <v>917</v>
      </c>
      <c r="D133" s="183"/>
      <c r="E133" s="183"/>
      <c r="F133" s="22" t="s">
        <v>21</v>
      </c>
      <c r="G133" s="17" t="s">
        <v>1546</v>
      </c>
      <c r="H133" s="17"/>
      <c r="I133" s="23">
        <v>0.12</v>
      </c>
      <c r="J133" s="109"/>
      <c r="K133" s="132"/>
      <c r="L133" s="147">
        <v>0.12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0.13947202770120001</v>
      </c>
      <c r="T133" s="2">
        <f t="shared" si="5"/>
        <v>0.13947202770120001</v>
      </c>
    </row>
    <row r="134" spans="1:20" s="2" customFormat="1" ht="22.5" x14ac:dyDescent="0.25">
      <c r="A134" s="20"/>
      <c r="B134" s="21" t="s">
        <v>918</v>
      </c>
      <c r="C134" s="183" t="s">
        <v>919</v>
      </c>
      <c r="D134" s="183"/>
      <c r="E134" s="183"/>
      <c r="F134" s="22" t="s">
        <v>21</v>
      </c>
      <c r="G134" s="17" t="s">
        <v>1549</v>
      </c>
      <c r="H134" s="17"/>
      <c r="I134" s="23">
        <v>1.19</v>
      </c>
      <c r="J134" s="109"/>
      <c r="K134" s="132"/>
      <c r="L134" s="147">
        <v>1.19</v>
      </c>
      <c r="M134" s="24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1.3830976080369</v>
      </c>
      <c r="T134" s="2">
        <f t="shared" si="5"/>
        <v>1.3830976080369</v>
      </c>
    </row>
    <row r="135" spans="1:20" s="2" customFormat="1" ht="22.5" x14ac:dyDescent="0.25">
      <c r="A135" s="20"/>
      <c r="B135" s="21" t="s">
        <v>871</v>
      </c>
      <c r="C135" s="183" t="s">
        <v>872</v>
      </c>
      <c r="D135" s="183"/>
      <c r="E135" s="183"/>
      <c r="F135" s="22" t="s">
        <v>216</v>
      </c>
      <c r="G135" s="17" t="s">
        <v>1550</v>
      </c>
      <c r="H135" s="17"/>
      <c r="I135" s="23">
        <v>1.07</v>
      </c>
      <c r="J135" s="109"/>
      <c r="K135" s="132"/>
      <c r="L135" s="147">
        <v>1.07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1.2436255803356999</v>
      </c>
      <c r="T135" s="2">
        <f t="shared" si="5"/>
        <v>1.2436255803356999</v>
      </c>
    </row>
    <row r="136" spans="1:20" s="2" customFormat="1" ht="22.5" x14ac:dyDescent="0.25">
      <c r="A136" s="20"/>
      <c r="B136" s="21" t="s">
        <v>922</v>
      </c>
      <c r="C136" s="183" t="s">
        <v>923</v>
      </c>
      <c r="D136" s="183"/>
      <c r="E136" s="183"/>
      <c r="F136" s="22" t="s">
        <v>216</v>
      </c>
      <c r="G136" s="17" t="s">
        <v>1551</v>
      </c>
      <c r="H136" s="17"/>
      <c r="I136" s="23">
        <v>3.56</v>
      </c>
      <c r="J136" s="109"/>
      <c r="K136" s="132"/>
      <c r="L136" s="147">
        <v>3.56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4.1376701551356003</v>
      </c>
      <c r="T136" s="2">
        <f t="shared" si="5"/>
        <v>4.1376701551356003</v>
      </c>
    </row>
    <row r="137" spans="1:20" s="2" customFormat="1" ht="22.5" x14ac:dyDescent="0.25">
      <c r="A137" s="20"/>
      <c r="B137" s="21" t="s">
        <v>925</v>
      </c>
      <c r="C137" s="183" t="s">
        <v>926</v>
      </c>
      <c r="D137" s="183"/>
      <c r="E137" s="183"/>
      <c r="F137" s="22" t="s">
        <v>71</v>
      </c>
      <c r="G137" s="17" t="s">
        <v>159</v>
      </c>
      <c r="H137" s="17"/>
      <c r="I137" s="23">
        <v>20.66</v>
      </c>
      <c r="J137" s="109"/>
      <c r="K137" s="132"/>
      <c r="L137" s="147">
        <v>20.66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24.0124341025566</v>
      </c>
      <c r="T137" s="2">
        <f t="shared" si="5"/>
        <v>24.0124341025566</v>
      </c>
    </row>
    <row r="138" spans="1:20" s="2" customFormat="1" ht="22.5" x14ac:dyDescent="0.25">
      <c r="A138" s="20"/>
      <c r="B138" s="21" t="s">
        <v>928</v>
      </c>
      <c r="C138" s="183" t="s">
        <v>929</v>
      </c>
      <c r="D138" s="183"/>
      <c r="E138" s="183"/>
      <c r="F138" s="22" t="s">
        <v>930</v>
      </c>
      <c r="G138" s="17" t="s">
        <v>1534</v>
      </c>
      <c r="H138" s="17"/>
      <c r="I138" s="23">
        <v>3.47</v>
      </c>
      <c r="J138" s="109"/>
      <c r="K138" s="132"/>
      <c r="L138" s="147">
        <v>3.47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4.0330661343597001</v>
      </c>
      <c r="T138" s="2">
        <f t="shared" si="5"/>
        <v>4.0330661343597001</v>
      </c>
    </row>
    <row r="139" spans="1:20" s="2" customFormat="1" ht="22.5" x14ac:dyDescent="0.25">
      <c r="A139" s="20"/>
      <c r="B139" s="21" t="s">
        <v>932</v>
      </c>
      <c r="C139" s="183" t="s">
        <v>933</v>
      </c>
      <c r="D139" s="183"/>
      <c r="E139" s="183"/>
      <c r="F139" s="22" t="s">
        <v>21</v>
      </c>
      <c r="G139" s="17" t="s">
        <v>1545</v>
      </c>
      <c r="H139" s="17"/>
      <c r="I139" s="23">
        <v>0.25</v>
      </c>
      <c r="J139" s="109"/>
      <c r="K139" s="132"/>
      <c r="L139" s="147">
        <v>0.25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0.29056672437749997</v>
      </c>
      <c r="T139" s="2">
        <f t="shared" si="5"/>
        <v>0.29056672437749997</v>
      </c>
    </row>
    <row r="140" spans="1:20" s="2" customFormat="1" ht="22.5" x14ac:dyDescent="0.25">
      <c r="A140" s="20"/>
      <c r="B140" s="21" t="s">
        <v>28</v>
      </c>
      <c r="C140" s="183" t="s">
        <v>29</v>
      </c>
      <c r="D140" s="183"/>
      <c r="E140" s="183"/>
      <c r="F140" s="22" t="s">
        <v>30</v>
      </c>
      <c r="G140" s="17" t="s">
        <v>1552</v>
      </c>
      <c r="H140" s="17"/>
      <c r="I140" s="23">
        <v>0.65</v>
      </c>
      <c r="J140" s="109"/>
      <c r="K140" s="132"/>
      <c r="L140" s="147">
        <v>0.65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0.7554734833815</v>
      </c>
      <c r="T140" s="2">
        <f t="shared" si="5"/>
        <v>0.7554734833815</v>
      </c>
    </row>
    <row r="141" spans="1:20" s="2" customFormat="1" ht="15" x14ac:dyDescent="0.25">
      <c r="A141" s="209" t="s">
        <v>5133</v>
      </c>
      <c r="B141" s="210"/>
      <c r="C141" s="210"/>
      <c r="D141" s="210"/>
      <c r="E141" s="210"/>
      <c r="F141" s="210"/>
      <c r="G141" s="210"/>
      <c r="H141" s="210"/>
      <c r="I141" s="210"/>
      <c r="J141" s="210"/>
      <c r="K141" s="210"/>
      <c r="L141" s="211"/>
      <c r="M141" s="122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s="2" customFormat="1" ht="15" x14ac:dyDescent="0.25">
      <c r="A142" s="206" t="s">
        <v>5134</v>
      </c>
      <c r="B142" s="207"/>
      <c r="C142" s="207"/>
      <c r="D142" s="207"/>
      <c r="E142" s="207"/>
      <c r="F142" s="207"/>
      <c r="G142" s="207"/>
      <c r="H142" s="207"/>
      <c r="I142" s="207"/>
      <c r="J142" s="207"/>
      <c r="K142" s="207"/>
      <c r="L142" s="208"/>
      <c r="M142" s="123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10" t="s">
        <v>4324</v>
      </c>
      <c r="B143" s="11" t="s">
        <v>5104</v>
      </c>
      <c r="C143" s="182" t="s">
        <v>5135</v>
      </c>
      <c r="D143" s="182"/>
      <c r="E143" s="182"/>
      <c r="F143" s="10" t="s">
        <v>880</v>
      </c>
      <c r="G143" s="12">
        <v>1</v>
      </c>
      <c r="H143" s="12"/>
      <c r="I143" s="13">
        <v>1840750</v>
      </c>
      <c r="J143" s="72"/>
      <c r="K143" s="131"/>
      <c r="L143" s="72"/>
      <c r="M143" s="13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2139442.7915915302</v>
      </c>
      <c r="T143" s="2">
        <f t="shared" si="5"/>
        <v>0</v>
      </c>
    </row>
    <row r="144" spans="1:20" s="2" customFormat="1" ht="15" x14ac:dyDescent="0.25">
      <c r="A144" s="10" t="s">
        <v>140</v>
      </c>
      <c r="B144" s="11" t="s">
        <v>1507</v>
      </c>
      <c r="C144" s="182" t="s">
        <v>5136</v>
      </c>
      <c r="D144" s="182"/>
      <c r="E144" s="182"/>
      <c r="F144" s="10" t="s">
        <v>1509</v>
      </c>
      <c r="G144" s="12">
        <v>2</v>
      </c>
      <c r="H144" s="12"/>
      <c r="I144" s="13">
        <v>13410</v>
      </c>
      <c r="J144" s="72"/>
      <c r="K144" s="131"/>
      <c r="L144" s="72">
        <v>623</v>
      </c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15585.999095609101</v>
      </c>
      <c r="T144" s="2">
        <f t="shared" si="5"/>
        <v>724.09227714872998</v>
      </c>
    </row>
    <row r="145" spans="1:20" s="2" customFormat="1" ht="15" x14ac:dyDescent="0.25">
      <c r="A145" s="14"/>
      <c r="B145" s="15"/>
      <c r="C145" s="15"/>
      <c r="D145" s="15"/>
      <c r="E145" s="16" t="s">
        <v>18</v>
      </c>
      <c r="F145" s="16"/>
      <c r="G145" s="17"/>
      <c r="H145" s="17"/>
      <c r="I145" s="18">
        <v>37412</v>
      </c>
      <c r="J145" s="114"/>
      <c r="K145" s="138"/>
      <c r="L145" s="151"/>
      <c r="M145" s="19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43482.729169644103</v>
      </c>
      <c r="T145" s="2">
        <f t="shared" si="5"/>
        <v>0</v>
      </c>
    </row>
    <row r="146" spans="1:20" s="2" customFormat="1" ht="22.5" x14ac:dyDescent="0.25">
      <c r="A146" s="20"/>
      <c r="B146" s="21" t="s">
        <v>41</v>
      </c>
      <c r="C146" s="183" t="s">
        <v>42</v>
      </c>
      <c r="D146" s="183"/>
      <c r="E146" s="183"/>
      <c r="F146" s="22" t="s">
        <v>21</v>
      </c>
      <c r="G146" s="17" t="s">
        <v>1567</v>
      </c>
      <c r="H146" s="17"/>
      <c r="I146" s="23">
        <v>10.3</v>
      </c>
      <c r="J146" s="109"/>
      <c r="K146" s="132"/>
      <c r="L146" s="147">
        <v>10.3</v>
      </c>
      <c r="M146" s="24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11.971349044353</v>
      </c>
      <c r="T146" s="2">
        <f t="shared" si="5"/>
        <v>11.971349044353</v>
      </c>
    </row>
    <row r="147" spans="1:20" s="2" customFormat="1" ht="22.5" x14ac:dyDescent="0.25">
      <c r="A147" s="20"/>
      <c r="B147" s="21" t="s">
        <v>778</v>
      </c>
      <c r="C147" s="183" t="s">
        <v>24</v>
      </c>
      <c r="D147" s="183"/>
      <c r="E147" s="183"/>
      <c r="F147" s="22" t="s">
        <v>71</v>
      </c>
      <c r="G147" s="17" t="s">
        <v>1568</v>
      </c>
      <c r="H147" s="17"/>
      <c r="I147" s="23">
        <v>30.01</v>
      </c>
      <c r="J147" s="109"/>
      <c r="K147" s="132"/>
      <c r="L147" s="147">
        <v>30.01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34.879629594275102</v>
      </c>
      <c r="T147" s="2">
        <f t="shared" si="5"/>
        <v>34.879629594275102</v>
      </c>
    </row>
    <row r="148" spans="1:20" s="2" customFormat="1" ht="22.5" x14ac:dyDescent="0.25">
      <c r="A148" s="20"/>
      <c r="B148" s="21" t="s">
        <v>884</v>
      </c>
      <c r="C148" s="183" t="s">
        <v>885</v>
      </c>
      <c r="D148" s="183"/>
      <c r="E148" s="183"/>
      <c r="F148" s="22" t="s">
        <v>71</v>
      </c>
      <c r="G148" s="17" t="s">
        <v>1569</v>
      </c>
      <c r="H148" s="17"/>
      <c r="I148" s="23">
        <v>22.96</v>
      </c>
      <c r="J148" s="109"/>
      <c r="K148" s="132"/>
      <c r="L148" s="147">
        <v>22.96</v>
      </c>
      <c r="M148" s="24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26.685647966829599</v>
      </c>
      <c r="T148" s="2">
        <f t="shared" si="5"/>
        <v>26.685647966829599</v>
      </c>
    </row>
    <row r="149" spans="1:20" s="2" customFormat="1" ht="22.5" x14ac:dyDescent="0.25">
      <c r="A149" s="25" t="s">
        <v>344</v>
      </c>
      <c r="B149" s="26" t="s">
        <v>366</v>
      </c>
      <c r="C149" s="186" t="s">
        <v>367</v>
      </c>
      <c r="D149" s="186"/>
      <c r="E149" s="186"/>
      <c r="F149" s="27" t="s">
        <v>21</v>
      </c>
      <c r="G149" s="28" t="s">
        <v>347</v>
      </c>
      <c r="H149" s="28"/>
      <c r="I149" s="29">
        <v>0</v>
      </c>
      <c r="J149" s="110"/>
      <c r="K149" s="133"/>
      <c r="L149" s="148">
        <v>0</v>
      </c>
      <c r="M149" s="30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:20" s="2" customFormat="1" ht="22.5" x14ac:dyDescent="0.25">
      <c r="A150" s="25" t="s">
        <v>76</v>
      </c>
      <c r="B150" s="26" t="s">
        <v>1513</v>
      </c>
      <c r="C150" s="186" t="s">
        <v>1514</v>
      </c>
      <c r="D150" s="186"/>
      <c r="E150" s="186"/>
      <c r="F150" s="27" t="s">
        <v>79</v>
      </c>
      <c r="G150" s="28" t="s">
        <v>91</v>
      </c>
      <c r="H150" s="28"/>
      <c r="I150" s="29">
        <v>0</v>
      </c>
      <c r="J150" s="110"/>
      <c r="K150" s="133"/>
      <c r="L150" s="148">
        <v>0</v>
      </c>
      <c r="M150" s="30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:20" s="2" customFormat="1" ht="22.5" x14ac:dyDescent="0.25">
      <c r="A151" s="20"/>
      <c r="B151" s="21" t="s">
        <v>800</v>
      </c>
      <c r="C151" s="183" t="s">
        <v>801</v>
      </c>
      <c r="D151" s="183"/>
      <c r="E151" s="183"/>
      <c r="F151" s="22" t="s">
        <v>282</v>
      </c>
      <c r="G151" s="17" t="s">
        <v>1570</v>
      </c>
      <c r="H151" s="17"/>
      <c r="I151" s="23">
        <v>8.67</v>
      </c>
      <c r="J151" s="109"/>
      <c r="K151" s="132"/>
      <c r="L151" s="147">
        <v>8.67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10.0768540014117</v>
      </c>
      <c r="T151" s="2">
        <f t="shared" si="5"/>
        <v>10.0768540014117</v>
      </c>
    </row>
    <row r="152" spans="1:20" s="2" customFormat="1" ht="15" x14ac:dyDescent="0.25">
      <c r="A152" s="10" t="s">
        <v>147</v>
      </c>
      <c r="B152" s="11" t="s">
        <v>898</v>
      </c>
      <c r="C152" s="182" t="s">
        <v>899</v>
      </c>
      <c r="D152" s="182"/>
      <c r="E152" s="182"/>
      <c r="F152" s="10" t="s">
        <v>17</v>
      </c>
      <c r="G152" s="12">
        <v>2</v>
      </c>
      <c r="H152" s="12"/>
      <c r="I152" s="13">
        <v>6842</v>
      </c>
      <c r="J152" s="72"/>
      <c r="K152" s="131"/>
      <c r="L152" s="72">
        <v>1483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7952.23011276342</v>
      </c>
      <c r="T152" s="2">
        <f t="shared" si="5"/>
        <v>1723.64180900733</v>
      </c>
    </row>
    <row r="153" spans="1:20" s="2" customFormat="1" ht="15" x14ac:dyDescent="0.25">
      <c r="A153" s="14"/>
      <c r="B153" s="15"/>
      <c r="C153" s="15"/>
      <c r="D153" s="15"/>
      <c r="E153" s="16" t="s">
        <v>18</v>
      </c>
      <c r="F153" s="16"/>
      <c r="G153" s="17"/>
      <c r="H153" s="17"/>
      <c r="I153" s="18">
        <v>16811</v>
      </c>
      <c r="J153" s="114"/>
      <c r="K153" s="138"/>
      <c r="L153" s="151"/>
      <c r="M153" s="19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19538.868814040601</v>
      </c>
      <c r="T153" s="2">
        <f t="shared" si="5"/>
        <v>0</v>
      </c>
    </row>
    <row r="154" spans="1:20" s="2" customFormat="1" ht="22.5" x14ac:dyDescent="0.25">
      <c r="A154" s="20"/>
      <c r="B154" s="21" t="s">
        <v>41</v>
      </c>
      <c r="C154" s="183" t="s">
        <v>42</v>
      </c>
      <c r="D154" s="183"/>
      <c r="E154" s="183"/>
      <c r="F154" s="22" t="s">
        <v>21</v>
      </c>
      <c r="G154" s="17" t="s">
        <v>4504</v>
      </c>
      <c r="H154" s="17"/>
      <c r="I154" s="23">
        <v>152.57</v>
      </c>
      <c r="J154" s="109"/>
      <c r="K154" s="132"/>
      <c r="L154" s="147">
        <v>152.57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177.32706055310101</v>
      </c>
      <c r="T154" s="2">
        <f t="shared" si="5"/>
        <v>177.32706055310101</v>
      </c>
    </row>
    <row r="155" spans="1:20" s="2" customFormat="1" ht="22.5" x14ac:dyDescent="0.25">
      <c r="A155" s="20"/>
      <c r="B155" s="21" t="s">
        <v>778</v>
      </c>
      <c r="C155" s="183" t="s">
        <v>24</v>
      </c>
      <c r="D155" s="183"/>
      <c r="E155" s="183"/>
      <c r="F155" s="22" t="s">
        <v>71</v>
      </c>
      <c r="G155" s="17" t="s">
        <v>4505</v>
      </c>
      <c r="H155" s="17"/>
      <c r="I155" s="23">
        <v>18.760000000000002</v>
      </c>
      <c r="J155" s="109"/>
      <c r="K155" s="132"/>
      <c r="L155" s="147">
        <v>18.760000000000002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21.8041269972876</v>
      </c>
      <c r="T155" s="2">
        <f t="shared" si="5"/>
        <v>21.8041269972876</v>
      </c>
    </row>
    <row r="156" spans="1:20" s="2" customFormat="1" ht="22.5" x14ac:dyDescent="0.25">
      <c r="A156" s="25" t="s">
        <v>76</v>
      </c>
      <c r="B156" s="26" t="s">
        <v>902</v>
      </c>
      <c r="C156" s="186" t="s">
        <v>903</v>
      </c>
      <c r="D156" s="186"/>
      <c r="E156" s="186"/>
      <c r="F156" s="27" t="s">
        <v>79</v>
      </c>
      <c r="G156" s="28" t="s">
        <v>91</v>
      </c>
      <c r="H156" s="28"/>
      <c r="I156" s="29">
        <v>0</v>
      </c>
      <c r="J156" s="110"/>
      <c r="K156" s="133"/>
      <c r="L156" s="148">
        <v>0</v>
      </c>
      <c r="M156" s="30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:20" s="2" customFormat="1" ht="15" x14ac:dyDescent="0.25">
      <c r="A157" s="10" t="s">
        <v>150</v>
      </c>
      <c r="B157" s="11" t="s">
        <v>890</v>
      </c>
      <c r="C157" s="182" t="s">
        <v>891</v>
      </c>
      <c r="D157" s="182"/>
      <c r="E157" s="182"/>
      <c r="F157" s="10" t="s">
        <v>892</v>
      </c>
      <c r="G157" s="32">
        <v>0.5</v>
      </c>
      <c r="H157" s="32"/>
      <c r="I157" s="13">
        <v>1632</v>
      </c>
      <c r="J157" s="72"/>
      <c r="K157" s="131"/>
      <c r="L157" s="72">
        <v>30</v>
      </c>
      <c r="M157" s="13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1896.81957673632</v>
      </c>
      <c r="T157" s="2">
        <f t="shared" si="5"/>
        <v>34.868006925300001</v>
      </c>
    </row>
    <row r="158" spans="1:20" s="2" customFormat="1" ht="15" x14ac:dyDescent="0.25">
      <c r="A158" s="14"/>
      <c r="B158" s="15"/>
      <c r="C158" s="15"/>
      <c r="D158" s="15"/>
      <c r="E158" s="16" t="s">
        <v>18</v>
      </c>
      <c r="F158" s="16"/>
      <c r="G158" s="17"/>
      <c r="H158" s="17"/>
      <c r="I158" s="18">
        <v>4709</v>
      </c>
      <c r="J158" s="114"/>
      <c r="K158" s="138"/>
      <c r="L158" s="151"/>
      <c r="M158" s="19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5473.1148203745897</v>
      </c>
      <c r="T158" s="2">
        <f t="shared" si="5"/>
        <v>0</v>
      </c>
    </row>
    <row r="159" spans="1:20" s="2" customFormat="1" ht="22.5" x14ac:dyDescent="0.25">
      <c r="A159" s="20"/>
      <c r="B159" s="21" t="s">
        <v>41</v>
      </c>
      <c r="C159" s="183" t="s">
        <v>42</v>
      </c>
      <c r="D159" s="183"/>
      <c r="E159" s="183"/>
      <c r="F159" s="22" t="s">
        <v>21</v>
      </c>
      <c r="G159" s="17" t="s">
        <v>4637</v>
      </c>
      <c r="H159" s="17"/>
      <c r="I159" s="23">
        <v>1.87</v>
      </c>
      <c r="J159" s="109"/>
      <c r="K159" s="132"/>
      <c r="L159" s="147">
        <v>1.87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ref="S159:S208" si="6">I159*N159*O159*P159*Q159*R159</f>
        <v>2.1734390983437</v>
      </c>
      <c r="T159" s="2">
        <f t="shared" ref="T159:T208" si="7">L159*N159*O159*P159*Q159*R159</f>
        <v>2.1734390983437</v>
      </c>
    </row>
    <row r="160" spans="1:20" s="2" customFormat="1" ht="22.5" x14ac:dyDescent="0.25">
      <c r="A160" s="20"/>
      <c r="B160" s="21" t="s">
        <v>778</v>
      </c>
      <c r="C160" s="183" t="s">
        <v>24</v>
      </c>
      <c r="D160" s="183"/>
      <c r="E160" s="183"/>
      <c r="F160" s="22" t="s">
        <v>71</v>
      </c>
      <c r="G160" s="17" t="s">
        <v>4638</v>
      </c>
      <c r="H160" s="17"/>
      <c r="I160" s="23">
        <v>1.56</v>
      </c>
      <c r="J160" s="109"/>
      <c r="K160" s="132"/>
      <c r="L160" s="147">
        <v>1.56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6"/>
        <v>1.8131363601156001</v>
      </c>
      <c r="T160" s="2">
        <f t="shared" si="7"/>
        <v>1.8131363601156001</v>
      </c>
    </row>
    <row r="161" spans="1:20" s="2" customFormat="1" ht="22.5" x14ac:dyDescent="0.25">
      <c r="A161" s="25" t="s">
        <v>76</v>
      </c>
      <c r="B161" s="26" t="s">
        <v>895</v>
      </c>
      <c r="C161" s="186" t="s">
        <v>896</v>
      </c>
      <c r="D161" s="186"/>
      <c r="E161" s="186"/>
      <c r="F161" s="27" t="s">
        <v>817</v>
      </c>
      <c r="G161" s="28" t="s">
        <v>4639</v>
      </c>
      <c r="H161" s="28"/>
      <c r="I161" s="29">
        <v>0</v>
      </c>
      <c r="J161" s="110"/>
      <c r="K161" s="133"/>
      <c r="L161" s="148">
        <v>0</v>
      </c>
      <c r="M161" s="30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6"/>
        <v>0</v>
      </c>
      <c r="T161" s="2">
        <f t="shared" si="7"/>
        <v>0</v>
      </c>
    </row>
    <row r="162" spans="1:20" s="2" customFormat="1" ht="33.75" x14ac:dyDescent="0.25">
      <c r="A162" s="10" t="s">
        <v>168</v>
      </c>
      <c r="B162" s="11" t="s">
        <v>1520</v>
      </c>
      <c r="C162" s="182" t="s">
        <v>5137</v>
      </c>
      <c r="D162" s="182"/>
      <c r="E162" s="182"/>
      <c r="F162" s="10" t="s">
        <v>1522</v>
      </c>
      <c r="G162" s="12">
        <v>1</v>
      </c>
      <c r="H162" s="12"/>
      <c r="I162" s="13">
        <v>6128</v>
      </c>
      <c r="J162" s="72"/>
      <c r="K162" s="131"/>
      <c r="L162" s="72">
        <v>994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6"/>
        <v>7122.3715479412804</v>
      </c>
      <c r="T162" s="2">
        <f t="shared" si="7"/>
        <v>1155.2932961249401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15616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18149.959871516199</v>
      </c>
      <c r="T163" s="2">
        <f t="shared" si="7"/>
        <v>0</v>
      </c>
    </row>
    <row r="164" spans="1:20" s="2" customFormat="1" ht="22.5" x14ac:dyDescent="0.25">
      <c r="A164" s="20"/>
      <c r="B164" s="21" t="s">
        <v>69</v>
      </c>
      <c r="C164" s="183" t="s">
        <v>70</v>
      </c>
      <c r="D164" s="183"/>
      <c r="E164" s="183"/>
      <c r="F164" s="22" t="s">
        <v>71</v>
      </c>
      <c r="G164" s="17" t="s">
        <v>1523</v>
      </c>
      <c r="H164" s="17"/>
      <c r="I164" s="23">
        <v>1.69</v>
      </c>
      <c r="J164" s="109"/>
      <c r="K164" s="132"/>
      <c r="L164" s="147">
        <v>1.69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1.9642310567918999</v>
      </c>
      <c r="T164" s="2">
        <f t="shared" si="7"/>
        <v>1.9642310567918999</v>
      </c>
    </row>
    <row r="165" spans="1:20" s="2" customFormat="1" ht="22.5" x14ac:dyDescent="0.25">
      <c r="A165" s="20"/>
      <c r="B165" s="21" t="s">
        <v>778</v>
      </c>
      <c r="C165" s="183" t="s">
        <v>24</v>
      </c>
      <c r="D165" s="183"/>
      <c r="E165" s="183"/>
      <c r="F165" s="22" t="s">
        <v>71</v>
      </c>
      <c r="G165" s="17" t="s">
        <v>1524</v>
      </c>
      <c r="H165" s="17"/>
      <c r="I165" s="23">
        <v>10.16</v>
      </c>
      <c r="J165" s="109"/>
      <c r="K165" s="132"/>
      <c r="L165" s="147">
        <v>10.16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11.8086316787016</v>
      </c>
      <c r="T165" s="2">
        <f t="shared" si="7"/>
        <v>11.8086316787016</v>
      </c>
    </row>
    <row r="166" spans="1:20" s="2" customFormat="1" ht="22.5" x14ac:dyDescent="0.25">
      <c r="A166" s="20"/>
      <c r="B166" s="21" t="s">
        <v>884</v>
      </c>
      <c r="C166" s="183" t="s">
        <v>885</v>
      </c>
      <c r="D166" s="183"/>
      <c r="E166" s="183"/>
      <c r="F166" s="22" t="s">
        <v>71</v>
      </c>
      <c r="G166" s="17" t="s">
        <v>1525</v>
      </c>
      <c r="H166" s="17"/>
      <c r="I166" s="23">
        <v>27.63</v>
      </c>
      <c r="J166" s="109"/>
      <c r="K166" s="132"/>
      <c r="L166" s="147">
        <v>27.63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32.113434378201298</v>
      </c>
      <c r="T166" s="2">
        <f t="shared" si="7"/>
        <v>32.113434378201298</v>
      </c>
    </row>
    <row r="167" spans="1:20" s="2" customFormat="1" ht="22.5" x14ac:dyDescent="0.25">
      <c r="A167" s="25" t="s">
        <v>76</v>
      </c>
      <c r="B167" s="26" t="s">
        <v>1526</v>
      </c>
      <c r="C167" s="186" t="s">
        <v>1527</v>
      </c>
      <c r="D167" s="186"/>
      <c r="E167" s="186"/>
      <c r="F167" s="27" t="s">
        <v>79</v>
      </c>
      <c r="G167" s="28" t="s">
        <v>944</v>
      </c>
      <c r="H167" s="28"/>
      <c r="I167" s="29">
        <v>0</v>
      </c>
      <c r="J167" s="110"/>
      <c r="K167" s="133"/>
      <c r="L167" s="148">
        <v>0</v>
      </c>
      <c r="M167" s="30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</v>
      </c>
      <c r="T167" s="2">
        <f t="shared" si="7"/>
        <v>0</v>
      </c>
    </row>
    <row r="168" spans="1:20" s="2" customFormat="1" ht="22.5" x14ac:dyDescent="0.25">
      <c r="A168" s="25" t="s">
        <v>344</v>
      </c>
      <c r="B168" s="26" t="s">
        <v>366</v>
      </c>
      <c r="C168" s="186" t="s">
        <v>367</v>
      </c>
      <c r="D168" s="186"/>
      <c r="E168" s="186"/>
      <c r="F168" s="27" t="s">
        <v>21</v>
      </c>
      <c r="G168" s="28" t="s">
        <v>347</v>
      </c>
      <c r="H168" s="28"/>
      <c r="I168" s="29">
        <v>0</v>
      </c>
      <c r="J168" s="110"/>
      <c r="K168" s="133"/>
      <c r="L168" s="148">
        <v>0</v>
      </c>
      <c r="M168" s="30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</v>
      </c>
      <c r="T168" s="2">
        <f t="shared" si="7"/>
        <v>0</v>
      </c>
    </row>
    <row r="169" spans="1:20" s="2" customFormat="1" ht="22.5" x14ac:dyDescent="0.25">
      <c r="A169" s="20"/>
      <c r="B169" s="21" t="s">
        <v>800</v>
      </c>
      <c r="C169" s="183" t="s">
        <v>801</v>
      </c>
      <c r="D169" s="183"/>
      <c r="E169" s="183"/>
      <c r="F169" s="22" t="s">
        <v>282</v>
      </c>
      <c r="G169" s="17" t="s">
        <v>1528</v>
      </c>
      <c r="H169" s="17"/>
      <c r="I169" s="23">
        <v>3.71</v>
      </c>
      <c r="J169" s="109"/>
      <c r="K169" s="132"/>
      <c r="L169" s="147">
        <v>3.71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4.3120101897621002</v>
      </c>
      <c r="T169" s="2">
        <f t="shared" si="7"/>
        <v>4.3120101897621002</v>
      </c>
    </row>
    <row r="170" spans="1:20" s="2" customFormat="1" ht="22.5" x14ac:dyDescent="0.25">
      <c r="A170" s="20"/>
      <c r="B170" s="21" t="s">
        <v>284</v>
      </c>
      <c r="C170" s="183" t="s">
        <v>285</v>
      </c>
      <c r="D170" s="183"/>
      <c r="E170" s="183"/>
      <c r="F170" s="22" t="s">
        <v>79</v>
      </c>
      <c r="G170" s="17" t="s">
        <v>1529</v>
      </c>
      <c r="H170" s="17"/>
      <c r="I170" s="23">
        <v>65.319999999999993</v>
      </c>
      <c r="J170" s="109"/>
      <c r="K170" s="132"/>
      <c r="L170" s="147">
        <v>65.319999999999993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75.919273745353195</v>
      </c>
      <c r="T170" s="2">
        <f t="shared" si="7"/>
        <v>75.919273745353195</v>
      </c>
    </row>
    <row r="171" spans="1:20" s="2" customFormat="1" ht="22.5" x14ac:dyDescent="0.25">
      <c r="A171" s="20"/>
      <c r="B171" s="21" t="s">
        <v>1097</v>
      </c>
      <c r="C171" s="183" t="s">
        <v>1098</v>
      </c>
      <c r="D171" s="183"/>
      <c r="E171" s="183"/>
      <c r="F171" s="22" t="s">
        <v>135</v>
      </c>
      <c r="G171" s="17" t="s">
        <v>159</v>
      </c>
      <c r="H171" s="17"/>
      <c r="I171" s="23">
        <v>6.26</v>
      </c>
      <c r="J171" s="109"/>
      <c r="K171" s="132"/>
      <c r="L171" s="147">
        <v>6.26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7.2757907784125999</v>
      </c>
      <c r="T171" s="2">
        <f t="shared" si="7"/>
        <v>7.2757907784125999</v>
      </c>
    </row>
    <row r="172" spans="1:20" s="2" customFormat="1" ht="22.5" x14ac:dyDescent="0.25">
      <c r="A172" s="10" t="s">
        <v>172</v>
      </c>
      <c r="B172" s="11" t="s">
        <v>881</v>
      </c>
      <c r="C172" s="182" t="s">
        <v>5138</v>
      </c>
      <c r="D172" s="182"/>
      <c r="E172" s="182"/>
      <c r="F172" s="10" t="s">
        <v>883</v>
      </c>
      <c r="G172" s="12">
        <v>2</v>
      </c>
      <c r="H172" s="12"/>
      <c r="I172" s="13">
        <v>7485</v>
      </c>
      <c r="J172" s="72"/>
      <c r="K172" s="131"/>
      <c r="L172" s="72">
        <v>217</v>
      </c>
      <c r="M172" s="13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8699.5677278623498</v>
      </c>
      <c r="T172" s="2">
        <f t="shared" si="7"/>
        <v>252.21191675967</v>
      </c>
    </row>
    <row r="173" spans="1:20" s="2" customFormat="1" ht="15" x14ac:dyDescent="0.25">
      <c r="A173" s="14"/>
      <c r="B173" s="15"/>
      <c r="C173" s="15"/>
      <c r="D173" s="15"/>
      <c r="E173" s="16" t="s">
        <v>18</v>
      </c>
      <c r="F173" s="16"/>
      <c r="G173" s="17"/>
      <c r="H173" s="17"/>
      <c r="I173" s="18">
        <v>21178</v>
      </c>
      <c r="J173" s="114"/>
      <c r="K173" s="138"/>
      <c r="L173" s="151"/>
      <c r="M173" s="19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24614.488355466801</v>
      </c>
      <c r="T173" s="2">
        <f t="shared" si="7"/>
        <v>0</v>
      </c>
    </row>
    <row r="174" spans="1:20" s="2" customFormat="1" ht="22.5" x14ac:dyDescent="0.25">
      <c r="A174" s="20"/>
      <c r="B174" s="21" t="s">
        <v>884</v>
      </c>
      <c r="C174" s="183" t="s">
        <v>885</v>
      </c>
      <c r="D174" s="183"/>
      <c r="E174" s="183"/>
      <c r="F174" s="22" t="s">
        <v>71</v>
      </c>
      <c r="G174" s="17" t="s">
        <v>1531</v>
      </c>
      <c r="H174" s="17"/>
      <c r="I174" s="23">
        <v>25.12</v>
      </c>
      <c r="J174" s="109"/>
      <c r="K174" s="132"/>
      <c r="L174" s="147">
        <v>25.12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29.196144465451201</v>
      </c>
      <c r="T174" s="2">
        <f t="shared" si="7"/>
        <v>29.196144465451201</v>
      </c>
    </row>
    <row r="175" spans="1:20" s="2" customFormat="1" ht="22.5" x14ac:dyDescent="0.25">
      <c r="A175" s="25" t="s">
        <v>76</v>
      </c>
      <c r="B175" s="26" t="s">
        <v>887</v>
      </c>
      <c r="C175" s="186" t="s">
        <v>888</v>
      </c>
      <c r="D175" s="186"/>
      <c r="E175" s="186"/>
      <c r="F175" s="27" t="s">
        <v>79</v>
      </c>
      <c r="G175" s="28" t="s">
        <v>91</v>
      </c>
      <c r="H175" s="28"/>
      <c r="I175" s="29">
        <v>0</v>
      </c>
      <c r="J175" s="110"/>
      <c r="K175" s="133"/>
      <c r="L175" s="148">
        <v>0</v>
      </c>
      <c r="M175" s="30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:20" s="2" customFormat="1" ht="22.5" x14ac:dyDescent="0.25">
      <c r="A176" s="10" t="s">
        <v>185</v>
      </c>
      <c r="B176" s="11" t="s">
        <v>881</v>
      </c>
      <c r="C176" s="182" t="s">
        <v>5139</v>
      </c>
      <c r="D176" s="182"/>
      <c r="E176" s="182"/>
      <c r="F176" s="10" t="s">
        <v>883</v>
      </c>
      <c r="G176" s="12">
        <v>2</v>
      </c>
      <c r="H176" s="12"/>
      <c r="I176" s="13">
        <v>7485</v>
      </c>
      <c r="J176" s="72"/>
      <c r="K176" s="131"/>
      <c r="L176" s="72">
        <v>217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8699.5677278623498</v>
      </c>
      <c r="T176" s="2">
        <f t="shared" si="7"/>
        <v>252.21191675967</v>
      </c>
    </row>
    <row r="177" spans="1:20" s="2" customFormat="1" ht="15" x14ac:dyDescent="0.25">
      <c r="A177" s="14"/>
      <c r="B177" s="15"/>
      <c r="C177" s="15"/>
      <c r="D177" s="15"/>
      <c r="E177" s="16" t="s">
        <v>18</v>
      </c>
      <c r="F177" s="16"/>
      <c r="G177" s="17"/>
      <c r="H177" s="17"/>
      <c r="I177" s="18">
        <v>21178</v>
      </c>
      <c r="J177" s="114"/>
      <c r="K177" s="138"/>
      <c r="L177" s="151"/>
      <c r="M177" s="19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24614.488355466801</v>
      </c>
      <c r="T177" s="2">
        <f t="shared" si="7"/>
        <v>0</v>
      </c>
    </row>
    <row r="178" spans="1:20" s="2" customFormat="1" ht="22.5" x14ac:dyDescent="0.25">
      <c r="A178" s="20"/>
      <c r="B178" s="21" t="s">
        <v>884</v>
      </c>
      <c r="C178" s="183" t="s">
        <v>885</v>
      </c>
      <c r="D178" s="183"/>
      <c r="E178" s="183"/>
      <c r="F178" s="22" t="s">
        <v>71</v>
      </c>
      <c r="G178" s="17" t="s">
        <v>1531</v>
      </c>
      <c r="H178" s="17"/>
      <c r="I178" s="23">
        <v>25.12</v>
      </c>
      <c r="J178" s="109"/>
      <c r="K178" s="132"/>
      <c r="L178" s="147">
        <v>25.12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29.196144465451201</v>
      </c>
      <c r="T178" s="2">
        <f t="shared" si="7"/>
        <v>29.196144465451201</v>
      </c>
    </row>
    <row r="179" spans="1:20" s="2" customFormat="1" ht="22.5" x14ac:dyDescent="0.25">
      <c r="A179" s="25" t="s">
        <v>76</v>
      </c>
      <c r="B179" s="26" t="s">
        <v>887</v>
      </c>
      <c r="C179" s="186" t="s">
        <v>888</v>
      </c>
      <c r="D179" s="186"/>
      <c r="E179" s="186"/>
      <c r="F179" s="27" t="s">
        <v>79</v>
      </c>
      <c r="G179" s="28" t="s">
        <v>91</v>
      </c>
      <c r="H179" s="28"/>
      <c r="I179" s="29">
        <v>0</v>
      </c>
      <c r="J179" s="110"/>
      <c r="K179" s="133"/>
      <c r="L179" s="148">
        <v>0</v>
      </c>
      <c r="M179" s="30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:20" s="2" customFormat="1" ht="15" x14ac:dyDescent="0.25">
      <c r="A180" s="10" t="s">
        <v>188</v>
      </c>
      <c r="B180" s="11" t="s">
        <v>5114</v>
      </c>
      <c r="C180" s="182" t="s">
        <v>5115</v>
      </c>
      <c r="D180" s="182"/>
      <c r="E180" s="182"/>
      <c r="F180" s="10" t="s">
        <v>1484</v>
      </c>
      <c r="G180" s="12">
        <v>1</v>
      </c>
      <c r="H180" s="12"/>
      <c r="I180" s="13">
        <v>4442</v>
      </c>
      <c r="J180" s="72"/>
      <c r="K180" s="131"/>
      <c r="L180" s="72">
        <v>258</v>
      </c>
      <c r="M180" s="13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5162.7895587394196</v>
      </c>
      <c r="T180" s="2">
        <f t="shared" si="7"/>
        <v>299.86485955758002</v>
      </c>
    </row>
    <row r="181" spans="1:20" s="2" customFormat="1" ht="15" x14ac:dyDescent="0.25">
      <c r="A181" s="14"/>
      <c r="B181" s="15"/>
      <c r="C181" s="15"/>
      <c r="D181" s="15"/>
      <c r="E181" s="16" t="s">
        <v>18</v>
      </c>
      <c r="F181" s="16"/>
      <c r="G181" s="17"/>
      <c r="H181" s="17"/>
      <c r="I181" s="18">
        <v>12183</v>
      </c>
      <c r="J181" s="114"/>
      <c r="K181" s="138"/>
      <c r="L181" s="151"/>
      <c r="M181" s="19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14159.897612364301</v>
      </c>
      <c r="T181" s="2">
        <f t="shared" si="7"/>
        <v>0</v>
      </c>
    </row>
    <row r="182" spans="1:20" s="2" customFormat="1" ht="22.5" x14ac:dyDescent="0.25">
      <c r="A182" s="20"/>
      <c r="B182" s="21" t="s">
        <v>41</v>
      </c>
      <c r="C182" s="183" t="s">
        <v>42</v>
      </c>
      <c r="D182" s="183"/>
      <c r="E182" s="183"/>
      <c r="F182" s="22" t="s">
        <v>21</v>
      </c>
      <c r="G182" s="17" t="s">
        <v>5116</v>
      </c>
      <c r="H182" s="17"/>
      <c r="I182" s="23">
        <v>8.42</v>
      </c>
      <c r="J182" s="109"/>
      <c r="K182" s="132"/>
      <c r="L182" s="147">
        <v>8.42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9.7862872770341998</v>
      </c>
      <c r="T182" s="2">
        <f t="shared" si="7"/>
        <v>9.7862872770341998</v>
      </c>
    </row>
    <row r="183" spans="1:20" s="2" customFormat="1" ht="22.5" x14ac:dyDescent="0.25">
      <c r="A183" s="20"/>
      <c r="B183" s="21" t="s">
        <v>778</v>
      </c>
      <c r="C183" s="183" t="s">
        <v>24</v>
      </c>
      <c r="D183" s="183"/>
      <c r="E183" s="183"/>
      <c r="F183" s="22" t="s">
        <v>71</v>
      </c>
      <c r="G183" s="17" t="s">
        <v>5117</v>
      </c>
      <c r="H183" s="17"/>
      <c r="I183" s="23">
        <v>3.75</v>
      </c>
      <c r="J183" s="109"/>
      <c r="K183" s="132"/>
      <c r="L183" s="147">
        <v>3.75</v>
      </c>
      <c r="M183" s="24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4.3585008656625002</v>
      </c>
      <c r="T183" s="2">
        <f t="shared" si="7"/>
        <v>4.3585008656625002</v>
      </c>
    </row>
    <row r="184" spans="1:20" s="2" customFormat="1" ht="22.5" x14ac:dyDescent="0.25">
      <c r="A184" s="20"/>
      <c r="B184" s="21" t="s">
        <v>884</v>
      </c>
      <c r="C184" s="183" t="s">
        <v>885</v>
      </c>
      <c r="D184" s="183"/>
      <c r="E184" s="183"/>
      <c r="F184" s="22" t="s">
        <v>71</v>
      </c>
      <c r="G184" s="17" t="s">
        <v>5118</v>
      </c>
      <c r="H184" s="17"/>
      <c r="I184" s="23">
        <v>13.81</v>
      </c>
      <c r="J184" s="109"/>
      <c r="K184" s="132"/>
      <c r="L184" s="147">
        <v>13.81</v>
      </c>
      <c r="M184" s="24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16.050905854613099</v>
      </c>
      <c r="T184" s="2">
        <f t="shared" si="7"/>
        <v>16.050905854613099</v>
      </c>
    </row>
    <row r="185" spans="1:20" s="2" customFormat="1" ht="22.5" x14ac:dyDescent="0.25">
      <c r="A185" s="25" t="s">
        <v>76</v>
      </c>
      <c r="B185" s="26" t="s">
        <v>5119</v>
      </c>
      <c r="C185" s="186" t="s">
        <v>5120</v>
      </c>
      <c r="D185" s="186"/>
      <c r="E185" s="186"/>
      <c r="F185" s="27" t="s">
        <v>79</v>
      </c>
      <c r="G185" s="28" t="s">
        <v>944</v>
      </c>
      <c r="H185" s="28"/>
      <c r="I185" s="29">
        <v>0</v>
      </c>
      <c r="J185" s="110"/>
      <c r="K185" s="133"/>
      <c r="L185" s="148">
        <v>0</v>
      </c>
      <c r="M185" s="30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:20" s="2" customFormat="1" ht="22.5" x14ac:dyDescent="0.25">
      <c r="A186" s="25" t="s">
        <v>344</v>
      </c>
      <c r="B186" s="26" t="s">
        <v>366</v>
      </c>
      <c r="C186" s="186" t="s">
        <v>367</v>
      </c>
      <c r="D186" s="186"/>
      <c r="E186" s="186"/>
      <c r="F186" s="27" t="s">
        <v>21</v>
      </c>
      <c r="G186" s="28" t="s">
        <v>347</v>
      </c>
      <c r="H186" s="28"/>
      <c r="I186" s="29">
        <v>0</v>
      </c>
      <c r="J186" s="110"/>
      <c r="K186" s="133"/>
      <c r="L186" s="148">
        <v>0</v>
      </c>
      <c r="M186" s="30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:20" s="2" customFormat="1" ht="22.5" x14ac:dyDescent="0.25">
      <c r="A187" s="20"/>
      <c r="B187" s="21" t="s">
        <v>800</v>
      </c>
      <c r="C187" s="183" t="s">
        <v>801</v>
      </c>
      <c r="D187" s="183"/>
      <c r="E187" s="183"/>
      <c r="F187" s="22" t="s">
        <v>282</v>
      </c>
      <c r="G187" s="17" t="s">
        <v>5121</v>
      </c>
      <c r="H187" s="17"/>
      <c r="I187" s="23">
        <v>3.86</v>
      </c>
      <c r="J187" s="109"/>
      <c r="K187" s="132"/>
      <c r="L187" s="147">
        <v>3.86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4.4863502243886</v>
      </c>
      <c r="T187" s="2">
        <f t="shared" si="7"/>
        <v>4.4863502243886</v>
      </c>
    </row>
    <row r="188" spans="1:20" s="2" customFormat="1" ht="15" x14ac:dyDescent="0.25">
      <c r="A188" s="10" t="s">
        <v>1017</v>
      </c>
      <c r="B188" s="11"/>
      <c r="C188" s="182" t="s">
        <v>5140</v>
      </c>
      <c r="D188" s="182"/>
      <c r="E188" s="182"/>
      <c r="F188" s="10" t="s">
        <v>35</v>
      </c>
      <c r="G188" s="12">
        <v>1</v>
      </c>
      <c r="H188" s="12"/>
      <c r="I188" s="13"/>
      <c r="J188" s="72"/>
      <c r="K188" s="131"/>
      <c r="L188" s="72"/>
      <c r="M188" s="13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15" x14ac:dyDescent="0.25">
      <c r="A189" s="10" t="s">
        <v>198</v>
      </c>
      <c r="B189" s="11" t="s">
        <v>1571</v>
      </c>
      <c r="C189" s="182" t="s">
        <v>5141</v>
      </c>
      <c r="D189" s="182"/>
      <c r="E189" s="182"/>
      <c r="F189" s="10" t="s">
        <v>1573</v>
      </c>
      <c r="G189" s="12">
        <v>1</v>
      </c>
      <c r="H189" s="12"/>
      <c r="I189" s="13">
        <v>5760</v>
      </c>
      <c r="J189" s="72"/>
      <c r="K189" s="131"/>
      <c r="L189" s="72">
        <v>801</v>
      </c>
      <c r="M189" s="13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6694.6573296575998</v>
      </c>
      <c r="T189" s="2">
        <f t="shared" si="7"/>
        <v>930.97578490550995</v>
      </c>
    </row>
    <row r="190" spans="1:20" s="2" customFormat="1" ht="15" x14ac:dyDescent="0.25">
      <c r="A190" s="14"/>
      <c r="B190" s="15"/>
      <c r="C190" s="15"/>
      <c r="D190" s="15"/>
      <c r="E190" s="16" t="s">
        <v>18</v>
      </c>
      <c r="F190" s="16"/>
      <c r="G190" s="17"/>
      <c r="H190" s="17"/>
      <c r="I190" s="18">
        <v>14593</v>
      </c>
      <c r="J190" s="114"/>
      <c r="K190" s="138"/>
      <c r="L190" s="151"/>
      <c r="M190" s="19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16960.960835363399</v>
      </c>
      <c r="T190" s="2">
        <f t="shared" si="7"/>
        <v>0</v>
      </c>
    </row>
    <row r="191" spans="1:20" s="2" customFormat="1" ht="22.5" x14ac:dyDescent="0.25">
      <c r="A191" s="20"/>
      <c r="B191" s="21" t="s">
        <v>69</v>
      </c>
      <c r="C191" s="183" t="s">
        <v>70</v>
      </c>
      <c r="D191" s="183"/>
      <c r="E191" s="183"/>
      <c r="F191" s="22" t="s">
        <v>71</v>
      </c>
      <c r="G191" s="17" t="s">
        <v>1574</v>
      </c>
      <c r="H191" s="17"/>
      <c r="I191" s="23">
        <v>3.81</v>
      </c>
      <c r="J191" s="109"/>
      <c r="K191" s="132"/>
      <c r="L191" s="147">
        <v>3.81</v>
      </c>
      <c r="M191" s="24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4.4282368795130997</v>
      </c>
      <c r="T191" s="2">
        <f t="shared" si="7"/>
        <v>4.4282368795130997</v>
      </c>
    </row>
    <row r="192" spans="1:20" s="2" customFormat="1" ht="22.5" x14ac:dyDescent="0.25">
      <c r="A192" s="20"/>
      <c r="B192" s="21" t="s">
        <v>41</v>
      </c>
      <c r="C192" s="183" t="s">
        <v>42</v>
      </c>
      <c r="D192" s="183"/>
      <c r="E192" s="183"/>
      <c r="F192" s="22" t="s">
        <v>21</v>
      </c>
      <c r="G192" s="17" t="s">
        <v>1575</v>
      </c>
      <c r="H192" s="17"/>
      <c r="I192" s="23">
        <v>9.36</v>
      </c>
      <c r="J192" s="109"/>
      <c r="K192" s="132"/>
      <c r="L192" s="147">
        <v>9.36</v>
      </c>
      <c r="M192" s="24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10.8788181606936</v>
      </c>
      <c r="T192" s="2">
        <f t="shared" si="7"/>
        <v>10.8788181606936</v>
      </c>
    </row>
    <row r="193" spans="1:20" s="2" customFormat="1" ht="22.5" x14ac:dyDescent="0.25">
      <c r="A193" s="20"/>
      <c r="B193" s="21" t="s">
        <v>778</v>
      </c>
      <c r="C193" s="183" t="s">
        <v>24</v>
      </c>
      <c r="D193" s="183"/>
      <c r="E193" s="183"/>
      <c r="F193" s="22" t="s">
        <v>71</v>
      </c>
      <c r="G193" s="17" t="s">
        <v>1576</v>
      </c>
      <c r="H193" s="17"/>
      <c r="I193" s="23">
        <v>14.07</v>
      </c>
      <c r="J193" s="109"/>
      <c r="K193" s="132"/>
      <c r="L193" s="147">
        <v>14.07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16.353095247965701</v>
      </c>
      <c r="T193" s="2">
        <f t="shared" si="7"/>
        <v>16.353095247965701</v>
      </c>
    </row>
    <row r="194" spans="1:20" s="2" customFormat="1" ht="22.5" x14ac:dyDescent="0.25">
      <c r="A194" s="25" t="s">
        <v>76</v>
      </c>
      <c r="B194" s="26" t="s">
        <v>1577</v>
      </c>
      <c r="C194" s="186" t="s">
        <v>1578</v>
      </c>
      <c r="D194" s="186"/>
      <c r="E194" s="186"/>
      <c r="F194" s="27" t="s">
        <v>79</v>
      </c>
      <c r="G194" s="28" t="s">
        <v>944</v>
      </c>
      <c r="H194" s="28"/>
      <c r="I194" s="29">
        <v>0</v>
      </c>
      <c r="J194" s="110"/>
      <c r="K194" s="133"/>
      <c r="L194" s="148">
        <v>0</v>
      </c>
      <c r="M194" s="30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20"/>
      <c r="B195" s="21" t="s">
        <v>284</v>
      </c>
      <c r="C195" s="183" t="s">
        <v>285</v>
      </c>
      <c r="D195" s="183"/>
      <c r="E195" s="183"/>
      <c r="F195" s="22" t="s">
        <v>79</v>
      </c>
      <c r="G195" s="17" t="s">
        <v>1529</v>
      </c>
      <c r="H195" s="17"/>
      <c r="I195" s="23">
        <v>65.319999999999993</v>
      </c>
      <c r="J195" s="109"/>
      <c r="K195" s="132"/>
      <c r="L195" s="147">
        <v>65.319999999999993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75.919273745353195</v>
      </c>
      <c r="T195" s="2">
        <f t="shared" si="7"/>
        <v>75.919273745353195</v>
      </c>
    </row>
    <row r="196" spans="1:20" s="2" customFormat="1" ht="15" x14ac:dyDescent="0.25">
      <c r="A196" s="206" t="s">
        <v>5142</v>
      </c>
      <c r="B196" s="207"/>
      <c r="C196" s="207"/>
      <c r="D196" s="207"/>
      <c r="E196" s="207"/>
      <c r="F196" s="207"/>
      <c r="G196" s="207"/>
      <c r="H196" s="207"/>
      <c r="I196" s="207"/>
      <c r="J196" s="207"/>
      <c r="K196" s="207"/>
      <c r="L196" s="208"/>
      <c r="M196" s="123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:20" s="2" customFormat="1" ht="15" x14ac:dyDescent="0.25">
      <c r="A197" s="10" t="s">
        <v>201</v>
      </c>
      <c r="B197" s="11" t="s">
        <v>15</v>
      </c>
      <c r="C197" s="182" t="s">
        <v>5143</v>
      </c>
      <c r="D197" s="182"/>
      <c r="E197" s="182"/>
      <c r="F197" s="10" t="s">
        <v>17</v>
      </c>
      <c r="G197" s="12">
        <v>1</v>
      </c>
      <c r="H197" s="12"/>
      <c r="I197" s="13">
        <v>2156</v>
      </c>
      <c r="J197" s="72"/>
      <c r="K197" s="131"/>
      <c r="L197" s="72">
        <v>36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2505.8474310315601</v>
      </c>
      <c r="T197" s="2">
        <f t="shared" si="7"/>
        <v>41.841608310360002</v>
      </c>
    </row>
    <row r="198" spans="1:20" s="2" customFormat="1" ht="15" x14ac:dyDescent="0.25">
      <c r="A198" s="14"/>
      <c r="B198" s="15"/>
      <c r="C198" s="15"/>
      <c r="D198" s="15"/>
      <c r="E198" s="16" t="s">
        <v>18</v>
      </c>
      <c r="F198" s="16"/>
      <c r="G198" s="17"/>
      <c r="H198" s="17"/>
      <c r="I198" s="18">
        <v>4647</v>
      </c>
      <c r="J198" s="114"/>
      <c r="K198" s="138"/>
      <c r="L198" s="151"/>
      <c r="M198" s="19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5401.0542727289703</v>
      </c>
      <c r="T198" s="2">
        <f t="shared" si="7"/>
        <v>0</v>
      </c>
    </row>
    <row r="199" spans="1:20" s="2" customFormat="1" ht="22.5" x14ac:dyDescent="0.25">
      <c r="A199" s="20"/>
      <c r="B199" s="21" t="s">
        <v>19</v>
      </c>
      <c r="C199" s="183" t="s">
        <v>20</v>
      </c>
      <c r="D199" s="183"/>
      <c r="E199" s="183"/>
      <c r="F199" s="22" t="s">
        <v>21</v>
      </c>
      <c r="G199" s="17" t="s">
        <v>1534</v>
      </c>
      <c r="H199" s="17"/>
      <c r="I199" s="23">
        <v>1.1299999999999999</v>
      </c>
      <c r="J199" s="109"/>
      <c r="K199" s="132"/>
      <c r="L199" s="147">
        <v>1.1299999999999999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1.3133615941862999</v>
      </c>
      <c r="T199" s="2">
        <f t="shared" si="7"/>
        <v>1.3133615941862999</v>
      </c>
    </row>
    <row r="200" spans="1:20" s="2" customFormat="1" ht="22.5" x14ac:dyDescent="0.25">
      <c r="A200" s="20"/>
      <c r="B200" s="21" t="s">
        <v>23</v>
      </c>
      <c r="C200" s="183" t="s">
        <v>24</v>
      </c>
      <c r="D200" s="183"/>
      <c r="E200" s="183"/>
      <c r="F200" s="22" t="s">
        <v>21</v>
      </c>
      <c r="G200" s="17" t="s">
        <v>1534</v>
      </c>
      <c r="H200" s="17"/>
      <c r="I200" s="23">
        <v>1.56</v>
      </c>
      <c r="J200" s="109"/>
      <c r="K200" s="132"/>
      <c r="L200" s="147">
        <v>1.56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1.8131363601156001</v>
      </c>
      <c r="T200" s="2">
        <f t="shared" si="7"/>
        <v>1.8131363601156001</v>
      </c>
    </row>
    <row r="201" spans="1:20" s="2" customFormat="1" ht="22.5" x14ac:dyDescent="0.25">
      <c r="A201" s="20"/>
      <c r="B201" s="21" t="s">
        <v>25</v>
      </c>
      <c r="C201" s="183" t="s">
        <v>26</v>
      </c>
      <c r="D201" s="183"/>
      <c r="E201" s="183"/>
      <c r="F201" s="22" t="s">
        <v>21</v>
      </c>
      <c r="G201" s="17" t="s">
        <v>1535</v>
      </c>
      <c r="H201" s="17"/>
      <c r="I201" s="23">
        <v>0.51</v>
      </c>
      <c r="J201" s="109"/>
      <c r="K201" s="132"/>
      <c r="L201" s="147">
        <v>0.51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0.59275611773009995</v>
      </c>
      <c r="T201" s="2">
        <f t="shared" si="7"/>
        <v>0.59275611773009995</v>
      </c>
    </row>
    <row r="202" spans="1:20" s="2" customFormat="1" ht="22.5" x14ac:dyDescent="0.25">
      <c r="A202" s="20"/>
      <c r="B202" s="21" t="s">
        <v>28</v>
      </c>
      <c r="C202" s="183" t="s">
        <v>29</v>
      </c>
      <c r="D202" s="183"/>
      <c r="E202" s="183"/>
      <c r="F202" s="22" t="s">
        <v>30</v>
      </c>
      <c r="G202" s="17" t="s">
        <v>1536</v>
      </c>
      <c r="H202" s="17"/>
      <c r="I202" s="23">
        <v>0.89</v>
      </c>
      <c r="J202" s="109"/>
      <c r="K202" s="132"/>
      <c r="L202" s="147">
        <v>0.89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1.0344175387839001</v>
      </c>
      <c r="T202" s="2">
        <f t="shared" si="7"/>
        <v>1.0344175387839001</v>
      </c>
    </row>
    <row r="203" spans="1:20" s="2" customFormat="1" ht="15" x14ac:dyDescent="0.25">
      <c r="A203" s="10" t="s">
        <v>1055</v>
      </c>
      <c r="B203" s="11" t="s">
        <v>15</v>
      </c>
      <c r="C203" s="182" t="s">
        <v>5144</v>
      </c>
      <c r="D203" s="182"/>
      <c r="E203" s="182"/>
      <c r="F203" s="10" t="s">
        <v>17</v>
      </c>
      <c r="G203" s="12">
        <v>1</v>
      </c>
      <c r="H203" s="12"/>
      <c r="I203" s="13">
        <v>2156</v>
      </c>
      <c r="J203" s="72"/>
      <c r="K203" s="131"/>
      <c r="L203" s="72">
        <v>36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2505.8474310315601</v>
      </c>
      <c r="T203" s="2">
        <f t="shared" si="7"/>
        <v>41.841608310360002</v>
      </c>
    </row>
    <row r="204" spans="1:20" s="2" customFormat="1" ht="15" x14ac:dyDescent="0.25">
      <c r="A204" s="14"/>
      <c r="B204" s="15"/>
      <c r="C204" s="15"/>
      <c r="D204" s="15"/>
      <c r="E204" s="16" t="s">
        <v>18</v>
      </c>
      <c r="F204" s="16"/>
      <c r="G204" s="17"/>
      <c r="H204" s="17"/>
      <c r="I204" s="18">
        <v>4647</v>
      </c>
      <c r="J204" s="114"/>
      <c r="K204" s="138"/>
      <c r="L204" s="151"/>
      <c r="M204" s="19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5401.0542727289703</v>
      </c>
      <c r="T204" s="2">
        <f t="shared" si="7"/>
        <v>0</v>
      </c>
    </row>
    <row r="205" spans="1:20" s="2" customFormat="1" ht="22.5" x14ac:dyDescent="0.25">
      <c r="A205" s="20"/>
      <c r="B205" s="21" t="s">
        <v>19</v>
      </c>
      <c r="C205" s="183" t="s">
        <v>20</v>
      </c>
      <c r="D205" s="183"/>
      <c r="E205" s="183"/>
      <c r="F205" s="22" t="s">
        <v>21</v>
      </c>
      <c r="G205" s="17" t="s">
        <v>1534</v>
      </c>
      <c r="H205" s="17"/>
      <c r="I205" s="23">
        <v>1.1299999999999999</v>
      </c>
      <c r="J205" s="109"/>
      <c r="K205" s="132"/>
      <c r="L205" s="147">
        <v>1.1299999999999999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1.3133615941862999</v>
      </c>
      <c r="T205" s="2">
        <f t="shared" si="7"/>
        <v>1.3133615941862999</v>
      </c>
    </row>
    <row r="206" spans="1:20" s="2" customFormat="1" ht="22.5" x14ac:dyDescent="0.25">
      <c r="A206" s="20"/>
      <c r="B206" s="21" t="s">
        <v>23</v>
      </c>
      <c r="C206" s="183" t="s">
        <v>24</v>
      </c>
      <c r="D206" s="183"/>
      <c r="E206" s="183"/>
      <c r="F206" s="22" t="s">
        <v>21</v>
      </c>
      <c r="G206" s="17" t="s">
        <v>1534</v>
      </c>
      <c r="H206" s="17"/>
      <c r="I206" s="23">
        <v>1.56</v>
      </c>
      <c r="J206" s="109"/>
      <c r="K206" s="132"/>
      <c r="L206" s="147">
        <v>1.56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1.8131363601156001</v>
      </c>
      <c r="T206" s="2">
        <f t="shared" si="7"/>
        <v>1.8131363601156001</v>
      </c>
    </row>
    <row r="207" spans="1:20" s="2" customFormat="1" ht="22.5" x14ac:dyDescent="0.25">
      <c r="A207" s="20"/>
      <c r="B207" s="21" t="s">
        <v>25</v>
      </c>
      <c r="C207" s="183" t="s">
        <v>26</v>
      </c>
      <c r="D207" s="183"/>
      <c r="E207" s="183"/>
      <c r="F207" s="22" t="s">
        <v>21</v>
      </c>
      <c r="G207" s="17" t="s">
        <v>1535</v>
      </c>
      <c r="H207" s="17"/>
      <c r="I207" s="23">
        <v>0.51</v>
      </c>
      <c r="J207" s="109"/>
      <c r="K207" s="132"/>
      <c r="L207" s="147">
        <v>0.51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0.59275611773009995</v>
      </c>
      <c r="T207" s="2">
        <f t="shared" si="7"/>
        <v>0.59275611773009995</v>
      </c>
    </row>
    <row r="208" spans="1:20" s="2" customFormat="1" ht="22.5" x14ac:dyDescent="0.25">
      <c r="A208" s="20"/>
      <c r="B208" s="21" t="s">
        <v>28</v>
      </c>
      <c r="C208" s="183" t="s">
        <v>29</v>
      </c>
      <c r="D208" s="183"/>
      <c r="E208" s="183"/>
      <c r="F208" s="22" t="s">
        <v>30</v>
      </c>
      <c r="G208" s="17" t="s">
        <v>1536</v>
      </c>
      <c r="H208" s="17"/>
      <c r="I208" s="23">
        <v>0.89</v>
      </c>
      <c r="J208" s="109"/>
      <c r="K208" s="132"/>
      <c r="L208" s="147">
        <v>0.89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1.0344175387839001</v>
      </c>
      <c r="T208" s="2">
        <f t="shared" si="7"/>
        <v>1.0344175387839001</v>
      </c>
    </row>
    <row r="209" spans="1:20" s="2" customFormat="1" ht="15" x14ac:dyDescent="0.25">
      <c r="A209" s="10" t="s">
        <v>213</v>
      </c>
      <c r="B209" s="11" t="s">
        <v>1553</v>
      </c>
      <c r="C209" s="182" t="s">
        <v>4303</v>
      </c>
      <c r="D209" s="182"/>
      <c r="E209" s="182"/>
      <c r="F209" s="10" t="s">
        <v>17</v>
      </c>
      <c r="G209" s="12">
        <v>4</v>
      </c>
      <c r="H209" s="12"/>
      <c r="I209" s="13">
        <v>2332</v>
      </c>
      <c r="J209" s="72"/>
      <c r="K209" s="131"/>
      <c r="L209" s="72">
        <v>11</v>
      </c>
      <c r="M209" s="13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ref="S209:S252" si="8">I209*N209*O209*P209*Q209*R209</f>
        <v>2710.4064049933199</v>
      </c>
      <c r="T209" s="2">
        <f t="shared" ref="T209:T252" si="9">L209*N209*O209*P209*Q209*R209</f>
        <v>12.784935872609999</v>
      </c>
    </row>
    <row r="210" spans="1:20" s="2" customFormat="1" ht="15" x14ac:dyDescent="0.25">
      <c r="A210" s="14"/>
      <c r="B210" s="15"/>
      <c r="C210" s="15"/>
      <c r="D210" s="15"/>
      <c r="E210" s="16" t="s">
        <v>18</v>
      </c>
      <c r="F210" s="16"/>
      <c r="G210" s="17"/>
      <c r="H210" s="17"/>
      <c r="I210" s="18">
        <v>5401</v>
      </c>
      <c r="J210" s="114"/>
      <c r="K210" s="138"/>
      <c r="L210" s="151"/>
      <c r="M210" s="19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8"/>
        <v>6277.4035134515098</v>
      </c>
      <c r="T210" s="2">
        <f t="shared" si="9"/>
        <v>0</v>
      </c>
    </row>
    <row r="211" spans="1:20" s="2" customFormat="1" ht="22.5" x14ac:dyDescent="0.25">
      <c r="A211" s="20"/>
      <c r="B211" s="21" t="s">
        <v>28</v>
      </c>
      <c r="C211" s="183" t="s">
        <v>29</v>
      </c>
      <c r="D211" s="183"/>
      <c r="E211" s="183"/>
      <c r="F211" s="22" t="s">
        <v>30</v>
      </c>
      <c r="G211" s="17" t="s">
        <v>4644</v>
      </c>
      <c r="H211" s="17"/>
      <c r="I211" s="23">
        <v>1.36</v>
      </c>
      <c r="J211" s="109"/>
      <c r="K211" s="132"/>
      <c r="L211" s="147">
        <v>1.36</v>
      </c>
      <c r="M211" s="24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8"/>
        <v>1.5806829806136</v>
      </c>
      <c r="T211" s="2">
        <f t="shared" si="9"/>
        <v>1.5806829806136</v>
      </c>
    </row>
    <row r="212" spans="1:20" s="2" customFormat="1" ht="15" x14ac:dyDescent="0.25">
      <c r="A212" s="10" t="s">
        <v>222</v>
      </c>
      <c r="B212" s="11" t="s">
        <v>1537</v>
      </c>
      <c r="C212" s="182" t="s">
        <v>5130</v>
      </c>
      <c r="D212" s="182"/>
      <c r="E212" s="182"/>
      <c r="F212" s="10" t="s">
        <v>17</v>
      </c>
      <c r="G212" s="12">
        <v>1</v>
      </c>
      <c r="H212" s="12"/>
      <c r="I212" s="13">
        <v>339</v>
      </c>
      <c r="J212" s="72"/>
      <c r="K212" s="131"/>
      <c r="L212" s="72">
        <v>12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8"/>
        <v>394.00847825589</v>
      </c>
      <c r="T212" s="2">
        <f t="shared" si="9"/>
        <v>13.947202770120001</v>
      </c>
    </row>
    <row r="213" spans="1:20" s="2" customFormat="1" ht="15" x14ac:dyDescent="0.25">
      <c r="A213" s="14"/>
      <c r="B213" s="15"/>
      <c r="C213" s="15"/>
      <c r="D213" s="15"/>
      <c r="E213" s="16" t="s">
        <v>18</v>
      </c>
      <c r="F213" s="16"/>
      <c r="G213" s="17"/>
      <c r="H213" s="17"/>
      <c r="I213" s="18">
        <v>783</v>
      </c>
      <c r="J213" s="114"/>
      <c r="K213" s="138"/>
      <c r="L213" s="151"/>
      <c r="M213" s="19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8"/>
        <v>910.05498075032995</v>
      </c>
      <c r="T213" s="2">
        <f t="shared" si="9"/>
        <v>0</v>
      </c>
    </row>
    <row r="214" spans="1:20" s="2" customFormat="1" ht="22.5" x14ac:dyDescent="0.25">
      <c r="A214" s="20"/>
      <c r="B214" s="21" t="s">
        <v>1539</v>
      </c>
      <c r="C214" s="183" t="s">
        <v>1540</v>
      </c>
      <c r="D214" s="183"/>
      <c r="E214" s="183"/>
      <c r="F214" s="22" t="s">
        <v>21</v>
      </c>
      <c r="G214" s="17" t="s">
        <v>1548</v>
      </c>
      <c r="H214" s="17"/>
      <c r="I214" s="23">
        <v>1.1399999999999999</v>
      </c>
      <c r="J214" s="109"/>
      <c r="K214" s="132"/>
      <c r="L214" s="147">
        <v>1.1399999999999999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8"/>
        <v>1.3249842631613999</v>
      </c>
      <c r="T214" s="2">
        <f t="shared" si="9"/>
        <v>1.3249842631613999</v>
      </c>
    </row>
    <row r="215" spans="1:20" s="2" customFormat="1" ht="22.5" x14ac:dyDescent="0.25">
      <c r="A215" s="20"/>
      <c r="B215" s="21" t="s">
        <v>28</v>
      </c>
      <c r="C215" s="183" t="s">
        <v>29</v>
      </c>
      <c r="D215" s="183"/>
      <c r="E215" s="183"/>
      <c r="F215" s="22" t="s">
        <v>30</v>
      </c>
      <c r="G215" s="17" t="s">
        <v>1575</v>
      </c>
      <c r="H215" s="17"/>
      <c r="I215" s="23">
        <v>0.2</v>
      </c>
      <c r="J215" s="109"/>
      <c r="K215" s="132"/>
      <c r="L215" s="147">
        <v>0.2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8"/>
        <v>0.23245337950200001</v>
      </c>
      <c r="T215" s="2">
        <f t="shared" si="9"/>
        <v>0.23245337950200001</v>
      </c>
    </row>
    <row r="216" spans="1:20" s="2" customFormat="1" ht="15" x14ac:dyDescent="0.25">
      <c r="A216" s="10" t="s">
        <v>225</v>
      </c>
      <c r="B216" s="11" t="s">
        <v>1537</v>
      </c>
      <c r="C216" s="182" t="s">
        <v>4307</v>
      </c>
      <c r="D216" s="182"/>
      <c r="E216" s="182"/>
      <c r="F216" s="10" t="s">
        <v>17</v>
      </c>
      <c r="G216" s="12">
        <v>1</v>
      </c>
      <c r="H216" s="12"/>
      <c r="I216" s="13">
        <v>339</v>
      </c>
      <c r="J216" s="72"/>
      <c r="K216" s="131"/>
      <c r="L216" s="72">
        <v>12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8"/>
        <v>394.00847825589</v>
      </c>
      <c r="T216" s="2">
        <f t="shared" si="9"/>
        <v>13.947202770120001</v>
      </c>
    </row>
    <row r="217" spans="1:20" s="2" customFormat="1" ht="15" x14ac:dyDescent="0.25">
      <c r="A217" s="14"/>
      <c r="B217" s="15"/>
      <c r="C217" s="15"/>
      <c r="D217" s="15"/>
      <c r="E217" s="16" t="s">
        <v>18</v>
      </c>
      <c r="F217" s="16"/>
      <c r="G217" s="17"/>
      <c r="H217" s="17"/>
      <c r="I217" s="18">
        <v>783</v>
      </c>
      <c r="J217" s="114"/>
      <c r="K217" s="138"/>
      <c r="L217" s="151"/>
      <c r="M217" s="19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8"/>
        <v>910.05498075032995</v>
      </c>
      <c r="T217" s="2">
        <f t="shared" si="9"/>
        <v>0</v>
      </c>
    </row>
    <row r="218" spans="1:20" s="2" customFormat="1" ht="22.5" x14ac:dyDescent="0.25">
      <c r="A218" s="20"/>
      <c r="B218" s="21" t="s">
        <v>1539</v>
      </c>
      <c r="C218" s="183" t="s">
        <v>1540</v>
      </c>
      <c r="D218" s="183"/>
      <c r="E218" s="183"/>
      <c r="F218" s="22" t="s">
        <v>21</v>
      </c>
      <c r="G218" s="17" t="s">
        <v>1548</v>
      </c>
      <c r="H218" s="17"/>
      <c r="I218" s="23">
        <v>1.1399999999999999</v>
      </c>
      <c r="J218" s="109"/>
      <c r="K218" s="132"/>
      <c r="L218" s="147">
        <v>1.1399999999999999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8"/>
        <v>1.3249842631613999</v>
      </c>
      <c r="T218" s="2">
        <f t="shared" si="9"/>
        <v>1.3249842631613999</v>
      </c>
    </row>
    <row r="219" spans="1:20" s="2" customFormat="1" ht="22.5" x14ac:dyDescent="0.25">
      <c r="A219" s="20"/>
      <c r="B219" s="21" t="s">
        <v>28</v>
      </c>
      <c r="C219" s="183" t="s">
        <v>29</v>
      </c>
      <c r="D219" s="183"/>
      <c r="E219" s="183"/>
      <c r="F219" s="22" t="s">
        <v>30</v>
      </c>
      <c r="G219" s="17" t="s">
        <v>1575</v>
      </c>
      <c r="H219" s="17"/>
      <c r="I219" s="23">
        <v>0.2</v>
      </c>
      <c r="J219" s="109"/>
      <c r="K219" s="132"/>
      <c r="L219" s="147">
        <v>0.2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8"/>
        <v>0.23245337950200001</v>
      </c>
      <c r="T219" s="2">
        <f t="shared" si="9"/>
        <v>0.23245337950200001</v>
      </c>
    </row>
    <row r="220" spans="1:20" s="2" customFormat="1" ht="15" x14ac:dyDescent="0.25">
      <c r="A220" s="10" t="s">
        <v>229</v>
      </c>
      <c r="B220" s="11" t="s">
        <v>1537</v>
      </c>
      <c r="C220" s="182" t="s">
        <v>4507</v>
      </c>
      <c r="D220" s="182"/>
      <c r="E220" s="182"/>
      <c r="F220" s="10" t="s">
        <v>17</v>
      </c>
      <c r="G220" s="12">
        <v>1</v>
      </c>
      <c r="H220" s="12"/>
      <c r="I220" s="13">
        <v>339</v>
      </c>
      <c r="J220" s="72"/>
      <c r="K220" s="131"/>
      <c r="L220" s="72">
        <v>12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8"/>
        <v>394.00847825589</v>
      </c>
      <c r="T220" s="2">
        <f t="shared" si="9"/>
        <v>13.947202770120001</v>
      </c>
    </row>
    <row r="221" spans="1:20" s="2" customFormat="1" ht="15" x14ac:dyDescent="0.25">
      <c r="A221" s="14"/>
      <c r="B221" s="15"/>
      <c r="C221" s="15"/>
      <c r="D221" s="15"/>
      <c r="E221" s="16" t="s">
        <v>18</v>
      </c>
      <c r="F221" s="16"/>
      <c r="G221" s="17"/>
      <c r="H221" s="17"/>
      <c r="I221" s="18">
        <v>783</v>
      </c>
      <c r="J221" s="114"/>
      <c r="K221" s="138"/>
      <c r="L221" s="151"/>
      <c r="M221" s="19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8"/>
        <v>910.05498075032995</v>
      </c>
      <c r="T221" s="2">
        <f t="shared" si="9"/>
        <v>0</v>
      </c>
    </row>
    <row r="222" spans="1:20" s="2" customFormat="1" ht="22.5" x14ac:dyDescent="0.25">
      <c r="A222" s="20"/>
      <c r="B222" s="21" t="s">
        <v>1539</v>
      </c>
      <c r="C222" s="183" t="s">
        <v>1540</v>
      </c>
      <c r="D222" s="183"/>
      <c r="E222" s="183"/>
      <c r="F222" s="22" t="s">
        <v>21</v>
      </c>
      <c r="G222" s="17" t="s">
        <v>1548</v>
      </c>
      <c r="H222" s="17"/>
      <c r="I222" s="23">
        <v>1.1399999999999999</v>
      </c>
      <c r="J222" s="109"/>
      <c r="K222" s="132"/>
      <c r="L222" s="147">
        <v>1.1399999999999999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8"/>
        <v>1.3249842631613999</v>
      </c>
      <c r="T222" s="2">
        <f t="shared" si="9"/>
        <v>1.3249842631613999</v>
      </c>
    </row>
    <row r="223" spans="1:20" s="2" customFormat="1" ht="22.5" x14ac:dyDescent="0.25">
      <c r="A223" s="20"/>
      <c r="B223" s="21" t="s">
        <v>28</v>
      </c>
      <c r="C223" s="183" t="s">
        <v>29</v>
      </c>
      <c r="D223" s="183"/>
      <c r="E223" s="183"/>
      <c r="F223" s="22" t="s">
        <v>30</v>
      </c>
      <c r="G223" s="17" t="s">
        <v>1575</v>
      </c>
      <c r="H223" s="17"/>
      <c r="I223" s="23">
        <v>0.2</v>
      </c>
      <c r="J223" s="109"/>
      <c r="K223" s="132"/>
      <c r="L223" s="147">
        <v>0.2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0.23245337950200001</v>
      </c>
      <c r="T223" s="2">
        <f t="shared" si="9"/>
        <v>0.23245337950200001</v>
      </c>
    </row>
    <row r="224" spans="1:20" s="2" customFormat="1" ht="15" x14ac:dyDescent="0.25">
      <c r="A224" s="10" t="s">
        <v>231</v>
      </c>
      <c r="B224" s="11" t="s">
        <v>1537</v>
      </c>
      <c r="C224" s="182" t="s">
        <v>4308</v>
      </c>
      <c r="D224" s="182"/>
      <c r="E224" s="182"/>
      <c r="F224" s="10" t="s">
        <v>17</v>
      </c>
      <c r="G224" s="12">
        <v>1</v>
      </c>
      <c r="H224" s="12"/>
      <c r="I224" s="13">
        <v>339</v>
      </c>
      <c r="J224" s="72"/>
      <c r="K224" s="131"/>
      <c r="L224" s="72">
        <v>12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394.00847825589</v>
      </c>
      <c r="T224" s="2">
        <f t="shared" si="9"/>
        <v>13.947202770120001</v>
      </c>
    </row>
    <row r="225" spans="1:20" s="2" customFormat="1" ht="15" x14ac:dyDescent="0.25">
      <c r="A225" s="14"/>
      <c r="B225" s="15"/>
      <c r="C225" s="15"/>
      <c r="D225" s="15"/>
      <c r="E225" s="16" t="s">
        <v>18</v>
      </c>
      <c r="F225" s="16"/>
      <c r="G225" s="17"/>
      <c r="H225" s="17"/>
      <c r="I225" s="18">
        <v>783</v>
      </c>
      <c r="J225" s="114"/>
      <c r="K225" s="138"/>
      <c r="L225" s="151"/>
      <c r="M225" s="19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910.05498075032995</v>
      </c>
      <c r="T225" s="2">
        <f t="shared" si="9"/>
        <v>0</v>
      </c>
    </row>
    <row r="226" spans="1:20" s="2" customFormat="1" ht="22.5" x14ac:dyDescent="0.25">
      <c r="A226" s="20"/>
      <c r="B226" s="21" t="s">
        <v>1539</v>
      </c>
      <c r="C226" s="183" t="s">
        <v>1540</v>
      </c>
      <c r="D226" s="183"/>
      <c r="E226" s="183"/>
      <c r="F226" s="22" t="s">
        <v>21</v>
      </c>
      <c r="G226" s="17" t="s">
        <v>1548</v>
      </c>
      <c r="H226" s="17"/>
      <c r="I226" s="23">
        <v>1.1399999999999999</v>
      </c>
      <c r="J226" s="109"/>
      <c r="K226" s="132"/>
      <c r="L226" s="147">
        <v>1.1399999999999999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1.3249842631613999</v>
      </c>
      <c r="T226" s="2">
        <f t="shared" si="9"/>
        <v>1.3249842631613999</v>
      </c>
    </row>
    <row r="227" spans="1:20" s="2" customFormat="1" ht="22.5" x14ac:dyDescent="0.25">
      <c r="A227" s="20"/>
      <c r="B227" s="21" t="s">
        <v>28</v>
      </c>
      <c r="C227" s="183" t="s">
        <v>29</v>
      </c>
      <c r="D227" s="183"/>
      <c r="E227" s="183"/>
      <c r="F227" s="22" t="s">
        <v>30</v>
      </c>
      <c r="G227" s="17" t="s">
        <v>1575</v>
      </c>
      <c r="H227" s="17"/>
      <c r="I227" s="23">
        <v>0.2</v>
      </c>
      <c r="J227" s="109"/>
      <c r="K227" s="132"/>
      <c r="L227" s="147">
        <v>0.2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0.23245337950200001</v>
      </c>
      <c r="T227" s="2">
        <f t="shared" si="9"/>
        <v>0.23245337950200001</v>
      </c>
    </row>
    <row r="228" spans="1:20" s="2" customFormat="1" ht="15" x14ac:dyDescent="0.25">
      <c r="A228" s="10" t="s">
        <v>242</v>
      </c>
      <c r="B228" s="11" t="s">
        <v>1537</v>
      </c>
      <c r="C228" s="182" t="s">
        <v>4645</v>
      </c>
      <c r="D228" s="182"/>
      <c r="E228" s="182"/>
      <c r="F228" s="10" t="s">
        <v>17</v>
      </c>
      <c r="G228" s="12">
        <v>1</v>
      </c>
      <c r="H228" s="12"/>
      <c r="I228" s="13">
        <v>339</v>
      </c>
      <c r="J228" s="72"/>
      <c r="K228" s="131"/>
      <c r="L228" s="72">
        <v>12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394.00847825589</v>
      </c>
      <c r="T228" s="2">
        <f t="shared" si="9"/>
        <v>13.947202770120001</v>
      </c>
    </row>
    <row r="229" spans="1:20" s="2" customFormat="1" ht="15" x14ac:dyDescent="0.25">
      <c r="A229" s="14"/>
      <c r="B229" s="15"/>
      <c r="C229" s="15"/>
      <c r="D229" s="15"/>
      <c r="E229" s="16" t="s">
        <v>18</v>
      </c>
      <c r="F229" s="16"/>
      <c r="G229" s="17"/>
      <c r="H229" s="17"/>
      <c r="I229" s="18">
        <v>783</v>
      </c>
      <c r="J229" s="114"/>
      <c r="K229" s="138"/>
      <c r="L229" s="151"/>
      <c r="M229" s="19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910.05498075032995</v>
      </c>
      <c r="T229" s="2">
        <f t="shared" si="9"/>
        <v>0</v>
      </c>
    </row>
    <row r="230" spans="1:20" s="2" customFormat="1" ht="22.5" x14ac:dyDescent="0.25">
      <c r="A230" s="20"/>
      <c r="B230" s="21" t="s">
        <v>1539</v>
      </c>
      <c r="C230" s="183" t="s">
        <v>1540</v>
      </c>
      <c r="D230" s="183"/>
      <c r="E230" s="183"/>
      <c r="F230" s="22" t="s">
        <v>21</v>
      </c>
      <c r="G230" s="17" t="s">
        <v>1548</v>
      </c>
      <c r="H230" s="17"/>
      <c r="I230" s="23">
        <v>1.1399999999999999</v>
      </c>
      <c r="J230" s="109"/>
      <c r="K230" s="132"/>
      <c r="L230" s="147">
        <v>1.1399999999999999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1.3249842631613999</v>
      </c>
      <c r="T230" s="2">
        <f t="shared" si="9"/>
        <v>1.3249842631613999</v>
      </c>
    </row>
    <row r="231" spans="1:20" s="2" customFormat="1" ht="22.5" x14ac:dyDescent="0.25">
      <c r="A231" s="20"/>
      <c r="B231" s="21" t="s">
        <v>28</v>
      </c>
      <c r="C231" s="183" t="s">
        <v>29</v>
      </c>
      <c r="D231" s="183"/>
      <c r="E231" s="183"/>
      <c r="F231" s="22" t="s">
        <v>30</v>
      </c>
      <c r="G231" s="17" t="s">
        <v>1575</v>
      </c>
      <c r="H231" s="17"/>
      <c r="I231" s="23">
        <v>0.2</v>
      </c>
      <c r="J231" s="109"/>
      <c r="K231" s="132"/>
      <c r="L231" s="147">
        <v>0.2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0.23245337950200001</v>
      </c>
      <c r="T231" s="2">
        <f t="shared" si="9"/>
        <v>0.23245337950200001</v>
      </c>
    </row>
    <row r="232" spans="1:20" s="2" customFormat="1" ht="15" x14ac:dyDescent="0.25">
      <c r="A232" s="10" t="s">
        <v>245</v>
      </c>
      <c r="B232" s="11" t="s">
        <v>1537</v>
      </c>
      <c r="C232" s="182" t="s">
        <v>5131</v>
      </c>
      <c r="D232" s="182"/>
      <c r="E232" s="182"/>
      <c r="F232" s="10" t="s">
        <v>17</v>
      </c>
      <c r="G232" s="12">
        <v>1</v>
      </c>
      <c r="H232" s="12"/>
      <c r="I232" s="13">
        <v>339</v>
      </c>
      <c r="J232" s="72"/>
      <c r="K232" s="131"/>
      <c r="L232" s="72">
        <v>12</v>
      </c>
      <c r="M232" s="13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394.00847825589</v>
      </c>
      <c r="T232" s="2">
        <f t="shared" si="9"/>
        <v>13.947202770120001</v>
      </c>
    </row>
    <row r="233" spans="1:20" s="2" customFormat="1" ht="15" x14ac:dyDescent="0.25">
      <c r="A233" s="14"/>
      <c r="B233" s="15"/>
      <c r="C233" s="15"/>
      <c r="D233" s="15"/>
      <c r="E233" s="16" t="s">
        <v>18</v>
      </c>
      <c r="F233" s="16"/>
      <c r="G233" s="17"/>
      <c r="H233" s="17"/>
      <c r="I233" s="18">
        <v>783</v>
      </c>
      <c r="J233" s="114"/>
      <c r="K233" s="138"/>
      <c r="L233" s="151"/>
      <c r="M233" s="19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910.05498075032995</v>
      </c>
      <c r="T233" s="2">
        <f t="shared" si="9"/>
        <v>0</v>
      </c>
    </row>
    <row r="234" spans="1:20" s="2" customFormat="1" ht="22.5" x14ac:dyDescent="0.25">
      <c r="A234" s="20"/>
      <c r="B234" s="21" t="s">
        <v>1539</v>
      </c>
      <c r="C234" s="183" t="s">
        <v>1540</v>
      </c>
      <c r="D234" s="183"/>
      <c r="E234" s="183"/>
      <c r="F234" s="22" t="s">
        <v>21</v>
      </c>
      <c r="G234" s="17" t="s">
        <v>1548</v>
      </c>
      <c r="H234" s="17"/>
      <c r="I234" s="23">
        <v>1.1399999999999999</v>
      </c>
      <c r="J234" s="109"/>
      <c r="K234" s="132"/>
      <c r="L234" s="147">
        <v>1.1399999999999999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1.3249842631613999</v>
      </c>
      <c r="T234" s="2">
        <f t="shared" si="9"/>
        <v>1.3249842631613999</v>
      </c>
    </row>
    <row r="235" spans="1:20" s="2" customFormat="1" ht="22.5" x14ac:dyDescent="0.25">
      <c r="A235" s="20"/>
      <c r="B235" s="21" t="s">
        <v>28</v>
      </c>
      <c r="C235" s="183" t="s">
        <v>29</v>
      </c>
      <c r="D235" s="183"/>
      <c r="E235" s="183"/>
      <c r="F235" s="22" t="s">
        <v>30</v>
      </c>
      <c r="G235" s="17" t="s">
        <v>1575</v>
      </c>
      <c r="H235" s="17"/>
      <c r="I235" s="23">
        <v>0.2</v>
      </c>
      <c r="J235" s="109"/>
      <c r="K235" s="132"/>
      <c r="L235" s="147">
        <v>0.2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0.23245337950200001</v>
      </c>
      <c r="T235" s="2">
        <f t="shared" si="9"/>
        <v>0.23245337950200001</v>
      </c>
    </row>
    <row r="236" spans="1:20" s="2" customFormat="1" ht="15" x14ac:dyDescent="0.25">
      <c r="A236" s="10" t="s">
        <v>250</v>
      </c>
      <c r="B236" s="11" t="s">
        <v>57</v>
      </c>
      <c r="C236" s="182" t="s">
        <v>5132</v>
      </c>
      <c r="D236" s="182"/>
      <c r="E236" s="182"/>
      <c r="F236" s="10" t="s">
        <v>17</v>
      </c>
      <c r="G236" s="12">
        <v>1</v>
      </c>
      <c r="H236" s="12"/>
      <c r="I236" s="13">
        <v>913</v>
      </c>
      <c r="J236" s="72"/>
      <c r="K236" s="131"/>
      <c r="L236" s="72">
        <v>75</v>
      </c>
      <c r="M236" s="13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1061.14967742663</v>
      </c>
      <c r="T236" s="2">
        <f t="shared" si="9"/>
        <v>87.17001731325</v>
      </c>
    </row>
    <row r="237" spans="1:20" s="2" customFormat="1" ht="15" x14ac:dyDescent="0.25">
      <c r="A237" s="14"/>
      <c r="B237" s="15"/>
      <c r="C237" s="15"/>
      <c r="D237" s="15"/>
      <c r="E237" s="16" t="s">
        <v>18</v>
      </c>
      <c r="F237" s="16"/>
      <c r="G237" s="17"/>
      <c r="H237" s="17"/>
      <c r="I237" s="18">
        <v>1604</v>
      </c>
      <c r="J237" s="114"/>
      <c r="K237" s="138"/>
      <c r="L237" s="151"/>
      <c r="M237" s="19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1864.2761036060399</v>
      </c>
      <c r="T237" s="2">
        <f t="shared" si="9"/>
        <v>0</v>
      </c>
    </row>
    <row r="238" spans="1:20" s="2" customFormat="1" ht="22.5" x14ac:dyDescent="0.25">
      <c r="A238" s="20"/>
      <c r="B238" s="21" t="s">
        <v>59</v>
      </c>
      <c r="C238" s="183" t="s">
        <v>60</v>
      </c>
      <c r="D238" s="183"/>
      <c r="E238" s="183"/>
      <c r="F238" s="22" t="s">
        <v>21</v>
      </c>
      <c r="G238" s="17" t="s">
        <v>1705</v>
      </c>
      <c r="H238" s="17"/>
      <c r="I238" s="23">
        <v>8.51</v>
      </c>
      <c r="J238" s="109"/>
      <c r="K238" s="132"/>
      <c r="L238" s="147">
        <v>8.51</v>
      </c>
      <c r="M238" s="24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9.8908912978101</v>
      </c>
      <c r="T238" s="2">
        <f t="shared" si="9"/>
        <v>9.8908912978101</v>
      </c>
    </row>
    <row r="239" spans="1:20" s="2" customFormat="1" ht="22.5" x14ac:dyDescent="0.25">
      <c r="A239" s="20"/>
      <c r="B239" s="21" t="s">
        <v>28</v>
      </c>
      <c r="C239" s="183" t="s">
        <v>29</v>
      </c>
      <c r="D239" s="183"/>
      <c r="E239" s="183"/>
      <c r="F239" s="22" t="s">
        <v>30</v>
      </c>
      <c r="G239" s="17" t="s">
        <v>1706</v>
      </c>
      <c r="H239" s="17"/>
      <c r="I239" s="23">
        <v>0.19</v>
      </c>
      <c r="J239" s="109"/>
      <c r="K239" s="132"/>
      <c r="L239" s="147">
        <v>0.19</v>
      </c>
      <c r="M239" s="24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0.22083071052690001</v>
      </c>
      <c r="T239" s="2">
        <f t="shared" si="9"/>
        <v>0.22083071052690001</v>
      </c>
    </row>
    <row r="240" spans="1:20" s="2" customFormat="1" ht="15" x14ac:dyDescent="0.25">
      <c r="A240" s="10" t="s">
        <v>252</v>
      </c>
      <c r="B240" s="11" t="s">
        <v>57</v>
      </c>
      <c r="C240" s="182" t="s">
        <v>935</v>
      </c>
      <c r="D240" s="182"/>
      <c r="E240" s="182"/>
      <c r="F240" s="10" t="s">
        <v>17</v>
      </c>
      <c r="G240" s="12">
        <v>1</v>
      </c>
      <c r="H240" s="12"/>
      <c r="I240" s="13">
        <v>913</v>
      </c>
      <c r="J240" s="72"/>
      <c r="K240" s="131"/>
      <c r="L240" s="72">
        <v>75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1061.14967742663</v>
      </c>
      <c r="T240" s="2">
        <f t="shared" si="9"/>
        <v>87.17001731325</v>
      </c>
    </row>
    <row r="241" spans="1:20" s="2" customFormat="1" ht="15" x14ac:dyDescent="0.25">
      <c r="A241" s="14"/>
      <c r="B241" s="15"/>
      <c r="C241" s="15"/>
      <c r="D241" s="15"/>
      <c r="E241" s="16" t="s">
        <v>18</v>
      </c>
      <c r="F241" s="16"/>
      <c r="G241" s="17"/>
      <c r="H241" s="17"/>
      <c r="I241" s="18">
        <v>1604</v>
      </c>
      <c r="J241" s="114"/>
      <c r="K241" s="138"/>
      <c r="L241" s="151"/>
      <c r="M241" s="19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1864.2761036060399</v>
      </c>
      <c r="T241" s="2">
        <f t="shared" si="9"/>
        <v>0</v>
      </c>
    </row>
    <row r="242" spans="1:20" s="2" customFormat="1" ht="22.5" x14ac:dyDescent="0.25">
      <c r="A242" s="20"/>
      <c r="B242" s="21" t="s">
        <v>59</v>
      </c>
      <c r="C242" s="183" t="s">
        <v>60</v>
      </c>
      <c r="D242" s="183"/>
      <c r="E242" s="183"/>
      <c r="F242" s="22" t="s">
        <v>21</v>
      </c>
      <c r="G242" s="17" t="s">
        <v>1705</v>
      </c>
      <c r="H242" s="17"/>
      <c r="I242" s="23">
        <v>8.51</v>
      </c>
      <c r="J242" s="109"/>
      <c r="K242" s="132"/>
      <c r="L242" s="147">
        <v>8.51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9.8908912978101</v>
      </c>
      <c r="T242" s="2">
        <f t="shared" si="9"/>
        <v>9.8908912978101</v>
      </c>
    </row>
    <row r="243" spans="1:20" s="2" customFormat="1" ht="22.5" x14ac:dyDescent="0.25">
      <c r="A243" s="20"/>
      <c r="B243" s="21" t="s">
        <v>28</v>
      </c>
      <c r="C243" s="183" t="s">
        <v>29</v>
      </c>
      <c r="D243" s="183"/>
      <c r="E243" s="183"/>
      <c r="F243" s="22" t="s">
        <v>30</v>
      </c>
      <c r="G243" s="17" t="s">
        <v>1706</v>
      </c>
      <c r="H243" s="17"/>
      <c r="I243" s="23">
        <v>0.19</v>
      </c>
      <c r="J243" s="109"/>
      <c r="K243" s="132"/>
      <c r="L243" s="147">
        <v>0.19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0.22083071052690001</v>
      </c>
      <c r="T243" s="2">
        <f t="shared" si="9"/>
        <v>0.22083071052690001</v>
      </c>
    </row>
    <row r="244" spans="1:20" s="2" customFormat="1" ht="15" x14ac:dyDescent="0.25">
      <c r="A244" s="10" t="s">
        <v>264</v>
      </c>
      <c r="B244" s="11" t="s">
        <v>905</v>
      </c>
      <c r="C244" s="182" t="s">
        <v>1544</v>
      </c>
      <c r="D244" s="182"/>
      <c r="E244" s="182"/>
      <c r="F244" s="10" t="s">
        <v>17</v>
      </c>
      <c r="G244" s="12">
        <v>1</v>
      </c>
      <c r="H244" s="12"/>
      <c r="I244" s="13">
        <v>1392</v>
      </c>
      <c r="J244" s="72"/>
      <c r="K244" s="131"/>
      <c r="L244" s="72">
        <v>291</v>
      </c>
      <c r="M244" s="13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1617.87552133392</v>
      </c>
      <c r="T244" s="2">
        <f t="shared" si="9"/>
        <v>338.21966717541</v>
      </c>
    </row>
    <row r="245" spans="1:20" s="2" customFormat="1" ht="15" x14ac:dyDescent="0.25">
      <c r="A245" s="14"/>
      <c r="B245" s="15"/>
      <c r="C245" s="15"/>
      <c r="D245" s="15"/>
      <c r="E245" s="16" t="s">
        <v>18</v>
      </c>
      <c r="F245" s="16"/>
      <c r="G245" s="17"/>
      <c r="H245" s="17"/>
      <c r="I245" s="18">
        <v>2999</v>
      </c>
      <c r="J245" s="114"/>
      <c r="K245" s="138"/>
      <c r="L245" s="151"/>
      <c r="M245" s="19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3485.63842563249</v>
      </c>
      <c r="T245" s="2">
        <f t="shared" si="9"/>
        <v>0</v>
      </c>
    </row>
    <row r="246" spans="1:20" s="2" customFormat="1" ht="22.5" x14ac:dyDescent="0.25">
      <c r="A246" s="20"/>
      <c r="B246" s="21" t="s">
        <v>907</v>
      </c>
      <c r="C246" s="183" t="s">
        <v>908</v>
      </c>
      <c r="D246" s="183"/>
      <c r="E246" s="183"/>
      <c r="F246" s="22" t="s">
        <v>21</v>
      </c>
      <c r="G246" s="17" t="s">
        <v>1545</v>
      </c>
      <c r="H246" s="17"/>
      <c r="I246" s="23">
        <v>0.19</v>
      </c>
      <c r="J246" s="109"/>
      <c r="K246" s="132"/>
      <c r="L246" s="147">
        <v>0.19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0.22083071052690001</v>
      </c>
      <c r="T246" s="2">
        <f t="shared" si="9"/>
        <v>0.22083071052690001</v>
      </c>
    </row>
    <row r="247" spans="1:20" s="2" customFormat="1" ht="22.5" x14ac:dyDescent="0.25">
      <c r="A247" s="20"/>
      <c r="B247" s="21" t="s">
        <v>19</v>
      </c>
      <c r="C247" s="183" t="s">
        <v>20</v>
      </c>
      <c r="D247" s="183"/>
      <c r="E247" s="183"/>
      <c r="F247" s="22" t="s">
        <v>21</v>
      </c>
      <c r="G247" s="17" t="s">
        <v>156</v>
      </c>
      <c r="H247" s="17"/>
      <c r="I247" s="23">
        <v>0.68</v>
      </c>
      <c r="J247" s="109"/>
      <c r="K247" s="132"/>
      <c r="L247" s="147">
        <v>0.68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0.79034149030680001</v>
      </c>
      <c r="T247" s="2">
        <f t="shared" si="9"/>
        <v>0.79034149030680001</v>
      </c>
    </row>
    <row r="248" spans="1:20" s="2" customFormat="1" ht="22.5" x14ac:dyDescent="0.25">
      <c r="A248" s="20"/>
      <c r="B248" s="21" t="s">
        <v>911</v>
      </c>
      <c r="C248" s="183" t="s">
        <v>912</v>
      </c>
      <c r="D248" s="183"/>
      <c r="E248" s="183"/>
      <c r="F248" s="22" t="s">
        <v>21</v>
      </c>
      <c r="G248" s="17" t="s">
        <v>1546</v>
      </c>
      <c r="H248" s="17"/>
      <c r="I248" s="23">
        <v>0.02</v>
      </c>
      <c r="J248" s="109"/>
      <c r="K248" s="132"/>
      <c r="L248" s="147">
        <v>0.02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2.32453379502E-2</v>
      </c>
      <c r="T248" s="2">
        <f t="shared" si="9"/>
        <v>2.32453379502E-2</v>
      </c>
    </row>
    <row r="249" spans="1:20" s="2" customFormat="1" ht="22.5" x14ac:dyDescent="0.25">
      <c r="A249" s="20"/>
      <c r="B249" s="21" t="s">
        <v>23</v>
      </c>
      <c r="C249" s="183" t="s">
        <v>24</v>
      </c>
      <c r="D249" s="183"/>
      <c r="E249" s="183"/>
      <c r="F249" s="22" t="s">
        <v>21</v>
      </c>
      <c r="G249" s="17" t="s">
        <v>1547</v>
      </c>
      <c r="H249" s="17"/>
      <c r="I249" s="23">
        <v>0.78</v>
      </c>
      <c r="J249" s="109"/>
      <c r="K249" s="132"/>
      <c r="L249" s="147">
        <v>0.78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0.90656818005780004</v>
      </c>
      <c r="T249" s="2">
        <f t="shared" si="9"/>
        <v>0.90656818005780004</v>
      </c>
    </row>
    <row r="250" spans="1:20" s="2" customFormat="1" ht="22.5" x14ac:dyDescent="0.25">
      <c r="A250" s="20"/>
      <c r="B250" s="21" t="s">
        <v>25</v>
      </c>
      <c r="C250" s="183" t="s">
        <v>26</v>
      </c>
      <c r="D250" s="183"/>
      <c r="E250" s="183"/>
      <c r="F250" s="22" t="s">
        <v>21</v>
      </c>
      <c r="G250" s="17" t="s">
        <v>1548</v>
      </c>
      <c r="H250" s="17"/>
      <c r="I250" s="23">
        <v>0.89</v>
      </c>
      <c r="J250" s="109"/>
      <c r="K250" s="132"/>
      <c r="L250" s="147">
        <v>0.89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1.0344175387839001</v>
      </c>
      <c r="T250" s="2">
        <f t="shared" si="9"/>
        <v>1.0344175387839001</v>
      </c>
    </row>
    <row r="251" spans="1:20" s="2" customFormat="1" ht="22.5" x14ac:dyDescent="0.25">
      <c r="A251" s="20"/>
      <c r="B251" s="21" t="s">
        <v>916</v>
      </c>
      <c r="C251" s="183" t="s">
        <v>917</v>
      </c>
      <c r="D251" s="183"/>
      <c r="E251" s="183"/>
      <c r="F251" s="22" t="s">
        <v>21</v>
      </c>
      <c r="G251" s="17" t="s">
        <v>1546</v>
      </c>
      <c r="H251" s="17"/>
      <c r="I251" s="23">
        <v>0.12</v>
      </c>
      <c r="J251" s="109"/>
      <c r="K251" s="132"/>
      <c r="L251" s="147">
        <v>0.12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0.13947202770120001</v>
      </c>
      <c r="T251" s="2">
        <f t="shared" si="9"/>
        <v>0.13947202770120001</v>
      </c>
    </row>
    <row r="252" spans="1:20" s="2" customFormat="1" ht="22.5" x14ac:dyDescent="0.25">
      <c r="A252" s="20"/>
      <c r="B252" s="21" t="s">
        <v>918</v>
      </c>
      <c r="C252" s="183" t="s">
        <v>919</v>
      </c>
      <c r="D252" s="183"/>
      <c r="E252" s="183"/>
      <c r="F252" s="22" t="s">
        <v>21</v>
      </c>
      <c r="G252" s="17" t="s">
        <v>1549</v>
      </c>
      <c r="H252" s="17"/>
      <c r="I252" s="23">
        <v>1.19</v>
      </c>
      <c r="J252" s="109"/>
      <c r="K252" s="132"/>
      <c r="L252" s="147">
        <v>1.19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1.3830976080369</v>
      </c>
      <c r="T252" s="2">
        <f t="shared" si="9"/>
        <v>1.3830976080369</v>
      </c>
    </row>
    <row r="253" spans="1:20" s="2" customFormat="1" ht="22.5" x14ac:dyDescent="0.25">
      <c r="A253" s="20"/>
      <c r="B253" s="21" t="s">
        <v>871</v>
      </c>
      <c r="C253" s="183" t="s">
        <v>872</v>
      </c>
      <c r="D253" s="183"/>
      <c r="E253" s="183"/>
      <c r="F253" s="22" t="s">
        <v>216</v>
      </c>
      <c r="G253" s="17" t="s">
        <v>1550</v>
      </c>
      <c r="H253" s="17"/>
      <c r="I253" s="23">
        <v>1.07</v>
      </c>
      <c r="J253" s="109"/>
      <c r="K253" s="132"/>
      <c r="L253" s="147">
        <v>1.07</v>
      </c>
      <c r="M253" s="24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ref="S253:S302" si="10">I253*N253*O253*P253*Q253*R253</f>
        <v>1.2436255803356999</v>
      </c>
      <c r="T253" s="2">
        <f t="shared" ref="T253:T302" si="11">L253*N253*O253*P253*Q253*R253</f>
        <v>1.2436255803356999</v>
      </c>
    </row>
    <row r="254" spans="1:20" s="2" customFormat="1" ht="22.5" x14ac:dyDescent="0.25">
      <c r="A254" s="20"/>
      <c r="B254" s="21" t="s">
        <v>922</v>
      </c>
      <c r="C254" s="183" t="s">
        <v>923</v>
      </c>
      <c r="D254" s="183"/>
      <c r="E254" s="183"/>
      <c r="F254" s="22" t="s">
        <v>216</v>
      </c>
      <c r="G254" s="17" t="s">
        <v>1551</v>
      </c>
      <c r="H254" s="17"/>
      <c r="I254" s="23">
        <v>3.56</v>
      </c>
      <c r="J254" s="109"/>
      <c r="K254" s="132"/>
      <c r="L254" s="147">
        <v>3.56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10"/>
        <v>4.1376701551356003</v>
      </c>
      <c r="T254" s="2">
        <f t="shared" si="11"/>
        <v>4.1376701551356003</v>
      </c>
    </row>
    <row r="255" spans="1:20" s="2" customFormat="1" ht="22.5" x14ac:dyDescent="0.25">
      <c r="A255" s="20"/>
      <c r="B255" s="21" t="s">
        <v>925</v>
      </c>
      <c r="C255" s="183" t="s">
        <v>926</v>
      </c>
      <c r="D255" s="183"/>
      <c r="E255" s="183"/>
      <c r="F255" s="22" t="s">
        <v>71</v>
      </c>
      <c r="G255" s="17" t="s">
        <v>159</v>
      </c>
      <c r="H255" s="17"/>
      <c r="I255" s="23">
        <v>20.66</v>
      </c>
      <c r="J255" s="109"/>
      <c r="K255" s="132"/>
      <c r="L255" s="147">
        <v>20.66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10"/>
        <v>24.0124341025566</v>
      </c>
      <c r="T255" s="2">
        <f t="shared" si="11"/>
        <v>24.0124341025566</v>
      </c>
    </row>
    <row r="256" spans="1:20" s="2" customFormat="1" ht="22.5" x14ac:dyDescent="0.25">
      <c r="A256" s="20"/>
      <c r="B256" s="21" t="s">
        <v>928</v>
      </c>
      <c r="C256" s="183" t="s">
        <v>929</v>
      </c>
      <c r="D256" s="183"/>
      <c r="E256" s="183"/>
      <c r="F256" s="22" t="s">
        <v>930</v>
      </c>
      <c r="G256" s="17" t="s">
        <v>1534</v>
      </c>
      <c r="H256" s="17"/>
      <c r="I256" s="23">
        <v>3.47</v>
      </c>
      <c r="J256" s="109"/>
      <c r="K256" s="132"/>
      <c r="L256" s="147">
        <v>3.47</v>
      </c>
      <c r="M256" s="24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10"/>
        <v>4.0330661343597001</v>
      </c>
      <c r="T256" s="2">
        <f t="shared" si="11"/>
        <v>4.0330661343597001</v>
      </c>
    </row>
    <row r="257" spans="1:20" s="2" customFormat="1" ht="22.5" x14ac:dyDescent="0.25">
      <c r="A257" s="20"/>
      <c r="B257" s="21" t="s">
        <v>932</v>
      </c>
      <c r="C257" s="183" t="s">
        <v>933</v>
      </c>
      <c r="D257" s="183"/>
      <c r="E257" s="183"/>
      <c r="F257" s="22" t="s">
        <v>21</v>
      </c>
      <c r="G257" s="17" t="s">
        <v>1545</v>
      </c>
      <c r="H257" s="17"/>
      <c r="I257" s="23">
        <v>0.25</v>
      </c>
      <c r="J257" s="109"/>
      <c r="K257" s="132"/>
      <c r="L257" s="147">
        <v>0.25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10"/>
        <v>0.29056672437749997</v>
      </c>
      <c r="T257" s="2">
        <f t="shared" si="11"/>
        <v>0.29056672437749997</v>
      </c>
    </row>
    <row r="258" spans="1:20" s="2" customFormat="1" ht="22.5" x14ac:dyDescent="0.25">
      <c r="A258" s="20"/>
      <c r="B258" s="21" t="s">
        <v>28</v>
      </c>
      <c r="C258" s="183" t="s">
        <v>29</v>
      </c>
      <c r="D258" s="183"/>
      <c r="E258" s="183"/>
      <c r="F258" s="22" t="s">
        <v>30</v>
      </c>
      <c r="G258" s="17" t="s">
        <v>1552</v>
      </c>
      <c r="H258" s="17"/>
      <c r="I258" s="23">
        <v>0.65</v>
      </c>
      <c r="J258" s="109"/>
      <c r="K258" s="132"/>
      <c r="L258" s="147">
        <v>0.65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10"/>
        <v>0.7554734833815</v>
      </c>
      <c r="T258" s="2">
        <f t="shared" si="11"/>
        <v>0.7554734833815</v>
      </c>
    </row>
    <row r="259" spans="1:20" s="2" customFormat="1" ht="15" x14ac:dyDescent="0.25">
      <c r="A259" s="209" t="s">
        <v>5145</v>
      </c>
      <c r="B259" s="210"/>
      <c r="C259" s="210"/>
      <c r="D259" s="210"/>
      <c r="E259" s="210"/>
      <c r="F259" s="210"/>
      <c r="G259" s="210"/>
      <c r="H259" s="210"/>
      <c r="I259" s="210"/>
      <c r="J259" s="210"/>
      <c r="K259" s="210"/>
      <c r="L259" s="211"/>
      <c r="M259" s="122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10"/>
        <v>0</v>
      </c>
      <c r="T259" s="2">
        <f t="shared" si="11"/>
        <v>0</v>
      </c>
    </row>
    <row r="260" spans="1:20" s="2" customFormat="1" ht="15" x14ac:dyDescent="0.25">
      <c r="A260" s="206" t="s">
        <v>5146</v>
      </c>
      <c r="B260" s="207"/>
      <c r="C260" s="207"/>
      <c r="D260" s="207"/>
      <c r="E260" s="207"/>
      <c r="F260" s="207"/>
      <c r="G260" s="207"/>
      <c r="H260" s="207"/>
      <c r="I260" s="207"/>
      <c r="J260" s="207"/>
      <c r="K260" s="207"/>
      <c r="L260" s="208"/>
      <c r="M260" s="12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10"/>
        <v>0</v>
      </c>
      <c r="T260" s="2">
        <f t="shared" si="11"/>
        <v>0</v>
      </c>
    </row>
    <row r="261" spans="1:20" s="2" customFormat="1" ht="22.5" x14ac:dyDescent="0.25">
      <c r="A261" s="10" t="s">
        <v>5147</v>
      </c>
      <c r="B261" s="11" t="s">
        <v>5104</v>
      </c>
      <c r="C261" s="182" t="s">
        <v>5148</v>
      </c>
      <c r="D261" s="182"/>
      <c r="E261" s="182"/>
      <c r="F261" s="10" t="s">
        <v>880</v>
      </c>
      <c r="G261" s="12">
        <v>1</v>
      </c>
      <c r="H261" s="12"/>
      <c r="I261" s="13">
        <v>528834</v>
      </c>
      <c r="J261" s="72"/>
      <c r="K261" s="131"/>
      <c r="L261" s="72"/>
      <c r="M261" s="13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10"/>
        <v>614646.25247780303</v>
      </c>
      <c r="T261" s="2">
        <f t="shared" si="11"/>
        <v>0</v>
      </c>
    </row>
    <row r="262" spans="1:20" s="2" customFormat="1" ht="15" x14ac:dyDescent="0.25">
      <c r="A262" s="10" t="s">
        <v>1225</v>
      </c>
      <c r="B262" s="11" t="s">
        <v>1507</v>
      </c>
      <c r="C262" s="182" t="s">
        <v>5149</v>
      </c>
      <c r="D262" s="182"/>
      <c r="E262" s="182"/>
      <c r="F262" s="10" t="s">
        <v>1509</v>
      </c>
      <c r="G262" s="12">
        <v>1</v>
      </c>
      <c r="H262" s="12"/>
      <c r="I262" s="13">
        <v>6705</v>
      </c>
      <c r="J262" s="72"/>
      <c r="K262" s="131"/>
      <c r="L262" s="72">
        <v>311</v>
      </c>
      <c r="M262" s="13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10"/>
        <v>7792.9995478045503</v>
      </c>
      <c r="T262" s="2">
        <f t="shared" si="11"/>
        <v>361.46500512560999</v>
      </c>
    </row>
    <row r="263" spans="1:20" s="2" customFormat="1" ht="15" x14ac:dyDescent="0.25">
      <c r="A263" s="14"/>
      <c r="B263" s="15"/>
      <c r="C263" s="15"/>
      <c r="D263" s="15"/>
      <c r="E263" s="16" t="s">
        <v>18</v>
      </c>
      <c r="F263" s="16"/>
      <c r="G263" s="17"/>
      <c r="H263" s="17"/>
      <c r="I263" s="18">
        <v>18706</v>
      </c>
      <c r="J263" s="114"/>
      <c r="K263" s="138"/>
      <c r="L263" s="151"/>
      <c r="M263" s="19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10"/>
        <v>21741.364584822099</v>
      </c>
      <c r="T263" s="2">
        <f t="shared" si="11"/>
        <v>0</v>
      </c>
    </row>
    <row r="264" spans="1:20" s="2" customFormat="1" ht="22.5" x14ac:dyDescent="0.25">
      <c r="A264" s="20"/>
      <c r="B264" s="21" t="s">
        <v>41</v>
      </c>
      <c r="C264" s="183" t="s">
        <v>42</v>
      </c>
      <c r="D264" s="183"/>
      <c r="E264" s="183"/>
      <c r="F264" s="22" t="s">
        <v>21</v>
      </c>
      <c r="G264" s="17" t="s">
        <v>1673</v>
      </c>
      <c r="H264" s="17"/>
      <c r="I264" s="23">
        <v>5.15</v>
      </c>
      <c r="J264" s="109"/>
      <c r="K264" s="132"/>
      <c r="L264" s="147">
        <v>5.15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10"/>
        <v>5.9856745221764998</v>
      </c>
      <c r="T264" s="2">
        <f t="shared" si="11"/>
        <v>5.9856745221764998</v>
      </c>
    </row>
    <row r="265" spans="1:20" s="2" customFormat="1" ht="22.5" x14ac:dyDescent="0.25">
      <c r="A265" s="20"/>
      <c r="B265" s="21" t="s">
        <v>778</v>
      </c>
      <c r="C265" s="183" t="s">
        <v>24</v>
      </c>
      <c r="D265" s="183"/>
      <c r="E265" s="183"/>
      <c r="F265" s="22" t="s">
        <v>71</v>
      </c>
      <c r="G265" s="17" t="s">
        <v>1494</v>
      </c>
      <c r="H265" s="17"/>
      <c r="I265" s="23">
        <v>15</v>
      </c>
      <c r="J265" s="109"/>
      <c r="K265" s="132"/>
      <c r="L265" s="147">
        <v>15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10"/>
        <v>17.434003462650001</v>
      </c>
      <c r="T265" s="2">
        <f t="shared" si="11"/>
        <v>17.434003462650001</v>
      </c>
    </row>
    <row r="266" spans="1:20" s="2" customFormat="1" ht="22.5" x14ac:dyDescent="0.25">
      <c r="A266" s="20"/>
      <c r="B266" s="21" t="s">
        <v>884</v>
      </c>
      <c r="C266" s="183" t="s">
        <v>885</v>
      </c>
      <c r="D266" s="183"/>
      <c r="E266" s="183"/>
      <c r="F266" s="22" t="s">
        <v>71</v>
      </c>
      <c r="G266" s="17" t="s">
        <v>1674</v>
      </c>
      <c r="H266" s="17"/>
      <c r="I266" s="23">
        <v>11.48</v>
      </c>
      <c r="J266" s="109"/>
      <c r="K266" s="132"/>
      <c r="L266" s="147">
        <v>11.48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10"/>
        <v>13.342823983414799</v>
      </c>
      <c r="T266" s="2">
        <f t="shared" si="11"/>
        <v>13.342823983414799</v>
      </c>
    </row>
    <row r="267" spans="1:20" s="2" customFormat="1" ht="22.5" x14ac:dyDescent="0.25">
      <c r="A267" s="25" t="s">
        <v>344</v>
      </c>
      <c r="B267" s="26" t="s">
        <v>366</v>
      </c>
      <c r="C267" s="186" t="s">
        <v>367</v>
      </c>
      <c r="D267" s="186"/>
      <c r="E267" s="186"/>
      <c r="F267" s="27" t="s">
        <v>21</v>
      </c>
      <c r="G267" s="28" t="s">
        <v>347</v>
      </c>
      <c r="H267" s="28"/>
      <c r="I267" s="29">
        <v>0</v>
      </c>
      <c r="J267" s="110"/>
      <c r="K267" s="133"/>
      <c r="L267" s="148">
        <v>0</v>
      </c>
      <c r="M267" s="30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0</v>
      </c>
      <c r="T267" s="2">
        <f t="shared" si="11"/>
        <v>0</v>
      </c>
    </row>
    <row r="268" spans="1:20" s="2" customFormat="1" ht="22.5" x14ac:dyDescent="0.25">
      <c r="A268" s="25" t="s">
        <v>76</v>
      </c>
      <c r="B268" s="26" t="s">
        <v>1513</v>
      </c>
      <c r="C268" s="186" t="s">
        <v>1514</v>
      </c>
      <c r="D268" s="186"/>
      <c r="E268" s="186"/>
      <c r="F268" s="27" t="s">
        <v>79</v>
      </c>
      <c r="G268" s="28" t="s">
        <v>944</v>
      </c>
      <c r="H268" s="28"/>
      <c r="I268" s="29">
        <v>0</v>
      </c>
      <c r="J268" s="110"/>
      <c r="K268" s="133"/>
      <c r="L268" s="148">
        <v>0</v>
      </c>
      <c r="M268" s="30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s="2" customFormat="1" ht="22.5" x14ac:dyDescent="0.25">
      <c r="A269" s="20"/>
      <c r="B269" s="21" t="s">
        <v>800</v>
      </c>
      <c r="C269" s="183" t="s">
        <v>801</v>
      </c>
      <c r="D269" s="183"/>
      <c r="E269" s="183"/>
      <c r="F269" s="22" t="s">
        <v>282</v>
      </c>
      <c r="G269" s="17" t="s">
        <v>1503</v>
      </c>
      <c r="H269" s="17"/>
      <c r="I269" s="23">
        <v>4.34</v>
      </c>
      <c r="J269" s="109"/>
      <c r="K269" s="132"/>
      <c r="L269" s="147">
        <v>4.34</v>
      </c>
      <c r="M269" s="24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5.0442383351934001</v>
      </c>
      <c r="T269" s="2">
        <f t="shared" si="11"/>
        <v>5.0442383351934001</v>
      </c>
    </row>
    <row r="270" spans="1:20" s="2" customFormat="1" ht="15" x14ac:dyDescent="0.25">
      <c r="A270" s="10" t="s">
        <v>1227</v>
      </c>
      <c r="B270" s="11" t="s">
        <v>898</v>
      </c>
      <c r="C270" s="182" t="s">
        <v>4503</v>
      </c>
      <c r="D270" s="182"/>
      <c r="E270" s="182"/>
      <c r="F270" s="10" t="s">
        <v>17</v>
      </c>
      <c r="G270" s="12">
        <v>1</v>
      </c>
      <c r="H270" s="12"/>
      <c r="I270" s="13">
        <v>3421</v>
      </c>
      <c r="J270" s="72"/>
      <c r="K270" s="131"/>
      <c r="L270" s="72">
        <v>741</v>
      </c>
      <c r="M270" s="13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3976.11505638171</v>
      </c>
      <c r="T270" s="2">
        <f t="shared" si="11"/>
        <v>861.23977105490997</v>
      </c>
    </row>
    <row r="271" spans="1:20" s="2" customFormat="1" ht="15" x14ac:dyDescent="0.25">
      <c r="A271" s="14"/>
      <c r="B271" s="15"/>
      <c r="C271" s="15"/>
      <c r="D271" s="15"/>
      <c r="E271" s="16" t="s">
        <v>18</v>
      </c>
      <c r="F271" s="16"/>
      <c r="G271" s="17"/>
      <c r="H271" s="17"/>
      <c r="I271" s="18">
        <v>8404</v>
      </c>
      <c r="J271" s="114"/>
      <c r="K271" s="138"/>
      <c r="L271" s="151"/>
      <c r="M271" s="19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9767.6910066740402</v>
      </c>
      <c r="T271" s="2">
        <f t="shared" si="11"/>
        <v>0</v>
      </c>
    </row>
    <row r="272" spans="1:20" s="2" customFormat="1" ht="22.5" x14ac:dyDescent="0.25">
      <c r="A272" s="20"/>
      <c r="B272" s="21" t="s">
        <v>41</v>
      </c>
      <c r="C272" s="183" t="s">
        <v>42</v>
      </c>
      <c r="D272" s="183"/>
      <c r="E272" s="183"/>
      <c r="F272" s="22" t="s">
        <v>21</v>
      </c>
      <c r="G272" s="17" t="s">
        <v>4652</v>
      </c>
      <c r="H272" s="17"/>
      <c r="I272" s="23">
        <v>76.28</v>
      </c>
      <c r="J272" s="109"/>
      <c r="K272" s="132"/>
      <c r="L272" s="147">
        <v>76.28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88.6577189420628</v>
      </c>
      <c r="T272" s="2">
        <f t="shared" si="11"/>
        <v>88.6577189420628</v>
      </c>
    </row>
    <row r="273" spans="1:20" s="2" customFormat="1" ht="22.5" x14ac:dyDescent="0.25">
      <c r="A273" s="20"/>
      <c r="B273" s="21" t="s">
        <v>778</v>
      </c>
      <c r="C273" s="183" t="s">
        <v>24</v>
      </c>
      <c r="D273" s="183"/>
      <c r="E273" s="183"/>
      <c r="F273" s="22" t="s">
        <v>71</v>
      </c>
      <c r="G273" s="17" t="s">
        <v>4653</v>
      </c>
      <c r="H273" s="17"/>
      <c r="I273" s="23">
        <v>9.3800000000000008</v>
      </c>
      <c r="J273" s="109"/>
      <c r="K273" s="132"/>
      <c r="L273" s="147">
        <v>9.3800000000000008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10.9020634986438</v>
      </c>
      <c r="T273" s="2">
        <f t="shared" si="11"/>
        <v>10.9020634986438</v>
      </c>
    </row>
    <row r="274" spans="1:20" s="2" customFormat="1" ht="22.5" x14ac:dyDescent="0.25">
      <c r="A274" s="25" t="s">
        <v>76</v>
      </c>
      <c r="B274" s="26" t="s">
        <v>902</v>
      </c>
      <c r="C274" s="186" t="s">
        <v>903</v>
      </c>
      <c r="D274" s="186"/>
      <c r="E274" s="186"/>
      <c r="F274" s="27" t="s">
        <v>79</v>
      </c>
      <c r="G274" s="28" t="s">
        <v>944</v>
      </c>
      <c r="H274" s="28"/>
      <c r="I274" s="29">
        <v>0</v>
      </c>
      <c r="J274" s="110"/>
      <c r="K274" s="133"/>
      <c r="L274" s="148">
        <v>0</v>
      </c>
      <c r="M274" s="30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</v>
      </c>
      <c r="T274" s="2">
        <f t="shared" si="11"/>
        <v>0</v>
      </c>
    </row>
    <row r="275" spans="1:20" s="2" customFormat="1" ht="15" x14ac:dyDescent="0.25">
      <c r="A275" s="10" t="s">
        <v>294</v>
      </c>
      <c r="B275" s="11" t="s">
        <v>890</v>
      </c>
      <c r="C275" s="182" t="s">
        <v>4499</v>
      </c>
      <c r="D275" s="182"/>
      <c r="E275" s="182"/>
      <c r="F275" s="10" t="s">
        <v>892</v>
      </c>
      <c r="G275" s="31">
        <v>0.16</v>
      </c>
      <c r="H275" s="31"/>
      <c r="I275" s="13">
        <v>522</v>
      </c>
      <c r="J275" s="72"/>
      <c r="K275" s="131"/>
      <c r="L275" s="72">
        <v>9</v>
      </c>
      <c r="M275" s="13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606.70332050022</v>
      </c>
      <c r="T275" s="2">
        <f t="shared" si="11"/>
        <v>10.46040207759</v>
      </c>
    </row>
    <row r="276" spans="1:20" s="2" customFormat="1" ht="15" x14ac:dyDescent="0.25">
      <c r="A276" s="14"/>
      <c r="B276" s="15"/>
      <c r="C276" s="15"/>
      <c r="D276" s="15"/>
      <c r="E276" s="16" t="s">
        <v>18</v>
      </c>
      <c r="F276" s="16"/>
      <c r="G276" s="17"/>
      <c r="H276" s="17"/>
      <c r="I276" s="18">
        <v>1506</v>
      </c>
      <c r="J276" s="114"/>
      <c r="K276" s="138"/>
      <c r="L276" s="151"/>
      <c r="M276" s="19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1750.37394765006</v>
      </c>
      <c r="T276" s="2">
        <f t="shared" si="11"/>
        <v>0</v>
      </c>
    </row>
    <row r="277" spans="1:20" s="2" customFormat="1" ht="22.5" x14ac:dyDescent="0.25">
      <c r="A277" s="20"/>
      <c r="B277" s="21" t="s">
        <v>41</v>
      </c>
      <c r="C277" s="183" t="s">
        <v>42</v>
      </c>
      <c r="D277" s="183"/>
      <c r="E277" s="183"/>
      <c r="F277" s="22" t="s">
        <v>21</v>
      </c>
      <c r="G277" s="17" t="s">
        <v>4298</v>
      </c>
      <c r="H277" s="17"/>
      <c r="I277" s="23">
        <v>0.6</v>
      </c>
      <c r="J277" s="109"/>
      <c r="K277" s="132"/>
      <c r="L277" s="147">
        <v>0.6</v>
      </c>
      <c r="M277" s="24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0.69736013850599998</v>
      </c>
      <c r="T277" s="2">
        <f t="shared" si="11"/>
        <v>0.69736013850599998</v>
      </c>
    </row>
    <row r="278" spans="1:20" s="2" customFormat="1" ht="22.5" x14ac:dyDescent="0.25">
      <c r="A278" s="20"/>
      <c r="B278" s="21" t="s">
        <v>778</v>
      </c>
      <c r="C278" s="183" t="s">
        <v>24</v>
      </c>
      <c r="D278" s="183"/>
      <c r="E278" s="183"/>
      <c r="F278" s="22" t="s">
        <v>71</v>
      </c>
      <c r="G278" s="17" t="s">
        <v>4299</v>
      </c>
      <c r="H278" s="17"/>
      <c r="I278" s="23">
        <v>0.5</v>
      </c>
      <c r="J278" s="109"/>
      <c r="K278" s="132"/>
      <c r="L278" s="147">
        <v>0.5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0.58113344875499995</v>
      </c>
      <c r="T278" s="2">
        <f t="shared" si="11"/>
        <v>0.58113344875499995</v>
      </c>
    </row>
    <row r="279" spans="1:20" s="2" customFormat="1" ht="22.5" x14ac:dyDescent="0.25">
      <c r="A279" s="25" t="s">
        <v>76</v>
      </c>
      <c r="B279" s="26" t="s">
        <v>895</v>
      </c>
      <c r="C279" s="186" t="s">
        <v>896</v>
      </c>
      <c r="D279" s="186"/>
      <c r="E279" s="186"/>
      <c r="F279" s="27" t="s">
        <v>817</v>
      </c>
      <c r="G279" s="28" t="s">
        <v>4300</v>
      </c>
      <c r="H279" s="28"/>
      <c r="I279" s="29">
        <v>0</v>
      </c>
      <c r="J279" s="110"/>
      <c r="K279" s="133"/>
      <c r="L279" s="148">
        <v>0</v>
      </c>
      <c r="M279" s="30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:20" s="2" customFormat="1" ht="22.5" x14ac:dyDescent="0.25">
      <c r="A280" s="10" t="s">
        <v>299</v>
      </c>
      <c r="B280" s="11" t="s">
        <v>881</v>
      </c>
      <c r="C280" s="182" t="s">
        <v>4294</v>
      </c>
      <c r="D280" s="182"/>
      <c r="E280" s="182"/>
      <c r="F280" s="10" t="s">
        <v>883</v>
      </c>
      <c r="G280" s="12">
        <v>1</v>
      </c>
      <c r="H280" s="12"/>
      <c r="I280" s="13">
        <v>3743</v>
      </c>
      <c r="J280" s="72"/>
      <c r="K280" s="131"/>
      <c r="L280" s="72">
        <v>109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4350.3649973799302</v>
      </c>
      <c r="T280" s="2">
        <f t="shared" si="11"/>
        <v>126.68709182859</v>
      </c>
    </row>
    <row r="281" spans="1:20" s="2" customFormat="1" ht="15" x14ac:dyDescent="0.25">
      <c r="A281" s="14"/>
      <c r="B281" s="15"/>
      <c r="C281" s="15"/>
      <c r="D281" s="15"/>
      <c r="E281" s="16" t="s">
        <v>18</v>
      </c>
      <c r="F281" s="16"/>
      <c r="G281" s="17"/>
      <c r="H281" s="17"/>
      <c r="I281" s="18">
        <v>10589</v>
      </c>
      <c r="J281" s="114"/>
      <c r="K281" s="138"/>
      <c r="L281" s="151"/>
      <c r="M281" s="19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12307.244177733401</v>
      </c>
      <c r="T281" s="2">
        <f t="shared" si="11"/>
        <v>0</v>
      </c>
    </row>
    <row r="282" spans="1:20" s="2" customFormat="1" ht="22.5" x14ac:dyDescent="0.25">
      <c r="A282" s="20"/>
      <c r="B282" s="21" t="s">
        <v>884</v>
      </c>
      <c r="C282" s="183" t="s">
        <v>885</v>
      </c>
      <c r="D282" s="183"/>
      <c r="E282" s="183"/>
      <c r="F282" s="22" t="s">
        <v>71</v>
      </c>
      <c r="G282" s="17" t="s">
        <v>943</v>
      </c>
      <c r="H282" s="17"/>
      <c r="I282" s="23">
        <v>12.56</v>
      </c>
      <c r="J282" s="109"/>
      <c r="K282" s="132"/>
      <c r="L282" s="147">
        <v>12.56</v>
      </c>
      <c r="M282" s="24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14.598072232725601</v>
      </c>
      <c r="T282" s="2">
        <f t="shared" si="11"/>
        <v>14.598072232725601</v>
      </c>
    </row>
    <row r="283" spans="1:20" s="2" customFormat="1" ht="22.5" x14ac:dyDescent="0.25">
      <c r="A283" s="25" t="s">
        <v>76</v>
      </c>
      <c r="B283" s="26" t="s">
        <v>887</v>
      </c>
      <c r="C283" s="186" t="s">
        <v>888</v>
      </c>
      <c r="D283" s="186"/>
      <c r="E283" s="186"/>
      <c r="F283" s="27" t="s">
        <v>79</v>
      </c>
      <c r="G283" s="28" t="s">
        <v>944</v>
      </c>
      <c r="H283" s="28"/>
      <c r="I283" s="29">
        <v>0</v>
      </c>
      <c r="J283" s="110"/>
      <c r="K283" s="133"/>
      <c r="L283" s="148">
        <v>0</v>
      </c>
      <c r="M283" s="30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:20" s="2" customFormat="1" ht="33.75" x14ac:dyDescent="0.25">
      <c r="A284" s="10" t="s">
        <v>302</v>
      </c>
      <c r="B284" s="11" t="s">
        <v>1520</v>
      </c>
      <c r="C284" s="182" t="s">
        <v>5150</v>
      </c>
      <c r="D284" s="182"/>
      <c r="E284" s="182"/>
      <c r="F284" s="10" t="s">
        <v>1522</v>
      </c>
      <c r="G284" s="12">
        <v>1</v>
      </c>
      <c r="H284" s="12"/>
      <c r="I284" s="13">
        <v>6128</v>
      </c>
      <c r="J284" s="72"/>
      <c r="K284" s="131"/>
      <c r="L284" s="72">
        <v>994</v>
      </c>
      <c r="M284" s="13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7122.3715479412804</v>
      </c>
      <c r="T284" s="2">
        <f t="shared" si="11"/>
        <v>1155.2932961249401</v>
      </c>
    </row>
    <row r="285" spans="1:20" s="2" customFormat="1" ht="15" x14ac:dyDescent="0.25">
      <c r="A285" s="14"/>
      <c r="B285" s="15"/>
      <c r="C285" s="15"/>
      <c r="D285" s="15"/>
      <c r="E285" s="16" t="s">
        <v>18</v>
      </c>
      <c r="F285" s="16"/>
      <c r="G285" s="17"/>
      <c r="H285" s="17"/>
      <c r="I285" s="18">
        <v>15616</v>
      </c>
      <c r="J285" s="114"/>
      <c r="K285" s="138"/>
      <c r="L285" s="151"/>
      <c r="M285" s="19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18149.959871516199</v>
      </c>
      <c r="T285" s="2">
        <f t="shared" si="11"/>
        <v>0</v>
      </c>
    </row>
    <row r="286" spans="1:20" s="2" customFormat="1" ht="22.5" x14ac:dyDescent="0.25">
      <c r="A286" s="20"/>
      <c r="B286" s="21" t="s">
        <v>69</v>
      </c>
      <c r="C286" s="183" t="s">
        <v>70</v>
      </c>
      <c r="D286" s="183"/>
      <c r="E286" s="183"/>
      <c r="F286" s="22" t="s">
        <v>71</v>
      </c>
      <c r="G286" s="17" t="s">
        <v>1523</v>
      </c>
      <c r="H286" s="17"/>
      <c r="I286" s="23">
        <v>1.69</v>
      </c>
      <c r="J286" s="109"/>
      <c r="K286" s="132"/>
      <c r="L286" s="147">
        <v>1.69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1.9642310567918999</v>
      </c>
      <c r="T286" s="2">
        <f t="shared" si="11"/>
        <v>1.9642310567918999</v>
      </c>
    </row>
    <row r="287" spans="1:20" s="2" customFormat="1" ht="22.5" x14ac:dyDescent="0.25">
      <c r="A287" s="20"/>
      <c r="B287" s="21" t="s">
        <v>778</v>
      </c>
      <c r="C287" s="183" t="s">
        <v>24</v>
      </c>
      <c r="D287" s="183"/>
      <c r="E287" s="183"/>
      <c r="F287" s="22" t="s">
        <v>71</v>
      </c>
      <c r="G287" s="17" t="s">
        <v>1524</v>
      </c>
      <c r="H287" s="17"/>
      <c r="I287" s="23">
        <v>10.16</v>
      </c>
      <c r="J287" s="109"/>
      <c r="K287" s="132"/>
      <c r="L287" s="147">
        <v>10.16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11.8086316787016</v>
      </c>
      <c r="T287" s="2">
        <f t="shared" si="11"/>
        <v>11.8086316787016</v>
      </c>
    </row>
    <row r="288" spans="1:20" s="2" customFormat="1" ht="22.5" x14ac:dyDescent="0.25">
      <c r="A288" s="20"/>
      <c r="B288" s="21" t="s">
        <v>884</v>
      </c>
      <c r="C288" s="183" t="s">
        <v>885</v>
      </c>
      <c r="D288" s="183"/>
      <c r="E288" s="183"/>
      <c r="F288" s="22" t="s">
        <v>71</v>
      </c>
      <c r="G288" s="17" t="s">
        <v>1525</v>
      </c>
      <c r="H288" s="17"/>
      <c r="I288" s="23">
        <v>27.63</v>
      </c>
      <c r="J288" s="109"/>
      <c r="K288" s="132"/>
      <c r="L288" s="147">
        <v>27.63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32.113434378201298</v>
      </c>
      <c r="T288" s="2">
        <f t="shared" si="11"/>
        <v>32.113434378201298</v>
      </c>
    </row>
    <row r="289" spans="1:20" s="2" customFormat="1" ht="22.5" x14ac:dyDescent="0.25">
      <c r="A289" s="25" t="s">
        <v>76</v>
      </c>
      <c r="B289" s="26" t="s">
        <v>1526</v>
      </c>
      <c r="C289" s="186" t="s">
        <v>1527</v>
      </c>
      <c r="D289" s="186"/>
      <c r="E289" s="186"/>
      <c r="F289" s="27" t="s">
        <v>79</v>
      </c>
      <c r="G289" s="28" t="s">
        <v>944</v>
      </c>
      <c r="H289" s="28"/>
      <c r="I289" s="29">
        <v>0</v>
      </c>
      <c r="J289" s="110"/>
      <c r="K289" s="133"/>
      <c r="L289" s="148">
        <v>0</v>
      </c>
      <c r="M289" s="30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:20" s="2" customFormat="1" ht="22.5" x14ac:dyDescent="0.25">
      <c r="A290" s="25" t="s">
        <v>344</v>
      </c>
      <c r="B290" s="26" t="s">
        <v>366</v>
      </c>
      <c r="C290" s="186" t="s">
        <v>367</v>
      </c>
      <c r="D290" s="186"/>
      <c r="E290" s="186"/>
      <c r="F290" s="27" t="s">
        <v>21</v>
      </c>
      <c r="G290" s="28" t="s">
        <v>347</v>
      </c>
      <c r="H290" s="28"/>
      <c r="I290" s="29">
        <v>0</v>
      </c>
      <c r="J290" s="110"/>
      <c r="K290" s="133"/>
      <c r="L290" s="148">
        <v>0</v>
      </c>
      <c r="M290" s="30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:20" s="2" customFormat="1" ht="22.5" x14ac:dyDescent="0.25">
      <c r="A291" s="20"/>
      <c r="B291" s="21" t="s">
        <v>800</v>
      </c>
      <c r="C291" s="183" t="s">
        <v>801</v>
      </c>
      <c r="D291" s="183"/>
      <c r="E291" s="183"/>
      <c r="F291" s="22" t="s">
        <v>282</v>
      </c>
      <c r="G291" s="17" t="s">
        <v>1528</v>
      </c>
      <c r="H291" s="17"/>
      <c r="I291" s="23">
        <v>3.71</v>
      </c>
      <c r="J291" s="109"/>
      <c r="K291" s="132"/>
      <c r="L291" s="147">
        <v>3.71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4.3120101897621002</v>
      </c>
      <c r="T291" s="2">
        <f t="shared" si="11"/>
        <v>4.3120101897621002</v>
      </c>
    </row>
    <row r="292" spans="1:20" s="2" customFormat="1" ht="22.5" x14ac:dyDescent="0.25">
      <c r="A292" s="20"/>
      <c r="B292" s="21" t="s">
        <v>284</v>
      </c>
      <c r="C292" s="183" t="s">
        <v>285</v>
      </c>
      <c r="D292" s="183"/>
      <c r="E292" s="183"/>
      <c r="F292" s="22" t="s">
        <v>79</v>
      </c>
      <c r="G292" s="17" t="s">
        <v>1529</v>
      </c>
      <c r="H292" s="17"/>
      <c r="I292" s="23">
        <v>65.319999999999993</v>
      </c>
      <c r="J292" s="109"/>
      <c r="K292" s="132"/>
      <c r="L292" s="147">
        <v>65.319999999999993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75.919273745353195</v>
      </c>
      <c r="T292" s="2">
        <f t="shared" si="11"/>
        <v>75.919273745353195</v>
      </c>
    </row>
    <row r="293" spans="1:20" s="2" customFormat="1" ht="22.5" x14ac:dyDescent="0.25">
      <c r="A293" s="20"/>
      <c r="B293" s="21" t="s">
        <v>1097</v>
      </c>
      <c r="C293" s="183" t="s">
        <v>1098</v>
      </c>
      <c r="D293" s="183"/>
      <c r="E293" s="183"/>
      <c r="F293" s="22" t="s">
        <v>135</v>
      </c>
      <c r="G293" s="17" t="s">
        <v>159</v>
      </c>
      <c r="H293" s="17"/>
      <c r="I293" s="23">
        <v>6.26</v>
      </c>
      <c r="J293" s="109"/>
      <c r="K293" s="132"/>
      <c r="L293" s="147">
        <v>6.26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7.2757907784125999</v>
      </c>
      <c r="T293" s="2">
        <f t="shared" si="11"/>
        <v>7.2757907784125999</v>
      </c>
    </row>
    <row r="294" spans="1:20" s="2" customFormat="1" ht="22.5" x14ac:dyDescent="0.25">
      <c r="A294" s="10" t="s">
        <v>5151</v>
      </c>
      <c r="B294" s="11" t="s">
        <v>5152</v>
      </c>
      <c r="C294" s="182" t="s">
        <v>5153</v>
      </c>
      <c r="D294" s="182"/>
      <c r="E294" s="182"/>
      <c r="F294" s="10" t="s">
        <v>35</v>
      </c>
      <c r="G294" s="12">
        <v>1</v>
      </c>
      <c r="H294" s="12"/>
      <c r="I294" s="13">
        <v>163000</v>
      </c>
      <c r="J294" s="72"/>
      <c r="K294" s="131"/>
      <c r="L294" s="72"/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189449.50429412999</v>
      </c>
      <c r="T294" s="2">
        <f t="shared" si="11"/>
        <v>0</v>
      </c>
    </row>
    <row r="295" spans="1:20" s="2" customFormat="1" ht="15" x14ac:dyDescent="0.25">
      <c r="A295" s="206" t="s">
        <v>5154</v>
      </c>
      <c r="B295" s="207"/>
      <c r="C295" s="207"/>
      <c r="D295" s="207"/>
      <c r="E295" s="207"/>
      <c r="F295" s="207"/>
      <c r="G295" s="207"/>
      <c r="H295" s="207"/>
      <c r="I295" s="207"/>
      <c r="J295" s="207"/>
      <c r="K295" s="207"/>
      <c r="L295" s="208"/>
      <c r="M295" s="12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:20" s="2" customFormat="1" ht="15" x14ac:dyDescent="0.25">
      <c r="A296" s="10" t="s">
        <v>309</v>
      </c>
      <c r="B296" s="11" t="s">
        <v>15</v>
      </c>
      <c r="C296" s="182" t="s">
        <v>5155</v>
      </c>
      <c r="D296" s="182"/>
      <c r="E296" s="182"/>
      <c r="F296" s="10" t="s">
        <v>17</v>
      </c>
      <c r="G296" s="12">
        <v>1</v>
      </c>
      <c r="H296" s="12"/>
      <c r="I296" s="13">
        <v>2156</v>
      </c>
      <c r="J296" s="72"/>
      <c r="K296" s="131"/>
      <c r="L296" s="72">
        <v>36</v>
      </c>
      <c r="M296" s="1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2505.8474310315601</v>
      </c>
      <c r="T296" s="2">
        <f t="shared" si="11"/>
        <v>41.841608310360002</v>
      </c>
    </row>
    <row r="297" spans="1:20" s="2" customFormat="1" ht="15" x14ac:dyDescent="0.25">
      <c r="A297" s="14"/>
      <c r="B297" s="15"/>
      <c r="C297" s="15"/>
      <c r="D297" s="15"/>
      <c r="E297" s="16" t="s">
        <v>18</v>
      </c>
      <c r="F297" s="16"/>
      <c r="G297" s="17"/>
      <c r="H297" s="17"/>
      <c r="I297" s="18">
        <v>4647</v>
      </c>
      <c r="J297" s="114"/>
      <c r="K297" s="138"/>
      <c r="L297" s="151"/>
      <c r="M297" s="19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5401.0542727289703</v>
      </c>
      <c r="T297" s="2">
        <f t="shared" si="11"/>
        <v>0</v>
      </c>
    </row>
    <row r="298" spans="1:20" s="2" customFormat="1" ht="22.5" x14ac:dyDescent="0.25">
      <c r="A298" s="20"/>
      <c r="B298" s="21" t="s">
        <v>19</v>
      </c>
      <c r="C298" s="183" t="s">
        <v>20</v>
      </c>
      <c r="D298" s="183"/>
      <c r="E298" s="183"/>
      <c r="F298" s="22" t="s">
        <v>21</v>
      </c>
      <c r="G298" s="17" t="s">
        <v>1534</v>
      </c>
      <c r="H298" s="17"/>
      <c r="I298" s="23">
        <v>1.1299999999999999</v>
      </c>
      <c r="J298" s="109"/>
      <c r="K298" s="132"/>
      <c r="L298" s="147">
        <v>1.1299999999999999</v>
      </c>
      <c r="M298" s="24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1.3133615941862999</v>
      </c>
      <c r="T298" s="2">
        <f t="shared" si="11"/>
        <v>1.3133615941862999</v>
      </c>
    </row>
    <row r="299" spans="1:20" s="2" customFormat="1" ht="22.5" x14ac:dyDescent="0.25">
      <c r="A299" s="20"/>
      <c r="B299" s="21" t="s">
        <v>23</v>
      </c>
      <c r="C299" s="183" t="s">
        <v>24</v>
      </c>
      <c r="D299" s="183"/>
      <c r="E299" s="183"/>
      <c r="F299" s="22" t="s">
        <v>21</v>
      </c>
      <c r="G299" s="17" t="s">
        <v>1534</v>
      </c>
      <c r="H299" s="17"/>
      <c r="I299" s="23">
        <v>1.56</v>
      </c>
      <c r="J299" s="109"/>
      <c r="K299" s="132"/>
      <c r="L299" s="147">
        <v>1.56</v>
      </c>
      <c r="M299" s="24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1.8131363601156001</v>
      </c>
      <c r="T299" s="2">
        <f t="shared" si="11"/>
        <v>1.8131363601156001</v>
      </c>
    </row>
    <row r="300" spans="1:20" s="2" customFormat="1" ht="22.5" x14ac:dyDescent="0.25">
      <c r="A300" s="20"/>
      <c r="B300" s="21" t="s">
        <v>25</v>
      </c>
      <c r="C300" s="183" t="s">
        <v>26</v>
      </c>
      <c r="D300" s="183"/>
      <c r="E300" s="183"/>
      <c r="F300" s="22" t="s">
        <v>21</v>
      </c>
      <c r="G300" s="17" t="s">
        <v>1535</v>
      </c>
      <c r="H300" s="17"/>
      <c r="I300" s="23">
        <v>0.51</v>
      </c>
      <c r="J300" s="109"/>
      <c r="K300" s="132"/>
      <c r="L300" s="147">
        <v>0.51</v>
      </c>
      <c r="M300" s="24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0.59275611773009995</v>
      </c>
      <c r="T300" s="2">
        <f t="shared" si="11"/>
        <v>0.59275611773009995</v>
      </c>
    </row>
    <row r="301" spans="1:20" s="2" customFormat="1" ht="22.5" x14ac:dyDescent="0.25">
      <c r="A301" s="20"/>
      <c r="B301" s="21" t="s">
        <v>28</v>
      </c>
      <c r="C301" s="183" t="s">
        <v>29</v>
      </c>
      <c r="D301" s="183"/>
      <c r="E301" s="183"/>
      <c r="F301" s="22" t="s">
        <v>30</v>
      </c>
      <c r="G301" s="17" t="s">
        <v>1536</v>
      </c>
      <c r="H301" s="17"/>
      <c r="I301" s="23">
        <v>0.89</v>
      </c>
      <c r="J301" s="109"/>
      <c r="K301" s="132"/>
      <c r="L301" s="147">
        <v>0.89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1.0344175387839001</v>
      </c>
      <c r="T301" s="2">
        <f t="shared" si="11"/>
        <v>1.0344175387839001</v>
      </c>
    </row>
    <row r="302" spans="1:20" s="2" customFormat="1" ht="15" x14ac:dyDescent="0.25">
      <c r="A302" s="10" t="s">
        <v>313</v>
      </c>
      <c r="B302" s="11" t="s">
        <v>1553</v>
      </c>
      <c r="C302" s="182" t="s">
        <v>4303</v>
      </c>
      <c r="D302" s="182"/>
      <c r="E302" s="182"/>
      <c r="F302" s="10" t="s">
        <v>17</v>
      </c>
      <c r="G302" s="12">
        <v>4</v>
      </c>
      <c r="H302" s="12"/>
      <c r="I302" s="13">
        <v>2332</v>
      </c>
      <c r="J302" s="72"/>
      <c r="K302" s="131"/>
      <c r="L302" s="72">
        <v>11</v>
      </c>
      <c r="M302" s="13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2710.4064049933199</v>
      </c>
      <c r="T302" s="2">
        <f t="shared" si="11"/>
        <v>12.784935872609999</v>
      </c>
    </row>
    <row r="303" spans="1:20" s="2" customFormat="1" ht="15" x14ac:dyDescent="0.25">
      <c r="A303" s="14"/>
      <c r="B303" s="15"/>
      <c r="C303" s="15"/>
      <c r="D303" s="15"/>
      <c r="E303" s="16" t="s">
        <v>18</v>
      </c>
      <c r="F303" s="16"/>
      <c r="G303" s="17"/>
      <c r="H303" s="17"/>
      <c r="I303" s="18">
        <v>5401</v>
      </c>
      <c r="J303" s="114"/>
      <c r="K303" s="138"/>
      <c r="L303" s="151"/>
      <c r="M303" s="19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ref="S303:S350" si="12">I303*N303*O303*P303*Q303*R303</f>
        <v>6277.4035134515098</v>
      </c>
      <c r="T303" s="2">
        <f t="shared" ref="T303:T350" si="13">L303*N303*O303*P303*Q303*R303</f>
        <v>0</v>
      </c>
    </row>
    <row r="304" spans="1:20" s="2" customFormat="1" ht="22.5" x14ac:dyDescent="0.25">
      <c r="A304" s="20"/>
      <c r="B304" s="21" t="s">
        <v>28</v>
      </c>
      <c r="C304" s="183" t="s">
        <v>29</v>
      </c>
      <c r="D304" s="183"/>
      <c r="E304" s="183"/>
      <c r="F304" s="22" t="s">
        <v>30</v>
      </c>
      <c r="G304" s="17" t="s">
        <v>4644</v>
      </c>
      <c r="H304" s="17"/>
      <c r="I304" s="23">
        <v>1.36</v>
      </c>
      <c r="J304" s="109"/>
      <c r="K304" s="132"/>
      <c r="L304" s="147">
        <v>1.36</v>
      </c>
      <c r="M304" s="24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2"/>
        <v>1.5806829806136</v>
      </c>
      <c r="T304" s="2">
        <f t="shared" si="13"/>
        <v>1.5806829806136</v>
      </c>
    </row>
    <row r="305" spans="1:20" s="2" customFormat="1" ht="15" x14ac:dyDescent="0.25">
      <c r="A305" s="10" t="s">
        <v>316</v>
      </c>
      <c r="B305" s="11" t="s">
        <v>1537</v>
      </c>
      <c r="C305" s="182" t="s">
        <v>5130</v>
      </c>
      <c r="D305" s="182"/>
      <c r="E305" s="182"/>
      <c r="F305" s="10" t="s">
        <v>17</v>
      </c>
      <c r="G305" s="12">
        <v>1</v>
      </c>
      <c r="H305" s="12"/>
      <c r="I305" s="13">
        <v>339</v>
      </c>
      <c r="J305" s="72"/>
      <c r="K305" s="131"/>
      <c r="L305" s="72">
        <v>12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2"/>
        <v>394.00847825589</v>
      </c>
      <c r="T305" s="2">
        <f t="shared" si="13"/>
        <v>13.947202770120001</v>
      </c>
    </row>
    <row r="306" spans="1:20" s="2" customFormat="1" ht="15" x14ac:dyDescent="0.25">
      <c r="A306" s="14"/>
      <c r="B306" s="15"/>
      <c r="C306" s="15"/>
      <c r="D306" s="15"/>
      <c r="E306" s="16" t="s">
        <v>18</v>
      </c>
      <c r="F306" s="16"/>
      <c r="G306" s="17"/>
      <c r="H306" s="17"/>
      <c r="I306" s="18">
        <v>783</v>
      </c>
      <c r="J306" s="114"/>
      <c r="K306" s="138"/>
      <c r="L306" s="151"/>
      <c r="M306" s="19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2"/>
        <v>910.05498075032995</v>
      </c>
      <c r="T306" s="2">
        <f t="shared" si="13"/>
        <v>0</v>
      </c>
    </row>
    <row r="307" spans="1:20" s="2" customFormat="1" ht="22.5" x14ac:dyDescent="0.25">
      <c r="A307" s="20"/>
      <c r="B307" s="21" t="s">
        <v>1539</v>
      </c>
      <c r="C307" s="183" t="s">
        <v>1540</v>
      </c>
      <c r="D307" s="183"/>
      <c r="E307" s="183"/>
      <c r="F307" s="22" t="s">
        <v>21</v>
      </c>
      <c r="G307" s="17" t="s">
        <v>1548</v>
      </c>
      <c r="H307" s="17"/>
      <c r="I307" s="23">
        <v>1.1399999999999999</v>
      </c>
      <c r="J307" s="109"/>
      <c r="K307" s="132"/>
      <c r="L307" s="147">
        <v>1.1399999999999999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2"/>
        <v>1.3249842631613999</v>
      </c>
      <c r="T307" s="2">
        <f t="shared" si="13"/>
        <v>1.3249842631613999</v>
      </c>
    </row>
    <row r="308" spans="1:20" s="2" customFormat="1" ht="22.5" x14ac:dyDescent="0.25">
      <c r="A308" s="20"/>
      <c r="B308" s="21" t="s">
        <v>28</v>
      </c>
      <c r="C308" s="183" t="s">
        <v>29</v>
      </c>
      <c r="D308" s="183"/>
      <c r="E308" s="183"/>
      <c r="F308" s="22" t="s">
        <v>30</v>
      </c>
      <c r="G308" s="17" t="s">
        <v>1575</v>
      </c>
      <c r="H308" s="17"/>
      <c r="I308" s="23">
        <v>0.2</v>
      </c>
      <c r="J308" s="109"/>
      <c r="K308" s="132"/>
      <c r="L308" s="147">
        <v>0.2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2"/>
        <v>0.23245337950200001</v>
      </c>
      <c r="T308" s="2">
        <f t="shared" si="13"/>
        <v>0.23245337950200001</v>
      </c>
    </row>
    <row r="309" spans="1:20" s="2" customFormat="1" ht="15" x14ac:dyDescent="0.25">
      <c r="A309" s="10" t="s">
        <v>320</v>
      </c>
      <c r="B309" s="11" t="s">
        <v>1537</v>
      </c>
      <c r="C309" s="182" t="s">
        <v>4308</v>
      </c>
      <c r="D309" s="182"/>
      <c r="E309" s="182"/>
      <c r="F309" s="10" t="s">
        <v>17</v>
      </c>
      <c r="G309" s="12">
        <v>1</v>
      </c>
      <c r="H309" s="12"/>
      <c r="I309" s="13">
        <v>339</v>
      </c>
      <c r="J309" s="72"/>
      <c r="K309" s="131"/>
      <c r="L309" s="72">
        <v>12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2"/>
        <v>394.00847825589</v>
      </c>
      <c r="T309" s="2">
        <f t="shared" si="13"/>
        <v>13.947202770120001</v>
      </c>
    </row>
    <row r="310" spans="1:20" s="2" customFormat="1" ht="15" x14ac:dyDescent="0.25">
      <c r="A310" s="14"/>
      <c r="B310" s="15"/>
      <c r="C310" s="15"/>
      <c r="D310" s="15"/>
      <c r="E310" s="16" t="s">
        <v>18</v>
      </c>
      <c r="F310" s="16"/>
      <c r="G310" s="17"/>
      <c r="H310" s="17"/>
      <c r="I310" s="18">
        <v>783</v>
      </c>
      <c r="J310" s="114"/>
      <c r="K310" s="138"/>
      <c r="L310" s="151"/>
      <c r="M310" s="19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2"/>
        <v>910.05498075032995</v>
      </c>
      <c r="T310" s="2">
        <f t="shared" si="13"/>
        <v>0</v>
      </c>
    </row>
    <row r="311" spans="1:20" s="2" customFormat="1" ht="22.5" x14ac:dyDescent="0.25">
      <c r="A311" s="20"/>
      <c r="B311" s="21" t="s">
        <v>1539</v>
      </c>
      <c r="C311" s="183" t="s">
        <v>1540</v>
      </c>
      <c r="D311" s="183"/>
      <c r="E311" s="183"/>
      <c r="F311" s="22" t="s">
        <v>21</v>
      </c>
      <c r="G311" s="17" t="s">
        <v>1548</v>
      </c>
      <c r="H311" s="17"/>
      <c r="I311" s="23">
        <v>1.1399999999999999</v>
      </c>
      <c r="J311" s="109"/>
      <c r="K311" s="132"/>
      <c r="L311" s="147">
        <v>1.1399999999999999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2"/>
        <v>1.3249842631613999</v>
      </c>
      <c r="T311" s="2">
        <f t="shared" si="13"/>
        <v>1.3249842631613999</v>
      </c>
    </row>
    <row r="312" spans="1:20" s="2" customFormat="1" ht="22.5" x14ac:dyDescent="0.25">
      <c r="A312" s="20"/>
      <c r="B312" s="21" t="s">
        <v>28</v>
      </c>
      <c r="C312" s="183" t="s">
        <v>29</v>
      </c>
      <c r="D312" s="183"/>
      <c r="E312" s="183"/>
      <c r="F312" s="22" t="s">
        <v>30</v>
      </c>
      <c r="G312" s="17" t="s">
        <v>1575</v>
      </c>
      <c r="H312" s="17"/>
      <c r="I312" s="23">
        <v>0.2</v>
      </c>
      <c r="J312" s="109"/>
      <c r="K312" s="132"/>
      <c r="L312" s="147">
        <v>0.2</v>
      </c>
      <c r="M312" s="24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2"/>
        <v>0.23245337950200001</v>
      </c>
      <c r="T312" s="2">
        <f t="shared" si="13"/>
        <v>0.23245337950200001</v>
      </c>
    </row>
    <row r="313" spans="1:20" s="2" customFormat="1" ht="15" x14ac:dyDescent="0.25">
      <c r="A313" s="10" t="s">
        <v>323</v>
      </c>
      <c r="B313" s="11" t="s">
        <v>57</v>
      </c>
      <c r="C313" s="182" t="s">
        <v>5132</v>
      </c>
      <c r="D313" s="182"/>
      <c r="E313" s="182"/>
      <c r="F313" s="10" t="s">
        <v>17</v>
      </c>
      <c r="G313" s="12">
        <v>1</v>
      </c>
      <c r="H313" s="12"/>
      <c r="I313" s="13">
        <v>913</v>
      </c>
      <c r="J313" s="72"/>
      <c r="K313" s="131"/>
      <c r="L313" s="72">
        <v>75</v>
      </c>
      <c r="M313" s="1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2"/>
        <v>1061.14967742663</v>
      </c>
      <c r="T313" s="2">
        <f t="shared" si="13"/>
        <v>87.17001731325</v>
      </c>
    </row>
    <row r="314" spans="1:20" s="2" customFormat="1" ht="15" x14ac:dyDescent="0.25">
      <c r="A314" s="14"/>
      <c r="B314" s="15"/>
      <c r="C314" s="15"/>
      <c r="D314" s="15"/>
      <c r="E314" s="16" t="s">
        <v>18</v>
      </c>
      <c r="F314" s="16"/>
      <c r="G314" s="17"/>
      <c r="H314" s="17"/>
      <c r="I314" s="18">
        <v>1604</v>
      </c>
      <c r="J314" s="114"/>
      <c r="K314" s="138"/>
      <c r="L314" s="151"/>
      <c r="M314" s="19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2"/>
        <v>1864.2761036060399</v>
      </c>
      <c r="T314" s="2">
        <f t="shared" si="13"/>
        <v>0</v>
      </c>
    </row>
    <row r="315" spans="1:20" s="2" customFormat="1" ht="22.5" x14ac:dyDescent="0.25">
      <c r="A315" s="20"/>
      <c r="B315" s="21" t="s">
        <v>59</v>
      </c>
      <c r="C315" s="183" t="s">
        <v>60</v>
      </c>
      <c r="D315" s="183"/>
      <c r="E315" s="183"/>
      <c r="F315" s="22" t="s">
        <v>21</v>
      </c>
      <c r="G315" s="17" t="s">
        <v>1705</v>
      </c>
      <c r="H315" s="17"/>
      <c r="I315" s="23">
        <v>8.51</v>
      </c>
      <c r="J315" s="109"/>
      <c r="K315" s="132"/>
      <c r="L315" s="147">
        <v>8.51</v>
      </c>
      <c r="M315" s="24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2"/>
        <v>9.8908912978101</v>
      </c>
      <c r="T315" s="2">
        <f t="shared" si="13"/>
        <v>9.8908912978101</v>
      </c>
    </row>
    <row r="316" spans="1:20" s="2" customFormat="1" ht="22.5" x14ac:dyDescent="0.25">
      <c r="A316" s="20"/>
      <c r="B316" s="21" t="s">
        <v>28</v>
      </c>
      <c r="C316" s="183" t="s">
        <v>29</v>
      </c>
      <c r="D316" s="183"/>
      <c r="E316" s="183"/>
      <c r="F316" s="22" t="s">
        <v>30</v>
      </c>
      <c r="G316" s="17" t="s">
        <v>1706</v>
      </c>
      <c r="H316" s="17"/>
      <c r="I316" s="23">
        <v>0.19</v>
      </c>
      <c r="J316" s="109"/>
      <c r="K316" s="132"/>
      <c r="L316" s="147">
        <v>0.19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2"/>
        <v>0.22083071052690001</v>
      </c>
      <c r="T316" s="2">
        <f t="shared" si="13"/>
        <v>0.22083071052690001</v>
      </c>
    </row>
    <row r="317" spans="1:20" s="2" customFormat="1" ht="15" x14ac:dyDescent="0.25">
      <c r="A317" s="10" t="s">
        <v>327</v>
      </c>
      <c r="B317" s="11" t="s">
        <v>905</v>
      </c>
      <c r="C317" s="182" t="s">
        <v>1544</v>
      </c>
      <c r="D317" s="182"/>
      <c r="E317" s="182"/>
      <c r="F317" s="10" t="s">
        <v>17</v>
      </c>
      <c r="G317" s="12">
        <v>1</v>
      </c>
      <c r="H317" s="12"/>
      <c r="I317" s="13">
        <v>1392</v>
      </c>
      <c r="J317" s="72"/>
      <c r="K317" s="131"/>
      <c r="L317" s="72">
        <v>291</v>
      </c>
      <c r="M317" s="13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2"/>
        <v>1617.87552133392</v>
      </c>
      <c r="T317" s="2">
        <f t="shared" si="13"/>
        <v>338.21966717541</v>
      </c>
    </row>
    <row r="318" spans="1:20" s="2" customFormat="1" ht="15" x14ac:dyDescent="0.25">
      <c r="A318" s="14"/>
      <c r="B318" s="15"/>
      <c r="C318" s="15"/>
      <c r="D318" s="15"/>
      <c r="E318" s="16" t="s">
        <v>18</v>
      </c>
      <c r="F318" s="16"/>
      <c r="G318" s="17"/>
      <c r="H318" s="17"/>
      <c r="I318" s="18">
        <v>2999</v>
      </c>
      <c r="J318" s="114"/>
      <c r="K318" s="138"/>
      <c r="L318" s="151"/>
      <c r="M318" s="19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2"/>
        <v>3485.63842563249</v>
      </c>
      <c r="T318" s="2">
        <f t="shared" si="13"/>
        <v>0</v>
      </c>
    </row>
    <row r="319" spans="1:20" s="2" customFormat="1" ht="22.5" x14ac:dyDescent="0.25">
      <c r="A319" s="20"/>
      <c r="B319" s="21" t="s">
        <v>907</v>
      </c>
      <c r="C319" s="183" t="s">
        <v>908</v>
      </c>
      <c r="D319" s="183"/>
      <c r="E319" s="183"/>
      <c r="F319" s="22" t="s">
        <v>21</v>
      </c>
      <c r="G319" s="17" t="s">
        <v>1545</v>
      </c>
      <c r="H319" s="17"/>
      <c r="I319" s="23">
        <v>0.19</v>
      </c>
      <c r="J319" s="109"/>
      <c r="K319" s="132"/>
      <c r="L319" s="147">
        <v>0.19</v>
      </c>
      <c r="M319" s="24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2"/>
        <v>0.22083071052690001</v>
      </c>
      <c r="T319" s="2">
        <f t="shared" si="13"/>
        <v>0.22083071052690001</v>
      </c>
    </row>
    <row r="320" spans="1:20" s="2" customFormat="1" ht="22.5" x14ac:dyDescent="0.25">
      <c r="A320" s="20"/>
      <c r="B320" s="21" t="s">
        <v>19</v>
      </c>
      <c r="C320" s="183" t="s">
        <v>20</v>
      </c>
      <c r="D320" s="183"/>
      <c r="E320" s="183"/>
      <c r="F320" s="22" t="s">
        <v>21</v>
      </c>
      <c r="G320" s="17" t="s">
        <v>156</v>
      </c>
      <c r="H320" s="17"/>
      <c r="I320" s="23">
        <v>0.68</v>
      </c>
      <c r="J320" s="109"/>
      <c r="K320" s="132"/>
      <c r="L320" s="147">
        <v>0.68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2"/>
        <v>0.79034149030680001</v>
      </c>
      <c r="T320" s="2">
        <f t="shared" si="13"/>
        <v>0.79034149030680001</v>
      </c>
    </row>
    <row r="321" spans="1:20" s="2" customFormat="1" ht="22.5" x14ac:dyDescent="0.25">
      <c r="A321" s="20"/>
      <c r="B321" s="21" t="s">
        <v>911</v>
      </c>
      <c r="C321" s="183" t="s">
        <v>912</v>
      </c>
      <c r="D321" s="183"/>
      <c r="E321" s="183"/>
      <c r="F321" s="22" t="s">
        <v>21</v>
      </c>
      <c r="G321" s="17" t="s">
        <v>1546</v>
      </c>
      <c r="H321" s="17"/>
      <c r="I321" s="23">
        <v>0.02</v>
      </c>
      <c r="J321" s="109"/>
      <c r="K321" s="132"/>
      <c r="L321" s="147">
        <v>0.02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2"/>
        <v>2.32453379502E-2</v>
      </c>
      <c r="T321" s="2">
        <f t="shared" si="13"/>
        <v>2.32453379502E-2</v>
      </c>
    </row>
    <row r="322" spans="1:20" s="2" customFormat="1" ht="22.5" x14ac:dyDescent="0.25">
      <c r="A322" s="20"/>
      <c r="B322" s="21" t="s">
        <v>23</v>
      </c>
      <c r="C322" s="183" t="s">
        <v>24</v>
      </c>
      <c r="D322" s="183"/>
      <c r="E322" s="183"/>
      <c r="F322" s="22" t="s">
        <v>21</v>
      </c>
      <c r="G322" s="17" t="s">
        <v>1547</v>
      </c>
      <c r="H322" s="17"/>
      <c r="I322" s="23">
        <v>0.78</v>
      </c>
      <c r="J322" s="109"/>
      <c r="K322" s="132"/>
      <c r="L322" s="147">
        <v>0.78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2"/>
        <v>0.90656818005780004</v>
      </c>
      <c r="T322" s="2">
        <f t="shared" si="13"/>
        <v>0.90656818005780004</v>
      </c>
    </row>
    <row r="323" spans="1:20" s="2" customFormat="1" ht="22.5" x14ac:dyDescent="0.25">
      <c r="A323" s="20"/>
      <c r="B323" s="21" t="s">
        <v>25</v>
      </c>
      <c r="C323" s="183" t="s">
        <v>26</v>
      </c>
      <c r="D323" s="183"/>
      <c r="E323" s="183"/>
      <c r="F323" s="22" t="s">
        <v>21</v>
      </c>
      <c r="G323" s="17" t="s">
        <v>1548</v>
      </c>
      <c r="H323" s="17"/>
      <c r="I323" s="23">
        <v>0.89</v>
      </c>
      <c r="J323" s="109"/>
      <c r="K323" s="132"/>
      <c r="L323" s="147">
        <v>0.89</v>
      </c>
      <c r="M323" s="24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2"/>
        <v>1.0344175387839001</v>
      </c>
      <c r="T323" s="2">
        <f t="shared" si="13"/>
        <v>1.0344175387839001</v>
      </c>
    </row>
    <row r="324" spans="1:20" s="2" customFormat="1" ht="22.5" x14ac:dyDescent="0.25">
      <c r="A324" s="20"/>
      <c r="B324" s="21" t="s">
        <v>916</v>
      </c>
      <c r="C324" s="183" t="s">
        <v>917</v>
      </c>
      <c r="D324" s="183"/>
      <c r="E324" s="183"/>
      <c r="F324" s="22" t="s">
        <v>21</v>
      </c>
      <c r="G324" s="17" t="s">
        <v>1546</v>
      </c>
      <c r="H324" s="17"/>
      <c r="I324" s="23">
        <v>0.12</v>
      </c>
      <c r="J324" s="109"/>
      <c r="K324" s="132"/>
      <c r="L324" s="147">
        <v>0.12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2"/>
        <v>0.13947202770120001</v>
      </c>
      <c r="T324" s="2">
        <f t="shared" si="13"/>
        <v>0.13947202770120001</v>
      </c>
    </row>
    <row r="325" spans="1:20" s="2" customFormat="1" ht="22.5" x14ac:dyDescent="0.25">
      <c r="A325" s="20"/>
      <c r="B325" s="21" t="s">
        <v>918</v>
      </c>
      <c r="C325" s="183" t="s">
        <v>919</v>
      </c>
      <c r="D325" s="183"/>
      <c r="E325" s="183"/>
      <c r="F325" s="22" t="s">
        <v>21</v>
      </c>
      <c r="G325" s="17" t="s">
        <v>1549</v>
      </c>
      <c r="H325" s="17"/>
      <c r="I325" s="23">
        <v>1.19</v>
      </c>
      <c r="J325" s="109"/>
      <c r="K325" s="132"/>
      <c r="L325" s="147">
        <v>1.19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2"/>
        <v>1.3830976080369</v>
      </c>
      <c r="T325" s="2">
        <f t="shared" si="13"/>
        <v>1.3830976080369</v>
      </c>
    </row>
    <row r="326" spans="1:20" s="2" customFormat="1" ht="22.5" x14ac:dyDescent="0.25">
      <c r="A326" s="20"/>
      <c r="B326" s="21" t="s">
        <v>871</v>
      </c>
      <c r="C326" s="183" t="s">
        <v>872</v>
      </c>
      <c r="D326" s="183"/>
      <c r="E326" s="183"/>
      <c r="F326" s="22" t="s">
        <v>216</v>
      </c>
      <c r="G326" s="17" t="s">
        <v>1550</v>
      </c>
      <c r="H326" s="17"/>
      <c r="I326" s="23">
        <v>1.07</v>
      </c>
      <c r="J326" s="109"/>
      <c r="K326" s="132"/>
      <c r="L326" s="147">
        <v>1.07</v>
      </c>
      <c r="M326" s="24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2"/>
        <v>1.2436255803356999</v>
      </c>
      <c r="T326" s="2">
        <f t="shared" si="13"/>
        <v>1.2436255803356999</v>
      </c>
    </row>
    <row r="327" spans="1:20" s="2" customFormat="1" ht="22.5" x14ac:dyDescent="0.25">
      <c r="A327" s="20"/>
      <c r="B327" s="21" t="s">
        <v>922</v>
      </c>
      <c r="C327" s="183" t="s">
        <v>923</v>
      </c>
      <c r="D327" s="183"/>
      <c r="E327" s="183"/>
      <c r="F327" s="22" t="s">
        <v>216</v>
      </c>
      <c r="G327" s="17" t="s">
        <v>1551</v>
      </c>
      <c r="H327" s="17"/>
      <c r="I327" s="23">
        <v>3.56</v>
      </c>
      <c r="J327" s="109"/>
      <c r="K327" s="132"/>
      <c r="L327" s="147">
        <v>3.56</v>
      </c>
      <c r="M327" s="24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2"/>
        <v>4.1376701551356003</v>
      </c>
      <c r="T327" s="2">
        <f t="shared" si="13"/>
        <v>4.1376701551356003</v>
      </c>
    </row>
    <row r="328" spans="1:20" s="2" customFormat="1" ht="22.5" x14ac:dyDescent="0.25">
      <c r="A328" s="20"/>
      <c r="B328" s="21" t="s">
        <v>925</v>
      </c>
      <c r="C328" s="183" t="s">
        <v>926</v>
      </c>
      <c r="D328" s="183"/>
      <c r="E328" s="183"/>
      <c r="F328" s="22" t="s">
        <v>71</v>
      </c>
      <c r="G328" s="17" t="s">
        <v>159</v>
      </c>
      <c r="H328" s="17"/>
      <c r="I328" s="23">
        <v>20.66</v>
      </c>
      <c r="J328" s="109"/>
      <c r="K328" s="132"/>
      <c r="L328" s="147">
        <v>20.66</v>
      </c>
      <c r="M328" s="24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2"/>
        <v>24.0124341025566</v>
      </c>
      <c r="T328" s="2">
        <f t="shared" si="13"/>
        <v>24.0124341025566</v>
      </c>
    </row>
    <row r="329" spans="1:20" s="2" customFormat="1" ht="22.5" x14ac:dyDescent="0.25">
      <c r="A329" s="20"/>
      <c r="B329" s="21" t="s">
        <v>928</v>
      </c>
      <c r="C329" s="183" t="s">
        <v>929</v>
      </c>
      <c r="D329" s="183"/>
      <c r="E329" s="183"/>
      <c r="F329" s="22" t="s">
        <v>930</v>
      </c>
      <c r="G329" s="17" t="s">
        <v>1534</v>
      </c>
      <c r="H329" s="17"/>
      <c r="I329" s="23">
        <v>3.47</v>
      </c>
      <c r="J329" s="109"/>
      <c r="K329" s="132"/>
      <c r="L329" s="147">
        <v>3.47</v>
      </c>
      <c r="M329" s="24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2"/>
        <v>4.0330661343597001</v>
      </c>
      <c r="T329" s="2">
        <f t="shared" si="13"/>
        <v>4.0330661343597001</v>
      </c>
    </row>
    <row r="330" spans="1:20" s="2" customFormat="1" ht="22.5" x14ac:dyDescent="0.25">
      <c r="A330" s="20"/>
      <c r="B330" s="21" t="s">
        <v>932</v>
      </c>
      <c r="C330" s="183" t="s">
        <v>933</v>
      </c>
      <c r="D330" s="183"/>
      <c r="E330" s="183"/>
      <c r="F330" s="22" t="s">
        <v>21</v>
      </c>
      <c r="G330" s="17" t="s">
        <v>1545</v>
      </c>
      <c r="H330" s="17"/>
      <c r="I330" s="23">
        <v>0.25</v>
      </c>
      <c r="J330" s="109"/>
      <c r="K330" s="132"/>
      <c r="L330" s="147">
        <v>0.25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2"/>
        <v>0.29056672437749997</v>
      </c>
      <c r="T330" s="2">
        <f t="shared" si="13"/>
        <v>0.29056672437749997</v>
      </c>
    </row>
    <row r="331" spans="1:20" s="2" customFormat="1" ht="22.5" x14ac:dyDescent="0.25">
      <c r="A331" s="20"/>
      <c r="B331" s="21" t="s">
        <v>28</v>
      </c>
      <c r="C331" s="183" t="s">
        <v>29</v>
      </c>
      <c r="D331" s="183"/>
      <c r="E331" s="183"/>
      <c r="F331" s="22" t="s">
        <v>30</v>
      </c>
      <c r="G331" s="17" t="s">
        <v>1552</v>
      </c>
      <c r="H331" s="17"/>
      <c r="I331" s="23">
        <v>0.65</v>
      </c>
      <c r="J331" s="109"/>
      <c r="K331" s="132"/>
      <c r="L331" s="147">
        <v>0.65</v>
      </c>
      <c r="M331" s="24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0.7554734833815</v>
      </c>
      <c r="T331" s="2">
        <f t="shared" si="13"/>
        <v>0.7554734833815</v>
      </c>
    </row>
    <row r="332" spans="1:20" s="2" customFormat="1" ht="15" x14ac:dyDescent="0.25">
      <c r="A332" s="10" t="s">
        <v>331</v>
      </c>
      <c r="B332" s="11" t="s">
        <v>4304</v>
      </c>
      <c r="C332" s="182" t="s">
        <v>5156</v>
      </c>
      <c r="D332" s="182"/>
      <c r="E332" s="182"/>
      <c r="F332" s="10" t="s">
        <v>17</v>
      </c>
      <c r="G332" s="12">
        <v>1</v>
      </c>
      <c r="H332" s="12"/>
      <c r="I332" s="13">
        <v>844</v>
      </c>
      <c r="J332" s="72"/>
      <c r="K332" s="131"/>
      <c r="L332" s="72">
        <v>11</v>
      </c>
      <c r="M332" s="13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980.95326149844004</v>
      </c>
      <c r="T332" s="2">
        <f t="shared" si="13"/>
        <v>12.784935872609999</v>
      </c>
    </row>
    <row r="333" spans="1:20" s="2" customFormat="1" ht="15" x14ac:dyDescent="0.25">
      <c r="A333" s="14"/>
      <c r="B333" s="15"/>
      <c r="C333" s="15"/>
      <c r="D333" s="15"/>
      <c r="E333" s="16" t="s">
        <v>18</v>
      </c>
      <c r="F333" s="16"/>
      <c r="G333" s="17"/>
      <c r="H333" s="17"/>
      <c r="I333" s="18">
        <v>1914</v>
      </c>
      <c r="J333" s="114"/>
      <c r="K333" s="138"/>
      <c r="L333" s="151"/>
      <c r="M333" s="19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2224.5788418341399</v>
      </c>
      <c r="T333" s="2">
        <f t="shared" si="13"/>
        <v>0</v>
      </c>
    </row>
    <row r="334" spans="1:20" s="2" customFormat="1" ht="22.5" x14ac:dyDescent="0.25">
      <c r="A334" s="20"/>
      <c r="B334" s="21" t="s">
        <v>23</v>
      </c>
      <c r="C334" s="183" t="s">
        <v>24</v>
      </c>
      <c r="D334" s="183"/>
      <c r="E334" s="183"/>
      <c r="F334" s="22" t="s">
        <v>21</v>
      </c>
      <c r="G334" s="17" t="s">
        <v>156</v>
      </c>
      <c r="H334" s="17"/>
      <c r="I334" s="23">
        <v>0.94</v>
      </c>
      <c r="J334" s="109"/>
      <c r="K334" s="132"/>
      <c r="L334" s="147">
        <v>0.94</v>
      </c>
      <c r="M334" s="24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1.0925308836594001</v>
      </c>
      <c r="T334" s="2">
        <f t="shared" si="13"/>
        <v>1.0925308836594001</v>
      </c>
    </row>
    <row r="335" spans="1:20" s="2" customFormat="1" ht="22.5" x14ac:dyDescent="0.25">
      <c r="A335" s="20"/>
      <c r="B335" s="21" t="s">
        <v>28</v>
      </c>
      <c r="C335" s="183" t="s">
        <v>29</v>
      </c>
      <c r="D335" s="183"/>
      <c r="E335" s="183"/>
      <c r="F335" s="22" t="s">
        <v>30</v>
      </c>
      <c r="G335" s="17" t="s">
        <v>1562</v>
      </c>
      <c r="H335" s="17"/>
      <c r="I335" s="23">
        <v>0.41</v>
      </c>
      <c r="J335" s="109"/>
      <c r="K335" s="132"/>
      <c r="L335" s="147">
        <v>0.41</v>
      </c>
      <c r="M335" s="24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0.47652942797909997</v>
      </c>
      <c r="T335" s="2">
        <f t="shared" si="13"/>
        <v>0.47652942797909997</v>
      </c>
    </row>
    <row r="336" spans="1:20" s="2" customFormat="1" ht="15" x14ac:dyDescent="0.25">
      <c r="A336" s="209" t="s">
        <v>5157</v>
      </c>
      <c r="B336" s="210"/>
      <c r="C336" s="210"/>
      <c r="D336" s="210"/>
      <c r="E336" s="210"/>
      <c r="F336" s="210"/>
      <c r="G336" s="210"/>
      <c r="H336" s="210"/>
      <c r="I336" s="210"/>
      <c r="J336" s="210"/>
      <c r="K336" s="210"/>
      <c r="L336" s="211"/>
      <c r="M336" s="122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:20" s="2" customFormat="1" ht="15" x14ac:dyDescent="0.25">
      <c r="A337" s="206" t="s">
        <v>5158</v>
      </c>
      <c r="B337" s="207"/>
      <c r="C337" s="207"/>
      <c r="D337" s="207"/>
      <c r="E337" s="207"/>
      <c r="F337" s="207"/>
      <c r="G337" s="207"/>
      <c r="H337" s="207"/>
      <c r="I337" s="207"/>
      <c r="J337" s="207"/>
      <c r="K337" s="207"/>
      <c r="L337" s="208"/>
      <c r="M337" s="123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:20" s="2" customFormat="1" ht="22.5" x14ac:dyDescent="0.25">
      <c r="A338" s="10" t="s">
        <v>5159</v>
      </c>
      <c r="B338" s="11" t="s">
        <v>5104</v>
      </c>
      <c r="C338" s="182" t="s">
        <v>5160</v>
      </c>
      <c r="D338" s="182"/>
      <c r="E338" s="182"/>
      <c r="F338" s="10" t="s">
        <v>880</v>
      </c>
      <c r="G338" s="12">
        <v>1</v>
      </c>
      <c r="H338" s="12"/>
      <c r="I338" s="13">
        <v>41917</v>
      </c>
      <c r="J338" s="72"/>
      <c r="K338" s="131"/>
      <c r="L338" s="72"/>
      <c r="M338" s="13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48718.741542926698</v>
      </c>
      <c r="T338" s="2">
        <f t="shared" si="13"/>
        <v>0</v>
      </c>
    </row>
    <row r="339" spans="1:20" s="2" customFormat="1" ht="22.5" x14ac:dyDescent="0.25">
      <c r="A339" s="10" t="s">
        <v>374</v>
      </c>
      <c r="B339" s="11" t="s">
        <v>881</v>
      </c>
      <c r="C339" s="182" t="s">
        <v>5161</v>
      </c>
      <c r="D339" s="182"/>
      <c r="E339" s="182"/>
      <c r="F339" s="10" t="s">
        <v>883</v>
      </c>
      <c r="G339" s="12">
        <v>1</v>
      </c>
      <c r="H339" s="12"/>
      <c r="I339" s="13">
        <v>3743</v>
      </c>
      <c r="J339" s="72"/>
      <c r="K339" s="131"/>
      <c r="L339" s="72">
        <v>109</v>
      </c>
      <c r="M339" s="13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4350.3649973799302</v>
      </c>
      <c r="T339" s="2">
        <f t="shared" si="13"/>
        <v>126.68709182859</v>
      </c>
    </row>
    <row r="340" spans="1:20" s="2" customFormat="1" ht="15" x14ac:dyDescent="0.25">
      <c r="A340" s="14"/>
      <c r="B340" s="15"/>
      <c r="C340" s="15"/>
      <c r="D340" s="15"/>
      <c r="E340" s="16" t="s">
        <v>18</v>
      </c>
      <c r="F340" s="16"/>
      <c r="G340" s="17"/>
      <c r="H340" s="17"/>
      <c r="I340" s="18">
        <v>10589</v>
      </c>
      <c r="J340" s="114"/>
      <c r="K340" s="138"/>
      <c r="L340" s="151"/>
      <c r="M340" s="19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12307.244177733401</v>
      </c>
      <c r="T340" s="2">
        <f t="shared" si="13"/>
        <v>0</v>
      </c>
    </row>
    <row r="341" spans="1:20" s="2" customFormat="1" ht="22.5" x14ac:dyDescent="0.25">
      <c r="A341" s="20"/>
      <c r="B341" s="21" t="s">
        <v>884</v>
      </c>
      <c r="C341" s="183" t="s">
        <v>885</v>
      </c>
      <c r="D341" s="183"/>
      <c r="E341" s="183"/>
      <c r="F341" s="22" t="s">
        <v>71</v>
      </c>
      <c r="G341" s="17" t="s">
        <v>943</v>
      </c>
      <c r="H341" s="17"/>
      <c r="I341" s="23">
        <v>12.56</v>
      </c>
      <c r="J341" s="109"/>
      <c r="K341" s="132"/>
      <c r="L341" s="147">
        <v>12.56</v>
      </c>
      <c r="M341" s="24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14.598072232725601</v>
      </c>
      <c r="T341" s="2">
        <f t="shared" si="13"/>
        <v>14.598072232725601</v>
      </c>
    </row>
    <row r="342" spans="1:20" s="2" customFormat="1" ht="22.5" x14ac:dyDescent="0.25">
      <c r="A342" s="25" t="s">
        <v>76</v>
      </c>
      <c r="B342" s="26" t="s">
        <v>887</v>
      </c>
      <c r="C342" s="186" t="s">
        <v>888</v>
      </c>
      <c r="D342" s="186"/>
      <c r="E342" s="186"/>
      <c r="F342" s="27" t="s">
        <v>79</v>
      </c>
      <c r="G342" s="28" t="s">
        <v>944</v>
      </c>
      <c r="H342" s="28"/>
      <c r="I342" s="29">
        <v>0</v>
      </c>
      <c r="J342" s="110"/>
      <c r="K342" s="133"/>
      <c r="L342" s="148">
        <v>0</v>
      </c>
      <c r="M342" s="30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:20" s="2" customFormat="1" ht="15" x14ac:dyDescent="0.25">
      <c r="A343" s="10" t="s">
        <v>377</v>
      </c>
      <c r="B343" s="11" t="s">
        <v>898</v>
      </c>
      <c r="C343" s="182" t="s">
        <v>4503</v>
      </c>
      <c r="D343" s="182"/>
      <c r="E343" s="182"/>
      <c r="F343" s="10" t="s">
        <v>17</v>
      </c>
      <c r="G343" s="12">
        <v>1</v>
      </c>
      <c r="H343" s="12"/>
      <c r="I343" s="13">
        <v>3421</v>
      </c>
      <c r="J343" s="72"/>
      <c r="K343" s="131"/>
      <c r="L343" s="72">
        <v>741</v>
      </c>
      <c r="M343" s="13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3976.11505638171</v>
      </c>
      <c r="T343" s="2">
        <f t="shared" si="13"/>
        <v>861.23977105490997</v>
      </c>
    </row>
    <row r="344" spans="1:20" s="2" customFormat="1" ht="15" x14ac:dyDescent="0.25">
      <c r="A344" s="14"/>
      <c r="B344" s="15"/>
      <c r="C344" s="15"/>
      <c r="D344" s="15"/>
      <c r="E344" s="16" t="s">
        <v>18</v>
      </c>
      <c r="F344" s="16"/>
      <c r="G344" s="17"/>
      <c r="H344" s="17"/>
      <c r="I344" s="18">
        <v>8404</v>
      </c>
      <c r="J344" s="114"/>
      <c r="K344" s="138"/>
      <c r="L344" s="151"/>
      <c r="M344" s="19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9767.6910066740402</v>
      </c>
      <c r="T344" s="2">
        <f t="shared" si="13"/>
        <v>0</v>
      </c>
    </row>
    <row r="345" spans="1:20" s="2" customFormat="1" ht="22.5" x14ac:dyDescent="0.25">
      <c r="A345" s="20"/>
      <c r="B345" s="21" t="s">
        <v>41</v>
      </c>
      <c r="C345" s="183" t="s">
        <v>42</v>
      </c>
      <c r="D345" s="183"/>
      <c r="E345" s="183"/>
      <c r="F345" s="22" t="s">
        <v>21</v>
      </c>
      <c r="G345" s="17" t="s">
        <v>4652</v>
      </c>
      <c r="H345" s="17"/>
      <c r="I345" s="23">
        <v>76.28</v>
      </c>
      <c r="J345" s="109"/>
      <c r="K345" s="132"/>
      <c r="L345" s="147">
        <v>76.28</v>
      </c>
      <c r="M345" s="24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88.6577189420628</v>
      </c>
      <c r="T345" s="2">
        <f t="shared" si="13"/>
        <v>88.6577189420628</v>
      </c>
    </row>
    <row r="346" spans="1:20" s="2" customFormat="1" ht="22.5" x14ac:dyDescent="0.25">
      <c r="A346" s="20"/>
      <c r="B346" s="21" t="s">
        <v>778</v>
      </c>
      <c r="C346" s="183" t="s">
        <v>24</v>
      </c>
      <c r="D346" s="183"/>
      <c r="E346" s="183"/>
      <c r="F346" s="22" t="s">
        <v>71</v>
      </c>
      <c r="G346" s="17" t="s">
        <v>4653</v>
      </c>
      <c r="H346" s="17"/>
      <c r="I346" s="23">
        <v>9.3800000000000008</v>
      </c>
      <c r="J346" s="109"/>
      <c r="K346" s="132"/>
      <c r="L346" s="147">
        <v>9.3800000000000008</v>
      </c>
      <c r="M346" s="24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10.9020634986438</v>
      </c>
      <c r="T346" s="2">
        <f t="shared" si="13"/>
        <v>10.9020634986438</v>
      </c>
    </row>
    <row r="347" spans="1:20" s="2" customFormat="1" ht="22.5" x14ac:dyDescent="0.25">
      <c r="A347" s="25" t="s">
        <v>76</v>
      </c>
      <c r="B347" s="26" t="s">
        <v>902</v>
      </c>
      <c r="C347" s="186" t="s">
        <v>903</v>
      </c>
      <c r="D347" s="186"/>
      <c r="E347" s="186"/>
      <c r="F347" s="27" t="s">
        <v>79</v>
      </c>
      <c r="G347" s="28" t="s">
        <v>944</v>
      </c>
      <c r="H347" s="28"/>
      <c r="I347" s="29">
        <v>0</v>
      </c>
      <c r="J347" s="110"/>
      <c r="K347" s="133"/>
      <c r="L347" s="148">
        <v>0</v>
      </c>
      <c r="M347" s="30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:20" s="2" customFormat="1" ht="15" x14ac:dyDescent="0.25">
      <c r="A348" s="10" t="s">
        <v>380</v>
      </c>
      <c r="B348" s="11" t="s">
        <v>1676</v>
      </c>
      <c r="C348" s="182" t="s">
        <v>5162</v>
      </c>
      <c r="D348" s="182"/>
      <c r="E348" s="182"/>
      <c r="F348" s="10" t="s">
        <v>17</v>
      </c>
      <c r="G348" s="12">
        <v>1</v>
      </c>
      <c r="H348" s="12"/>
      <c r="I348" s="13">
        <v>1212</v>
      </c>
      <c r="J348" s="72"/>
      <c r="K348" s="131"/>
      <c r="L348" s="72">
        <v>255</v>
      </c>
      <c r="M348" s="13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1408.6674797821199</v>
      </c>
      <c r="T348" s="2">
        <f t="shared" si="13"/>
        <v>296.37805886504998</v>
      </c>
    </row>
    <row r="349" spans="1:20" s="2" customFormat="1" ht="15" x14ac:dyDescent="0.25">
      <c r="A349" s="14"/>
      <c r="B349" s="15"/>
      <c r="C349" s="15"/>
      <c r="D349" s="15"/>
      <c r="E349" s="16" t="s">
        <v>18</v>
      </c>
      <c r="F349" s="16"/>
      <c r="G349" s="17"/>
      <c r="H349" s="17"/>
      <c r="I349" s="18">
        <v>3001</v>
      </c>
      <c r="J349" s="114"/>
      <c r="K349" s="138"/>
      <c r="L349" s="151"/>
      <c r="M349" s="19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3487.9629594275102</v>
      </c>
      <c r="T349" s="2">
        <f t="shared" si="13"/>
        <v>0</v>
      </c>
    </row>
    <row r="350" spans="1:20" s="2" customFormat="1" ht="22.5" x14ac:dyDescent="0.25">
      <c r="A350" s="20"/>
      <c r="B350" s="21" t="s">
        <v>41</v>
      </c>
      <c r="C350" s="183" t="s">
        <v>42</v>
      </c>
      <c r="D350" s="183"/>
      <c r="E350" s="183"/>
      <c r="F350" s="22" t="s">
        <v>21</v>
      </c>
      <c r="G350" s="17" t="s">
        <v>1678</v>
      </c>
      <c r="H350" s="17"/>
      <c r="I350" s="23">
        <v>26.21</v>
      </c>
      <c r="J350" s="109"/>
      <c r="K350" s="132"/>
      <c r="L350" s="147">
        <v>26.21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30.463015383737101</v>
      </c>
      <c r="T350" s="2">
        <f t="shared" si="13"/>
        <v>30.463015383737101</v>
      </c>
    </row>
    <row r="351" spans="1:20" s="2" customFormat="1" ht="22.5" x14ac:dyDescent="0.25">
      <c r="A351" s="20"/>
      <c r="B351" s="21" t="s">
        <v>778</v>
      </c>
      <c r="C351" s="183" t="s">
        <v>24</v>
      </c>
      <c r="D351" s="183"/>
      <c r="E351" s="183"/>
      <c r="F351" s="22" t="s">
        <v>71</v>
      </c>
      <c r="G351" s="17" t="s">
        <v>1679</v>
      </c>
      <c r="H351" s="17"/>
      <c r="I351" s="23">
        <v>3.13</v>
      </c>
      <c r="J351" s="109"/>
      <c r="K351" s="132"/>
      <c r="L351" s="147">
        <v>3.13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ref="S351:S402" si="14">I351*N351*O351*P351*Q351*R351</f>
        <v>3.6378953892063</v>
      </c>
      <c r="T351" s="2">
        <f t="shared" ref="T351:T402" si="15">L351*N351*O351*P351*Q351*R351</f>
        <v>3.6378953892063</v>
      </c>
    </row>
    <row r="352" spans="1:20" s="2" customFormat="1" ht="22.5" x14ac:dyDescent="0.25">
      <c r="A352" s="25" t="s">
        <v>76</v>
      </c>
      <c r="B352" s="26" t="s">
        <v>902</v>
      </c>
      <c r="C352" s="186" t="s">
        <v>903</v>
      </c>
      <c r="D352" s="186"/>
      <c r="E352" s="186"/>
      <c r="F352" s="27" t="s">
        <v>79</v>
      </c>
      <c r="G352" s="28" t="s">
        <v>944</v>
      </c>
      <c r="H352" s="28"/>
      <c r="I352" s="29">
        <v>0</v>
      </c>
      <c r="J352" s="110"/>
      <c r="K352" s="133"/>
      <c r="L352" s="148">
        <v>0</v>
      </c>
      <c r="M352" s="30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4"/>
        <v>0</v>
      </c>
      <c r="T352" s="2">
        <f t="shared" si="15"/>
        <v>0</v>
      </c>
    </row>
    <row r="353" spans="1:20" s="2" customFormat="1" ht="22.5" x14ac:dyDescent="0.25">
      <c r="A353" s="10" t="s">
        <v>383</v>
      </c>
      <c r="B353" s="11" t="s">
        <v>1681</v>
      </c>
      <c r="C353" s="182" t="s">
        <v>1682</v>
      </c>
      <c r="D353" s="182"/>
      <c r="E353" s="182"/>
      <c r="F353" s="10" t="s">
        <v>1683</v>
      </c>
      <c r="G353" s="36">
        <v>1.2E-2</v>
      </c>
      <c r="H353" s="36"/>
      <c r="I353" s="13">
        <v>123</v>
      </c>
      <c r="J353" s="72"/>
      <c r="K353" s="131"/>
      <c r="L353" s="72">
        <v>79</v>
      </c>
      <c r="M353" s="13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4"/>
        <v>142.95882839372999</v>
      </c>
      <c r="T353" s="2">
        <f t="shared" si="15"/>
        <v>91.819084903290005</v>
      </c>
    </row>
    <row r="354" spans="1:20" s="2" customFormat="1" ht="15" x14ac:dyDescent="0.25">
      <c r="A354" s="14"/>
      <c r="B354" s="15"/>
      <c r="C354" s="15"/>
      <c r="D354" s="15"/>
      <c r="E354" s="16" t="s">
        <v>18</v>
      </c>
      <c r="F354" s="16"/>
      <c r="G354" s="17"/>
      <c r="H354" s="17"/>
      <c r="I354" s="18">
        <v>204</v>
      </c>
      <c r="J354" s="114"/>
      <c r="K354" s="138"/>
      <c r="L354" s="151"/>
      <c r="M354" s="19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4"/>
        <v>237.10244709203999</v>
      </c>
      <c r="T354" s="2">
        <f t="shared" si="15"/>
        <v>0</v>
      </c>
    </row>
    <row r="355" spans="1:20" s="2" customFormat="1" ht="22.5" x14ac:dyDescent="0.25">
      <c r="A355" s="20"/>
      <c r="B355" s="21" t="s">
        <v>69</v>
      </c>
      <c r="C355" s="183" t="s">
        <v>70</v>
      </c>
      <c r="D355" s="183"/>
      <c r="E355" s="183"/>
      <c r="F355" s="22" t="s">
        <v>71</v>
      </c>
      <c r="G355" s="17" t="s">
        <v>1684</v>
      </c>
      <c r="H355" s="17"/>
      <c r="I355" s="23">
        <v>0.14000000000000001</v>
      </c>
      <c r="J355" s="109"/>
      <c r="K355" s="132"/>
      <c r="L355" s="147">
        <v>0.14000000000000001</v>
      </c>
      <c r="M355" s="24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4"/>
        <v>0.16271736565139999</v>
      </c>
      <c r="T355" s="2">
        <f t="shared" si="15"/>
        <v>0.16271736565139999</v>
      </c>
    </row>
    <row r="356" spans="1:20" s="2" customFormat="1" ht="22.5" x14ac:dyDescent="0.25">
      <c r="A356" s="20"/>
      <c r="B356" s="21" t="s">
        <v>778</v>
      </c>
      <c r="C356" s="183" t="s">
        <v>24</v>
      </c>
      <c r="D356" s="183"/>
      <c r="E356" s="183"/>
      <c r="F356" s="22" t="s">
        <v>71</v>
      </c>
      <c r="G356" s="17" t="s">
        <v>1685</v>
      </c>
      <c r="H356" s="17"/>
      <c r="I356" s="23">
        <v>0.13</v>
      </c>
      <c r="J356" s="109"/>
      <c r="K356" s="132"/>
      <c r="L356" s="147">
        <v>0.13</v>
      </c>
      <c r="M356" s="24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4"/>
        <v>0.15109469667629999</v>
      </c>
      <c r="T356" s="2">
        <f t="shared" si="15"/>
        <v>0.15109469667629999</v>
      </c>
    </row>
    <row r="357" spans="1:20" s="2" customFormat="1" ht="22.5" x14ac:dyDescent="0.25">
      <c r="A357" s="20"/>
      <c r="B357" s="21" t="s">
        <v>1686</v>
      </c>
      <c r="C357" s="183" t="s">
        <v>1687</v>
      </c>
      <c r="D357" s="183"/>
      <c r="E357" s="183"/>
      <c r="F357" s="22" t="s">
        <v>21</v>
      </c>
      <c r="G357" s="17" t="s">
        <v>1688</v>
      </c>
      <c r="H357" s="17"/>
      <c r="I357" s="23">
        <v>8.76</v>
      </c>
      <c r="J357" s="109"/>
      <c r="K357" s="132"/>
      <c r="L357" s="147">
        <v>8.76</v>
      </c>
      <c r="M357" s="24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4"/>
        <v>10.1814580221876</v>
      </c>
      <c r="T357" s="2">
        <f t="shared" si="15"/>
        <v>10.1814580221876</v>
      </c>
    </row>
    <row r="358" spans="1:20" s="2" customFormat="1" ht="22.5" x14ac:dyDescent="0.25">
      <c r="A358" s="20"/>
      <c r="B358" s="21" t="s">
        <v>800</v>
      </c>
      <c r="C358" s="183" t="s">
        <v>801</v>
      </c>
      <c r="D358" s="183"/>
      <c r="E358" s="183"/>
      <c r="F358" s="22" t="s">
        <v>282</v>
      </c>
      <c r="G358" s="17" t="s">
        <v>1689</v>
      </c>
      <c r="H358" s="17"/>
      <c r="I358" s="23">
        <v>0.06</v>
      </c>
      <c r="J358" s="109"/>
      <c r="K358" s="132"/>
      <c r="L358" s="147">
        <v>0.06</v>
      </c>
      <c r="M358" s="24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4"/>
        <v>6.9736013850600007E-2</v>
      </c>
      <c r="T358" s="2">
        <f t="shared" si="15"/>
        <v>6.9736013850600007E-2</v>
      </c>
    </row>
    <row r="359" spans="1:20" s="2" customFormat="1" ht="22.5" x14ac:dyDescent="0.25">
      <c r="A359" s="10" t="s">
        <v>5163</v>
      </c>
      <c r="B359" s="11" t="s">
        <v>5152</v>
      </c>
      <c r="C359" s="182" t="s">
        <v>5164</v>
      </c>
      <c r="D359" s="182"/>
      <c r="E359" s="182"/>
      <c r="F359" s="10" t="s">
        <v>35</v>
      </c>
      <c r="G359" s="12">
        <v>1</v>
      </c>
      <c r="H359" s="12"/>
      <c r="I359" s="13">
        <v>16917</v>
      </c>
      <c r="J359" s="72"/>
      <c r="K359" s="131"/>
      <c r="L359" s="72"/>
      <c r="M359" s="13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4"/>
        <v>19662.069105176699</v>
      </c>
      <c r="T359" s="2">
        <f t="shared" si="15"/>
        <v>0</v>
      </c>
    </row>
    <row r="360" spans="1:20" s="2" customFormat="1" ht="15" x14ac:dyDescent="0.25">
      <c r="A360" s="206" t="s">
        <v>4670</v>
      </c>
      <c r="B360" s="207"/>
      <c r="C360" s="207"/>
      <c r="D360" s="207"/>
      <c r="E360" s="207"/>
      <c r="F360" s="207"/>
      <c r="G360" s="207"/>
      <c r="H360" s="207"/>
      <c r="I360" s="207"/>
      <c r="J360" s="207"/>
      <c r="K360" s="207"/>
      <c r="L360" s="208"/>
      <c r="M360" s="123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4"/>
        <v>0</v>
      </c>
      <c r="T360" s="2">
        <f t="shared" si="15"/>
        <v>0</v>
      </c>
    </row>
    <row r="361" spans="1:20" s="2" customFormat="1" ht="15" x14ac:dyDescent="0.25">
      <c r="A361" s="10" t="s">
        <v>389</v>
      </c>
      <c r="B361" s="11" t="s">
        <v>1537</v>
      </c>
      <c r="C361" s="182" t="s">
        <v>5165</v>
      </c>
      <c r="D361" s="182"/>
      <c r="E361" s="182"/>
      <c r="F361" s="10" t="s">
        <v>17</v>
      </c>
      <c r="G361" s="12">
        <v>1</v>
      </c>
      <c r="H361" s="12"/>
      <c r="I361" s="13">
        <v>339</v>
      </c>
      <c r="J361" s="72"/>
      <c r="K361" s="131"/>
      <c r="L361" s="72">
        <v>12</v>
      </c>
      <c r="M361" s="13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4"/>
        <v>394.00847825589</v>
      </c>
      <c r="T361" s="2">
        <f t="shared" si="15"/>
        <v>13.947202770120001</v>
      </c>
    </row>
    <row r="362" spans="1:20" s="2" customFormat="1" ht="15" x14ac:dyDescent="0.25">
      <c r="A362" s="14"/>
      <c r="B362" s="15"/>
      <c r="C362" s="15"/>
      <c r="D362" s="15"/>
      <c r="E362" s="16" t="s">
        <v>18</v>
      </c>
      <c r="F362" s="16"/>
      <c r="G362" s="17"/>
      <c r="H362" s="17"/>
      <c r="I362" s="18">
        <v>783</v>
      </c>
      <c r="J362" s="114"/>
      <c r="K362" s="138"/>
      <c r="L362" s="151"/>
      <c r="M362" s="19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4"/>
        <v>910.05498075032995</v>
      </c>
      <c r="T362" s="2">
        <f t="shared" si="15"/>
        <v>0</v>
      </c>
    </row>
    <row r="363" spans="1:20" s="2" customFormat="1" ht="22.5" x14ac:dyDescent="0.25">
      <c r="A363" s="20"/>
      <c r="B363" s="21" t="s">
        <v>1539</v>
      </c>
      <c r="C363" s="183" t="s">
        <v>1540</v>
      </c>
      <c r="D363" s="183"/>
      <c r="E363" s="183"/>
      <c r="F363" s="22" t="s">
        <v>21</v>
      </c>
      <c r="G363" s="17" t="s">
        <v>1548</v>
      </c>
      <c r="H363" s="17"/>
      <c r="I363" s="23">
        <v>1.1399999999999999</v>
      </c>
      <c r="J363" s="109"/>
      <c r="K363" s="132"/>
      <c r="L363" s="147">
        <v>1.1399999999999999</v>
      </c>
      <c r="M363" s="24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4"/>
        <v>1.3249842631613999</v>
      </c>
      <c r="T363" s="2">
        <f t="shared" si="15"/>
        <v>1.3249842631613999</v>
      </c>
    </row>
    <row r="364" spans="1:20" s="2" customFormat="1" ht="22.5" x14ac:dyDescent="0.25">
      <c r="A364" s="20"/>
      <c r="B364" s="21" t="s">
        <v>28</v>
      </c>
      <c r="C364" s="183" t="s">
        <v>29</v>
      </c>
      <c r="D364" s="183"/>
      <c r="E364" s="183"/>
      <c r="F364" s="22" t="s">
        <v>30</v>
      </c>
      <c r="G364" s="17" t="s">
        <v>1575</v>
      </c>
      <c r="H364" s="17"/>
      <c r="I364" s="23">
        <v>0.2</v>
      </c>
      <c r="J364" s="109"/>
      <c r="K364" s="132"/>
      <c r="L364" s="147">
        <v>0.2</v>
      </c>
      <c r="M364" s="24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4"/>
        <v>0.23245337950200001</v>
      </c>
      <c r="T364" s="2">
        <f t="shared" si="15"/>
        <v>0.23245337950200001</v>
      </c>
    </row>
    <row r="365" spans="1:20" s="2" customFormat="1" ht="15" x14ac:dyDescent="0.25">
      <c r="A365" s="10" t="s">
        <v>392</v>
      </c>
      <c r="B365" s="11" t="s">
        <v>57</v>
      </c>
      <c r="C365" s="182" t="s">
        <v>5166</v>
      </c>
      <c r="D365" s="182"/>
      <c r="E365" s="182"/>
      <c r="F365" s="10" t="s">
        <v>17</v>
      </c>
      <c r="G365" s="12">
        <v>1</v>
      </c>
      <c r="H365" s="12"/>
      <c r="I365" s="13">
        <v>913</v>
      </c>
      <c r="J365" s="72"/>
      <c r="K365" s="131"/>
      <c r="L365" s="72">
        <v>75</v>
      </c>
      <c r="M365" s="13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4"/>
        <v>1061.14967742663</v>
      </c>
      <c r="T365" s="2">
        <f t="shared" si="15"/>
        <v>87.17001731325</v>
      </c>
    </row>
    <row r="366" spans="1:20" s="2" customFormat="1" ht="15" x14ac:dyDescent="0.25">
      <c r="A366" s="14"/>
      <c r="B366" s="15"/>
      <c r="C366" s="15"/>
      <c r="D366" s="15"/>
      <c r="E366" s="16" t="s">
        <v>18</v>
      </c>
      <c r="F366" s="16"/>
      <c r="G366" s="17"/>
      <c r="H366" s="17"/>
      <c r="I366" s="18">
        <v>1604</v>
      </c>
      <c r="J366" s="114"/>
      <c r="K366" s="138"/>
      <c r="L366" s="151"/>
      <c r="M366" s="19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4"/>
        <v>1864.2761036060399</v>
      </c>
      <c r="T366" s="2">
        <f t="shared" si="15"/>
        <v>0</v>
      </c>
    </row>
    <row r="367" spans="1:20" s="2" customFormat="1" ht="22.5" x14ac:dyDescent="0.25">
      <c r="A367" s="20"/>
      <c r="B367" s="21" t="s">
        <v>59</v>
      </c>
      <c r="C367" s="183" t="s">
        <v>60</v>
      </c>
      <c r="D367" s="183"/>
      <c r="E367" s="183"/>
      <c r="F367" s="22" t="s">
        <v>21</v>
      </c>
      <c r="G367" s="17" t="s">
        <v>1705</v>
      </c>
      <c r="H367" s="17"/>
      <c r="I367" s="23">
        <v>8.51</v>
      </c>
      <c r="J367" s="109"/>
      <c r="K367" s="132"/>
      <c r="L367" s="147">
        <v>8.51</v>
      </c>
      <c r="M367" s="24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4"/>
        <v>9.8908912978101</v>
      </c>
      <c r="T367" s="2">
        <f t="shared" si="15"/>
        <v>9.8908912978101</v>
      </c>
    </row>
    <row r="368" spans="1:20" s="2" customFormat="1" ht="22.5" x14ac:dyDescent="0.25">
      <c r="A368" s="20"/>
      <c r="B368" s="21" t="s">
        <v>28</v>
      </c>
      <c r="C368" s="183" t="s">
        <v>29</v>
      </c>
      <c r="D368" s="183"/>
      <c r="E368" s="183"/>
      <c r="F368" s="22" t="s">
        <v>30</v>
      </c>
      <c r="G368" s="17" t="s">
        <v>1706</v>
      </c>
      <c r="H368" s="17"/>
      <c r="I368" s="23">
        <v>0.19</v>
      </c>
      <c r="J368" s="109"/>
      <c r="K368" s="132"/>
      <c r="L368" s="147">
        <v>0.19</v>
      </c>
      <c r="M368" s="24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4"/>
        <v>0.22083071052690001</v>
      </c>
      <c r="T368" s="2">
        <f t="shared" si="15"/>
        <v>0.22083071052690001</v>
      </c>
    </row>
    <row r="369" spans="1:20" s="2" customFormat="1" ht="15" x14ac:dyDescent="0.25">
      <c r="A369" s="206" t="s">
        <v>5167</v>
      </c>
      <c r="B369" s="207"/>
      <c r="C369" s="207"/>
      <c r="D369" s="207"/>
      <c r="E369" s="207"/>
      <c r="F369" s="207"/>
      <c r="G369" s="207"/>
      <c r="H369" s="207"/>
      <c r="I369" s="207"/>
      <c r="J369" s="207"/>
      <c r="K369" s="207"/>
      <c r="L369" s="208"/>
      <c r="M369" s="12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4"/>
        <v>0</v>
      </c>
      <c r="T369" s="2">
        <f t="shared" si="15"/>
        <v>0</v>
      </c>
    </row>
    <row r="370" spans="1:20" s="2" customFormat="1" ht="15" x14ac:dyDescent="0.25">
      <c r="A370" s="10" t="s">
        <v>395</v>
      </c>
      <c r="B370" s="11" t="s">
        <v>15</v>
      </c>
      <c r="C370" s="182" t="s">
        <v>16</v>
      </c>
      <c r="D370" s="182"/>
      <c r="E370" s="182"/>
      <c r="F370" s="10" t="s">
        <v>17</v>
      </c>
      <c r="G370" s="12">
        <v>1</v>
      </c>
      <c r="H370" s="12"/>
      <c r="I370" s="13">
        <v>2156</v>
      </c>
      <c r="J370" s="72"/>
      <c r="K370" s="131"/>
      <c r="L370" s="72">
        <v>36</v>
      </c>
      <c r="M370" s="13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4"/>
        <v>2505.8474310315601</v>
      </c>
      <c r="T370" s="2">
        <f t="shared" si="15"/>
        <v>41.841608310360002</v>
      </c>
    </row>
    <row r="371" spans="1:20" s="2" customFormat="1" ht="15" x14ac:dyDescent="0.25">
      <c r="A371" s="14"/>
      <c r="B371" s="15"/>
      <c r="C371" s="15"/>
      <c r="D371" s="15"/>
      <c r="E371" s="16" t="s">
        <v>18</v>
      </c>
      <c r="F371" s="16"/>
      <c r="G371" s="17"/>
      <c r="H371" s="17"/>
      <c r="I371" s="18">
        <v>4647</v>
      </c>
      <c r="J371" s="114"/>
      <c r="K371" s="138"/>
      <c r="L371" s="151"/>
      <c r="M371" s="19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4"/>
        <v>5401.0542727289703</v>
      </c>
      <c r="T371" s="2">
        <f t="shared" si="15"/>
        <v>0</v>
      </c>
    </row>
    <row r="372" spans="1:20" s="2" customFormat="1" ht="22.5" x14ac:dyDescent="0.25">
      <c r="A372" s="20"/>
      <c r="B372" s="21" t="s">
        <v>19</v>
      </c>
      <c r="C372" s="183" t="s">
        <v>20</v>
      </c>
      <c r="D372" s="183"/>
      <c r="E372" s="183"/>
      <c r="F372" s="22" t="s">
        <v>21</v>
      </c>
      <c r="G372" s="17" t="s">
        <v>1534</v>
      </c>
      <c r="H372" s="17"/>
      <c r="I372" s="23">
        <v>1.1299999999999999</v>
      </c>
      <c r="J372" s="109"/>
      <c r="K372" s="132"/>
      <c r="L372" s="147">
        <v>1.1299999999999999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4"/>
        <v>1.3133615941862999</v>
      </c>
      <c r="T372" s="2">
        <f t="shared" si="15"/>
        <v>1.3133615941862999</v>
      </c>
    </row>
    <row r="373" spans="1:20" s="2" customFormat="1" ht="22.5" x14ac:dyDescent="0.25">
      <c r="A373" s="20"/>
      <c r="B373" s="21" t="s">
        <v>23</v>
      </c>
      <c r="C373" s="183" t="s">
        <v>24</v>
      </c>
      <c r="D373" s="183"/>
      <c r="E373" s="183"/>
      <c r="F373" s="22" t="s">
        <v>21</v>
      </c>
      <c r="G373" s="17" t="s">
        <v>1534</v>
      </c>
      <c r="H373" s="17"/>
      <c r="I373" s="23">
        <v>1.56</v>
      </c>
      <c r="J373" s="109"/>
      <c r="K373" s="132"/>
      <c r="L373" s="147">
        <v>1.56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4"/>
        <v>1.8131363601156001</v>
      </c>
      <c r="T373" s="2">
        <f t="shared" si="15"/>
        <v>1.8131363601156001</v>
      </c>
    </row>
    <row r="374" spans="1:20" s="2" customFormat="1" ht="22.5" x14ac:dyDescent="0.25">
      <c r="A374" s="20"/>
      <c r="B374" s="21" t="s">
        <v>25</v>
      </c>
      <c r="C374" s="183" t="s">
        <v>26</v>
      </c>
      <c r="D374" s="183"/>
      <c r="E374" s="183"/>
      <c r="F374" s="22" t="s">
        <v>21</v>
      </c>
      <c r="G374" s="17" t="s">
        <v>1535</v>
      </c>
      <c r="H374" s="17"/>
      <c r="I374" s="23">
        <v>0.51</v>
      </c>
      <c r="J374" s="109"/>
      <c r="K374" s="132"/>
      <c r="L374" s="147">
        <v>0.51</v>
      </c>
      <c r="M374" s="2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4"/>
        <v>0.59275611773009995</v>
      </c>
      <c r="T374" s="2">
        <f t="shared" si="15"/>
        <v>0.59275611773009995</v>
      </c>
    </row>
    <row r="375" spans="1:20" s="2" customFormat="1" ht="22.5" x14ac:dyDescent="0.25">
      <c r="A375" s="20"/>
      <c r="B375" s="21" t="s">
        <v>28</v>
      </c>
      <c r="C375" s="183" t="s">
        <v>29</v>
      </c>
      <c r="D375" s="183"/>
      <c r="E375" s="183"/>
      <c r="F375" s="22" t="s">
        <v>30</v>
      </c>
      <c r="G375" s="17" t="s">
        <v>1536</v>
      </c>
      <c r="H375" s="17"/>
      <c r="I375" s="23">
        <v>0.89</v>
      </c>
      <c r="J375" s="109"/>
      <c r="K375" s="132"/>
      <c r="L375" s="147">
        <v>0.89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4"/>
        <v>1.0344175387839001</v>
      </c>
      <c r="T375" s="2">
        <f t="shared" si="15"/>
        <v>1.0344175387839001</v>
      </c>
    </row>
    <row r="376" spans="1:20" s="2" customFormat="1" ht="22.5" x14ac:dyDescent="0.25">
      <c r="A376" s="10" t="s">
        <v>5168</v>
      </c>
      <c r="B376" s="11" t="s">
        <v>5169</v>
      </c>
      <c r="C376" s="182" t="s">
        <v>5170</v>
      </c>
      <c r="D376" s="182"/>
      <c r="E376" s="182"/>
      <c r="F376" s="10" t="s">
        <v>35</v>
      </c>
      <c r="G376" s="12">
        <v>1</v>
      </c>
      <c r="H376" s="12"/>
      <c r="I376" s="13">
        <v>113250</v>
      </c>
      <c r="J376" s="72"/>
      <c r="K376" s="131"/>
      <c r="L376" s="72"/>
      <c r="M376" s="13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4"/>
        <v>131626.72614300699</v>
      </c>
      <c r="T376" s="2">
        <f t="shared" si="15"/>
        <v>0</v>
      </c>
    </row>
    <row r="377" spans="1:20" s="2" customFormat="1" ht="15" x14ac:dyDescent="0.25">
      <c r="A377" s="209" t="s">
        <v>5171</v>
      </c>
      <c r="B377" s="210"/>
      <c r="C377" s="210"/>
      <c r="D377" s="210"/>
      <c r="E377" s="210"/>
      <c r="F377" s="210"/>
      <c r="G377" s="210"/>
      <c r="H377" s="210"/>
      <c r="I377" s="210"/>
      <c r="J377" s="210"/>
      <c r="K377" s="210"/>
      <c r="L377" s="211"/>
      <c r="M377" s="122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4"/>
        <v>0</v>
      </c>
      <c r="T377" s="2">
        <f t="shared" si="15"/>
        <v>0</v>
      </c>
    </row>
    <row r="378" spans="1:20" s="2" customFormat="1" ht="22.5" x14ac:dyDescent="0.25">
      <c r="A378" s="10" t="s">
        <v>401</v>
      </c>
      <c r="B378" s="11" t="s">
        <v>4189</v>
      </c>
      <c r="C378" s="182" t="s">
        <v>4190</v>
      </c>
      <c r="D378" s="182"/>
      <c r="E378" s="182"/>
      <c r="F378" s="10" t="s">
        <v>776</v>
      </c>
      <c r="G378" s="12">
        <v>5</v>
      </c>
      <c r="H378" s="12"/>
      <c r="I378" s="13">
        <v>34568</v>
      </c>
      <c r="J378" s="72"/>
      <c r="K378" s="131"/>
      <c r="L378" s="72">
        <v>792</v>
      </c>
      <c r="M378" s="13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4"/>
        <v>40177.2421131257</v>
      </c>
      <c r="T378" s="2">
        <f t="shared" si="15"/>
        <v>920.51538282792001</v>
      </c>
    </row>
    <row r="379" spans="1:20" s="2" customFormat="1" ht="15" x14ac:dyDescent="0.25">
      <c r="A379" s="14"/>
      <c r="B379" s="15"/>
      <c r="C379" s="15"/>
      <c r="D379" s="15"/>
      <c r="E379" s="16" t="s">
        <v>18</v>
      </c>
      <c r="F379" s="16"/>
      <c r="G379" s="17"/>
      <c r="H379" s="17"/>
      <c r="I379" s="18">
        <v>97965</v>
      </c>
      <c r="J379" s="114"/>
      <c r="K379" s="138"/>
      <c r="L379" s="151"/>
      <c r="M379" s="19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4"/>
        <v>113861.476614567</v>
      </c>
      <c r="T379" s="2">
        <f t="shared" si="15"/>
        <v>0</v>
      </c>
    </row>
    <row r="380" spans="1:20" s="2" customFormat="1" ht="22.5" x14ac:dyDescent="0.25">
      <c r="A380" s="20"/>
      <c r="B380" s="21" t="s">
        <v>41</v>
      </c>
      <c r="C380" s="183" t="s">
        <v>42</v>
      </c>
      <c r="D380" s="183"/>
      <c r="E380" s="183"/>
      <c r="F380" s="22" t="s">
        <v>21</v>
      </c>
      <c r="G380" s="17" t="s">
        <v>5172</v>
      </c>
      <c r="H380" s="17"/>
      <c r="I380" s="23">
        <v>72.31</v>
      </c>
      <c r="J380" s="109"/>
      <c r="K380" s="132"/>
      <c r="L380" s="147">
        <v>72.31</v>
      </c>
      <c r="M380" s="24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4"/>
        <v>84.043519358948103</v>
      </c>
      <c r="T380" s="2">
        <f t="shared" si="15"/>
        <v>84.043519358948103</v>
      </c>
    </row>
    <row r="381" spans="1:20" s="2" customFormat="1" ht="22.5" x14ac:dyDescent="0.25">
      <c r="A381" s="20"/>
      <c r="B381" s="21" t="s">
        <v>778</v>
      </c>
      <c r="C381" s="183" t="s">
        <v>24</v>
      </c>
      <c r="D381" s="183"/>
      <c r="E381" s="183"/>
      <c r="F381" s="22" t="s">
        <v>71</v>
      </c>
      <c r="G381" s="17" t="s">
        <v>5173</v>
      </c>
      <c r="H381" s="17"/>
      <c r="I381" s="23">
        <v>9.3800000000000008</v>
      </c>
      <c r="J381" s="109"/>
      <c r="K381" s="132"/>
      <c r="L381" s="147">
        <v>9.3800000000000008</v>
      </c>
      <c r="M381" s="24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4"/>
        <v>10.9020634986438</v>
      </c>
      <c r="T381" s="2">
        <f t="shared" si="15"/>
        <v>10.9020634986438</v>
      </c>
    </row>
    <row r="382" spans="1:20" s="2" customFormat="1" ht="22.5" x14ac:dyDescent="0.25">
      <c r="A382" s="25" t="s">
        <v>344</v>
      </c>
      <c r="B382" s="26" t="s">
        <v>780</v>
      </c>
      <c r="C382" s="186" t="s">
        <v>781</v>
      </c>
      <c r="D382" s="186"/>
      <c r="E382" s="186"/>
      <c r="F382" s="27" t="s">
        <v>79</v>
      </c>
      <c r="G382" s="28" t="s">
        <v>347</v>
      </c>
      <c r="H382" s="28"/>
      <c r="I382" s="29">
        <v>0</v>
      </c>
      <c r="J382" s="110"/>
      <c r="K382" s="133"/>
      <c r="L382" s="148">
        <v>0</v>
      </c>
      <c r="M382" s="30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4"/>
        <v>0</v>
      </c>
      <c r="T382" s="2">
        <f t="shared" si="15"/>
        <v>0</v>
      </c>
    </row>
    <row r="383" spans="1:20" s="2" customFormat="1" ht="22.5" x14ac:dyDescent="0.25">
      <c r="A383" s="25" t="s">
        <v>76</v>
      </c>
      <c r="B383" s="26" t="s">
        <v>782</v>
      </c>
      <c r="C383" s="186" t="s">
        <v>783</v>
      </c>
      <c r="D383" s="186"/>
      <c r="E383" s="186"/>
      <c r="F383" s="27" t="s">
        <v>79</v>
      </c>
      <c r="G383" s="28" t="s">
        <v>116</v>
      </c>
      <c r="H383" s="28"/>
      <c r="I383" s="29">
        <v>0</v>
      </c>
      <c r="J383" s="110"/>
      <c r="K383" s="133"/>
      <c r="L383" s="148">
        <v>0</v>
      </c>
      <c r="M383" s="30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4"/>
        <v>0</v>
      </c>
      <c r="T383" s="2">
        <f t="shared" si="15"/>
        <v>0</v>
      </c>
    </row>
    <row r="384" spans="1:20" s="2" customFormat="1" ht="22.5" x14ac:dyDescent="0.25">
      <c r="A384" s="20"/>
      <c r="B384" s="21" t="s">
        <v>784</v>
      </c>
      <c r="C384" s="183" t="s">
        <v>785</v>
      </c>
      <c r="D384" s="183"/>
      <c r="E384" s="183"/>
      <c r="F384" s="22" t="s">
        <v>71</v>
      </c>
      <c r="G384" s="17" t="s">
        <v>5174</v>
      </c>
      <c r="H384" s="17"/>
      <c r="I384" s="23">
        <v>9.7899999999999991</v>
      </c>
      <c r="J384" s="109"/>
      <c r="K384" s="132"/>
      <c r="L384" s="147">
        <v>9.7899999999999991</v>
      </c>
      <c r="M384" s="24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4"/>
        <v>11.3785929266229</v>
      </c>
      <c r="T384" s="2">
        <f t="shared" si="15"/>
        <v>11.3785929266229</v>
      </c>
    </row>
    <row r="385" spans="1:20" s="2" customFormat="1" ht="22.5" x14ac:dyDescent="0.25">
      <c r="A385" s="10" t="s">
        <v>5175</v>
      </c>
      <c r="B385" s="11" t="s">
        <v>5176</v>
      </c>
      <c r="C385" s="182" t="s">
        <v>5177</v>
      </c>
      <c r="D385" s="182"/>
      <c r="E385" s="182"/>
      <c r="F385" s="10" t="s">
        <v>35</v>
      </c>
      <c r="G385" s="12">
        <v>5</v>
      </c>
      <c r="H385" s="12"/>
      <c r="I385" s="13">
        <v>1929108</v>
      </c>
      <c r="J385" s="72"/>
      <c r="K385" s="131"/>
      <c r="L385" s="72"/>
      <c r="M385" s="13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4"/>
        <v>2242138.3701217198</v>
      </c>
      <c r="T385" s="2">
        <f t="shared" si="15"/>
        <v>0</v>
      </c>
    </row>
    <row r="386" spans="1:20" s="2" customFormat="1" ht="33.75" x14ac:dyDescent="0.25">
      <c r="A386" s="10" t="s">
        <v>406</v>
      </c>
      <c r="B386" s="11" t="s">
        <v>1761</v>
      </c>
      <c r="C386" s="182" t="s">
        <v>5178</v>
      </c>
      <c r="D386" s="182"/>
      <c r="E386" s="182"/>
      <c r="F386" s="10" t="s">
        <v>1763</v>
      </c>
      <c r="G386" s="33">
        <v>0.38650000000000001</v>
      </c>
      <c r="H386" s="33"/>
      <c r="I386" s="13">
        <v>37179</v>
      </c>
      <c r="J386" s="72"/>
      <c r="K386" s="131"/>
      <c r="L386" s="72">
        <v>2307</v>
      </c>
      <c r="M386" s="13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4"/>
        <v>43211.9209825242</v>
      </c>
      <c r="T386" s="2">
        <f t="shared" si="15"/>
        <v>2681.34973255557</v>
      </c>
    </row>
    <row r="387" spans="1:20" s="2" customFormat="1" ht="15" x14ac:dyDescent="0.25">
      <c r="A387" s="14"/>
      <c r="B387" s="15"/>
      <c r="C387" s="15"/>
      <c r="D387" s="15"/>
      <c r="E387" s="16" t="s">
        <v>18</v>
      </c>
      <c r="F387" s="16"/>
      <c r="G387" s="17"/>
      <c r="H387" s="17"/>
      <c r="I387" s="18">
        <v>63181</v>
      </c>
      <c r="J387" s="114"/>
      <c r="K387" s="138"/>
      <c r="L387" s="151"/>
      <c r="M387" s="19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4"/>
        <v>73433.184851579295</v>
      </c>
      <c r="T387" s="2">
        <f t="shared" si="15"/>
        <v>0</v>
      </c>
    </row>
    <row r="388" spans="1:20" s="2" customFormat="1" ht="22.5" x14ac:dyDescent="0.25">
      <c r="A388" s="20"/>
      <c r="B388" s="21" t="s">
        <v>1021</v>
      </c>
      <c r="C388" s="183" t="s">
        <v>1022</v>
      </c>
      <c r="D388" s="183"/>
      <c r="E388" s="183"/>
      <c r="F388" s="22" t="s">
        <v>71</v>
      </c>
      <c r="G388" s="17" t="s">
        <v>5179</v>
      </c>
      <c r="H388" s="17"/>
      <c r="I388" s="23">
        <v>12.88</v>
      </c>
      <c r="J388" s="109"/>
      <c r="K388" s="132"/>
      <c r="L388" s="147">
        <v>12.88</v>
      </c>
      <c r="M388" s="24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14.969997639928801</v>
      </c>
      <c r="T388" s="2">
        <f t="shared" si="15"/>
        <v>14.969997639928801</v>
      </c>
    </row>
    <row r="389" spans="1:20" s="2" customFormat="1" ht="22.5" x14ac:dyDescent="0.25">
      <c r="A389" s="20"/>
      <c r="B389" s="21" t="s">
        <v>335</v>
      </c>
      <c r="C389" s="183" t="s">
        <v>336</v>
      </c>
      <c r="D389" s="183"/>
      <c r="E389" s="183"/>
      <c r="F389" s="22" t="s">
        <v>282</v>
      </c>
      <c r="G389" s="17" t="s">
        <v>5180</v>
      </c>
      <c r="H389" s="17"/>
      <c r="I389" s="23">
        <v>1.1499999999999999</v>
      </c>
      <c r="J389" s="109"/>
      <c r="K389" s="132"/>
      <c r="L389" s="147">
        <v>1.1499999999999999</v>
      </c>
      <c r="M389" s="24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1.3366069321364999</v>
      </c>
      <c r="T389" s="2">
        <f t="shared" si="15"/>
        <v>1.3366069321364999</v>
      </c>
    </row>
    <row r="390" spans="1:20" s="2" customFormat="1" ht="22.5" x14ac:dyDescent="0.25">
      <c r="A390" s="20"/>
      <c r="B390" s="21" t="s">
        <v>1024</v>
      </c>
      <c r="C390" s="183" t="s">
        <v>1025</v>
      </c>
      <c r="D390" s="183"/>
      <c r="E390" s="183"/>
      <c r="F390" s="22" t="s">
        <v>71</v>
      </c>
      <c r="G390" s="17" t="s">
        <v>5181</v>
      </c>
      <c r="H390" s="17"/>
      <c r="I390" s="23">
        <v>0.34</v>
      </c>
      <c r="J390" s="109"/>
      <c r="K390" s="132"/>
      <c r="L390" s="147">
        <v>0.34</v>
      </c>
      <c r="M390" s="24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0.3951707451534</v>
      </c>
      <c r="T390" s="2">
        <f t="shared" si="15"/>
        <v>0.3951707451534</v>
      </c>
    </row>
    <row r="391" spans="1:20" s="2" customFormat="1" ht="22.5" x14ac:dyDescent="0.25">
      <c r="A391" s="20"/>
      <c r="B391" s="21" t="s">
        <v>1027</v>
      </c>
      <c r="C391" s="183" t="s">
        <v>1028</v>
      </c>
      <c r="D391" s="183"/>
      <c r="E391" s="183"/>
      <c r="F391" s="22" t="s">
        <v>71</v>
      </c>
      <c r="G391" s="17" t="s">
        <v>5182</v>
      </c>
      <c r="H391" s="17"/>
      <c r="I391" s="23">
        <v>36.65</v>
      </c>
      <c r="J391" s="109"/>
      <c r="K391" s="132"/>
      <c r="L391" s="147">
        <v>36.65</v>
      </c>
      <c r="M391" s="24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42.597081793741502</v>
      </c>
      <c r="T391" s="2">
        <f t="shared" si="15"/>
        <v>42.597081793741502</v>
      </c>
    </row>
    <row r="392" spans="1:20" s="2" customFormat="1" ht="22.5" x14ac:dyDescent="0.25">
      <c r="A392" s="20"/>
      <c r="B392" s="21" t="s">
        <v>1768</v>
      </c>
      <c r="C392" s="183" t="s">
        <v>1769</v>
      </c>
      <c r="D392" s="183"/>
      <c r="E392" s="183"/>
      <c r="F392" s="22" t="s">
        <v>71</v>
      </c>
      <c r="G392" s="17" t="s">
        <v>5183</v>
      </c>
      <c r="H392" s="17"/>
      <c r="I392" s="23">
        <v>50.58</v>
      </c>
      <c r="J392" s="109"/>
      <c r="K392" s="132"/>
      <c r="L392" s="147">
        <v>50.58</v>
      </c>
      <c r="M392" s="24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58.787459676055803</v>
      </c>
      <c r="T392" s="2">
        <f t="shared" si="15"/>
        <v>58.787459676055803</v>
      </c>
    </row>
    <row r="393" spans="1:20" s="2" customFormat="1" ht="22.5" x14ac:dyDescent="0.25">
      <c r="A393" s="25" t="s">
        <v>344</v>
      </c>
      <c r="B393" s="26" t="s">
        <v>778</v>
      </c>
      <c r="C393" s="186" t="s">
        <v>24</v>
      </c>
      <c r="D393" s="186"/>
      <c r="E393" s="186"/>
      <c r="F393" s="27" t="s">
        <v>71</v>
      </c>
      <c r="G393" s="28" t="s">
        <v>347</v>
      </c>
      <c r="H393" s="28"/>
      <c r="I393" s="29">
        <v>0</v>
      </c>
      <c r="J393" s="110"/>
      <c r="K393" s="133"/>
      <c r="L393" s="148">
        <v>0</v>
      </c>
      <c r="M393" s="30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0</v>
      </c>
      <c r="T393" s="2">
        <f t="shared" si="15"/>
        <v>0</v>
      </c>
    </row>
    <row r="394" spans="1:20" s="2" customFormat="1" ht="22.5" x14ac:dyDescent="0.25">
      <c r="A394" s="20"/>
      <c r="B394" s="21" t="s">
        <v>1031</v>
      </c>
      <c r="C394" s="183" t="s">
        <v>1032</v>
      </c>
      <c r="D394" s="183"/>
      <c r="E394" s="183"/>
      <c r="F394" s="22" t="s">
        <v>71</v>
      </c>
      <c r="G394" s="17" t="s">
        <v>5184</v>
      </c>
      <c r="H394" s="17"/>
      <c r="I394" s="23">
        <v>35.06</v>
      </c>
      <c r="J394" s="109"/>
      <c r="K394" s="132"/>
      <c r="L394" s="147">
        <v>35.06</v>
      </c>
      <c r="M394" s="24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40.749077426700602</v>
      </c>
      <c r="T394" s="2">
        <f t="shared" si="15"/>
        <v>40.749077426700602</v>
      </c>
    </row>
    <row r="395" spans="1:20" s="2" customFormat="1" ht="22.5" x14ac:dyDescent="0.25">
      <c r="A395" s="20"/>
      <c r="B395" s="21" t="s">
        <v>341</v>
      </c>
      <c r="C395" s="183" t="s">
        <v>342</v>
      </c>
      <c r="D395" s="183"/>
      <c r="E395" s="183"/>
      <c r="F395" s="22" t="s">
        <v>21</v>
      </c>
      <c r="G395" s="17" t="s">
        <v>5185</v>
      </c>
      <c r="H395" s="17"/>
      <c r="I395" s="23">
        <v>3.34</v>
      </c>
      <c r="J395" s="109"/>
      <c r="K395" s="132"/>
      <c r="L395" s="147">
        <v>3.34</v>
      </c>
      <c r="M395" s="24"/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3.8819714376833998</v>
      </c>
      <c r="T395" s="2">
        <f t="shared" si="15"/>
        <v>3.8819714376833998</v>
      </c>
    </row>
    <row r="396" spans="1:20" s="2" customFormat="1" ht="22.5" x14ac:dyDescent="0.25">
      <c r="A396" s="25" t="s">
        <v>76</v>
      </c>
      <c r="B396" s="26" t="s">
        <v>1773</v>
      </c>
      <c r="C396" s="186" t="s">
        <v>1774</v>
      </c>
      <c r="D396" s="186"/>
      <c r="E396" s="186"/>
      <c r="F396" s="27" t="s">
        <v>71</v>
      </c>
      <c r="G396" s="28" t="s">
        <v>5186</v>
      </c>
      <c r="H396" s="28"/>
      <c r="I396" s="29">
        <v>0</v>
      </c>
      <c r="J396" s="110"/>
      <c r="K396" s="133"/>
      <c r="L396" s="148">
        <v>0</v>
      </c>
      <c r="M396" s="30"/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:20" s="2" customFormat="1" ht="22.5" x14ac:dyDescent="0.25">
      <c r="A397" s="20"/>
      <c r="B397" s="21" t="s">
        <v>1037</v>
      </c>
      <c r="C397" s="183" t="s">
        <v>1038</v>
      </c>
      <c r="D397" s="183"/>
      <c r="E397" s="183"/>
      <c r="F397" s="22" t="s">
        <v>282</v>
      </c>
      <c r="G397" s="17" t="s">
        <v>5187</v>
      </c>
      <c r="H397" s="17"/>
      <c r="I397" s="23">
        <v>0.9</v>
      </c>
      <c r="J397" s="109"/>
      <c r="K397" s="132"/>
      <c r="L397" s="147">
        <v>0.9</v>
      </c>
      <c r="M397" s="24"/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1.0460402077590001</v>
      </c>
      <c r="T397" s="2">
        <f t="shared" si="15"/>
        <v>1.0460402077590001</v>
      </c>
    </row>
    <row r="398" spans="1:20" s="2" customFormat="1" ht="22.5" x14ac:dyDescent="0.25">
      <c r="A398" s="20"/>
      <c r="B398" s="21" t="s">
        <v>1777</v>
      </c>
      <c r="C398" s="183" t="s">
        <v>1778</v>
      </c>
      <c r="D398" s="183"/>
      <c r="E398" s="183"/>
      <c r="F398" s="22" t="s">
        <v>71</v>
      </c>
      <c r="G398" s="17" t="s">
        <v>5188</v>
      </c>
      <c r="H398" s="17"/>
      <c r="I398" s="23">
        <v>97.17</v>
      </c>
      <c r="J398" s="109"/>
      <c r="K398" s="132"/>
      <c r="L398" s="147">
        <v>97.17</v>
      </c>
      <c r="M398" s="24"/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112.93747443104699</v>
      </c>
      <c r="T398" s="2">
        <f t="shared" si="15"/>
        <v>112.93747443104699</v>
      </c>
    </row>
    <row r="399" spans="1:20" s="2" customFormat="1" ht="22.5" x14ac:dyDescent="0.25">
      <c r="A399" s="25" t="s">
        <v>76</v>
      </c>
      <c r="B399" s="26" t="s">
        <v>1043</v>
      </c>
      <c r="C399" s="186" t="s">
        <v>1044</v>
      </c>
      <c r="D399" s="186"/>
      <c r="E399" s="186"/>
      <c r="F399" s="27" t="s">
        <v>71</v>
      </c>
      <c r="G399" s="28" t="s">
        <v>5189</v>
      </c>
      <c r="H399" s="28"/>
      <c r="I399" s="29">
        <v>0</v>
      </c>
      <c r="J399" s="110"/>
      <c r="K399" s="133"/>
      <c r="L399" s="148">
        <v>0</v>
      </c>
      <c r="M399" s="30"/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:20" s="2" customFormat="1" ht="22.5" x14ac:dyDescent="0.25">
      <c r="A400" s="20"/>
      <c r="B400" s="21" t="s">
        <v>1046</v>
      </c>
      <c r="C400" s="183" t="s">
        <v>1047</v>
      </c>
      <c r="D400" s="183"/>
      <c r="E400" s="183"/>
      <c r="F400" s="22" t="s">
        <v>1048</v>
      </c>
      <c r="G400" s="17" t="s">
        <v>5190</v>
      </c>
      <c r="H400" s="17"/>
      <c r="I400" s="23">
        <v>28.33</v>
      </c>
      <c r="J400" s="109"/>
      <c r="K400" s="132"/>
      <c r="L400" s="147">
        <v>28.33</v>
      </c>
      <c r="M400" s="24"/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32.927021206458299</v>
      </c>
      <c r="T400" s="2">
        <f t="shared" si="15"/>
        <v>32.927021206458299</v>
      </c>
    </row>
    <row r="401" spans="1:20" s="2" customFormat="1" ht="22.5" x14ac:dyDescent="0.25">
      <c r="A401" s="10" t="s">
        <v>5191</v>
      </c>
      <c r="B401" s="11" t="s">
        <v>5192</v>
      </c>
      <c r="C401" s="182" t="s">
        <v>4696</v>
      </c>
      <c r="D401" s="182"/>
      <c r="E401" s="182"/>
      <c r="F401" s="10" t="s">
        <v>35</v>
      </c>
      <c r="G401" s="12">
        <v>5</v>
      </c>
      <c r="H401" s="12"/>
      <c r="I401" s="13">
        <v>1213175</v>
      </c>
      <c r="J401" s="72"/>
      <c r="K401" s="131"/>
      <c r="L401" s="72"/>
      <c r="M401" s="13"/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1410033.1433866899</v>
      </c>
      <c r="T401" s="2">
        <f t="shared" si="15"/>
        <v>0</v>
      </c>
    </row>
    <row r="402" spans="1:20" s="2" customFormat="1" ht="15" x14ac:dyDescent="0.25">
      <c r="A402" s="10" t="s">
        <v>413</v>
      </c>
      <c r="B402" s="11" t="s">
        <v>15</v>
      </c>
      <c r="C402" s="182" t="s">
        <v>4699</v>
      </c>
      <c r="D402" s="182"/>
      <c r="E402" s="182"/>
      <c r="F402" s="10" t="s">
        <v>17</v>
      </c>
      <c r="G402" s="12">
        <v>1</v>
      </c>
      <c r="H402" s="12"/>
      <c r="I402" s="13">
        <v>2156</v>
      </c>
      <c r="J402" s="72"/>
      <c r="K402" s="131"/>
      <c r="L402" s="72">
        <v>36</v>
      </c>
      <c r="M402" s="13"/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2505.8474310315601</v>
      </c>
      <c r="T402" s="2">
        <f t="shared" si="15"/>
        <v>41.841608310360002</v>
      </c>
    </row>
    <row r="403" spans="1:20" s="2" customFormat="1" ht="15" x14ac:dyDescent="0.25">
      <c r="A403" s="14"/>
      <c r="B403" s="15"/>
      <c r="C403" s="15"/>
      <c r="D403" s="15"/>
      <c r="E403" s="16" t="s">
        <v>18</v>
      </c>
      <c r="F403" s="16"/>
      <c r="G403" s="17"/>
      <c r="H403" s="17"/>
      <c r="I403" s="18">
        <v>4647</v>
      </c>
      <c r="J403" s="114"/>
      <c r="K403" s="138"/>
      <c r="L403" s="151"/>
      <c r="M403" s="19"/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ref="S403:S454" si="16">I403*N403*O403*P403*Q403*R403</f>
        <v>5401.0542727289703</v>
      </c>
      <c r="T403" s="2">
        <f t="shared" ref="T403:T454" si="17">L403*N403*O403*P403*Q403*R403</f>
        <v>0</v>
      </c>
    </row>
    <row r="404" spans="1:20" s="2" customFormat="1" ht="22.5" x14ac:dyDescent="0.25">
      <c r="A404" s="20"/>
      <c r="B404" s="21" t="s">
        <v>19</v>
      </c>
      <c r="C404" s="183" t="s">
        <v>20</v>
      </c>
      <c r="D404" s="183"/>
      <c r="E404" s="183"/>
      <c r="F404" s="22" t="s">
        <v>21</v>
      </c>
      <c r="G404" s="17" t="s">
        <v>1534</v>
      </c>
      <c r="H404" s="17"/>
      <c r="I404" s="23">
        <v>1.1299999999999999</v>
      </c>
      <c r="J404" s="109"/>
      <c r="K404" s="132"/>
      <c r="L404" s="147">
        <v>1.1299999999999999</v>
      </c>
      <c r="M404" s="24"/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6"/>
        <v>1.3133615941862999</v>
      </c>
      <c r="T404" s="2">
        <f t="shared" si="17"/>
        <v>1.3133615941862999</v>
      </c>
    </row>
    <row r="405" spans="1:20" s="2" customFormat="1" ht="22.5" x14ac:dyDescent="0.25">
      <c r="A405" s="20"/>
      <c r="B405" s="21" t="s">
        <v>23</v>
      </c>
      <c r="C405" s="183" t="s">
        <v>24</v>
      </c>
      <c r="D405" s="183"/>
      <c r="E405" s="183"/>
      <c r="F405" s="22" t="s">
        <v>21</v>
      </c>
      <c r="G405" s="17" t="s">
        <v>1534</v>
      </c>
      <c r="H405" s="17"/>
      <c r="I405" s="23">
        <v>1.56</v>
      </c>
      <c r="J405" s="109"/>
      <c r="K405" s="132"/>
      <c r="L405" s="147">
        <v>1.56</v>
      </c>
      <c r="M405" s="24"/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6"/>
        <v>1.8131363601156001</v>
      </c>
      <c r="T405" s="2">
        <f t="shared" si="17"/>
        <v>1.8131363601156001</v>
      </c>
    </row>
    <row r="406" spans="1:20" s="2" customFormat="1" ht="22.5" x14ac:dyDescent="0.25">
      <c r="A406" s="20"/>
      <c r="B406" s="21" t="s">
        <v>25</v>
      </c>
      <c r="C406" s="183" t="s">
        <v>26</v>
      </c>
      <c r="D406" s="183"/>
      <c r="E406" s="183"/>
      <c r="F406" s="22" t="s">
        <v>21</v>
      </c>
      <c r="G406" s="17" t="s">
        <v>1535</v>
      </c>
      <c r="H406" s="17"/>
      <c r="I406" s="23">
        <v>0.51</v>
      </c>
      <c r="J406" s="109"/>
      <c r="K406" s="132"/>
      <c r="L406" s="147">
        <v>0.51</v>
      </c>
      <c r="M406" s="24"/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6"/>
        <v>0.59275611773009995</v>
      </c>
      <c r="T406" s="2">
        <f t="shared" si="17"/>
        <v>0.59275611773009995</v>
      </c>
    </row>
    <row r="407" spans="1:20" s="2" customFormat="1" ht="22.5" x14ac:dyDescent="0.25">
      <c r="A407" s="20"/>
      <c r="B407" s="21" t="s">
        <v>28</v>
      </c>
      <c r="C407" s="183" t="s">
        <v>29</v>
      </c>
      <c r="D407" s="183"/>
      <c r="E407" s="183"/>
      <c r="F407" s="22" t="s">
        <v>30</v>
      </c>
      <c r="G407" s="17" t="s">
        <v>1536</v>
      </c>
      <c r="H407" s="17"/>
      <c r="I407" s="23">
        <v>0.89</v>
      </c>
      <c r="J407" s="109"/>
      <c r="K407" s="132"/>
      <c r="L407" s="147">
        <v>0.89</v>
      </c>
      <c r="M407" s="24"/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6"/>
        <v>1.0344175387839001</v>
      </c>
      <c r="T407" s="2">
        <f t="shared" si="17"/>
        <v>1.0344175387839001</v>
      </c>
    </row>
    <row r="408" spans="1:20" s="2" customFormat="1" ht="22.5" x14ac:dyDescent="0.25">
      <c r="A408" s="10" t="s">
        <v>5193</v>
      </c>
      <c r="B408" s="11" t="s">
        <v>5194</v>
      </c>
      <c r="C408" s="182" t="s">
        <v>5195</v>
      </c>
      <c r="D408" s="182"/>
      <c r="E408" s="182"/>
      <c r="F408" s="10" t="s">
        <v>880</v>
      </c>
      <c r="G408" s="12">
        <v>1</v>
      </c>
      <c r="H408" s="12"/>
      <c r="I408" s="13">
        <v>144341</v>
      </c>
      <c r="J408" s="72"/>
      <c r="K408" s="131"/>
      <c r="L408" s="72"/>
      <c r="M408" s="13"/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6"/>
        <v>167762.76625349099</v>
      </c>
      <c r="T408" s="2">
        <f t="shared" si="17"/>
        <v>0</v>
      </c>
    </row>
    <row r="409" spans="1:20" s="2" customFormat="1" ht="15" x14ac:dyDescent="0.25">
      <c r="A409" s="10" t="s">
        <v>425</v>
      </c>
      <c r="B409" s="11" t="s">
        <v>15</v>
      </c>
      <c r="C409" s="182" t="s">
        <v>4699</v>
      </c>
      <c r="D409" s="182"/>
      <c r="E409" s="182"/>
      <c r="F409" s="10" t="s">
        <v>17</v>
      </c>
      <c r="G409" s="12">
        <v>1</v>
      </c>
      <c r="H409" s="12"/>
      <c r="I409" s="13">
        <v>2156</v>
      </c>
      <c r="J409" s="72"/>
      <c r="K409" s="131"/>
      <c r="L409" s="72">
        <v>36</v>
      </c>
      <c r="M409" s="13"/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6"/>
        <v>2505.8474310315601</v>
      </c>
      <c r="T409" s="2">
        <f t="shared" si="17"/>
        <v>41.841608310360002</v>
      </c>
    </row>
    <row r="410" spans="1:20" s="2" customFormat="1" ht="15" x14ac:dyDescent="0.25">
      <c r="A410" s="14"/>
      <c r="B410" s="15"/>
      <c r="C410" s="15"/>
      <c r="D410" s="15"/>
      <c r="E410" s="16" t="s">
        <v>18</v>
      </c>
      <c r="F410" s="16"/>
      <c r="G410" s="17"/>
      <c r="H410" s="17"/>
      <c r="I410" s="18">
        <v>4647</v>
      </c>
      <c r="J410" s="114"/>
      <c r="K410" s="138"/>
      <c r="L410" s="151"/>
      <c r="M410" s="19"/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6"/>
        <v>5401.0542727289703</v>
      </c>
      <c r="T410" s="2">
        <f t="shared" si="17"/>
        <v>0</v>
      </c>
    </row>
    <row r="411" spans="1:20" s="2" customFormat="1" ht="22.5" x14ac:dyDescent="0.25">
      <c r="A411" s="20"/>
      <c r="B411" s="21" t="s">
        <v>19</v>
      </c>
      <c r="C411" s="183" t="s">
        <v>20</v>
      </c>
      <c r="D411" s="183"/>
      <c r="E411" s="183"/>
      <c r="F411" s="22" t="s">
        <v>21</v>
      </c>
      <c r="G411" s="17" t="s">
        <v>1534</v>
      </c>
      <c r="H411" s="17"/>
      <c r="I411" s="23">
        <v>1.1299999999999999</v>
      </c>
      <c r="J411" s="109"/>
      <c r="K411" s="132"/>
      <c r="L411" s="147">
        <v>1.1299999999999999</v>
      </c>
      <c r="M411" s="24"/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6"/>
        <v>1.3133615941862999</v>
      </c>
      <c r="T411" s="2">
        <f t="shared" si="17"/>
        <v>1.3133615941862999</v>
      </c>
    </row>
    <row r="412" spans="1:20" s="2" customFormat="1" ht="22.5" x14ac:dyDescent="0.25">
      <c r="A412" s="20"/>
      <c r="B412" s="21" t="s">
        <v>23</v>
      </c>
      <c r="C412" s="183" t="s">
        <v>24</v>
      </c>
      <c r="D412" s="183"/>
      <c r="E412" s="183"/>
      <c r="F412" s="22" t="s">
        <v>21</v>
      </c>
      <c r="G412" s="17" t="s">
        <v>1534</v>
      </c>
      <c r="H412" s="17"/>
      <c r="I412" s="23">
        <v>1.56</v>
      </c>
      <c r="J412" s="109"/>
      <c r="K412" s="132"/>
      <c r="L412" s="147">
        <v>1.56</v>
      </c>
      <c r="M412" s="24"/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6"/>
        <v>1.8131363601156001</v>
      </c>
      <c r="T412" s="2">
        <f t="shared" si="17"/>
        <v>1.8131363601156001</v>
      </c>
    </row>
    <row r="413" spans="1:20" s="2" customFormat="1" ht="22.5" x14ac:dyDescent="0.25">
      <c r="A413" s="20"/>
      <c r="B413" s="21" t="s">
        <v>25</v>
      </c>
      <c r="C413" s="183" t="s">
        <v>26</v>
      </c>
      <c r="D413" s="183"/>
      <c r="E413" s="183"/>
      <c r="F413" s="22" t="s">
        <v>21</v>
      </c>
      <c r="G413" s="17" t="s">
        <v>1535</v>
      </c>
      <c r="H413" s="17"/>
      <c r="I413" s="23">
        <v>0.51</v>
      </c>
      <c r="J413" s="109"/>
      <c r="K413" s="132"/>
      <c r="L413" s="147">
        <v>0.51</v>
      </c>
      <c r="M413" s="24"/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6"/>
        <v>0.59275611773009995</v>
      </c>
      <c r="T413" s="2">
        <f t="shared" si="17"/>
        <v>0.59275611773009995</v>
      </c>
    </row>
    <row r="414" spans="1:20" s="2" customFormat="1" ht="22.5" x14ac:dyDescent="0.25">
      <c r="A414" s="20"/>
      <c r="B414" s="21" t="s">
        <v>28</v>
      </c>
      <c r="C414" s="183" t="s">
        <v>29</v>
      </c>
      <c r="D414" s="183"/>
      <c r="E414" s="183"/>
      <c r="F414" s="22" t="s">
        <v>30</v>
      </c>
      <c r="G414" s="17" t="s">
        <v>1536</v>
      </c>
      <c r="H414" s="17"/>
      <c r="I414" s="23">
        <v>0.89</v>
      </c>
      <c r="J414" s="109"/>
      <c r="K414" s="132"/>
      <c r="L414" s="147">
        <v>0.89</v>
      </c>
      <c r="M414" s="24"/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6"/>
        <v>1.0344175387839001</v>
      </c>
      <c r="T414" s="2">
        <f t="shared" si="17"/>
        <v>1.0344175387839001</v>
      </c>
    </row>
    <row r="415" spans="1:20" s="2" customFormat="1" ht="22.5" x14ac:dyDescent="0.25">
      <c r="A415" s="10" t="s">
        <v>5196</v>
      </c>
      <c r="B415" s="11" t="s">
        <v>5194</v>
      </c>
      <c r="C415" s="182" t="s">
        <v>4700</v>
      </c>
      <c r="D415" s="182"/>
      <c r="E415" s="182"/>
      <c r="F415" s="10" t="s">
        <v>880</v>
      </c>
      <c r="G415" s="12">
        <v>1</v>
      </c>
      <c r="H415" s="12"/>
      <c r="I415" s="13">
        <v>119934</v>
      </c>
      <c r="J415" s="72"/>
      <c r="K415" s="131"/>
      <c r="L415" s="72"/>
      <c r="M415" s="13"/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6"/>
        <v>139395.31808596401</v>
      </c>
      <c r="T415" s="2">
        <f t="shared" si="17"/>
        <v>0</v>
      </c>
    </row>
    <row r="416" spans="1:20" s="2" customFormat="1" ht="15" x14ac:dyDescent="0.25">
      <c r="A416" s="10" t="s">
        <v>431</v>
      </c>
      <c r="B416" s="11" t="s">
        <v>1537</v>
      </c>
      <c r="C416" s="182" t="s">
        <v>4701</v>
      </c>
      <c r="D416" s="182"/>
      <c r="E416" s="182"/>
      <c r="F416" s="10" t="s">
        <v>17</v>
      </c>
      <c r="G416" s="12">
        <v>2</v>
      </c>
      <c r="H416" s="12"/>
      <c r="I416" s="13">
        <v>678</v>
      </c>
      <c r="J416" s="72"/>
      <c r="K416" s="131"/>
      <c r="L416" s="72">
        <v>23</v>
      </c>
      <c r="M416" s="13"/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6"/>
        <v>788.01695651177999</v>
      </c>
      <c r="T416" s="2">
        <f t="shared" si="17"/>
        <v>26.73213864273</v>
      </c>
    </row>
    <row r="417" spans="1:20" s="2" customFormat="1" ht="15" x14ac:dyDescent="0.25">
      <c r="A417" s="14"/>
      <c r="B417" s="15"/>
      <c r="C417" s="15"/>
      <c r="D417" s="15"/>
      <c r="E417" s="16" t="s">
        <v>18</v>
      </c>
      <c r="F417" s="16"/>
      <c r="G417" s="17"/>
      <c r="H417" s="17"/>
      <c r="I417" s="18">
        <v>1569</v>
      </c>
      <c r="J417" s="114"/>
      <c r="K417" s="138"/>
      <c r="L417" s="151"/>
      <c r="M417" s="19"/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6"/>
        <v>1823.59676219319</v>
      </c>
      <c r="T417" s="2">
        <f t="shared" si="17"/>
        <v>0</v>
      </c>
    </row>
    <row r="418" spans="1:20" s="2" customFormat="1" ht="22.5" x14ac:dyDescent="0.25">
      <c r="A418" s="20"/>
      <c r="B418" s="21" t="s">
        <v>1539</v>
      </c>
      <c r="C418" s="183" t="s">
        <v>1540</v>
      </c>
      <c r="D418" s="183"/>
      <c r="E418" s="183"/>
      <c r="F418" s="22" t="s">
        <v>21</v>
      </c>
      <c r="G418" s="17" t="s">
        <v>1615</v>
      </c>
      <c r="H418" s="17"/>
      <c r="I418" s="23">
        <v>2.29</v>
      </c>
      <c r="J418" s="109"/>
      <c r="K418" s="132"/>
      <c r="L418" s="147">
        <v>2.29</v>
      </c>
      <c r="M418" s="24"/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6"/>
        <v>2.6615911952979001</v>
      </c>
      <c r="T418" s="2">
        <f t="shared" si="17"/>
        <v>2.6615911952979001</v>
      </c>
    </row>
    <row r="419" spans="1:20" s="2" customFormat="1" ht="22.5" x14ac:dyDescent="0.25">
      <c r="A419" s="20"/>
      <c r="B419" s="21" t="s">
        <v>28</v>
      </c>
      <c r="C419" s="183" t="s">
        <v>29</v>
      </c>
      <c r="D419" s="183"/>
      <c r="E419" s="183"/>
      <c r="F419" s="22" t="s">
        <v>30</v>
      </c>
      <c r="G419" s="17" t="s">
        <v>1616</v>
      </c>
      <c r="H419" s="17"/>
      <c r="I419" s="23">
        <v>0.4</v>
      </c>
      <c r="J419" s="109"/>
      <c r="K419" s="132"/>
      <c r="L419" s="147">
        <v>0.4</v>
      </c>
      <c r="M419" s="24"/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6"/>
        <v>0.46490675900400003</v>
      </c>
      <c r="T419" s="2">
        <f t="shared" si="17"/>
        <v>0.46490675900400003</v>
      </c>
    </row>
    <row r="420" spans="1:20" s="2" customFormat="1" ht="22.5" x14ac:dyDescent="0.25">
      <c r="A420" s="10" t="s">
        <v>5197</v>
      </c>
      <c r="B420" s="11" t="s">
        <v>5198</v>
      </c>
      <c r="C420" s="182" t="s">
        <v>4217</v>
      </c>
      <c r="D420" s="182"/>
      <c r="E420" s="182"/>
      <c r="F420" s="10" t="s">
        <v>880</v>
      </c>
      <c r="G420" s="12">
        <v>2</v>
      </c>
      <c r="H420" s="12"/>
      <c r="I420" s="13">
        <v>96630</v>
      </c>
      <c r="J420" s="72"/>
      <c r="K420" s="131"/>
      <c r="L420" s="72"/>
      <c r="M420" s="13"/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6"/>
        <v>112309.850306391</v>
      </c>
      <c r="T420" s="2">
        <f t="shared" si="17"/>
        <v>0</v>
      </c>
    </row>
    <row r="421" spans="1:20" s="2" customFormat="1" ht="15" x14ac:dyDescent="0.25">
      <c r="A421" s="10" t="s">
        <v>437</v>
      </c>
      <c r="B421" s="11" t="s">
        <v>5199</v>
      </c>
      <c r="C421" s="182" t="s">
        <v>5200</v>
      </c>
      <c r="D421" s="182"/>
      <c r="E421" s="182"/>
      <c r="F421" s="10" t="s">
        <v>1717</v>
      </c>
      <c r="G421" s="12">
        <v>4</v>
      </c>
      <c r="H421" s="12"/>
      <c r="I421" s="13">
        <v>15006</v>
      </c>
      <c r="J421" s="72"/>
      <c r="K421" s="131"/>
      <c r="L421" s="72">
        <v>5520</v>
      </c>
      <c r="M421" s="13"/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6"/>
        <v>17440.977064035102</v>
      </c>
      <c r="T421" s="2">
        <f t="shared" si="17"/>
        <v>6415.7132742552003</v>
      </c>
    </row>
    <row r="422" spans="1:20" s="2" customFormat="1" ht="15" x14ac:dyDescent="0.25">
      <c r="A422" s="14"/>
      <c r="B422" s="15"/>
      <c r="C422" s="15"/>
      <c r="D422" s="15"/>
      <c r="E422" s="16" t="s">
        <v>18</v>
      </c>
      <c r="F422" s="16"/>
      <c r="G422" s="17"/>
      <c r="H422" s="17"/>
      <c r="I422" s="18">
        <v>32869</v>
      </c>
      <c r="J422" s="114"/>
      <c r="K422" s="138"/>
      <c r="L422" s="151"/>
      <c r="M422" s="19"/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6"/>
        <v>38202.5506542562</v>
      </c>
      <c r="T422" s="2">
        <f t="shared" si="17"/>
        <v>0</v>
      </c>
    </row>
    <row r="423" spans="1:20" s="2" customFormat="1" ht="22.5" x14ac:dyDescent="0.25">
      <c r="A423" s="20"/>
      <c r="B423" s="21" t="s">
        <v>41</v>
      </c>
      <c r="C423" s="183" t="s">
        <v>42</v>
      </c>
      <c r="D423" s="183"/>
      <c r="E423" s="183"/>
      <c r="F423" s="22" t="s">
        <v>21</v>
      </c>
      <c r="G423" s="17" t="s">
        <v>5201</v>
      </c>
      <c r="H423" s="17"/>
      <c r="I423" s="23">
        <v>29.95</v>
      </c>
      <c r="J423" s="109"/>
      <c r="K423" s="132"/>
      <c r="L423" s="147">
        <v>29.95</v>
      </c>
      <c r="M423" s="24"/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6"/>
        <v>34.8098935804245</v>
      </c>
      <c r="T423" s="2">
        <f t="shared" si="17"/>
        <v>34.8098935804245</v>
      </c>
    </row>
    <row r="424" spans="1:20" s="2" customFormat="1" ht="22.5" x14ac:dyDescent="0.25">
      <c r="A424" s="20"/>
      <c r="B424" s="21" t="s">
        <v>778</v>
      </c>
      <c r="C424" s="183" t="s">
        <v>24</v>
      </c>
      <c r="D424" s="183"/>
      <c r="E424" s="183"/>
      <c r="F424" s="22" t="s">
        <v>71</v>
      </c>
      <c r="G424" s="17" t="s">
        <v>4291</v>
      </c>
      <c r="H424" s="17"/>
      <c r="I424" s="23">
        <v>11.25</v>
      </c>
      <c r="J424" s="109"/>
      <c r="K424" s="132"/>
      <c r="L424" s="147">
        <v>11.25</v>
      </c>
      <c r="M424" s="24"/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6"/>
        <v>13.0755025969875</v>
      </c>
      <c r="T424" s="2">
        <f t="shared" si="17"/>
        <v>13.0755025969875</v>
      </c>
    </row>
    <row r="425" spans="1:20" s="2" customFormat="1" ht="22.5" x14ac:dyDescent="0.25">
      <c r="A425" s="20"/>
      <c r="B425" s="21" t="s">
        <v>1910</v>
      </c>
      <c r="C425" s="183" t="s">
        <v>1911</v>
      </c>
      <c r="D425" s="183"/>
      <c r="E425" s="183"/>
      <c r="F425" s="22" t="s">
        <v>165</v>
      </c>
      <c r="G425" s="17" t="s">
        <v>1594</v>
      </c>
      <c r="H425" s="17"/>
      <c r="I425" s="23">
        <v>25.08</v>
      </c>
      <c r="J425" s="109"/>
      <c r="K425" s="132"/>
      <c r="L425" s="147">
        <v>25.08</v>
      </c>
      <c r="M425" s="24"/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6"/>
        <v>29.149653789550801</v>
      </c>
      <c r="T425" s="2">
        <f t="shared" si="17"/>
        <v>29.149653789550801</v>
      </c>
    </row>
    <row r="426" spans="1:20" s="2" customFormat="1" ht="22.5" x14ac:dyDescent="0.25">
      <c r="A426" s="20"/>
      <c r="B426" s="21" t="s">
        <v>1913</v>
      </c>
      <c r="C426" s="183" t="s">
        <v>1914</v>
      </c>
      <c r="D426" s="183"/>
      <c r="E426" s="183"/>
      <c r="F426" s="22" t="s">
        <v>930</v>
      </c>
      <c r="G426" s="17" t="s">
        <v>1822</v>
      </c>
      <c r="H426" s="17"/>
      <c r="I426" s="23">
        <v>162.47999999999999</v>
      </c>
      <c r="J426" s="109"/>
      <c r="K426" s="132"/>
      <c r="L426" s="147">
        <v>162.47999999999999</v>
      </c>
      <c r="M426" s="24"/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6"/>
        <v>188.845125507425</v>
      </c>
      <c r="T426" s="2">
        <f t="shared" si="17"/>
        <v>188.845125507425</v>
      </c>
    </row>
    <row r="427" spans="1:20" s="2" customFormat="1" ht="22.5" x14ac:dyDescent="0.25">
      <c r="A427" s="25" t="s">
        <v>76</v>
      </c>
      <c r="B427" s="26" t="s">
        <v>1719</v>
      </c>
      <c r="C427" s="186" t="s">
        <v>1720</v>
      </c>
      <c r="D427" s="186"/>
      <c r="E427" s="186"/>
      <c r="F427" s="27" t="s">
        <v>79</v>
      </c>
      <c r="G427" s="28" t="s">
        <v>1318</v>
      </c>
      <c r="H427" s="28"/>
      <c r="I427" s="29">
        <v>0</v>
      </c>
      <c r="J427" s="110"/>
      <c r="K427" s="133"/>
      <c r="L427" s="148">
        <v>0</v>
      </c>
      <c r="M427" s="30"/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6"/>
        <v>0</v>
      </c>
      <c r="T427" s="2">
        <f t="shared" si="17"/>
        <v>0</v>
      </c>
    </row>
    <row r="428" spans="1:20" s="2" customFormat="1" ht="22.5" x14ac:dyDescent="0.25">
      <c r="A428" s="20"/>
      <c r="B428" s="21" t="s">
        <v>1915</v>
      </c>
      <c r="C428" s="183" t="s">
        <v>1916</v>
      </c>
      <c r="D428" s="183"/>
      <c r="E428" s="183"/>
      <c r="F428" s="22" t="s">
        <v>165</v>
      </c>
      <c r="G428" s="17" t="s">
        <v>5202</v>
      </c>
      <c r="H428" s="17"/>
      <c r="I428" s="23">
        <v>398.41</v>
      </c>
      <c r="J428" s="109"/>
      <c r="K428" s="132"/>
      <c r="L428" s="147">
        <v>398.41</v>
      </c>
      <c r="M428" s="24"/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6"/>
        <v>463.05875463695901</v>
      </c>
      <c r="T428" s="2">
        <f t="shared" si="17"/>
        <v>463.05875463695901</v>
      </c>
    </row>
    <row r="429" spans="1:20" s="2" customFormat="1" ht="22.5" x14ac:dyDescent="0.25">
      <c r="A429" s="20"/>
      <c r="B429" s="21" t="s">
        <v>784</v>
      </c>
      <c r="C429" s="183" t="s">
        <v>785</v>
      </c>
      <c r="D429" s="183"/>
      <c r="E429" s="183"/>
      <c r="F429" s="22" t="s">
        <v>71</v>
      </c>
      <c r="G429" s="17" t="s">
        <v>5203</v>
      </c>
      <c r="H429" s="17"/>
      <c r="I429" s="23">
        <v>10.18</v>
      </c>
      <c r="J429" s="109"/>
      <c r="K429" s="132"/>
      <c r="L429" s="147">
        <v>10.18</v>
      </c>
      <c r="M429" s="24"/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6"/>
        <v>11.8318770166518</v>
      </c>
      <c r="T429" s="2">
        <f t="shared" si="17"/>
        <v>11.8318770166518</v>
      </c>
    </row>
    <row r="430" spans="1:20" s="2" customFormat="1" ht="22.5" x14ac:dyDescent="0.25">
      <c r="A430" s="10" t="s">
        <v>5204</v>
      </c>
      <c r="B430" s="11" t="s">
        <v>5205</v>
      </c>
      <c r="C430" s="182" t="s">
        <v>5206</v>
      </c>
      <c r="D430" s="182"/>
      <c r="E430" s="182"/>
      <c r="F430" s="10" t="s">
        <v>880</v>
      </c>
      <c r="G430" s="12">
        <v>1</v>
      </c>
      <c r="H430" s="12"/>
      <c r="I430" s="13">
        <v>27750</v>
      </c>
      <c r="J430" s="72"/>
      <c r="K430" s="131"/>
      <c r="L430" s="72"/>
      <c r="M430" s="13"/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6"/>
        <v>32252.9064059025</v>
      </c>
      <c r="T430" s="2">
        <f t="shared" si="17"/>
        <v>0</v>
      </c>
    </row>
    <row r="431" spans="1:20" s="2" customFormat="1" ht="22.5" x14ac:dyDescent="0.25">
      <c r="A431" s="10" t="s">
        <v>5207</v>
      </c>
      <c r="B431" s="11" t="s">
        <v>5169</v>
      </c>
      <c r="C431" s="182" t="s">
        <v>5208</v>
      </c>
      <c r="D431" s="182"/>
      <c r="E431" s="182"/>
      <c r="F431" s="10" t="s">
        <v>880</v>
      </c>
      <c r="G431" s="12">
        <v>1</v>
      </c>
      <c r="H431" s="12"/>
      <c r="I431" s="13">
        <v>27750</v>
      </c>
      <c r="J431" s="72"/>
      <c r="K431" s="131"/>
      <c r="L431" s="72"/>
      <c r="M431" s="13"/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6"/>
        <v>32252.9064059025</v>
      </c>
      <c r="T431" s="2">
        <f t="shared" si="17"/>
        <v>0</v>
      </c>
    </row>
    <row r="432" spans="1:20" s="2" customFormat="1" ht="22.5" x14ac:dyDescent="0.25">
      <c r="A432" s="10" t="s">
        <v>5209</v>
      </c>
      <c r="B432" s="11" t="s">
        <v>5169</v>
      </c>
      <c r="C432" s="182" t="s">
        <v>5210</v>
      </c>
      <c r="D432" s="182"/>
      <c r="E432" s="182"/>
      <c r="F432" s="10" t="s">
        <v>880</v>
      </c>
      <c r="G432" s="12">
        <v>1</v>
      </c>
      <c r="H432" s="12"/>
      <c r="I432" s="13">
        <v>29082</v>
      </c>
      <c r="J432" s="72"/>
      <c r="K432" s="131"/>
      <c r="L432" s="72"/>
      <c r="M432" s="13"/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6"/>
        <v>33801.045913385802</v>
      </c>
      <c r="T432" s="2">
        <f t="shared" si="17"/>
        <v>0</v>
      </c>
    </row>
    <row r="433" spans="1:20" s="2" customFormat="1" ht="22.5" x14ac:dyDescent="0.25">
      <c r="A433" s="10" t="s">
        <v>5211</v>
      </c>
      <c r="B433" s="11" t="s">
        <v>5169</v>
      </c>
      <c r="C433" s="182" t="s">
        <v>5212</v>
      </c>
      <c r="D433" s="182"/>
      <c r="E433" s="182"/>
      <c r="F433" s="10" t="s">
        <v>880</v>
      </c>
      <c r="G433" s="12">
        <v>1</v>
      </c>
      <c r="H433" s="12"/>
      <c r="I433" s="13">
        <v>29082</v>
      </c>
      <c r="J433" s="72"/>
      <c r="K433" s="131"/>
      <c r="L433" s="72"/>
      <c r="M433" s="13"/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6"/>
        <v>33801.045913385802</v>
      </c>
      <c r="T433" s="2">
        <f t="shared" si="17"/>
        <v>0</v>
      </c>
    </row>
    <row r="434" spans="1:20" s="2" customFormat="1" ht="15" x14ac:dyDescent="0.25">
      <c r="A434" s="10" t="s">
        <v>452</v>
      </c>
      <c r="B434" s="11" t="s">
        <v>1907</v>
      </c>
      <c r="C434" s="182" t="s">
        <v>5213</v>
      </c>
      <c r="D434" s="182"/>
      <c r="E434" s="182"/>
      <c r="F434" s="10" t="s">
        <v>1717</v>
      </c>
      <c r="G434" s="12">
        <v>2</v>
      </c>
      <c r="H434" s="12"/>
      <c r="I434" s="13">
        <v>10045</v>
      </c>
      <c r="J434" s="72"/>
      <c r="K434" s="131"/>
      <c r="L434" s="72">
        <v>3204</v>
      </c>
      <c r="M434" s="13"/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11674.9709854879</v>
      </c>
      <c r="T434" s="2">
        <f t="shared" si="17"/>
        <v>3723.9031396220398</v>
      </c>
    </row>
    <row r="435" spans="1:20" s="2" customFormat="1" ht="15" x14ac:dyDescent="0.25">
      <c r="A435" s="14"/>
      <c r="B435" s="15"/>
      <c r="C435" s="15"/>
      <c r="D435" s="15"/>
      <c r="E435" s="16" t="s">
        <v>18</v>
      </c>
      <c r="F435" s="16"/>
      <c r="G435" s="17"/>
      <c r="H435" s="17"/>
      <c r="I435" s="18">
        <v>22814</v>
      </c>
      <c r="J435" s="114"/>
      <c r="K435" s="138"/>
      <c r="L435" s="151"/>
      <c r="M435" s="19"/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26515.956999793099</v>
      </c>
      <c r="T435" s="2">
        <f t="shared" si="17"/>
        <v>0</v>
      </c>
    </row>
    <row r="436" spans="1:20" s="2" customFormat="1" ht="22.5" x14ac:dyDescent="0.25">
      <c r="A436" s="20"/>
      <c r="B436" s="21" t="s">
        <v>41</v>
      </c>
      <c r="C436" s="183" t="s">
        <v>42</v>
      </c>
      <c r="D436" s="183"/>
      <c r="E436" s="183"/>
      <c r="F436" s="22" t="s">
        <v>21</v>
      </c>
      <c r="G436" s="17" t="s">
        <v>1909</v>
      </c>
      <c r="H436" s="17"/>
      <c r="I436" s="23">
        <v>40.25</v>
      </c>
      <c r="J436" s="109"/>
      <c r="K436" s="132"/>
      <c r="L436" s="147">
        <v>40.25</v>
      </c>
      <c r="M436" s="24"/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46.781242624777498</v>
      </c>
      <c r="T436" s="2">
        <f t="shared" si="17"/>
        <v>46.781242624777498</v>
      </c>
    </row>
    <row r="437" spans="1:20" s="2" customFormat="1" ht="22.5" x14ac:dyDescent="0.25">
      <c r="A437" s="20"/>
      <c r="B437" s="21" t="s">
        <v>778</v>
      </c>
      <c r="C437" s="183" t="s">
        <v>24</v>
      </c>
      <c r="D437" s="183"/>
      <c r="E437" s="183"/>
      <c r="F437" s="22" t="s">
        <v>71</v>
      </c>
      <c r="G437" s="17" t="s">
        <v>694</v>
      </c>
      <c r="H437" s="17"/>
      <c r="I437" s="23">
        <v>25.01</v>
      </c>
      <c r="J437" s="109"/>
      <c r="K437" s="132"/>
      <c r="L437" s="147">
        <v>25.01</v>
      </c>
      <c r="M437" s="24"/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29.068295106725099</v>
      </c>
      <c r="T437" s="2">
        <f t="shared" si="17"/>
        <v>29.068295106725099</v>
      </c>
    </row>
    <row r="438" spans="1:20" s="2" customFormat="1" ht="22.5" x14ac:dyDescent="0.25">
      <c r="A438" s="20"/>
      <c r="B438" s="21" t="s">
        <v>1910</v>
      </c>
      <c r="C438" s="183" t="s">
        <v>1911</v>
      </c>
      <c r="D438" s="183"/>
      <c r="E438" s="183"/>
      <c r="F438" s="22" t="s">
        <v>165</v>
      </c>
      <c r="G438" s="17" t="s">
        <v>1912</v>
      </c>
      <c r="H438" s="17"/>
      <c r="I438" s="23">
        <v>12.54</v>
      </c>
      <c r="J438" s="109"/>
      <c r="K438" s="132"/>
      <c r="L438" s="147">
        <v>12.54</v>
      </c>
      <c r="M438" s="24"/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14.5748268947754</v>
      </c>
      <c r="T438" s="2">
        <f t="shared" si="17"/>
        <v>14.5748268947754</v>
      </c>
    </row>
    <row r="439" spans="1:20" s="2" customFormat="1" ht="22.5" x14ac:dyDescent="0.25">
      <c r="A439" s="20"/>
      <c r="B439" s="21" t="s">
        <v>1913</v>
      </c>
      <c r="C439" s="183" t="s">
        <v>1914</v>
      </c>
      <c r="D439" s="183"/>
      <c r="E439" s="183"/>
      <c r="F439" s="22" t="s">
        <v>930</v>
      </c>
      <c r="G439" s="17" t="s">
        <v>1616</v>
      </c>
      <c r="H439" s="17"/>
      <c r="I439" s="23">
        <v>81.239999999999995</v>
      </c>
      <c r="J439" s="109"/>
      <c r="K439" s="132"/>
      <c r="L439" s="147">
        <v>81.239999999999995</v>
      </c>
      <c r="M439" s="24"/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94.422562753712398</v>
      </c>
      <c r="T439" s="2">
        <f t="shared" si="17"/>
        <v>94.422562753712398</v>
      </c>
    </row>
    <row r="440" spans="1:20" s="2" customFormat="1" ht="22.5" x14ac:dyDescent="0.25">
      <c r="A440" s="25" t="s">
        <v>76</v>
      </c>
      <c r="B440" s="26" t="s">
        <v>1719</v>
      </c>
      <c r="C440" s="186" t="s">
        <v>1720</v>
      </c>
      <c r="D440" s="186"/>
      <c r="E440" s="186"/>
      <c r="F440" s="27" t="s">
        <v>79</v>
      </c>
      <c r="G440" s="28" t="s">
        <v>91</v>
      </c>
      <c r="H440" s="28"/>
      <c r="I440" s="29">
        <v>0</v>
      </c>
      <c r="J440" s="110"/>
      <c r="K440" s="133"/>
      <c r="L440" s="148">
        <v>0</v>
      </c>
      <c r="M440" s="30"/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0</v>
      </c>
      <c r="T440" s="2">
        <f t="shared" si="17"/>
        <v>0</v>
      </c>
    </row>
    <row r="441" spans="1:20" s="2" customFormat="1" ht="22.5" x14ac:dyDescent="0.25">
      <c r="A441" s="20"/>
      <c r="B441" s="21" t="s">
        <v>1915</v>
      </c>
      <c r="C441" s="183" t="s">
        <v>1916</v>
      </c>
      <c r="D441" s="183"/>
      <c r="E441" s="183"/>
      <c r="F441" s="22" t="s">
        <v>165</v>
      </c>
      <c r="G441" s="17" t="s">
        <v>1917</v>
      </c>
      <c r="H441" s="17"/>
      <c r="I441" s="23">
        <v>199.21</v>
      </c>
      <c r="J441" s="109"/>
      <c r="K441" s="132"/>
      <c r="L441" s="147">
        <v>199.21</v>
      </c>
      <c r="M441" s="24"/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231.53518865296701</v>
      </c>
      <c r="T441" s="2">
        <f t="shared" si="17"/>
        <v>231.53518865296701</v>
      </c>
    </row>
    <row r="442" spans="1:20" s="2" customFormat="1" ht="22.5" x14ac:dyDescent="0.25">
      <c r="A442" s="20"/>
      <c r="B442" s="21" t="s">
        <v>784</v>
      </c>
      <c r="C442" s="183" t="s">
        <v>785</v>
      </c>
      <c r="D442" s="183"/>
      <c r="E442" s="183"/>
      <c r="F442" s="22" t="s">
        <v>71</v>
      </c>
      <c r="G442" s="17" t="s">
        <v>1918</v>
      </c>
      <c r="H442" s="17"/>
      <c r="I442" s="23">
        <v>11.75</v>
      </c>
      <c r="J442" s="109"/>
      <c r="K442" s="132"/>
      <c r="L442" s="147">
        <v>11.75</v>
      </c>
      <c r="M442" s="24"/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13.6566360457425</v>
      </c>
      <c r="T442" s="2">
        <f t="shared" si="17"/>
        <v>13.6566360457425</v>
      </c>
    </row>
    <row r="443" spans="1:20" s="2" customFormat="1" ht="22.5" x14ac:dyDescent="0.25">
      <c r="A443" s="10" t="s">
        <v>5214</v>
      </c>
      <c r="B443" s="11" t="s">
        <v>5169</v>
      </c>
      <c r="C443" s="182" t="s">
        <v>5215</v>
      </c>
      <c r="D443" s="182"/>
      <c r="E443" s="182"/>
      <c r="F443" s="10" t="s">
        <v>880</v>
      </c>
      <c r="G443" s="12">
        <v>2</v>
      </c>
      <c r="H443" s="12"/>
      <c r="I443" s="13">
        <v>60500</v>
      </c>
      <c r="J443" s="72"/>
      <c r="K443" s="131"/>
      <c r="L443" s="72"/>
      <c r="M443" s="13"/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70317.147299354998</v>
      </c>
      <c r="T443" s="2">
        <f t="shared" si="17"/>
        <v>0</v>
      </c>
    </row>
    <row r="444" spans="1:20" s="2" customFormat="1" ht="15" x14ac:dyDescent="0.25">
      <c r="A444" s="10" t="s">
        <v>464</v>
      </c>
      <c r="B444" s="11" t="s">
        <v>791</v>
      </c>
      <c r="C444" s="182" t="s">
        <v>792</v>
      </c>
      <c r="D444" s="182"/>
      <c r="E444" s="182"/>
      <c r="F444" s="10" t="s">
        <v>793</v>
      </c>
      <c r="G444" s="12">
        <v>37</v>
      </c>
      <c r="H444" s="12"/>
      <c r="I444" s="13">
        <v>33461</v>
      </c>
      <c r="J444" s="72"/>
      <c r="K444" s="131"/>
      <c r="L444" s="72">
        <v>1387</v>
      </c>
      <c r="M444" s="13"/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38890.612657582104</v>
      </c>
      <c r="T444" s="2">
        <f t="shared" si="17"/>
        <v>1612.0641868463699</v>
      </c>
    </row>
    <row r="445" spans="1:20" s="2" customFormat="1" ht="15" x14ac:dyDescent="0.25">
      <c r="A445" s="14"/>
      <c r="B445" s="15"/>
      <c r="C445" s="15"/>
      <c r="D445" s="15"/>
      <c r="E445" s="16" t="s">
        <v>18</v>
      </c>
      <c r="F445" s="16"/>
      <c r="G445" s="17"/>
      <c r="H445" s="17"/>
      <c r="I445" s="18">
        <v>92774</v>
      </c>
      <c r="J445" s="114"/>
      <c r="K445" s="138"/>
      <c r="L445" s="151"/>
      <c r="M445" s="19"/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107828.14914959299</v>
      </c>
      <c r="T445" s="2">
        <f t="shared" si="17"/>
        <v>0</v>
      </c>
    </row>
    <row r="446" spans="1:20" s="2" customFormat="1" ht="22.5" x14ac:dyDescent="0.25">
      <c r="A446" s="20"/>
      <c r="B446" s="21" t="s">
        <v>69</v>
      </c>
      <c r="C446" s="183" t="s">
        <v>70</v>
      </c>
      <c r="D446" s="183"/>
      <c r="E446" s="183"/>
      <c r="F446" s="22" t="s">
        <v>71</v>
      </c>
      <c r="G446" s="17" t="s">
        <v>5216</v>
      </c>
      <c r="H446" s="17"/>
      <c r="I446" s="23">
        <v>57.47</v>
      </c>
      <c r="J446" s="109"/>
      <c r="K446" s="132"/>
      <c r="L446" s="147">
        <v>57.47</v>
      </c>
      <c r="M446" s="24"/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66.795478599899695</v>
      </c>
      <c r="T446" s="2">
        <f t="shared" si="17"/>
        <v>66.795478599899695</v>
      </c>
    </row>
    <row r="447" spans="1:20" s="2" customFormat="1" ht="22.5" x14ac:dyDescent="0.25">
      <c r="A447" s="20"/>
      <c r="B447" s="21" t="s">
        <v>795</v>
      </c>
      <c r="C447" s="183" t="s">
        <v>796</v>
      </c>
      <c r="D447" s="183"/>
      <c r="E447" s="183"/>
      <c r="F447" s="22" t="s">
        <v>71</v>
      </c>
      <c r="G447" s="17" t="s">
        <v>5217</v>
      </c>
      <c r="H447" s="17"/>
      <c r="I447" s="23">
        <v>97.2</v>
      </c>
      <c r="J447" s="109"/>
      <c r="K447" s="132"/>
      <c r="L447" s="147">
        <v>97.2</v>
      </c>
      <c r="M447" s="24"/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112.972342437972</v>
      </c>
      <c r="T447" s="2">
        <f t="shared" si="17"/>
        <v>112.972342437972</v>
      </c>
    </row>
    <row r="448" spans="1:20" s="2" customFormat="1" ht="22.5" x14ac:dyDescent="0.25">
      <c r="A448" s="25" t="s">
        <v>76</v>
      </c>
      <c r="B448" s="26" t="s">
        <v>798</v>
      </c>
      <c r="C448" s="186" t="s">
        <v>799</v>
      </c>
      <c r="D448" s="186"/>
      <c r="E448" s="186"/>
      <c r="F448" s="27" t="s">
        <v>79</v>
      </c>
      <c r="G448" s="28" t="s">
        <v>5218</v>
      </c>
      <c r="H448" s="28"/>
      <c r="I448" s="29">
        <v>0</v>
      </c>
      <c r="J448" s="110"/>
      <c r="K448" s="133"/>
      <c r="L448" s="148">
        <v>0</v>
      </c>
      <c r="M448" s="30"/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0</v>
      </c>
      <c r="T448" s="2">
        <f t="shared" si="17"/>
        <v>0</v>
      </c>
    </row>
    <row r="449" spans="1:20" s="2" customFormat="1" ht="22.5" x14ac:dyDescent="0.25">
      <c r="A449" s="20"/>
      <c r="B449" s="21" t="s">
        <v>800</v>
      </c>
      <c r="C449" s="183" t="s">
        <v>801</v>
      </c>
      <c r="D449" s="183"/>
      <c r="E449" s="183"/>
      <c r="F449" s="22" t="s">
        <v>282</v>
      </c>
      <c r="G449" s="17" t="s">
        <v>5219</v>
      </c>
      <c r="H449" s="17"/>
      <c r="I449" s="23">
        <v>5.35</v>
      </c>
      <c r="J449" s="109"/>
      <c r="K449" s="132"/>
      <c r="L449" s="147">
        <v>5.35</v>
      </c>
      <c r="M449" s="24"/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6.2181279016784998</v>
      </c>
      <c r="T449" s="2">
        <f t="shared" si="17"/>
        <v>6.2181279016784998</v>
      </c>
    </row>
    <row r="450" spans="1:20" s="2" customFormat="1" ht="22.5" x14ac:dyDescent="0.25">
      <c r="A450" s="10" t="s">
        <v>5220</v>
      </c>
      <c r="B450" s="11" t="s">
        <v>5221</v>
      </c>
      <c r="C450" s="182" t="s">
        <v>5222</v>
      </c>
      <c r="D450" s="182"/>
      <c r="E450" s="182"/>
      <c r="F450" s="10" t="s">
        <v>35</v>
      </c>
      <c r="G450" s="12">
        <v>2</v>
      </c>
      <c r="H450" s="12"/>
      <c r="I450" s="13">
        <v>1823</v>
      </c>
      <c r="J450" s="72"/>
      <c r="K450" s="131"/>
      <c r="L450" s="72"/>
      <c r="M450" s="13"/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2118.8125541607301</v>
      </c>
      <c r="T450" s="2">
        <f t="shared" si="17"/>
        <v>0</v>
      </c>
    </row>
    <row r="451" spans="1:20" s="2" customFormat="1" ht="22.5" x14ac:dyDescent="0.25">
      <c r="A451" s="10" t="s">
        <v>5223</v>
      </c>
      <c r="B451" s="11" t="s">
        <v>5224</v>
      </c>
      <c r="C451" s="182" t="s">
        <v>5225</v>
      </c>
      <c r="D451" s="182"/>
      <c r="E451" s="182"/>
      <c r="F451" s="10" t="s">
        <v>35</v>
      </c>
      <c r="G451" s="12">
        <v>6</v>
      </c>
      <c r="H451" s="12"/>
      <c r="I451" s="13">
        <v>6282</v>
      </c>
      <c r="J451" s="72"/>
      <c r="K451" s="131"/>
      <c r="L451" s="72"/>
      <c r="M451" s="13"/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7301.3606501578197</v>
      </c>
      <c r="T451" s="2">
        <f t="shared" si="17"/>
        <v>0</v>
      </c>
    </row>
    <row r="452" spans="1:20" s="2" customFormat="1" ht="22.5" x14ac:dyDescent="0.25">
      <c r="A452" s="10" t="s">
        <v>5226</v>
      </c>
      <c r="B452" s="11" t="s">
        <v>5224</v>
      </c>
      <c r="C452" s="182" t="s">
        <v>5227</v>
      </c>
      <c r="D452" s="182"/>
      <c r="E452" s="182"/>
      <c r="F452" s="10" t="s">
        <v>35</v>
      </c>
      <c r="G452" s="12">
        <v>3</v>
      </c>
      <c r="H452" s="12"/>
      <c r="I452" s="13">
        <v>5905</v>
      </c>
      <c r="J452" s="72"/>
      <c r="K452" s="131"/>
      <c r="L452" s="72"/>
      <c r="M452" s="13"/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6863.1860297965504</v>
      </c>
      <c r="T452" s="2">
        <f t="shared" si="17"/>
        <v>0</v>
      </c>
    </row>
    <row r="453" spans="1:20" s="2" customFormat="1" ht="22.5" x14ac:dyDescent="0.25">
      <c r="A453" s="10" t="s">
        <v>5228</v>
      </c>
      <c r="B453" s="11" t="s">
        <v>5224</v>
      </c>
      <c r="C453" s="182" t="s">
        <v>5229</v>
      </c>
      <c r="D453" s="182"/>
      <c r="E453" s="182"/>
      <c r="F453" s="10" t="s">
        <v>35</v>
      </c>
      <c r="G453" s="12">
        <v>16</v>
      </c>
      <c r="H453" s="12"/>
      <c r="I453" s="13">
        <v>37301</v>
      </c>
      <c r="J453" s="72"/>
      <c r="K453" s="131"/>
      <c r="L453" s="72"/>
      <c r="M453" s="13"/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43353.717544020503</v>
      </c>
      <c r="T453" s="2">
        <f t="shared" si="17"/>
        <v>0</v>
      </c>
    </row>
    <row r="454" spans="1:20" s="2" customFormat="1" ht="22.5" x14ac:dyDescent="0.25">
      <c r="A454" s="10" t="s">
        <v>5230</v>
      </c>
      <c r="B454" s="11" t="s">
        <v>5224</v>
      </c>
      <c r="C454" s="182" t="s">
        <v>5231</v>
      </c>
      <c r="D454" s="182"/>
      <c r="E454" s="182"/>
      <c r="F454" s="10" t="s">
        <v>35</v>
      </c>
      <c r="G454" s="12">
        <v>2</v>
      </c>
      <c r="H454" s="12"/>
      <c r="I454" s="13">
        <v>4883</v>
      </c>
      <c r="J454" s="72"/>
      <c r="K454" s="131"/>
      <c r="L454" s="72"/>
      <c r="M454" s="13"/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5675.3492605413303</v>
      </c>
      <c r="T454" s="2">
        <f t="shared" si="17"/>
        <v>0</v>
      </c>
    </row>
    <row r="455" spans="1:20" s="2" customFormat="1" ht="22.5" x14ac:dyDescent="0.25">
      <c r="A455" s="10" t="s">
        <v>5232</v>
      </c>
      <c r="B455" s="11" t="s">
        <v>5224</v>
      </c>
      <c r="C455" s="182" t="s">
        <v>5233</v>
      </c>
      <c r="D455" s="182"/>
      <c r="E455" s="182"/>
      <c r="F455" s="10" t="s">
        <v>35</v>
      </c>
      <c r="G455" s="12">
        <v>4</v>
      </c>
      <c r="H455" s="12"/>
      <c r="I455" s="13">
        <v>12233</v>
      </c>
      <c r="J455" s="72"/>
      <c r="K455" s="131"/>
      <c r="L455" s="72"/>
      <c r="M455" s="13"/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ref="S455:S510" si="18">I455*N455*O455*P455*Q455*R455</f>
        <v>14218.0109572398</v>
      </c>
      <c r="T455" s="2">
        <f t="shared" ref="T455:T510" si="19">L455*N455*O455*P455*Q455*R455</f>
        <v>0</v>
      </c>
    </row>
    <row r="456" spans="1:20" s="2" customFormat="1" ht="22.5" x14ac:dyDescent="0.25">
      <c r="A456" s="10" t="s">
        <v>5234</v>
      </c>
      <c r="B456" s="11" t="s">
        <v>4061</v>
      </c>
      <c r="C456" s="182" t="s">
        <v>5235</v>
      </c>
      <c r="D456" s="182"/>
      <c r="E456" s="182"/>
      <c r="F456" s="10" t="s">
        <v>35</v>
      </c>
      <c r="G456" s="12">
        <v>2</v>
      </c>
      <c r="H456" s="12"/>
      <c r="I456" s="13">
        <v>42887</v>
      </c>
      <c r="J456" s="72"/>
      <c r="K456" s="131"/>
      <c r="L456" s="72"/>
      <c r="M456" s="13"/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8"/>
        <v>49846.140433511398</v>
      </c>
      <c r="T456" s="2">
        <f t="shared" si="19"/>
        <v>0</v>
      </c>
    </row>
    <row r="457" spans="1:20" s="2" customFormat="1" ht="22.5" x14ac:dyDescent="0.25">
      <c r="A457" s="10" t="s">
        <v>5236</v>
      </c>
      <c r="B457" s="11" t="s">
        <v>4061</v>
      </c>
      <c r="C457" s="182" t="s">
        <v>5237</v>
      </c>
      <c r="D457" s="182"/>
      <c r="E457" s="182"/>
      <c r="F457" s="10" t="s">
        <v>35</v>
      </c>
      <c r="G457" s="12">
        <v>1</v>
      </c>
      <c r="H457" s="12"/>
      <c r="I457" s="13">
        <v>28121</v>
      </c>
      <c r="J457" s="72"/>
      <c r="K457" s="131"/>
      <c r="L457" s="72"/>
      <c r="M457" s="13"/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8"/>
        <v>32684.107424878701</v>
      </c>
      <c r="T457" s="2">
        <f t="shared" si="19"/>
        <v>0</v>
      </c>
    </row>
    <row r="458" spans="1:20" s="2" customFormat="1" ht="22.5" x14ac:dyDescent="0.25">
      <c r="A458" s="10" t="s">
        <v>5238</v>
      </c>
      <c r="B458" s="11" t="s">
        <v>4061</v>
      </c>
      <c r="C458" s="182" t="s">
        <v>804</v>
      </c>
      <c r="D458" s="182"/>
      <c r="E458" s="182"/>
      <c r="F458" s="10" t="s">
        <v>35</v>
      </c>
      <c r="G458" s="12">
        <v>1</v>
      </c>
      <c r="H458" s="12"/>
      <c r="I458" s="13">
        <v>17221</v>
      </c>
      <c r="J458" s="72"/>
      <c r="K458" s="131"/>
      <c r="L458" s="72"/>
      <c r="M458" s="13"/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8"/>
        <v>20015.398242019699</v>
      </c>
      <c r="T458" s="2">
        <f t="shared" si="19"/>
        <v>0</v>
      </c>
    </row>
    <row r="459" spans="1:20" s="2" customFormat="1" ht="15" x14ac:dyDescent="0.25">
      <c r="A459" s="10" t="s">
        <v>492</v>
      </c>
      <c r="B459" s="11" t="s">
        <v>2077</v>
      </c>
      <c r="C459" s="182" t="s">
        <v>2078</v>
      </c>
      <c r="D459" s="182"/>
      <c r="E459" s="182"/>
      <c r="F459" s="10" t="s">
        <v>793</v>
      </c>
      <c r="G459" s="12">
        <v>3</v>
      </c>
      <c r="H459" s="12"/>
      <c r="I459" s="13">
        <v>3478</v>
      </c>
      <c r="J459" s="72"/>
      <c r="K459" s="131"/>
      <c r="L459" s="72">
        <v>275</v>
      </c>
      <c r="M459" s="13"/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8"/>
        <v>4042.3642695397798</v>
      </c>
      <c r="T459" s="2">
        <f t="shared" si="19"/>
        <v>319.62339681524998</v>
      </c>
    </row>
    <row r="460" spans="1:20" s="2" customFormat="1" ht="15" x14ac:dyDescent="0.25">
      <c r="A460" s="14"/>
      <c r="B460" s="15"/>
      <c r="C460" s="15"/>
      <c r="D460" s="15"/>
      <c r="E460" s="16" t="s">
        <v>18</v>
      </c>
      <c r="F460" s="16"/>
      <c r="G460" s="17"/>
      <c r="H460" s="17"/>
      <c r="I460" s="18">
        <v>9389</v>
      </c>
      <c r="J460" s="114"/>
      <c r="K460" s="138"/>
      <c r="L460" s="151"/>
      <c r="M460" s="19"/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8"/>
        <v>10912.5239007214</v>
      </c>
      <c r="T460" s="2">
        <f t="shared" si="19"/>
        <v>0</v>
      </c>
    </row>
    <row r="461" spans="1:20" s="2" customFormat="1" ht="22.5" x14ac:dyDescent="0.25">
      <c r="A461" s="20"/>
      <c r="B461" s="21" t="s">
        <v>69</v>
      </c>
      <c r="C461" s="183" t="s">
        <v>70</v>
      </c>
      <c r="D461" s="183"/>
      <c r="E461" s="183"/>
      <c r="F461" s="22" t="s">
        <v>71</v>
      </c>
      <c r="G461" s="17" t="s">
        <v>794</v>
      </c>
      <c r="H461" s="17"/>
      <c r="I461" s="23">
        <v>4.66</v>
      </c>
      <c r="J461" s="109"/>
      <c r="K461" s="132"/>
      <c r="L461" s="147">
        <v>4.66</v>
      </c>
      <c r="M461" s="24"/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8"/>
        <v>5.4161637423966003</v>
      </c>
      <c r="T461" s="2">
        <f t="shared" si="19"/>
        <v>5.4161637423966003</v>
      </c>
    </row>
    <row r="462" spans="1:20" s="2" customFormat="1" ht="22.5" x14ac:dyDescent="0.25">
      <c r="A462" s="20"/>
      <c r="B462" s="21" t="s">
        <v>778</v>
      </c>
      <c r="C462" s="183" t="s">
        <v>24</v>
      </c>
      <c r="D462" s="183"/>
      <c r="E462" s="183"/>
      <c r="F462" s="22" t="s">
        <v>71</v>
      </c>
      <c r="G462" s="17" t="s">
        <v>1929</v>
      </c>
      <c r="H462" s="17"/>
      <c r="I462" s="23">
        <v>18.760000000000002</v>
      </c>
      <c r="J462" s="109"/>
      <c r="K462" s="132"/>
      <c r="L462" s="147">
        <v>18.760000000000002</v>
      </c>
      <c r="M462" s="24"/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8"/>
        <v>21.8041269972876</v>
      </c>
      <c r="T462" s="2">
        <f t="shared" si="19"/>
        <v>21.8041269972876</v>
      </c>
    </row>
    <row r="463" spans="1:20" s="2" customFormat="1" ht="22.5" x14ac:dyDescent="0.25">
      <c r="A463" s="20"/>
      <c r="B463" s="21" t="s">
        <v>795</v>
      </c>
      <c r="C463" s="183" t="s">
        <v>796</v>
      </c>
      <c r="D463" s="183"/>
      <c r="E463" s="183"/>
      <c r="F463" s="22" t="s">
        <v>71</v>
      </c>
      <c r="G463" s="17" t="s">
        <v>797</v>
      </c>
      <c r="H463" s="17"/>
      <c r="I463" s="23">
        <v>7.88</v>
      </c>
      <c r="J463" s="109"/>
      <c r="K463" s="132"/>
      <c r="L463" s="147">
        <v>7.88</v>
      </c>
      <c r="M463" s="24"/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8"/>
        <v>9.1586631523788</v>
      </c>
      <c r="T463" s="2">
        <f t="shared" si="19"/>
        <v>9.1586631523788</v>
      </c>
    </row>
    <row r="464" spans="1:20" s="2" customFormat="1" ht="22.5" x14ac:dyDescent="0.25">
      <c r="A464" s="25" t="s">
        <v>76</v>
      </c>
      <c r="B464" s="26" t="s">
        <v>798</v>
      </c>
      <c r="C464" s="186" t="s">
        <v>799</v>
      </c>
      <c r="D464" s="186"/>
      <c r="E464" s="186"/>
      <c r="F464" s="27" t="s">
        <v>79</v>
      </c>
      <c r="G464" s="28" t="s">
        <v>80</v>
      </c>
      <c r="H464" s="28"/>
      <c r="I464" s="29">
        <v>0</v>
      </c>
      <c r="J464" s="110"/>
      <c r="K464" s="133"/>
      <c r="L464" s="148">
        <v>0</v>
      </c>
      <c r="M464" s="30"/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8"/>
        <v>0</v>
      </c>
      <c r="T464" s="2">
        <f t="shared" si="19"/>
        <v>0</v>
      </c>
    </row>
    <row r="465" spans="1:20" s="2" customFormat="1" ht="22.5" x14ac:dyDescent="0.25">
      <c r="A465" s="20"/>
      <c r="B465" s="21" t="s">
        <v>800</v>
      </c>
      <c r="C465" s="183" t="s">
        <v>801</v>
      </c>
      <c r="D465" s="183"/>
      <c r="E465" s="183"/>
      <c r="F465" s="22" t="s">
        <v>282</v>
      </c>
      <c r="G465" s="17" t="s">
        <v>802</v>
      </c>
      <c r="H465" s="17"/>
      <c r="I465" s="23">
        <v>0.43</v>
      </c>
      <c r="J465" s="109"/>
      <c r="K465" s="132"/>
      <c r="L465" s="147">
        <v>0.43</v>
      </c>
      <c r="M465" s="24"/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8"/>
        <v>0.49977476592929998</v>
      </c>
      <c r="T465" s="2">
        <f t="shared" si="19"/>
        <v>0.49977476592929998</v>
      </c>
    </row>
    <row r="466" spans="1:20" s="2" customFormat="1" ht="22.5" x14ac:dyDescent="0.25">
      <c r="A466" s="10" t="s">
        <v>5239</v>
      </c>
      <c r="B466" s="11" t="s">
        <v>5240</v>
      </c>
      <c r="C466" s="182" t="s">
        <v>5241</v>
      </c>
      <c r="D466" s="182"/>
      <c r="E466" s="182"/>
      <c r="F466" s="10" t="s">
        <v>35</v>
      </c>
      <c r="G466" s="12">
        <v>1</v>
      </c>
      <c r="H466" s="12"/>
      <c r="I466" s="13">
        <v>3633</v>
      </c>
      <c r="J466" s="72"/>
      <c r="K466" s="131"/>
      <c r="L466" s="72"/>
      <c r="M466" s="13"/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8"/>
        <v>4222.5156386538301</v>
      </c>
      <c r="T466" s="2">
        <f t="shared" si="19"/>
        <v>0</v>
      </c>
    </row>
    <row r="467" spans="1:20" s="2" customFormat="1" ht="22.5" x14ac:dyDescent="0.25">
      <c r="A467" s="10" t="s">
        <v>5242</v>
      </c>
      <c r="B467" s="11" t="s">
        <v>5240</v>
      </c>
      <c r="C467" s="182" t="s">
        <v>5243</v>
      </c>
      <c r="D467" s="182"/>
      <c r="E467" s="182"/>
      <c r="F467" s="10" t="s">
        <v>35</v>
      </c>
      <c r="G467" s="12">
        <v>2</v>
      </c>
      <c r="H467" s="12"/>
      <c r="I467" s="13">
        <v>8632</v>
      </c>
      <c r="J467" s="72"/>
      <c r="K467" s="131"/>
      <c r="L467" s="72"/>
      <c r="M467" s="13"/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8"/>
        <v>10032.687859306299</v>
      </c>
      <c r="T467" s="2">
        <f t="shared" si="19"/>
        <v>0</v>
      </c>
    </row>
    <row r="468" spans="1:20" s="2" customFormat="1" ht="15" x14ac:dyDescent="0.25">
      <c r="A468" s="209" t="s">
        <v>5244</v>
      </c>
      <c r="B468" s="210"/>
      <c r="C468" s="210"/>
      <c r="D468" s="210"/>
      <c r="E468" s="210"/>
      <c r="F468" s="210"/>
      <c r="G468" s="210"/>
      <c r="H468" s="210"/>
      <c r="I468" s="210"/>
      <c r="J468" s="210"/>
      <c r="K468" s="210"/>
      <c r="L468" s="211"/>
      <c r="M468" s="122"/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8"/>
        <v>0</v>
      </c>
      <c r="T468" s="2">
        <f t="shared" si="19"/>
        <v>0</v>
      </c>
    </row>
    <row r="469" spans="1:20" s="2" customFormat="1" ht="56.25" x14ac:dyDescent="0.25">
      <c r="A469" s="10" t="s">
        <v>510</v>
      </c>
      <c r="B469" s="11" t="s">
        <v>2181</v>
      </c>
      <c r="C469" s="182" t="s">
        <v>2182</v>
      </c>
      <c r="D469" s="182"/>
      <c r="E469" s="182"/>
      <c r="F469" s="10" t="s">
        <v>808</v>
      </c>
      <c r="G469" s="37">
        <v>5.6520000000000001E-2</v>
      </c>
      <c r="H469" s="37"/>
      <c r="I469" s="13">
        <v>5743</v>
      </c>
      <c r="J469" s="72"/>
      <c r="K469" s="131"/>
      <c r="L469" s="72">
        <v>350</v>
      </c>
      <c r="M469" s="13"/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8"/>
        <v>6674.8987923999302</v>
      </c>
      <c r="T469" s="2">
        <f t="shared" si="19"/>
        <v>406.79341412849999</v>
      </c>
    </row>
    <row r="470" spans="1:20" s="2" customFormat="1" ht="15" x14ac:dyDescent="0.25">
      <c r="A470" s="14"/>
      <c r="B470" s="15"/>
      <c r="C470" s="15"/>
      <c r="D470" s="15"/>
      <c r="E470" s="16" t="s">
        <v>18</v>
      </c>
      <c r="F470" s="16"/>
      <c r="G470" s="17"/>
      <c r="H470" s="17"/>
      <c r="I470" s="18">
        <v>15943</v>
      </c>
      <c r="J470" s="114"/>
      <c r="K470" s="138"/>
      <c r="L470" s="151"/>
      <c r="M470" s="19"/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8"/>
        <v>18530.021147001898</v>
      </c>
      <c r="T470" s="2">
        <f t="shared" si="19"/>
        <v>0</v>
      </c>
    </row>
    <row r="471" spans="1:20" s="2" customFormat="1" ht="22.5" x14ac:dyDescent="0.25">
      <c r="A471" s="20"/>
      <c r="B471" s="21" t="s">
        <v>809</v>
      </c>
      <c r="C471" s="183" t="s">
        <v>810</v>
      </c>
      <c r="D471" s="183"/>
      <c r="E471" s="183"/>
      <c r="F471" s="22" t="s">
        <v>71</v>
      </c>
      <c r="G471" s="17" t="s">
        <v>5245</v>
      </c>
      <c r="H471" s="17"/>
      <c r="I471" s="23">
        <v>4.6100000000000003</v>
      </c>
      <c r="J471" s="109"/>
      <c r="K471" s="132"/>
      <c r="L471" s="147">
        <v>4.6100000000000003</v>
      </c>
      <c r="M471" s="24"/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8"/>
        <v>5.3580503975211</v>
      </c>
      <c r="T471" s="2">
        <f t="shared" si="19"/>
        <v>5.3580503975211</v>
      </c>
    </row>
    <row r="472" spans="1:20" s="2" customFormat="1" ht="22.5" x14ac:dyDescent="0.25">
      <c r="A472" s="20"/>
      <c r="B472" s="21" t="s">
        <v>69</v>
      </c>
      <c r="C472" s="183" t="s">
        <v>70</v>
      </c>
      <c r="D472" s="183"/>
      <c r="E472" s="183"/>
      <c r="F472" s="22" t="s">
        <v>71</v>
      </c>
      <c r="G472" s="17" t="s">
        <v>5246</v>
      </c>
      <c r="H472" s="17"/>
      <c r="I472" s="23">
        <v>0.36</v>
      </c>
      <c r="J472" s="109"/>
      <c r="K472" s="132"/>
      <c r="L472" s="147">
        <v>0.36</v>
      </c>
      <c r="M472" s="24"/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8"/>
        <v>0.41841608310360001</v>
      </c>
      <c r="T472" s="2">
        <f t="shared" si="19"/>
        <v>0.41841608310360001</v>
      </c>
    </row>
    <row r="473" spans="1:20" s="2" customFormat="1" ht="22.5" x14ac:dyDescent="0.25">
      <c r="A473" s="20"/>
      <c r="B473" s="21" t="s">
        <v>41</v>
      </c>
      <c r="C473" s="183" t="s">
        <v>42</v>
      </c>
      <c r="D473" s="183"/>
      <c r="E473" s="183"/>
      <c r="F473" s="22" t="s">
        <v>21</v>
      </c>
      <c r="G473" s="17" t="s">
        <v>5247</v>
      </c>
      <c r="H473" s="17"/>
      <c r="I473" s="23">
        <v>21.16</v>
      </c>
      <c r="J473" s="109"/>
      <c r="K473" s="132"/>
      <c r="L473" s="147">
        <v>21.16</v>
      </c>
      <c r="M473" s="24"/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8"/>
        <v>24.593567551311601</v>
      </c>
      <c r="T473" s="2">
        <f t="shared" si="19"/>
        <v>24.593567551311601</v>
      </c>
    </row>
    <row r="474" spans="1:20" s="2" customFormat="1" ht="22.5" x14ac:dyDescent="0.25">
      <c r="A474" s="20"/>
      <c r="B474" s="21" t="s">
        <v>778</v>
      </c>
      <c r="C474" s="183" t="s">
        <v>24</v>
      </c>
      <c r="D474" s="183"/>
      <c r="E474" s="183"/>
      <c r="F474" s="22" t="s">
        <v>71</v>
      </c>
      <c r="G474" s="17" t="s">
        <v>5248</v>
      </c>
      <c r="H474" s="17"/>
      <c r="I474" s="23">
        <v>13.25</v>
      </c>
      <c r="J474" s="109"/>
      <c r="K474" s="132"/>
      <c r="L474" s="147">
        <v>13.25</v>
      </c>
      <c r="M474" s="24"/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8"/>
        <v>15.4000363920075</v>
      </c>
      <c r="T474" s="2">
        <f t="shared" si="19"/>
        <v>15.4000363920075</v>
      </c>
    </row>
    <row r="475" spans="1:20" s="2" customFormat="1" ht="22.5" x14ac:dyDescent="0.25">
      <c r="A475" s="25" t="s">
        <v>344</v>
      </c>
      <c r="B475" s="26" t="s">
        <v>815</v>
      </c>
      <c r="C475" s="186" t="s">
        <v>816</v>
      </c>
      <c r="D475" s="186"/>
      <c r="E475" s="186"/>
      <c r="F475" s="27" t="s">
        <v>817</v>
      </c>
      <c r="G475" s="28" t="s">
        <v>347</v>
      </c>
      <c r="H475" s="28"/>
      <c r="I475" s="29">
        <v>0</v>
      </c>
      <c r="J475" s="110"/>
      <c r="K475" s="133"/>
      <c r="L475" s="148">
        <v>0</v>
      </c>
      <c r="M475" s="30"/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8"/>
        <v>0</v>
      </c>
      <c r="T475" s="2">
        <f t="shared" si="19"/>
        <v>0</v>
      </c>
    </row>
    <row r="476" spans="1:20" s="2" customFormat="1" ht="22.5" x14ac:dyDescent="0.25">
      <c r="A476" s="25" t="s">
        <v>76</v>
      </c>
      <c r="B476" s="26" t="s">
        <v>818</v>
      </c>
      <c r="C476" s="186" t="s">
        <v>819</v>
      </c>
      <c r="D476" s="186"/>
      <c r="E476" s="186"/>
      <c r="F476" s="27" t="s">
        <v>817</v>
      </c>
      <c r="G476" s="28" t="s">
        <v>5249</v>
      </c>
      <c r="H476" s="28"/>
      <c r="I476" s="29">
        <v>0</v>
      </c>
      <c r="J476" s="110"/>
      <c r="K476" s="133"/>
      <c r="L476" s="148">
        <v>0</v>
      </c>
      <c r="M476" s="30"/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8"/>
        <v>0</v>
      </c>
      <c r="T476" s="2">
        <f t="shared" si="19"/>
        <v>0</v>
      </c>
    </row>
    <row r="477" spans="1:20" s="2" customFormat="1" ht="22.5" x14ac:dyDescent="0.25">
      <c r="A477" s="25" t="s">
        <v>344</v>
      </c>
      <c r="B477" s="26" t="s">
        <v>821</v>
      </c>
      <c r="C477" s="186" t="s">
        <v>822</v>
      </c>
      <c r="D477" s="186"/>
      <c r="E477" s="186"/>
      <c r="F477" s="27" t="s">
        <v>79</v>
      </c>
      <c r="G477" s="28" t="s">
        <v>347</v>
      </c>
      <c r="H477" s="28"/>
      <c r="I477" s="29">
        <v>0</v>
      </c>
      <c r="J477" s="110"/>
      <c r="K477" s="133"/>
      <c r="L477" s="148">
        <v>0</v>
      </c>
      <c r="M477" s="30"/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8"/>
        <v>0</v>
      </c>
      <c r="T477" s="2">
        <f t="shared" si="19"/>
        <v>0</v>
      </c>
    </row>
    <row r="478" spans="1:20" s="2" customFormat="1" ht="22.5" x14ac:dyDescent="0.25">
      <c r="A478" s="25" t="s">
        <v>344</v>
      </c>
      <c r="B478" s="26" t="s">
        <v>366</v>
      </c>
      <c r="C478" s="186" t="s">
        <v>367</v>
      </c>
      <c r="D478" s="186"/>
      <c r="E478" s="186"/>
      <c r="F478" s="27" t="s">
        <v>21</v>
      </c>
      <c r="G478" s="28" t="s">
        <v>347</v>
      </c>
      <c r="H478" s="28"/>
      <c r="I478" s="29">
        <v>0</v>
      </c>
      <c r="J478" s="110"/>
      <c r="K478" s="133"/>
      <c r="L478" s="148">
        <v>0</v>
      </c>
      <c r="M478" s="30"/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8"/>
        <v>0</v>
      </c>
      <c r="T478" s="2">
        <f t="shared" si="19"/>
        <v>0</v>
      </c>
    </row>
    <row r="479" spans="1:20" s="2" customFormat="1" ht="22.5" x14ac:dyDescent="0.25">
      <c r="A479" s="25" t="s">
        <v>344</v>
      </c>
      <c r="B479" s="26" t="s">
        <v>823</v>
      </c>
      <c r="C479" s="186" t="s">
        <v>824</v>
      </c>
      <c r="D479" s="186"/>
      <c r="E479" s="186"/>
      <c r="F479" s="27" t="s">
        <v>79</v>
      </c>
      <c r="G479" s="28" t="s">
        <v>347</v>
      </c>
      <c r="H479" s="28"/>
      <c r="I479" s="29">
        <v>0</v>
      </c>
      <c r="J479" s="110"/>
      <c r="K479" s="133"/>
      <c r="L479" s="148">
        <v>0</v>
      </c>
      <c r="M479" s="30"/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8"/>
        <v>0</v>
      </c>
      <c r="T479" s="2">
        <f t="shared" si="19"/>
        <v>0</v>
      </c>
    </row>
    <row r="480" spans="1:20" s="2" customFormat="1" ht="22.5" x14ac:dyDescent="0.25">
      <c r="A480" s="25" t="s">
        <v>344</v>
      </c>
      <c r="B480" s="26" t="s">
        <v>825</v>
      </c>
      <c r="C480" s="186" t="s">
        <v>826</v>
      </c>
      <c r="D480" s="186"/>
      <c r="E480" s="186"/>
      <c r="F480" s="27" t="s">
        <v>79</v>
      </c>
      <c r="G480" s="28" t="s">
        <v>347</v>
      </c>
      <c r="H480" s="28"/>
      <c r="I480" s="29">
        <v>0</v>
      </c>
      <c r="J480" s="110"/>
      <c r="K480" s="133"/>
      <c r="L480" s="148">
        <v>0</v>
      </c>
      <c r="M480" s="30"/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8"/>
        <v>0</v>
      </c>
      <c r="T480" s="2">
        <f t="shared" si="19"/>
        <v>0</v>
      </c>
    </row>
    <row r="481" spans="1:20" s="2" customFormat="1" ht="22.5" x14ac:dyDescent="0.25">
      <c r="A481" s="20"/>
      <c r="B481" s="21" t="s">
        <v>784</v>
      </c>
      <c r="C481" s="183" t="s">
        <v>785</v>
      </c>
      <c r="D481" s="183"/>
      <c r="E481" s="183"/>
      <c r="F481" s="22" t="s">
        <v>71</v>
      </c>
      <c r="G481" s="17" t="s">
        <v>5250</v>
      </c>
      <c r="H481" s="17"/>
      <c r="I481" s="23">
        <v>0.99</v>
      </c>
      <c r="J481" s="109"/>
      <c r="K481" s="132"/>
      <c r="L481" s="147">
        <v>0.99</v>
      </c>
      <c r="M481" s="24"/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8"/>
        <v>1.1506442285348999</v>
      </c>
      <c r="T481" s="2">
        <f t="shared" si="19"/>
        <v>1.1506442285348999</v>
      </c>
    </row>
    <row r="482" spans="1:20" s="2" customFormat="1" ht="22.5" x14ac:dyDescent="0.25">
      <c r="A482" s="10" t="s">
        <v>513</v>
      </c>
      <c r="B482" s="11" t="s">
        <v>4061</v>
      </c>
      <c r="C482" s="182" t="s">
        <v>5251</v>
      </c>
      <c r="D482" s="182"/>
      <c r="E482" s="182"/>
      <c r="F482" s="10" t="s">
        <v>165</v>
      </c>
      <c r="G482" s="12">
        <v>9</v>
      </c>
      <c r="H482" s="12"/>
      <c r="I482" s="13">
        <v>3222</v>
      </c>
      <c r="J482" s="72"/>
      <c r="K482" s="131"/>
      <c r="L482" s="72">
        <v>3222</v>
      </c>
      <c r="M482" s="13"/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8"/>
        <v>3744.8239437772199</v>
      </c>
      <c r="T482" s="2">
        <f t="shared" si="19"/>
        <v>3744.8239437772199</v>
      </c>
    </row>
    <row r="483" spans="1:20" s="2" customFormat="1" ht="56.25" x14ac:dyDescent="0.25">
      <c r="A483" s="10" t="s">
        <v>516</v>
      </c>
      <c r="B483" s="11" t="s">
        <v>2387</v>
      </c>
      <c r="C483" s="182" t="s">
        <v>2388</v>
      </c>
      <c r="D483" s="182"/>
      <c r="E483" s="182"/>
      <c r="F483" s="10" t="s">
        <v>808</v>
      </c>
      <c r="G483" s="33">
        <v>7.85E-2</v>
      </c>
      <c r="H483" s="33"/>
      <c r="I483" s="13">
        <v>7979</v>
      </c>
      <c r="J483" s="72"/>
      <c r="K483" s="131"/>
      <c r="L483" s="72">
        <v>486</v>
      </c>
      <c r="M483" s="13"/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8"/>
        <v>9273.7275752322894</v>
      </c>
      <c r="T483" s="2">
        <f t="shared" si="19"/>
        <v>564.86171218985999</v>
      </c>
    </row>
    <row r="484" spans="1:20" s="2" customFormat="1" ht="15" x14ac:dyDescent="0.25">
      <c r="A484" s="14"/>
      <c r="B484" s="15"/>
      <c r="C484" s="15"/>
      <c r="D484" s="15"/>
      <c r="E484" s="16" t="s">
        <v>18</v>
      </c>
      <c r="F484" s="16"/>
      <c r="G484" s="17"/>
      <c r="H484" s="17"/>
      <c r="I484" s="18">
        <v>22148</v>
      </c>
      <c r="J484" s="114"/>
      <c r="K484" s="138"/>
      <c r="L484" s="151"/>
      <c r="M484" s="19"/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8"/>
        <v>25741.887246051501</v>
      </c>
      <c r="T484" s="2">
        <f t="shared" si="19"/>
        <v>0</v>
      </c>
    </row>
    <row r="485" spans="1:20" s="2" customFormat="1" ht="22.5" x14ac:dyDescent="0.25">
      <c r="A485" s="20"/>
      <c r="B485" s="21" t="s">
        <v>809</v>
      </c>
      <c r="C485" s="183" t="s">
        <v>810</v>
      </c>
      <c r="D485" s="183"/>
      <c r="E485" s="183"/>
      <c r="F485" s="22" t="s">
        <v>71</v>
      </c>
      <c r="G485" s="17" t="s">
        <v>5252</v>
      </c>
      <c r="H485" s="17"/>
      <c r="I485" s="23">
        <v>6.4</v>
      </c>
      <c r="J485" s="109"/>
      <c r="K485" s="132"/>
      <c r="L485" s="147">
        <v>6.4</v>
      </c>
      <c r="M485" s="24"/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8"/>
        <v>7.4385081440640004</v>
      </c>
      <c r="T485" s="2">
        <f t="shared" si="19"/>
        <v>7.4385081440640004</v>
      </c>
    </row>
    <row r="486" spans="1:20" s="2" customFormat="1" ht="22.5" x14ac:dyDescent="0.25">
      <c r="A486" s="20"/>
      <c r="B486" s="21" t="s">
        <v>69</v>
      </c>
      <c r="C486" s="183" t="s">
        <v>70</v>
      </c>
      <c r="D486" s="183"/>
      <c r="E486" s="183"/>
      <c r="F486" s="22" t="s">
        <v>71</v>
      </c>
      <c r="G486" s="17" t="s">
        <v>5253</v>
      </c>
      <c r="H486" s="17"/>
      <c r="I486" s="23">
        <v>0.5</v>
      </c>
      <c r="J486" s="109"/>
      <c r="K486" s="132"/>
      <c r="L486" s="147">
        <v>0.5</v>
      </c>
      <c r="M486" s="24"/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8"/>
        <v>0.58113344875499995</v>
      </c>
      <c r="T486" s="2">
        <f t="shared" si="19"/>
        <v>0.58113344875499995</v>
      </c>
    </row>
    <row r="487" spans="1:20" s="2" customFormat="1" ht="22.5" x14ac:dyDescent="0.25">
      <c r="A487" s="20"/>
      <c r="B487" s="21" t="s">
        <v>41</v>
      </c>
      <c r="C487" s="183" t="s">
        <v>42</v>
      </c>
      <c r="D487" s="183"/>
      <c r="E487" s="183"/>
      <c r="F487" s="22" t="s">
        <v>21</v>
      </c>
      <c r="G487" s="17" t="s">
        <v>5254</v>
      </c>
      <c r="H487" s="17"/>
      <c r="I487" s="23">
        <v>29.39</v>
      </c>
      <c r="J487" s="109"/>
      <c r="K487" s="132"/>
      <c r="L487" s="147">
        <v>29.39</v>
      </c>
      <c r="M487" s="24"/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8"/>
        <v>34.159024117818902</v>
      </c>
      <c r="T487" s="2">
        <f t="shared" si="19"/>
        <v>34.159024117818902</v>
      </c>
    </row>
    <row r="488" spans="1:20" s="2" customFormat="1" ht="22.5" x14ac:dyDescent="0.25">
      <c r="A488" s="20"/>
      <c r="B488" s="21" t="s">
        <v>778</v>
      </c>
      <c r="C488" s="183" t="s">
        <v>24</v>
      </c>
      <c r="D488" s="183"/>
      <c r="E488" s="183"/>
      <c r="F488" s="22" t="s">
        <v>71</v>
      </c>
      <c r="G488" s="17" t="s">
        <v>5255</v>
      </c>
      <c r="H488" s="17"/>
      <c r="I488" s="23">
        <v>18.399999999999999</v>
      </c>
      <c r="J488" s="109"/>
      <c r="K488" s="132"/>
      <c r="L488" s="147">
        <v>18.399999999999999</v>
      </c>
      <c r="M488" s="24"/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8"/>
        <v>21.385710914183999</v>
      </c>
      <c r="T488" s="2">
        <f t="shared" si="19"/>
        <v>21.385710914183999</v>
      </c>
    </row>
    <row r="489" spans="1:20" s="2" customFormat="1" ht="22.5" x14ac:dyDescent="0.25">
      <c r="A489" s="25" t="s">
        <v>344</v>
      </c>
      <c r="B489" s="26" t="s">
        <v>815</v>
      </c>
      <c r="C489" s="186" t="s">
        <v>816</v>
      </c>
      <c r="D489" s="186"/>
      <c r="E489" s="186"/>
      <c r="F489" s="27" t="s">
        <v>817</v>
      </c>
      <c r="G489" s="28" t="s">
        <v>347</v>
      </c>
      <c r="H489" s="28"/>
      <c r="I489" s="29">
        <v>0</v>
      </c>
      <c r="J489" s="110"/>
      <c r="K489" s="133"/>
      <c r="L489" s="148">
        <v>0</v>
      </c>
      <c r="M489" s="30"/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8"/>
        <v>0</v>
      </c>
      <c r="T489" s="2">
        <f t="shared" si="19"/>
        <v>0</v>
      </c>
    </row>
    <row r="490" spans="1:20" s="2" customFormat="1" ht="22.5" x14ac:dyDescent="0.25">
      <c r="A490" s="25" t="s">
        <v>76</v>
      </c>
      <c r="B490" s="26" t="s">
        <v>818</v>
      </c>
      <c r="C490" s="186" t="s">
        <v>819</v>
      </c>
      <c r="D490" s="186"/>
      <c r="E490" s="186"/>
      <c r="F490" s="27" t="s">
        <v>817</v>
      </c>
      <c r="G490" s="28" t="s">
        <v>5256</v>
      </c>
      <c r="H490" s="28"/>
      <c r="I490" s="29">
        <v>0</v>
      </c>
      <c r="J490" s="110"/>
      <c r="K490" s="133"/>
      <c r="L490" s="148">
        <v>0</v>
      </c>
      <c r="M490" s="30"/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8"/>
        <v>0</v>
      </c>
      <c r="T490" s="2">
        <f t="shared" si="19"/>
        <v>0</v>
      </c>
    </row>
    <row r="491" spans="1:20" s="2" customFormat="1" ht="22.5" x14ac:dyDescent="0.25">
      <c r="A491" s="25" t="s">
        <v>344</v>
      </c>
      <c r="B491" s="26" t="s">
        <v>821</v>
      </c>
      <c r="C491" s="186" t="s">
        <v>822</v>
      </c>
      <c r="D491" s="186"/>
      <c r="E491" s="186"/>
      <c r="F491" s="27" t="s">
        <v>79</v>
      </c>
      <c r="G491" s="28" t="s">
        <v>347</v>
      </c>
      <c r="H491" s="28"/>
      <c r="I491" s="29">
        <v>0</v>
      </c>
      <c r="J491" s="110"/>
      <c r="K491" s="133"/>
      <c r="L491" s="148">
        <v>0</v>
      </c>
      <c r="M491" s="30"/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8"/>
        <v>0</v>
      </c>
      <c r="T491" s="2">
        <f t="shared" si="19"/>
        <v>0</v>
      </c>
    </row>
    <row r="492" spans="1:20" s="2" customFormat="1" ht="22.5" x14ac:dyDescent="0.25">
      <c r="A492" s="25" t="s">
        <v>344</v>
      </c>
      <c r="B492" s="26" t="s">
        <v>366</v>
      </c>
      <c r="C492" s="186" t="s">
        <v>367</v>
      </c>
      <c r="D492" s="186"/>
      <c r="E492" s="186"/>
      <c r="F492" s="27" t="s">
        <v>21</v>
      </c>
      <c r="G492" s="28" t="s">
        <v>347</v>
      </c>
      <c r="H492" s="28"/>
      <c r="I492" s="29">
        <v>0</v>
      </c>
      <c r="J492" s="110"/>
      <c r="K492" s="133"/>
      <c r="L492" s="148">
        <v>0</v>
      </c>
      <c r="M492" s="30"/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8"/>
        <v>0</v>
      </c>
      <c r="T492" s="2">
        <f t="shared" si="19"/>
        <v>0</v>
      </c>
    </row>
    <row r="493" spans="1:20" s="2" customFormat="1" ht="22.5" x14ac:dyDescent="0.25">
      <c r="A493" s="25" t="s">
        <v>344</v>
      </c>
      <c r="B493" s="26" t="s">
        <v>823</v>
      </c>
      <c r="C493" s="186" t="s">
        <v>824</v>
      </c>
      <c r="D493" s="186"/>
      <c r="E493" s="186"/>
      <c r="F493" s="27" t="s">
        <v>79</v>
      </c>
      <c r="G493" s="28" t="s">
        <v>347</v>
      </c>
      <c r="H493" s="28"/>
      <c r="I493" s="29">
        <v>0</v>
      </c>
      <c r="J493" s="110"/>
      <c r="K493" s="133"/>
      <c r="L493" s="148">
        <v>0</v>
      </c>
      <c r="M493" s="30"/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8"/>
        <v>0</v>
      </c>
      <c r="T493" s="2">
        <f t="shared" si="19"/>
        <v>0</v>
      </c>
    </row>
    <row r="494" spans="1:20" s="2" customFormat="1" ht="22.5" x14ac:dyDescent="0.25">
      <c r="A494" s="25" t="s">
        <v>344</v>
      </c>
      <c r="B494" s="26" t="s">
        <v>825</v>
      </c>
      <c r="C494" s="186" t="s">
        <v>826</v>
      </c>
      <c r="D494" s="186"/>
      <c r="E494" s="186"/>
      <c r="F494" s="27" t="s">
        <v>79</v>
      </c>
      <c r="G494" s="28" t="s">
        <v>347</v>
      </c>
      <c r="H494" s="28"/>
      <c r="I494" s="29">
        <v>0</v>
      </c>
      <c r="J494" s="110"/>
      <c r="K494" s="133"/>
      <c r="L494" s="148">
        <v>0</v>
      </c>
      <c r="M494" s="30"/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0</v>
      </c>
      <c r="T494" s="2">
        <f t="shared" si="19"/>
        <v>0</v>
      </c>
    </row>
    <row r="495" spans="1:20" s="2" customFormat="1" ht="22.5" x14ac:dyDescent="0.25">
      <c r="A495" s="20"/>
      <c r="B495" s="21" t="s">
        <v>784</v>
      </c>
      <c r="C495" s="183" t="s">
        <v>785</v>
      </c>
      <c r="D495" s="183"/>
      <c r="E495" s="183"/>
      <c r="F495" s="22" t="s">
        <v>71</v>
      </c>
      <c r="G495" s="17" t="s">
        <v>5257</v>
      </c>
      <c r="H495" s="17"/>
      <c r="I495" s="23">
        <v>1.37</v>
      </c>
      <c r="J495" s="109"/>
      <c r="K495" s="132"/>
      <c r="L495" s="147">
        <v>1.37</v>
      </c>
      <c r="M495" s="24"/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1.5923056495887</v>
      </c>
      <c r="T495" s="2">
        <f t="shared" si="19"/>
        <v>1.5923056495887</v>
      </c>
    </row>
    <row r="496" spans="1:20" s="2" customFormat="1" ht="22.5" x14ac:dyDescent="0.25">
      <c r="A496" s="10" t="s">
        <v>518</v>
      </c>
      <c r="B496" s="11" t="s">
        <v>4061</v>
      </c>
      <c r="C496" s="182" t="s">
        <v>5258</v>
      </c>
      <c r="D496" s="182"/>
      <c r="E496" s="182"/>
      <c r="F496" s="10" t="s">
        <v>165</v>
      </c>
      <c r="G496" s="12">
        <v>10</v>
      </c>
      <c r="H496" s="12"/>
      <c r="I496" s="13">
        <v>4463</v>
      </c>
      <c r="J496" s="72"/>
      <c r="K496" s="131"/>
      <c r="L496" s="72">
        <v>4463</v>
      </c>
      <c r="M496" s="13"/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5187.1971635871296</v>
      </c>
      <c r="T496" s="2">
        <f t="shared" si="19"/>
        <v>5187.1971635871296</v>
      </c>
    </row>
    <row r="497" spans="1:20" s="2" customFormat="1" ht="56.25" x14ac:dyDescent="0.25">
      <c r="A497" s="10" t="s">
        <v>521</v>
      </c>
      <c r="B497" s="11" t="s">
        <v>5259</v>
      </c>
      <c r="C497" s="182" t="s">
        <v>5260</v>
      </c>
      <c r="D497" s="182"/>
      <c r="E497" s="182"/>
      <c r="F497" s="10" t="s">
        <v>808</v>
      </c>
      <c r="G497" s="37">
        <v>0.15071999999999999</v>
      </c>
      <c r="H497" s="37"/>
      <c r="I497" s="13">
        <v>9554</v>
      </c>
      <c r="J497" s="72"/>
      <c r="K497" s="131"/>
      <c r="L497" s="72">
        <v>860</v>
      </c>
      <c r="M497" s="13"/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11104.2979388105</v>
      </c>
      <c r="T497" s="2">
        <f t="shared" si="19"/>
        <v>999.54953185859995</v>
      </c>
    </row>
    <row r="498" spans="1:20" s="2" customFormat="1" ht="15" x14ac:dyDescent="0.25">
      <c r="A498" s="14"/>
      <c r="B498" s="15"/>
      <c r="C498" s="15"/>
      <c r="D498" s="15"/>
      <c r="E498" s="16" t="s">
        <v>18</v>
      </c>
      <c r="F498" s="16"/>
      <c r="G498" s="17"/>
      <c r="H498" s="17"/>
      <c r="I498" s="18">
        <v>25782</v>
      </c>
      <c r="J498" s="114"/>
      <c r="K498" s="138"/>
      <c r="L498" s="151"/>
      <c r="M498" s="19"/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29965.565151602801</v>
      </c>
      <c r="T498" s="2">
        <f t="shared" si="19"/>
        <v>0</v>
      </c>
    </row>
    <row r="499" spans="1:20" s="2" customFormat="1" ht="22.5" x14ac:dyDescent="0.25">
      <c r="A499" s="20"/>
      <c r="B499" s="21" t="s">
        <v>809</v>
      </c>
      <c r="C499" s="183" t="s">
        <v>810</v>
      </c>
      <c r="D499" s="183"/>
      <c r="E499" s="183"/>
      <c r="F499" s="22" t="s">
        <v>71</v>
      </c>
      <c r="G499" s="17" t="s">
        <v>5261</v>
      </c>
      <c r="H499" s="17"/>
      <c r="I499" s="23">
        <v>6.6</v>
      </c>
      <c r="J499" s="109"/>
      <c r="K499" s="132"/>
      <c r="L499" s="147">
        <v>6.6</v>
      </c>
      <c r="M499" s="24"/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7.6709615235659996</v>
      </c>
      <c r="T499" s="2">
        <f t="shared" si="19"/>
        <v>7.6709615235659996</v>
      </c>
    </row>
    <row r="500" spans="1:20" s="2" customFormat="1" ht="22.5" x14ac:dyDescent="0.25">
      <c r="A500" s="20"/>
      <c r="B500" s="21" t="s">
        <v>69</v>
      </c>
      <c r="C500" s="183" t="s">
        <v>70</v>
      </c>
      <c r="D500" s="183"/>
      <c r="E500" s="183"/>
      <c r="F500" s="22" t="s">
        <v>71</v>
      </c>
      <c r="G500" s="17" t="s">
        <v>5262</v>
      </c>
      <c r="H500" s="17"/>
      <c r="I500" s="23">
        <v>0.7</v>
      </c>
      <c r="J500" s="109"/>
      <c r="K500" s="132"/>
      <c r="L500" s="147">
        <v>0.7</v>
      </c>
      <c r="M500" s="24"/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0.81358682825700002</v>
      </c>
      <c r="T500" s="2">
        <f t="shared" si="19"/>
        <v>0.81358682825700002</v>
      </c>
    </row>
    <row r="501" spans="1:20" s="2" customFormat="1" ht="22.5" x14ac:dyDescent="0.25">
      <c r="A501" s="20"/>
      <c r="B501" s="21" t="s">
        <v>41</v>
      </c>
      <c r="C501" s="183" t="s">
        <v>42</v>
      </c>
      <c r="D501" s="183"/>
      <c r="E501" s="183"/>
      <c r="F501" s="22" t="s">
        <v>21</v>
      </c>
      <c r="G501" s="17" t="s">
        <v>5263</v>
      </c>
      <c r="H501" s="17"/>
      <c r="I501" s="23">
        <v>69.900000000000006</v>
      </c>
      <c r="J501" s="109"/>
      <c r="K501" s="132"/>
      <c r="L501" s="147">
        <v>69.900000000000006</v>
      </c>
      <c r="M501" s="24"/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81.242456135948999</v>
      </c>
      <c r="T501" s="2">
        <f t="shared" si="19"/>
        <v>81.242456135948999</v>
      </c>
    </row>
    <row r="502" spans="1:20" s="2" customFormat="1" ht="22.5" x14ac:dyDescent="0.25">
      <c r="A502" s="20"/>
      <c r="B502" s="21" t="s">
        <v>778</v>
      </c>
      <c r="C502" s="183" t="s">
        <v>24</v>
      </c>
      <c r="D502" s="183"/>
      <c r="E502" s="183"/>
      <c r="F502" s="22" t="s">
        <v>71</v>
      </c>
      <c r="G502" s="17" t="s">
        <v>5264</v>
      </c>
      <c r="H502" s="17"/>
      <c r="I502" s="23">
        <v>18.850000000000001</v>
      </c>
      <c r="J502" s="109"/>
      <c r="K502" s="132"/>
      <c r="L502" s="147">
        <v>18.850000000000001</v>
      </c>
      <c r="M502" s="24"/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21.908731018063499</v>
      </c>
      <c r="T502" s="2">
        <f t="shared" si="19"/>
        <v>21.908731018063499</v>
      </c>
    </row>
    <row r="503" spans="1:20" s="2" customFormat="1" ht="22.5" x14ac:dyDescent="0.25">
      <c r="A503" s="25" t="s">
        <v>344</v>
      </c>
      <c r="B503" s="26" t="s">
        <v>815</v>
      </c>
      <c r="C503" s="186" t="s">
        <v>816</v>
      </c>
      <c r="D503" s="186"/>
      <c r="E503" s="186"/>
      <c r="F503" s="27" t="s">
        <v>817</v>
      </c>
      <c r="G503" s="28" t="s">
        <v>347</v>
      </c>
      <c r="H503" s="28"/>
      <c r="I503" s="29">
        <v>0</v>
      </c>
      <c r="J503" s="110"/>
      <c r="K503" s="133"/>
      <c r="L503" s="148">
        <v>0</v>
      </c>
      <c r="M503" s="30"/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0</v>
      </c>
      <c r="T503" s="2">
        <f t="shared" si="19"/>
        <v>0</v>
      </c>
    </row>
    <row r="504" spans="1:20" s="2" customFormat="1" ht="22.5" x14ac:dyDescent="0.25">
      <c r="A504" s="25" t="s">
        <v>76</v>
      </c>
      <c r="B504" s="26" t="s">
        <v>818</v>
      </c>
      <c r="C504" s="186" t="s">
        <v>819</v>
      </c>
      <c r="D504" s="186"/>
      <c r="E504" s="186"/>
      <c r="F504" s="27" t="s">
        <v>817</v>
      </c>
      <c r="G504" s="28" t="s">
        <v>5265</v>
      </c>
      <c r="H504" s="28"/>
      <c r="I504" s="29">
        <v>0</v>
      </c>
      <c r="J504" s="110"/>
      <c r="K504" s="133"/>
      <c r="L504" s="148">
        <v>0</v>
      </c>
      <c r="M504" s="30"/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0</v>
      </c>
      <c r="T504" s="2">
        <f t="shared" si="19"/>
        <v>0</v>
      </c>
    </row>
    <row r="505" spans="1:20" s="2" customFormat="1" ht="22.5" x14ac:dyDescent="0.25">
      <c r="A505" s="25" t="s">
        <v>344</v>
      </c>
      <c r="B505" s="26" t="s">
        <v>821</v>
      </c>
      <c r="C505" s="186" t="s">
        <v>822</v>
      </c>
      <c r="D505" s="186"/>
      <c r="E505" s="186"/>
      <c r="F505" s="27" t="s">
        <v>79</v>
      </c>
      <c r="G505" s="28" t="s">
        <v>347</v>
      </c>
      <c r="H505" s="28"/>
      <c r="I505" s="29">
        <v>0</v>
      </c>
      <c r="J505" s="110"/>
      <c r="K505" s="133"/>
      <c r="L505" s="148">
        <v>0</v>
      </c>
      <c r="M505" s="30"/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:20" s="2" customFormat="1" ht="22.5" x14ac:dyDescent="0.25">
      <c r="A506" s="25" t="s">
        <v>344</v>
      </c>
      <c r="B506" s="26" t="s">
        <v>366</v>
      </c>
      <c r="C506" s="186" t="s">
        <v>367</v>
      </c>
      <c r="D506" s="186"/>
      <c r="E506" s="186"/>
      <c r="F506" s="27" t="s">
        <v>21</v>
      </c>
      <c r="G506" s="28" t="s">
        <v>347</v>
      </c>
      <c r="H506" s="28"/>
      <c r="I506" s="29">
        <v>0</v>
      </c>
      <c r="J506" s="110"/>
      <c r="K506" s="133"/>
      <c r="L506" s="148">
        <v>0</v>
      </c>
      <c r="M506" s="30"/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:20" s="2" customFormat="1" ht="22.5" x14ac:dyDescent="0.25">
      <c r="A507" s="25" t="s">
        <v>344</v>
      </c>
      <c r="B507" s="26" t="s">
        <v>823</v>
      </c>
      <c r="C507" s="186" t="s">
        <v>824</v>
      </c>
      <c r="D507" s="186"/>
      <c r="E507" s="186"/>
      <c r="F507" s="27" t="s">
        <v>79</v>
      </c>
      <c r="G507" s="28" t="s">
        <v>347</v>
      </c>
      <c r="H507" s="28"/>
      <c r="I507" s="29">
        <v>0</v>
      </c>
      <c r="J507" s="110"/>
      <c r="K507" s="133"/>
      <c r="L507" s="148">
        <v>0</v>
      </c>
      <c r="M507" s="30"/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:20" s="2" customFormat="1" ht="22.5" x14ac:dyDescent="0.25">
      <c r="A508" s="25" t="s">
        <v>344</v>
      </c>
      <c r="B508" s="26" t="s">
        <v>825</v>
      </c>
      <c r="C508" s="186" t="s">
        <v>826</v>
      </c>
      <c r="D508" s="186"/>
      <c r="E508" s="186"/>
      <c r="F508" s="27" t="s">
        <v>79</v>
      </c>
      <c r="G508" s="28" t="s">
        <v>347</v>
      </c>
      <c r="H508" s="28"/>
      <c r="I508" s="29">
        <v>0</v>
      </c>
      <c r="J508" s="110"/>
      <c r="K508" s="133"/>
      <c r="L508" s="148">
        <v>0</v>
      </c>
      <c r="M508" s="30"/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0</v>
      </c>
      <c r="T508" s="2">
        <f t="shared" si="19"/>
        <v>0</v>
      </c>
    </row>
    <row r="509" spans="1:20" s="2" customFormat="1" ht="22.5" x14ac:dyDescent="0.25">
      <c r="A509" s="20"/>
      <c r="B509" s="21" t="s">
        <v>784</v>
      </c>
      <c r="C509" s="183" t="s">
        <v>785</v>
      </c>
      <c r="D509" s="183"/>
      <c r="E509" s="183"/>
      <c r="F509" s="22" t="s">
        <v>71</v>
      </c>
      <c r="G509" s="17" t="s">
        <v>5266</v>
      </c>
      <c r="H509" s="17"/>
      <c r="I509" s="23">
        <v>3.25</v>
      </c>
      <c r="J509" s="109"/>
      <c r="K509" s="132"/>
      <c r="L509" s="147">
        <v>3.25</v>
      </c>
      <c r="M509" s="24"/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3.7773674169075</v>
      </c>
      <c r="T509" s="2">
        <f t="shared" si="19"/>
        <v>3.7773674169075</v>
      </c>
    </row>
    <row r="510" spans="1:20" s="2" customFormat="1" ht="22.5" x14ac:dyDescent="0.25">
      <c r="A510" s="10" t="s">
        <v>524</v>
      </c>
      <c r="B510" s="11" t="s">
        <v>4061</v>
      </c>
      <c r="C510" s="182" t="s">
        <v>5267</v>
      </c>
      <c r="D510" s="182"/>
      <c r="E510" s="182"/>
      <c r="F510" s="10" t="s">
        <v>165</v>
      </c>
      <c r="G510" s="12">
        <v>6</v>
      </c>
      <c r="H510" s="12"/>
      <c r="I510" s="13">
        <v>11938</v>
      </c>
      <c r="J510" s="72"/>
      <c r="K510" s="131"/>
      <c r="L510" s="72">
        <v>11938</v>
      </c>
      <c r="M510" s="13"/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13875.1422224744</v>
      </c>
      <c r="T510" s="2">
        <f t="shared" si="19"/>
        <v>13875.1422224744</v>
      </c>
    </row>
    <row r="511" spans="1:20" s="2" customFormat="1" ht="56.25" x14ac:dyDescent="0.25">
      <c r="A511" s="10" t="s">
        <v>526</v>
      </c>
      <c r="B511" s="11" t="s">
        <v>2206</v>
      </c>
      <c r="C511" s="182" t="s">
        <v>2207</v>
      </c>
      <c r="D511" s="182"/>
      <c r="E511" s="182"/>
      <c r="F511" s="10" t="s">
        <v>808</v>
      </c>
      <c r="G511" s="36">
        <v>1.2E-2</v>
      </c>
      <c r="H511" s="36"/>
      <c r="I511" s="13">
        <v>1119</v>
      </c>
      <c r="J511" s="72"/>
      <c r="K511" s="131"/>
      <c r="L511" s="72">
        <v>74</v>
      </c>
      <c r="M511" s="13"/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ref="S511:S523" si="20">I511*N511*O511*P511*Q511*R511</f>
        <v>1300.5766583136899</v>
      </c>
      <c r="T511" s="2">
        <f t="shared" ref="T511:T523" si="21">L511*N511*O511*P511*Q511*R511</f>
        <v>86.007750415740006</v>
      </c>
    </row>
    <row r="512" spans="1:20" s="2" customFormat="1" ht="15" x14ac:dyDescent="0.25">
      <c r="A512" s="14"/>
      <c r="B512" s="15"/>
      <c r="C512" s="15"/>
      <c r="D512" s="15"/>
      <c r="E512" s="16" t="s">
        <v>18</v>
      </c>
      <c r="F512" s="16"/>
      <c r="G512" s="17"/>
      <c r="H512" s="17"/>
      <c r="I512" s="18">
        <v>3101</v>
      </c>
      <c r="J512" s="114"/>
      <c r="K512" s="138"/>
      <c r="L512" s="151"/>
      <c r="M512" s="19"/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20"/>
        <v>3604.1896491785101</v>
      </c>
      <c r="T512" s="2">
        <f t="shared" si="21"/>
        <v>0</v>
      </c>
    </row>
    <row r="513" spans="1:20" s="2" customFormat="1" ht="22.5" x14ac:dyDescent="0.25">
      <c r="A513" s="20"/>
      <c r="B513" s="21" t="s">
        <v>809</v>
      </c>
      <c r="C513" s="183" t="s">
        <v>810</v>
      </c>
      <c r="D513" s="183"/>
      <c r="E513" s="183"/>
      <c r="F513" s="22" t="s">
        <v>71</v>
      </c>
      <c r="G513" s="17" t="s">
        <v>5268</v>
      </c>
      <c r="H513" s="17"/>
      <c r="I513" s="23">
        <v>0.98</v>
      </c>
      <c r="J513" s="109"/>
      <c r="K513" s="132"/>
      <c r="L513" s="147">
        <v>0.98</v>
      </c>
      <c r="M513" s="24"/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20"/>
        <v>1.1390215595597999</v>
      </c>
      <c r="T513" s="2">
        <f t="shared" si="21"/>
        <v>1.1390215595597999</v>
      </c>
    </row>
    <row r="514" spans="1:20" s="2" customFormat="1" ht="22.5" x14ac:dyDescent="0.25">
      <c r="A514" s="20"/>
      <c r="B514" s="21" t="s">
        <v>69</v>
      </c>
      <c r="C514" s="183" t="s">
        <v>70</v>
      </c>
      <c r="D514" s="183"/>
      <c r="E514" s="183"/>
      <c r="F514" s="22" t="s">
        <v>71</v>
      </c>
      <c r="G514" s="17" t="s">
        <v>5269</v>
      </c>
      <c r="H514" s="17"/>
      <c r="I514" s="23">
        <v>7.0000000000000007E-2</v>
      </c>
      <c r="J514" s="109"/>
      <c r="K514" s="132"/>
      <c r="L514" s="147">
        <v>7.0000000000000007E-2</v>
      </c>
      <c r="M514" s="24"/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20"/>
        <v>8.1358682825699996E-2</v>
      </c>
      <c r="T514" s="2">
        <f t="shared" si="21"/>
        <v>8.1358682825699996E-2</v>
      </c>
    </row>
    <row r="515" spans="1:20" s="2" customFormat="1" ht="22.5" x14ac:dyDescent="0.25">
      <c r="A515" s="20"/>
      <c r="B515" s="21" t="s">
        <v>41</v>
      </c>
      <c r="C515" s="183" t="s">
        <v>42</v>
      </c>
      <c r="D515" s="183"/>
      <c r="E515" s="183"/>
      <c r="F515" s="22" t="s">
        <v>21</v>
      </c>
      <c r="G515" s="17" t="s">
        <v>5270</v>
      </c>
      <c r="H515" s="17"/>
      <c r="I515" s="23">
        <v>4.49</v>
      </c>
      <c r="J515" s="109"/>
      <c r="K515" s="132"/>
      <c r="L515" s="147">
        <v>4.49</v>
      </c>
      <c r="M515" s="24"/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20"/>
        <v>5.2185783698199</v>
      </c>
      <c r="T515" s="2">
        <f t="shared" si="21"/>
        <v>5.2185783698199</v>
      </c>
    </row>
    <row r="516" spans="1:20" s="2" customFormat="1" ht="22.5" x14ac:dyDescent="0.25">
      <c r="A516" s="20"/>
      <c r="B516" s="21" t="s">
        <v>778</v>
      </c>
      <c r="C516" s="183" t="s">
        <v>24</v>
      </c>
      <c r="D516" s="183"/>
      <c r="E516" s="183"/>
      <c r="F516" s="22" t="s">
        <v>71</v>
      </c>
      <c r="G516" s="17" t="s">
        <v>5271</v>
      </c>
      <c r="H516" s="17"/>
      <c r="I516" s="23">
        <v>2.81</v>
      </c>
      <c r="J516" s="109"/>
      <c r="K516" s="132"/>
      <c r="L516" s="147">
        <v>2.81</v>
      </c>
      <c r="M516" s="24"/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20"/>
        <v>3.2659699820030998</v>
      </c>
      <c r="T516" s="2">
        <f t="shared" si="21"/>
        <v>3.2659699820030998</v>
      </c>
    </row>
    <row r="517" spans="1:20" s="2" customFormat="1" ht="22.5" x14ac:dyDescent="0.25">
      <c r="A517" s="25" t="s">
        <v>344</v>
      </c>
      <c r="B517" s="26" t="s">
        <v>815</v>
      </c>
      <c r="C517" s="186" t="s">
        <v>816</v>
      </c>
      <c r="D517" s="186"/>
      <c r="E517" s="186"/>
      <c r="F517" s="27" t="s">
        <v>817</v>
      </c>
      <c r="G517" s="28" t="s">
        <v>347</v>
      </c>
      <c r="H517" s="28"/>
      <c r="I517" s="29">
        <v>0</v>
      </c>
      <c r="J517" s="110"/>
      <c r="K517" s="133"/>
      <c r="L517" s="148">
        <v>0</v>
      </c>
      <c r="M517" s="30"/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20"/>
        <v>0</v>
      </c>
      <c r="T517" s="2">
        <f t="shared" si="21"/>
        <v>0</v>
      </c>
    </row>
    <row r="518" spans="1:20" s="2" customFormat="1" ht="22.5" x14ac:dyDescent="0.25">
      <c r="A518" s="25" t="s">
        <v>76</v>
      </c>
      <c r="B518" s="26" t="s">
        <v>818</v>
      </c>
      <c r="C518" s="186" t="s">
        <v>819</v>
      </c>
      <c r="D518" s="186"/>
      <c r="E518" s="186"/>
      <c r="F518" s="27" t="s">
        <v>817</v>
      </c>
      <c r="G518" s="28" t="s">
        <v>1688</v>
      </c>
      <c r="H518" s="28"/>
      <c r="I518" s="29">
        <v>0</v>
      </c>
      <c r="J518" s="110"/>
      <c r="K518" s="133"/>
      <c r="L518" s="148">
        <v>0</v>
      </c>
      <c r="M518" s="30"/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20"/>
        <v>0</v>
      </c>
      <c r="T518" s="2">
        <f t="shared" si="21"/>
        <v>0</v>
      </c>
    </row>
    <row r="519" spans="1:20" s="2" customFormat="1" ht="22.5" x14ac:dyDescent="0.25">
      <c r="A519" s="25" t="s">
        <v>344</v>
      </c>
      <c r="B519" s="26" t="s">
        <v>821</v>
      </c>
      <c r="C519" s="186" t="s">
        <v>822</v>
      </c>
      <c r="D519" s="186"/>
      <c r="E519" s="186"/>
      <c r="F519" s="27" t="s">
        <v>79</v>
      </c>
      <c r="G519" s="28" t="s">
        <v>347</v>
      </c>
      <c r="H519" s="28"/>
      <c r="I519" s="29">
        <v>0</v>
      </c>
      <c r="J519" s="110"/>
      <c r="K519" s="133"/>
      <c r="L519" s="148">
        <v>0</v>
      </c>
      <c r="M519" s="30"/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20"/>
        <v>0</v>
      </c>
      <c r="T519" s="2">
        <f t="shared" si="21"/>
        <v>0</v>
      </c>
    </row>
    <row r="520" spans="1:20" s="2" customFormat="1" ht="22.5" x14ac:dyDescent="0.25">
      <c r="A520" s="25" t="s">
        <v>344</v>
      </c>
      <c r="B520" s="26" t="s">
        <v>366</v>
      </c>
      <c r="C520" s="186" t="s">
        <v>367</v>
      </c>
      <c r="D520" s="186"/>
      <c r="E520" s="186"/>
      <c r="F520" s="27" t="s">
        <v>21</v>
      </c>
      <c r="G520" s="28" t="s">
        <v>347</v>
      </c>
      <c r="H520" s="28"/>
      <c r="I520" s="29">
        <v>0</v>
      </c>
      <c r="J520" s="110"/>
      <c r="K520" s="133"/>
      <c r="L520" s="148">
        <v>0</v>
      </c>
      <c r="M520" s="30"/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20"/>
        <v>0</v>
      </c>
      <c r="T520" s="2">
        <f t="shared" si="21"/>
        <v>0</v>
      </c>
    </row>
    <row r="521" spans="1:20" s="2" customFormat="1" ht="22.5" x14ac:dyDescent="0.25">
      <c r="A521" s="25" t="s">
        <v>344</v>
      </c>
      <c r="B521" s="26" t="s">
        <v>823</v>
      </c>
      <c r="C521" s="186" t="s">
        <v>824</v>
      </c>
      <c r="D521" s="186"/>
      <c r="E521" s="186"/>
      <c r="F521" s="27" t="s">
        <v>79</v>
      </c>
      <c r="G521" s="28" t="s">
        <v>347</v>
      </c>
      <c r="H521" s="28"/>
      <c r="I521" s="29">
        <v>0</v>
      </c>
      <c r="J521" s="110"/>
      <c r="K521" s="133"/>
      <c r="L521" s="148">
        <v>0</v>
      </c>
      <c r="M521" s="30"/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20"/>
        <v>0</v>
      </c>
      <c r="T521" s="2">
        <f t="shared" si="21"/>
        <v>0</v>
      </c>
    </row>
    <row r="522" spans="1:20" s="2" customFormat="1" ht="22.5" x14ac:dyDescent="0.25">
      <c r="A522" s="25" t="s">
        <v>344</v>
      </c>
      <c r="B522" s="26" t="s">
        <v>825</v>
      </c>
      <c r="C522" s="186" t="s">
        <v>826</v>
      </c>
      <c r="D522" s="186"/>
      <c r="E522" s="186"/>
      <c r="F522" s="27" t="s">
        <v>79</v>
      </c>
      <c r="G522" s="28" t="s">
        <v>347</v>
      </c>
      <c r="H522" s="28"/>
      <c r="I522" s="29">
        <v>0</v>
      </c>
      <c r="J522" s="110"/>
      <c r="K522" s="133"/>
      <c r="L522" s="148">
        <v>0</v>
      </c>
      <c r="M522" s="30"/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20"/>
        <v>0</v>
      </c>
      <c r="T522" s="2">
        <f t="shared" si="21"/>
        <v>0</v>
      </c>
    </row>
    <row r="523" spans="1:20" s="2" customFormat="1" ht="22.5" x14ac:dyDescent="0.25">
      <c r="A523" s="20"/>
      <c r="B523" s="21" t="s">
        <v>784</v>
      </c>
      <c r="C523" s="183" t="s">
        <v>785</v>
      </c>
      <c r="D523" s="183"/>
      <c r="E523" s="183"/>
      <c r="F523" s="22" t="s">
        <v>71</v>
      </c>
      <c r="G523" s="17" t="s">
        <v>5272</v>
      </c>
      <c r="H523" s="17"/>
      <c r="I523" s="23">
        <v>0.21</v>
      </c>
      <c r="J523" s="109"/>
      <c r="K523" s="132"/>
      <c r="L523" s="147">
        <v>0.21</v>
      </c>
      <c r="M523" s="24"/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20"/>
        <v>0.24407604847709999</v>
      </c>
      <c r="T523" s="2">
        <f t="shared" si="21"/>
        <v>0.24407604847709999</v>
      </c>
    </row>
    <row r="524" spans="1:20" s="2" customFormat="1" ht="22.5" x14ac:dyDescent="0.25">
      <c r="A524" s="10" t="s">
        <v>529</v>
      </c>
      <c r="B524" s="11" t="s">
        <v>4061</v>
      </c>
      <c r="C524" s="182" t="s">
        <v>5273</v>
      </c>
      <c r="D524" s="182"/>
      <c r="E524" s="182"/>
      <c r="F524" s="10" t="s">
        <v>165</v>
      </c>
      <c r="G524" s="32">
        <v>1.5</v>
      </c>
      <c r="H524" s="32"/>
      <c r="I524" s="13">
        <v>845</v>
      </c>
      <c r="J524" s="72"/>
      <c r="K524" s="131"/>
      <c r="L524" s="72">
        <v>845</v>
      </c>
      <c r="M524" s="13"/>
    </row>
    <row r="525" spans="1:20" s="2" customFormat="1" ht="56.25" x14ac:dyDescent="0.25">
      <c r="A525" s="10" t="s">
        <v>531</v>
      </c>
      <c r="B525" s="11" t="s">
        <v>2235</v>
      </c>
      <c r="C525" s="182" t="s">
        <v>2236</v>
      </c>
      <c r="D525" s="182"/>
      <c r="E525" s="182"/>
      <c r="F525" s="10" t="s">
        <v>808</v>
      </c>
      <c r="G525" s="31">
        <v>1.82</v>
      </c>
      <c r="H525" s="31"/>
      <c r="I525" s="13">
        <v>147348</v>
      </c>
      <c r="J525" s="72"/>
      <c r="K525" s="131"/>
      <c r="L525" s="72">
        <v>9962</v>
      </c>
      <c r="M525" s="13"/>
    </row>
    <row r="526" spans="1:20" s="2" customFormat="1" ht="15" x14ac:dyDescent="0.25">
      <c r="A526" s="14"/>
      <c r="B526" s="15"/>
      <c r="C526" s="15"/>
      <c r="D526" s="15"/>
      <c r="E526" s="16" t="s">
        <v>18</v>
      </c>
      <c r="F526" s="16"/>
      <c r="G526" s="17"/>
      <c r="H526" s="17"/>
      <c r="I526" s="18">
        <v>407462</v>
      </c>
      <c r="J526" s="114"/>
      <c r="K526" s="138"/>
      <c r="L526" s="151"/>
      <c r="M526" s="19"/>
    </row>
    <row r="527" spans="1:20" s="2" customFormat="1" ht="22.5" x14ac:dyDescent="0.25">
      <c r="A527" s="20"/>
      <c r="B527" s="21" t="s">
        <v>809</v>
      </c>
      <c r="C527" s="183" t="s">
        <v>810</v>
      </c>
      <c r="D527" s="183"/>
      <c r="E527" s="183"/>
      <c r="F527" s="22" t="s">
        <v>71</v>
      </c>
      <c r="G527" s="17" t="s">
        <v>5274</v>
      </c>
      <c r="H527" s="17"/>
      <c r="I527" s="23">
        <v>151.91</v>
      </c>
      <c r="J527" s="109"/>
      <c r="K527" s="132"/>
      <c r="L527" s="147">
        <v>151.91</v>
      </c>
      <c r="M527" s="24"/>
    </row>
    <row r="528" spans="1:20" s="2" customFormat="1" ht="22.5" x14ac:dyDescent="0.25">
      <c r="A528" s="20"/>
      <c r="B528" s="21" t="s">
        <v>69</v>
      </c>
      <c r="C528" s="183" t="s">
        <v>70</v>
      </c>
      <c r="D528" s="183"/>
      <c r="E528" s="183"/>
      <c r="F528" s="22" t="s">
        <v>71</v>
      </c>
      <c r="G528" s="17" t="s">
        <v>5275</v>
      </c>
      <c r="H528" s="17"/>
      <c r="I528" s="23">
        <v>10.02</v>
      </c>
      <c r="J528" s="109"/>
      <c r="K528" s="132"/>
      <c r="L528" s="147">
        <v>10.02</v>
      </c>
      <c r="M528" s="24"/>
    </row>
    <row r="529" spans="1:13" s="2" customFormat="1" ht="22.5" x14ac:dyDescent="0.25">
      <c r="A529" s="20"/>
      <c r="B529" s="21" t="s">
        <v>41</v>
      </c>
      <c r="C529" s="183" t="s">
        <v>42</v>
      </c>
      <c r="D529" s="183"/>
      <c r="E529" s="183"/>
      <c r="F529" s="22" t="s">
        <v>21</v>
      </c>
      <c r="G529" s="17" t="s">
        <v>5276</v>
      </c>
      <c r="H529" s="17"/>
      <c r="I529" s="23">
        <v>645.63</v>
      </c>
      <c r="J529" s="109"/>
      <c r="K529" s="132"/>
      <c r="L529" s="147">
        <v>645.63</v>
      </c>
      <c r="M529" s="24"/>
    </row>
    <row r="530" spans="1:13" s="2" customFormat="1" ht="22.5" x14ac:dyDescent="0.25">
      <c r="A530" s="20"/>
      <c r="B530" s="21" t="s">
        <v>778</v>
      </c>
      <c r="C530" s="183" t="s">
        <v>24</v>
      </c>
      <c r="D530" s="183"/>
      <c r="E530" s="183"/>
      <c r="F530" s="22" t="s">
        <v>71</v>
      </c>
      <c r="G530" s="17" t="s">
        <v>5277</v>
      </c>
      <c r="H530" s="17"/>
      <c r="I530" s="23">
        <v>312.89999999999998</v>
      </c>
      <c r="J530" s="109"/>
      <c r="K530" s="132"/>
      <c r="L530" s="147">
        <v>312.89999999999998</v>
      </c>
      <c r="M530" s="24"/>
    </row>
    <row r="531" spans="1:13" s="2" customFormat="1" ht="22.5" x14ac:dyDescent="0.25">
      <c r="A531" s="25" t="s">
        <v>344</v>
      </c>
      <c r="B531" s="26" t="s">
        <v>815</v>
      </c>
      <c r="C531" s="186" t="s">
        <v>816</v>
      </c>
      <c r="D531" s="186"/>
      <c r="E531" s="186"/>
      <c r="F531" s="27" t="s">
        <v>817</v>
      </c>
      <c r="G531" s="28" t="s">
        <v>347</v>
      </c>
      <c r="H531" s="28"/>
      <c r="I531" s="29">
        <v>0</v>
      </c>
      <c r="J531" s="110"/>
      <c r="K531" s="133"/>
      <c r="L531" s="148">
        <v>0</v>
      </c>
      <c r="M531" s="30"/>
    </row>
    <row r="532" spans="1:13" s="2" customFormat="1" ht="22.5" x14ac:dyDescent="0.25">
      <c r="A532" s="25" t="s">
        <v>76</v>
      </c>
      <c r="B532" s="26" t="s">
        <v>818</v>
      </c>
      <c r="C532" s="186" t="s">
        <v>819</v>
      </c>
      <c r="D532" s="186"/>
      <c r="E532" s="186"/>
      <c r="F532" s="27" t="s">
        <v>817</v>
      </c>
      <c r="G532" s="28" t="s">
        <v>5278</v>
      </c>
      <c r="H532" s="28"/>
      <c r="I532" s="29">
        <v>0</v>
      </c>
      <c r="J532" s="110"/>
      <c r="K532" s="133"/>
      <c r="L532" s="148">
        <v>0</v>
      </c>
      <c r="M532" s="30"/>
    </row>
    <row r="533" spans="1:13" s="2" customFormat="1" ht="22.5" x14ac:dyDescent="0.25">
      <c r="A533" s="25" t="s">
        <v>344</v>
      </c>
      <c r="B533" s="26" t="s">
        <v>821</v>
      </c>
      <c r="C533" s="186" t="s">
        <v>822</v>
      </c>
      <c r="D533" s="186"/>
      <c r="E533" s="186"/>
      <c r="F533" s="27" t="s">
        <v>79</v>
      </c>
      <c r="G533" s="28" t="s">
        <v>347</v>
      </c>
      <c r="H533" s="28"/>
      <c r="I533" s="29">
        <v>0</v>
      </c>
      <c r="J533" s="110"/>
      <c r="K533" s="133"/>
      <c r="L533" s="148">
        <v>0</v>
      </c>
      <c r="M533" s="30"/>
    </row>
    <row r="534" spans="1:13" s="2" customFormat="1" ht="22.5" x14ac:dyDescent="0.25">
      <c r="A534" s="25" t="s">
        <v>344</v>
      </c>
      <c r="B534" s="26" t="s">
        <v>366</v>
      </c>
      <c r="C534" s="186" t="s">
        <v>367</v>
      </c>
      <c r="D534" s="186"/>
      <c r="E534" s="186"/>
      <c r="F534" s="27" t="s">
        <v>21</v>
      </c>
      <c r="G534" s="28" t="s">
        <v>347</v>
      </c>
      <c r="H534" s="28"/>
      <c r="I534" s="29">
        <v>0</v>
      </c>
      <c r="J534" s="110"/>
      <c r="K534" s="133"/>
      <c r="L534" s="148">
        <v>0</v>
      </c>
      <c r="M534" s="30"/>
    </row>
    <row r="535" spans="1:13" s="2" customFormat="1" ht="22.5" x14ac:dyDescent="0.25">
      <c r="A535" s="25" t="s">
        <v>344</v>
      </c>
      <c r="B535" s="26" t="s">
        <v>825</v>
      </c>
      <c r="C535" s="186" t="s">
        <v>826</v>
      </c>
      <c r="D535" s="186"/>
      <c r="E535" s="186"/>
      <c r="F535" s="27" t="s">
        <v>79</v>
      </c>
      <c r="G535" s="28" t="s">
        <v>347</v>
      </c>
      <c r="H535" s="28"/>
      <c r="I535" s="29">
        <v>0</v>
      </c>
      <c r="J535" s="110"/>
      <c r="K535" s="133"/>
      <c r="L535" s="148">
        <v>0</v>
      </c>
      <c r="M535" s="30"/>
    </row>
    <row r="536" spans="1:13" s="2" customFormat="1" ht="22.5" x14ac:dyDescent="0.25">
      <c r="A536" s="20"/>
      <c r="B536" s="21" t="s">
        <v>784</v>
      </c>
      <c r="C536" s="183" t="s">
        <v>785</v>
      </c>
      <c r="D536" s="183"/>
      <c r="E536" s="183"/>
      <c r="F536" s="22" t="s">
        <v>71</v>
      </c>
      <c r="G536" s="17" t="s">
        <v>5279</v>
      </c>
      <c r="H536" s="17"/>
      <c r="I536" s="23">
        <v>29.94</v>
      </c>
      <c r="J536" s="109"/>
      <c r="K536" s="132"/>
      <c r="L536" s="147">
        <v>29.94</v>
      </c>
      <c r="M536" s="24"/>
    </row>
    <row r="537" spans="1:13" s="2" customFormat="1" ht="22.5" x14ac:dyDescent="0.25">
      <c r="A537" s="10" t="s">
        <v>533</v>
      </c>
      <c r="B537" s="11" t="s">
        <v>4061</v>
      </c>
      <c r="C537" s="182" t="s">
        <v>5280</v>
      </c>
      <c r="D537" s="182"/>
      <c r="E537" s="182"/>
      <c r="F537" s="10" t="s">
        <v>165</v>
      </c>
      <c r="G537" s="12">
        <v>20</v>
      </c>
      <c r="H537" s="12"/>
      <c r="I537" s="13">
        <v>17618</v>
      </c>
      <c r="J537" s="72"/>
      <c r="K537" s="131"/>
      <c r="L537" s="72">
        <v>17618</v>
      </c>
      <c r="M537" s="13"/>
    </row>
    <row r="538" spans="1:13" s="2" customFormat="1" ht="22.5" x14ac:dyDescent="0.25">
      <c r="A538" s="10" t="s">
        <v>535</v>
      </c>
      <c r="B538" s="11" t="s">
        <v>4061</v>
      </c>
      <c r="C538" s="182" t="s">
        <v>5281</v>
      </c>
      <c r="D538" s="182"/>
      <c r="E538" s="182"/>
      <c r="F538" s="10" t="s">
        <v>165</v>
      </c>
      <c r="G538" s="12">
        <v>27</v>
      </c>
      <c r="H538" s="12"/>
      <c r="I538" s="13">
        <v>32585</v>
      </c>
      <c r="J538" s="72"/>
      <c r="K538" s="131"/>
      <c r="L538" s="72">
        <v>32585</v>
      </c>
      <c r="M538" s="13"/>
    </row>
    <row r="539" spans="1:13" s="2" customFormat="1" ht="22.5" x14ac:dyDescent="0.25">
      <c r="A539" s="10" t="s">
        <v>538</v>
      </c>
      <c r="B539" s="11" t="s">
        <v>4061</v>
      </c>
      <c r="C539" s="182" t="s">
        <v>5282</v>
      </c>
      <c r="D539" s="182"/>
      <c r="E539" s="182"/>
      <c r="F539" s="10" t="s">
        <v>165</v>
      </c>
      <c r="G539" s="12">
        <v>5</v>
      </c>
      <c r="H539" s="12"/>
      <c r="I539" s="13">
        <v>5646</v>
      </c>
      <c r="J539" s="72"/>
      <c r="K539" s="131"/>
      <c r="L539" s="72">
        <v>5646</v>
      </c>
      <c r="M539" s="13"/>
    </row>
    <row r="540" spans="1:13" s="2" customFormat="1" ht="22.5" x14ac:dyDescent="0.25">
      <c r="A540" s="10" t="s">
        <v>540</v>
      </c>
      <c r="B540" s="11" t="s">
        <v>4061</v>
      </c>
      <c r="C540" s="182" t="s">
        <v>5283</v>
      </c>
      <c r="D540" s="182"/>
      <c r="E540" s="182"/>
      <c r="F540" s="10" t="s">
        <v>165</v>
      </c>
      <c r="G540" s="12">
        <v>6</v>
      </c>
      <c r="H540" s="12"/>
      <c r="I540" s="13">
        <v>6208</v>
      </c>
      <c r="J540" s="72"/>
      <c r="K540" s="131"/>
      <c r="L540" s="72">
        <v>6208</v>
      </c>
      <c r="M540" s="13"/>
    </row>
    <row r="541" spans="1:13" s="2" customFormat="1" ht="22.5" x14ac:dyDescent="0.25">
      <c r="A541" s="10" t="s">
        <v>543</v>
      </c>
      <c r="B541" s="11" t="s">
        <v>4061</v>
      </c>
      <c r="C541" s="182" t="s">
        <v>5284</v>
      </c>
      <c r="D541" s="182"/>
      <c r="E541" s="182"/>
      <c r="F541" s="10" t="s">
        <v>165</v>
      </c>
      <c r="G541" s="12">
        <v>65</v>
      </c>
      <c r="H541" s="12"/>
      <c r="I541" s="13">
        <v>93683</v>
      </c>
      <c r="J541" s="72"/>
      <c r="K541" s="131"/>
      <c r="L541" s="72">
        <v>93683</v>
      </c>
      <c r="M541" s="13"/>
    </row>
    <row r="542" spans="1:13" s="2" customFormat="1" ht="56.25" x14ac:dyDescent="0.25">
      <c r="A542" s="10" t="s">
        <v>546</v>
      </c>
      <c r="B542" s="11" t="s">
        <v>960</v>
      </c>
      <c r="C542" s="182" t="s">
        <v>961</v>
      </c>
      <c r="D542" s="182"/>
      <c r="E542" s="182"/>
      <c r="F542" s="10" t="s">
        <v>808</v>
      </c>
      <c r="G542" s="33">
        <v>7.9000000000000008E-3</v>
      </c>
      <c r="H542" s="33"/>
      <c r="I542" s="13">
        <v>1019</v>
      </c>
      <c r="J542" s="72"/>
      <c r="K542" s="131"/>
      <c r="L542" s="72">
        <v>152</v>
      </c>
      <c r="M542" s="13"/>
    </row>
    <row r="543" spans="1:13" s="2" customFormat="1" ht="15" x14ac:dyDescent="0.25">
      <c r="A543" s="14"/>
      <c r="B543" s="15"/>
      <c r="C543" s="15"/>
      <c r="D543" s="15"/>
      <c r="E543" s="16" t="s">
        <v>18</v>
      </c>
      <c r="F543" s="16"/>
      <c r="G543" s="17"/>
      <c r="H543" s="17"/>
      <c r="I543" s="18">
        <v>2660</v>
      </c>
      <c r="J543" s="114"/>
      <c r="K543" s="138"/>
      <c r="L543" s="151"/>
      <c r="M543" s="19"/>
    </row>
    <row r="544" spans="1:13" s="2" customFormat="1" ht="22.5" x14ac:dyDescent="0.25">
      <c r="A544" s="20"/>
      <c r="B544" s="21" t="s">
        <v>69</v>
      </c>
      <c r="C544" s="183" t="s">
        <v>70</v>
      </c>
      <c r="D544" s="183"/>
      <c r="E544" s="183"/>
      <c r="F544" s="22" t="s">
        <v>71</v>
      </c>
      <c r="G544" s="17" t="s">
        <v>3161</v>
      </c>
      <c r="H544" s="17"/>
      <c r="I544" s="23">
        <v>0.05</v>
      </c>
      <c r="J544" s="109"/>
      <c r="K544" s="132"/>
      <c r="L544" s="147">
        <v>0.05</v>
      </c>
      <c r="M544" s="24"/>
    </row>
    <row r="545" spans="1:13" s="2" customFormat="1" ht="22.5" x14ac:dyDescent="0.25">
      <c r="A545" s="20"/>
      <c r="B545" s="21" t="s">
        <v>41</v>
      </c>
      <c r="C545" s="183" t="s">
        <v>42</v>
      </c>
      <c r="D545" s="183"/>
      <c r="E545" s="183"/>
      <c r="F545" s="22" t="s">
        <v>21</v>
      </c>
      <c r="G545" s="17" t="s">
        <v>3162</v>
      </c>
      <c r="H545" s="17"/>
      <c r="I545" s="23">
        <v>2.96</v>
      </c>
      <c r="J545" s="109"/>
      <c r="K545" s="132"/>
      <c r="L545" s="147">
        <v>2.96</v>
      </c>
      <c r="M545" s="24"/>
    </row>
    <row r="546" spans="1:13" s="2" customFormat="1" ht="22.5" x14ac:dyDescent="0.25">
      <c r="A546" s="20"/>
      <c r="B546" s="21" t="s">
        <v>778</v>
      </c>
      <c r="C546" s="183" t="s">
        <v>24</v>
      </c>
      <c r="D546" s="183"/>
      <c r="E546" s="183"/>
      <c r="F546" s="22" t="s">
        <v>71</v>
      </c>
      <c r="G546" s="17" t="s">
        <v>3163</v>
      </c>
      <c r="H546" s="17"/>
      <c r="I546" s="23">
        <v>1.85</v>
      </c>
      <c r="J546" s="109"/>
      <c r="K546" s="132"/>
      <c r="L546" s="147">
        <v>1.85</v>
      </c>
      <c r="M546" s="24"/>
    </row>
    <row r="547" spans="1:13" s="2" customFormat="1" ht="22.5" x14ac:dyDescent="0.25">
      <c r="A547" s="20"/>
      <c r="B547" s="21" t="s">
        <v>965</v>
      </c>
      <c r="C547" s="183" t="s">
        <v>966</v>
      </c>
      <c r="D547" s="183"/>
      <c r="E547" s="183"/>
      <c r="F547" s="22" t="s">
        <v>21</v>
      </c>
      <c r="G547" s="17" t="s">
        <v>5285</v>
      </c>
      <c r="H547" s="17"/>
      <c r="I547" s="23">
        <v>10.09</v>
      </c>
      <c r="J547" s="109"/>
      <c r="K547" s="132"/>
      <c r="L547" s="147">
        <v>10.09</v>
      </c>
      <c r="M547" s="24"/>
    </row>
    <row r="548" spans="1:13" s="2" customFormat="1" ht="22.5" x14ac:dyDescent="0.25">
      <c r="A548" s="20"/>
      <c r="B548" s="21" t="s">
        <v>968</v>
      </c>
      <c r="C548" s="183" t="s">
        <v>969</v>
      </c>
      <c r="D548" s="183"/>
      <c r="E548" s="183"/>
      <c r="F548" s="22" t="s">
        <v>21</v>
      </c>
      <c r="G548" s="17" t="s">
        <v>5286</v>
      </c>
      <c r="H548" s="17"/>
      <c r="I548" s="23">
        <v>2.67</v>
      </c>
      <c r="J548" s="109"/>
      <c r="K548" s="132"/>
      <c r="L548" s="147">
        <v>2.67</v>
      </c>
      <c r="M548" s="24"/>
    </row>
    <row r="549" spans="1:13" s="2" customFormat="1" ht="22.5" x14ac:dyDescent="0.25">
      <c r="A549" s="25" t="s">
        <v>344</v>
      </c>
      <c r="B549" s="26" t="s">
        <v>815</v>
      </c>
      <c r="C549" s="186" t="s">
        <v>816</v>
      </c>
      <c r="D549" s="186"/>
      <c r="E549" s="186"/>
      <c r="F549" s="27" t="s">
        <v>817</v>
      </c>
      <c r="G549" s="28" t="s">
        <v>347</v>
      </c>
      <c r="H549" s="28"/>
      <c r="I549" s="29">
        <v>0</v>
      </c>
      <c r="J549" s="110"/>
      <c r="K549" s="133"/>
      <c r="L549" s="148">
        <v>0</v>
      </c>
      <c r="M549" s="30"/>
    </row>
    <row r="550" spans="1:13" s="2" customFormat="1" ht="22.5" x14ac:dyDescent="0.25">
      <c r="A550" s="25" t="s">
        <v>76</v>
      </c>
      <c r="B550" s="26" t="s">
        <v>818</v>
      </c>
      <c r="C550" s="186" t="s">
        <v>819</v>
      </c>
      <c r="D550" s="186"/>
      <c r="E550" s="186"/>
      <c r="F550" s="27" t="s">
        <v>817</v>
      </c>
      <c r="G550" s="28" t="s">
        <v>3164</v>
      </c>
      <c r="H550" s="28"/>
      <c r="I550" s="29">
        <v>0</v>
      </c>
      <c r="J550" s="110"/>
      <c r="K550" s="133"/>
      <c r="L550" s="148">
        <v>0</v>
      </c>
      <c r="M550" s="30"/>
    </row>
    <row r="551" spans="1:13" s="2" customFormat="1" ht="22.5" x14ac:dyDescent="0.25">
      <c r="A551" s="25" t="s">
        <v>344</v>
      </c>
      <c r="B551" s="26" t="s">
        <v>821</v>
      </c>
      <c r="C551" s="186" t="s">
        <v>822</v>
      </c>
      <c r="D551" s="186"/>
      <c r="E551" s="186"/>
      <c r="F551" s="27" t="s">
        <v>79</v>
      </c>
      <c r="G551" s="28" t="s">
        <v>347</v>
      </c>
      <c r="H551" s="28"/>
      <c r="I551" s="29">
        <v>0</v>
      </c>
      <c r="J551" s="110"/>
      <c r="K551" s="133"/>
      <c r="L551" s="148">
        <v>0</v>
      </c>
      <c r="M551" s="30"/>
    </row>
    <row r="552" spans="1:13" s="2" customFormat="1" ht="22.5" x14ac:dyDescent="0.25">
      <c r="A552" s="25" t="s">
        <v>344</v>
      </c>
      <c r="B552" s="26" t="s">
        <v>366</v>
      </c>
      <c r="C552" s="186" t="s">
        <v>367</v>
      </c>
      <c r="D552" s="186"/>
      <c r="E552" s="186"/>
      <c r="F552" s="27" t="s">
        <v>21</v>
      </c>
      <c r="G552" s="28" t="s">
        <v>347</v>
      </c>
      <c r="H552" s="28"/>
      <c r="I552" s="29">
        <v>0</v>
      </c>
      <c r="J552" s="110"/>
      <c r="K552" s="133"/>
      <c r="L552" s="148">
        <v>0</v>
      </c>
      <c r="M552" s="30"/>
    </row>
    <row r="553" spans="1:13" s="2" customFormat="1" ht="22.5" x14ac:dyDescent="0.25">
      <c r="A553" s="25" t="s">
        <v>344</v>
      </c>
      <c r="B553" s="26" t="s">
        <v>823</v>
      </c>
      <c r="C553" s="186" t="s">
        <v>824</v>
      </c>
      <c r="D553" s="186"/>
      <c r="E553" s="186"/>
      <c r="F553" s="27" t="s">
        <v>79</v>
      </c>
      <c r="G553" s="28" t="s">
        <v>347</v>
      </c>
      <c r="H553" s="28"/>
      <c r="I553" s="29">
        <v>0</v>
      </c>
      <c r="J553" s="110"/>
      <c r="K553" s="133"/>
      <c r="L553" s="148">
        <v>0</v>
      </c>
      <c r="M553" s="30"/>
    </row>
    <row r="554" spans="1:13" s="2" customFormat="1" ht="22.5" x14ac:dyDescent="0.25">
      <c r="A554" s="25" t="s">
        <v>344</v>
      </c>
      <c r="B554" s="26" t="s">
        <v>825</v>
      </c>
      <c r="C554" s="186" t="s">
        <v>826</v>
      </c>
      <c r="D554" s="186"/>
      <c r="E554" s="186"/>
      <c r="F554" s="27" t="s">
        <v>79</v>
      </c>
      <c r="G554" s="28" t="s">
        <v>347</v>
      </c>
      <c r="H554" s="28"/>
      <c r="I554" s="29">
        <v>0</v>
      </c>
      <c r="J554" s="110"/>
      <c r="K554" s="133"/>
      <c r="L554" s="148">
        <v>0</v>
      </c>
      <c r="M554" s="30"/>
    </row>
    <row r="555" spans="1:13" s="2" customFormat="1" ht="22.5" x14ac:dyDescent="0.25">
      <c r="A555" s="10" t="s">
        <v>549</v>
      </c>
      <c r="B555" s="11" t="s">
        <v>4061</v>
      </c>
      <c r="C555" s="182" t="s">
        <v>829</v>
      </c>
      <c r="D555" s="182"/>
      <c r="E555" s="182"/>
      <c r="F555" s="10" t="s">
        <v>165</v>
      </c>
      <c r="G555" s="12">
        <v>1</v>
      </c>
      <c r="H555" s="12"/>
      <c r="I555" s="13">
        <v>28945</v>
      </c>
      <c r="J555" s="72"/>
      <c r="K555" s="131"/>
      <c r="L555" s="72">
        <v>28945</v>
      </c>
      <c r="M555" s="13"/>
    </row>
    <row r="556" spans="1:13" s="2" customFormat="1" ht="56.25" x14ac:dyDescent="0.25">
      <c r="A556" s="10" t="s">
        <v>555</v>
      </c>
      <c r="B556" s="11" t="s">
        <v>2551</v>
      </c>
      <c r="C556" s="182" t="s">
        <v>5287</v>
      </c>
      <c r="D556" s="182"/>
      <c r="E556" s="182"/>
      <c r="F556" s="10" t="s">
        <v>808</v>
      </c>
      <c r="G556" s="31">
        <v>0.01</v>
      </c>
      <c r="H556" s="31"/>
      <c r="I556" s="13">
        <v>795</v>
      </c>
      <c r="J556" s="72"/>
      <c r="K556" s="131"/>
      <c r="L556" s="72">
        <v>130</v>
      </c>
      <c r="M556" s="13"/>
    </row>
    <row r="557" spans="1:13" s="2" customFormat="1" ht="15" x14ac:dyDescent="0.25">
      <c r="A557" s="14"/>
      <c r="B557" s="15"/>
      <c r="C557" s="15"/>
      <c r="D557" s="15"/>
      <c r="E557" s="16" t="s">
        <v>18</v>
      </c>
      <c r="F557" s="16"/>
      <c r="G557" s="17"/>
      <c r="H557" s="17"/>
      <c r="I557" s="18">
        <v>2047</v>
      </c>
      <c r="J557" s="114"/>
      <c r="K557" s="138"/>
      <c r="L557" s="151"/>
      <c r="M557" s="19"/>
    </row>
    <row r="558" spans="1:13" s="2" customFormat="1" ht="22.5" x14ac:dyDescent="0.25">
      <c r="A558" s="20"/>
      <c r="B558" s="21" t="s">
        <v>69</v>
      </c>
      <c r="C558" s="183" t="s">
        <v>70</v>
      </c>
      <c r="D558" s="183"/>
      <c r="E558" s="183"/>
      <c r="F558" s="22" t="s">
        <v>71</v>
      </c>
      <c r="G558" s="17" t="s">
        <v>5288</v>
      </c>
      <c r="H558" s="17"/>
      <c r="I558" s="23">
        <v>0.05</v>
      </c>
      <c r="J558" s="109"/>
      <c r="K558" s="132"/>
      <c r="L558" s="147">
        <v>0.05</v>
      </c>
      <c r="M558" s="24"/>
    </row>
    <row r="559" spans="1:13" s="2" customFormat="1" ht="22.5" x14ac:dyDescent="0.25">
      <c r="A559" s="20"/>
      <c r="B559" s="21" t="s">
        <v>41</v>
      </c>
      <c r="C559" s="183" t="s">
        <v>42</v>
      </c>
      <c r="D559" s="183"/>
      <c r="E559" s="183"/>
      <c r="F559" s="22" t="s">
        <v>21</v>
      </c>
      <c r="G559" s="17" t="s">
        <v>5289</v>
      </c>
      <c r="H559" s="17"/>
      <c r="I559" s="23">
        <v>4.6399999999999997</v>
      </c>
      <c r="J559" s="109"/>
      <c r="K559" s="132"/>
      <c r="L559" s="147">
        <v>4.6399999999999997</v>
      </c>
      <c r="M559" s="24"/>
    </row>
    <row r="560" spans="1:13" s="2" customFormat="1" ht="22.5" x14ac:dyDescent="0.25">
      <c r="A560" s="20"/>
      <c r="B560" s="21" t="s">
        <v>778</v>
      </c>
      <c r="C560" s="183" t="s">
        <v>24</v>
      </c>
      <c r="D560" s="183"/>
      <c r="E560" s="183"/>
      <c r="F560" s="22" t="s">
        <v>71</v>
      </c>
      <c r="G560" s="17" t="s">
        <v>5290</v>
      </c>
      <c r="H560" s="17"/>
      <c r="I560" s="23">
        <v>1.25</v>
      </c>
      <c r="J560" s="109"/>
      <c r="K560" s="132"/>
      <c r="L560" s="147">
        <v>1.25</v>
      </c>
      <c r="M560" s="24"/>
    </row>
    <row r="561" spans="1:13" s="2" customFormat="1" ht="22.5" x14ac:dyDescent="0.25">
      <c r="A561" s="20"/>
      <c r="B561" s="21" t="s">
        <v>968</v>
      </c>
      <c r="C561" s="183" t="s">
        <v>969</v>
      </c>
      <c r="D561" s="183"/>
      <c r="E561" s="183"/>
      <c r="F561" s="22" t="s">
        <v>21</v>
      </c>
      <c r="G561" s="17" t="s">
        <v>5291</v>
      </c>
      <c r="H561" s="17"/>
      <c r="I561" s="23">
        <v>9</v>
      </c>
      <c r="J561" s="109"/>
      <c r="K561" s="132"/>
      <c r="L561" s="147">
        <v>9</v>
      </c>
      <c r="M561" s="24"/>
    </row>
    <row r="562" spans="1:13" s="2" customFormat="1" ht="22.5" x14ac:dyDescent="0.25">
      <c r="A562" s="25" t="s">
        <v>344</v>
      </c>
      <c r="B562" s="26" t="s">
        <v>815</v>
      </c>
      <c r="C562" s="186" t="s">
        <v>816</v>
      </c>
      <c r="D562" s="186"/>
      <c r="E562" s="186"/>
      <c r="F562" s="27" t="s">
        <v>817</v>
      </c>
      <c r="G562" s="28" t="s">
        <v>347</v>
      </c>
      <c r="H562" s="28"/>
      <c r="I562" s="29">
        <v>0</v>
      </c>
      <c r="J562" s="110"/>
      <c r="K562" s="133"/>
      <c r="L562" s="148">
        <v>0</v>
      </c>
      <c r="M562" s="30"/>
    </row>
    <row r="563" spans="1:13" s="2" customFormat="1" ht="22.5" x14ac:dyDescent="0.25">
      <c r="A563" s="25" t="s">
        <v>76</v>
      </c>
      <c r="B563" s="26" t="s">
        <v>818</v>
      </c>
      <c r="C563" s="186" t="s">
        <v>819</v>
      </c>
      <c r="D563" s="186"/>
      <c r="E563" s="186"/>
      <c r="F563" s="27" t="s">
        <v>817</v>
      </c>
      <c r="G563" s="28" t="s">
        <v>5292</v>
      </c>
      <c r="H563" s="28"/>
      <c r="I563" s="29">
        <v>0</v>
      </c>
      <c r="J563" s="110"/>
      <c r="K563" s="133"/>
      <c r="L563" s="148">
        <v>0</v>
      </c>
      <c r="M563" s="30"/>
    </row>
    <row r="564" spans="1:13" s="2" customFormat="1" ht="22.5" x14ac:dyDescent="0.25">
      <c r="A564" s="25" t="s">
        <v>344</v>
      </c>
      <c r="B564" s="26" t="s">
        <v>821</v>
      </c>
      <c r="C564" s="186" t="s">
        <v>822</v>
      </c>
      <c r="D564" s="186"/>
      <c r="E564" s="186"/>
      <c r="F564" s="27" t="s">
        <v>79</v>
      </c>
      <c r="G564" s="28" t="s">
        <v>347</v>
      </c>
      <c r="H564" s="28"/>
      <c r="I564" s="29">
        <v>0</v>
      </c>
      <c r="J564" s="110"/>
      <c r="K564" s="133"/>
      <c r="L564" s="148">
        <v>0</v>
      </c>
      <c r="M564" s="30"/>
    </row>
    <row r="565" spans="1:13" s="2" customFormat="1" ht="22.5" x14ac:dyDescent="0.25">
      <c r="A565" s="25" t="s">
        <v>344</v>
      </c>
      <c r="B565" s="26" t="s">
        <v>366</v>
      </c>
      <c r="C565" s="186" t="s">
        <v>367</v>
      </c>
      <c r="D565" s="186"/>
      <c r="E565" s="186"/>
      <c r="F565" s="27" t="s">
        <v>21</v>
      </c>
      <c r="G565" s="28" t="s">
        <v>347</v>
      </c>
      <c r="H565" s="28"/>
      <c r="I565" s="29">
        <v>0</v>
      </c>
      <c r="J565" s="110"/>
      <c r="K565" s="133"/>
      <c r="L565" s="148">
        <v>0</v>
      </c>
      <c r="M565" s="30"/>
    </row>
    <row r="566" spans="1:13" s="2" customFormat="1" ht="22.5" x14ac:dyDescent="0.25">
      <c r="A566" s="25" t="s">
        <v>344</v>
      </c>
      <c r="B566" s="26" t="s">
        <v>825</v>
      </c>
      <c r="C566" s="186" t="s">
        <v>826</v>
      </c>
      <c r="D566" s="186"/>
      <c r="E566" s="186"/>
      <c r="F566" s="27" t="s">
        <v>79</v>
      </c>
      <c r="G566" s="28" t="s">
        <v>347</v>
      </c>
      <c r="H566" s="28"/>
      <c r="I566" s="29">
        <v>0</v>
      </c>
      <c r="J566" s="110"/>
      <c r="K566" s="133"/>
      <c r="L566" s="148">
        <v>0</v>
      </c>
      <c r="M566" s="30"/>
    </row>
    <row r="567" spans="1:13" s="2" customFormat="1" ht="22.5" x14ac:dyDescent="0.25">
      <c r="A567" s="10" t="s">
        <v>568</v>
      </c>
      <c r="B567" s="11" t="s">
        <v>4061</v>
      </c>
      <c r="C567" s="182" t="s">
        <v>5293</v>
      </c>
      <c r="D567" s="182"/>
      <c r="E567" s="182"/>
      <c r="F567" s="10" t="s">
        <v>165</v>
      </c>
      <c r="G567" s="32">
        <v>0.5</v>
      </c>
      <c r="H567" s="32"/>
      <c r="I567" s="13">
        <v>31500</v>
      </c>
      <c r="J567" s="72"/>
      <c r="K567" s="131"/>
      <c r="L567" s="72">
        <v>31500</v>
      </c>
      <c r="M567" s="13"/>
    </row>
    <row r="568" spans="1:13" s="2" customFormat="1" ht="56.25" x14ac:dyDescent="0.25">
      <c r="A568" s="10" t="s">
        <v>571</v>
      </c>
      <c r="B568" s="11" t="s">
        <v>2673</v>
      </c>
      <c r="C568" s="182" t="s">
        <v>5294</v>
      </c>
      <c r="D568" s="182"/>
      <c r="E568" s="182"/>
      <c r="F568" s="10" t="s">
        <v>808</v>
      </c>
      <c r="G568" s="31">
        <v>0.13</v>
      </c>
      <c r="H568" s="31"/>
      <c r="I568" s="13">
        <v>8776</v>
      </c>
      <c r="J568" s="72"/>
      <c r="K568" s="131"/>
      <c r="L568" s="72">
        <v>1727</v>
      </c>
      <c r="M568" s="13"/>
    </row>
    <row r="569" spans="1:13" s="2" customFormat="1" ht="15" x14ac:dyDescent="0.25">
      <c r="A569" s="14"/>
      <c r="B569" s="15"/>
      <c r="C569" s="15"/>
      <c r="D569" s="15"/>
      <c r="E569" s="16" t="s">
        <v>18</v>
      </c>
      <c r="F569" s="16"/>
      <c r="G569" s="17"/>
      <c r="H569" s="17"/>
      <c r="I569" s="18">
        <v>21965</v>
      </c>
      <c r="J569" s="114"/>
      <c r="K569" s="138"/>
      <c r="L569" s="151"/>
      <c r="M569" s="19"/>
    </row>
    <row r="570" spans="1:13" s="2" customFormat="1" ht="22.5" x14ac:dyDescent="0.25">
      <c r="A570" s="20"/>
      <c r="B570" s="21" t="s">
        <v>69</v>
      </c>
      <c r="C570" s="183" t="s">
        <v>70</v>
      </c>
      <c r="D570" s="183"/>
      <c r="E570" s="183"/>
      <c r="F570" s="22" t="s">
        <v>71</v>
      </c>
      <c r="G570" s="17" t="s">
        <v>5295</v>
      </c>
      <c r="H570" s="17"/>
      <c r="I570" s="23">
        <v>0.61</v>
      </c>
      <c r="J570" s="109"/>
      <c r="K570" s="132"/>
      <c r="L570" s="147">
        <v>0.61</v>
      </c>
      <c r="M570" s="24"/>
    </row>
    <row r="571" spans="1:13" s="2" customFormat="1" ht="22.5" x14ac:dyDescent="0.25">
      <c r="A571" s="20"/>
      <c r="B571" s="21" t="s">
        <v>41</v>
      </c>
      <c r="C571" s="183" t="s">
        <v>42</v>
      </c>
      <c r="D571" s="183"/>
      <c r="E571" s="183"/>
      <c r="F571" s="22" t="s">
        <v>21</v>
      </c>
      <c r="G571" s="17" t="s">
        <v>5296</v>
      </c>
      <c r="H571" s="17"/>
      <c r="I571" s="23">
        <v>55.3</v>
      </c>
      <c r="J571" s="109"/>
      <c r="K571" s="132"/>
      <c r="L571" s="147">
        <v>55.3</v>
      </c>
      <c r="M571" s="24"/>
    </row>
    <row r="572" spans="1:13" s="2" customFormat="1" ht="22.5" x14ac:dyDescent="0.25">
      <c r="A572" s="20"/>
      <c r="B572" s="21" t="s">
        <v>778</v>
      </c>
      <c r="C572" s="183" t="s">
        <v>24</v>
      </c>
      <c r="D572" s="183"/>
      <c r="E572" s="183"/>
      <c r="F572" s="22" t="s">
        <v>71</v>
      </c>
      <c r="G572" s="17" t="s">
        <v>5297</v>
      </c>
      <c r="H572" s="17"/>
      <c r="I572" s="23">
        <v>12.19</v>
      </c>
      <c r="J572" s="109"/>
      <c r="K572" s="132"/>
      <c r="L572" s="147">
        <v>12.19</v>
      </c>
      <c r="M572" s="24"/>
    </row>
    <row r="573" spans="1:13" s="2" customFormat="1" ht="22.5" x14ac:dyDescent="0.25">
      <c r="A573" s="20"/>
      <c r="B573" s="21" t="s">
        <v>968</v>
      </c>
      <c r="C573" s="183" t="s">
        <v>969</v>
      </c>
      <c r="D573" s="183"/>
      <c r="E573" s="183"/>
      <c r="F573" s="22" t="s">
        <v>21</v>
      </c>
      <c r="G573" s="17" t="s">
        <v>5298</v>
      </c>
      <c r="H573" s="17"/>
      <c r="I573" s="23">
        <v>131.36000000000001</v>
      </c>
      <c r="J573" s="109"/>
      <c r="K573" s="132"/>
      <c r="L573" s="147">
        <v>131.36000000000001</v>
      </c>
      <c r="M573" s="24"/>
    </row>
    <row r="574" spans="1:13" s="2" customFormat="1" ht="22.5" x14ac:dyDescent="0.25">
      <c r="A574" s="25" t="s">
        <v>344</v>
      </c>
      <c r="B574" s="26" t="s">
        <v>815</v>
      </c>
      <c r="C574" s="186" t="s">
        <v>816</v>
      </c>
      <c r="D574" s="186"/>
      <c r="E574" s="186"/>
      <c r="F574" s="27" t="s">
        <v>817</v>
      </c>
      <c r="G574" s="28" t="s">
        <v>347</v>
      </c>
      <c r="H574" s="28"/>
      <c r="I574" s="29">
        <v>0</v>
      </c>
      <c r="J574" s="110"/>
      <c r="K574" s="133"/>
      <c r="L574" s="148">
        <v>0</v>
      </c>
      <c r="M574" s="30"/>
    </row>
    <row r="575" spans="1:13" s="2" customFormat="1" ht="22.5" x14ac:dyDescent="0.25">
      <c r="A575" s="25" t="s">
        <v>76</v>
      </c>
      <c r="B575" s="26" t="s">
        <v>818</v>
      </c>
      <c r="C575" s="186" t="s">
        <v>819</v>
      </c>
      <c r="D575" s="186"/>
      <c r="E575" s="186"/>
      <c r="F575" s="27" t="s">
        <v>817</v>
      </c>
      <c r="G575" s="28" t="s">
        <v>5299</v>
      </c>
      <c r="H575" s="28"/>
      <c r="I575" s="29">
        <v>0</v>
      </c>
      <c r="J575" s="110"/>
      <c r="K575" s="133"/>
      <c r="L575" s="148">
        <v>0</v>
      </c>
      <c r="M575" s="30"/>
    </row>
    <row r="576" spans="1:13" s="2" customFormat="1" ht="22.5" x14ac:dyDescent="0.25">
      <c r="A576" s="25" t="s">
        <v>344</v>
      </c>
      <c r="B576" s="26" t="s">
        <v>821</v>
      </c>
      <c r="C576" s="186" t="s">
        <v>822</v>
      </c>
      <c r="D576" s="186"/>
      <c r="E576" s="186"/>
      <c r="F576" s="27" t="s">
        <v>79</v>
      </c>
      <c r="G576" s="28" t="s">
        <v>347</v>
      </c>
      <c r="H576" s="28"/>
      <c r="I576" s="29">
        <v>0</v>
      </c>
      <c r="J576" s="110"/>
      <c r="K576" s="133"/>
      <c r="L576" s="148">
        <v>0</v>
      </c>
      <c r="M576" s="30"/>
    </row>
    <row r="577" spans="1:13" s="2" customFormat="1" ht="22.5" x14ac:dyDescent="0.25">
      <c r="A577" s="25" t="s">
        <v>344</v>
      </c>
      <c r="B577" s="26" t="s">
        <v>366</v>
      </c>
      <c r="C577" s="186" t="s">
        <v>367</v>
      </c>
      <c r="D577" s="186"/>
      <c r="E577" s="186"/>
      <c r="F577" s="27" t="s">
        <v>21</v>
      </c>
      <c r="G577" s="28" t="s">
        <v>347</v>
      </c>
      <c r="H577" s="28"/>
      <c r="I577" s="29">
        <v>0</v>
      </c>
      <c r="J577" s="110"/>
      <c r="K577" s="133"/>
      <c r="L577" s="148">
        <v>0</v>
      </c>
      <c r="M577" s="30"/>
    </row>
    <row r="578" spans="1:13" s="2" customFormat="1" ht="22.5" x14ac:dyDescent="0.25">
      <c r="A578" s="25" t="s">
        <v>344</v>
      </c>
      <c r="B578" s="26" t="s">
        <v>825</v>
      </c>
      <c r="C578" s="186" t="s">
        <v>826</v>
      </c>
      <c r="D578" s="186"/>
      <c r="E578" s="186"/>
      <c r="F578" s="27" t="s">
        <v>79</v>
      </c>
      <c r="G578" s="28" t="s">
        <v>347</v>
      </c>
      <c r="H578" s="28"/>
      <c r="I578" s="29">
        <v>0</v>
      </c>
      <c r="J578" s="110"/>
      <c r="K578" s="133"/>
      <c r="L578" s="148">
        <v>0</v>
      </c>
      <c r="M578" s="30"/>
    </row>
    <row r="579" spans="1:13" s="2" customFormat="1" ht="22.5" x14ac:dyDescent="0.25">
      <c r="A579" s="10" t="s">
        <v>574</v>
      </c>
      <c r="B579" s="11" t="s">
        <v>4061</v>
      </c>
      <c r="C579" s="182" t="s">
        <v>5300</v>
      </c>
      <c r="D579" s="182"/>
      <c r="E579" s="182"/>
      <c r="F579" s="10" t="s">
        <v>165</v>
      </c>
      <c r="G579" s="12">
        <v>5</v>
      </c>
      <c r="H579" s="12"/>
      <c r="I579" s="13">
        <v>411023</v>
      </c>
      <c r="J579" s="72"/>
      <c r="K579" s="131"/>
      <c r="L579" s="72">
        <v>411023</v>
      </c>
      <c r="M579" s="13"/>
    </row>
    <row r="580" spans="1:13" s="2" customFormat="1" ht="56.25" x14ac:dyDescent="0.25">
      <c r="A580" s="10" t="s">
        <v>579</v>
      </c>
      <c r="B580" s="11" t="s">
        <v>2303</v>
      </c>
      <c r="C580" s="182" t="s">
        <v>5301</v>
      </c>
      <c r="D580" s="182"/>
      <c r="E580" s="182"/>
      <c r="F580" s="10" t="s">
        <v>808</v>
      </c>
      <c r="G580" s="36">
        <v>8.9999999999999993E-3</v>
      </c>
      <c r="H580" s="36"/>
      <c r="I580" s="13">
        <v>903</v>
      </c>
      <c r="J580" s="72"/>
      <c r="K580" s="131"/>
      <c r="L580" s="72">
        <v>112</v>
      </c>
      <c r="M580" s="13"/>
    </row>
    <row r="581" spans="1:13" s="2" customFormat="1" ht="15" x14ac:dyDescent="0.25">
      <c r="A581" s="14"/>
      <c r="B581" s="15"/>
      <c r="C581" s="15"/>
      <c r="D581" s="15"/>
      <c r="E581" s="16" t="s">
        <v>18</v>
      </c>
      <c r="F581" s="16"/>
      <c r="G581" s="17"/>
      <c r="H581" s="17"/>
      <c r="I581" s="18">
        <v>2402</v>
      </c>
      <c r="J581" s="114"/>
      <c r="K581" s="138"/>
      <c r="L581" s="151"/>
      <c r="M581" s="19"/>
    </row>
    <row r="582" spans="1:13" s="2" customFormat="1" ht="22.5" x14ac:dyDescent="0.25">
      <c r="A582" s="20"/>
      <c r="B582" s="21" t="s">
        <v>69</v>
      </c>
      <c r="C582" s="183" t="s">
        <v>70</v>
      </c>
      <c r="D582" s="183"/>
      <c r="E582" s="183"/>
      <c r="F582" s="22" t="s">
        <v>71</v>
      </c>
      <c r="G582" s="17" t="s">
        <v>5302</v>
      </c>
      <c r="H582" s="17"/>
      <c r="I582" s="23">
        <v>0.05</v>
      </c>
      <c r="J582" s="109"/>
      <c r="K582" s="132"/>
      <c r="L582" s="147">
        <v>0.05</v>
      </c>
      <c r="M582" s="24"/>
    </row>
    <row r="583" spans="1:13" s="2" customFormat="1" ht="22.5" x14ac:dyDescent="0.25">
      <c r="A583" s="20"/>
      <c r="B583" s="21" t="s">
        <v>41</v>
      </c>
      <c r="C583" s="183" t="s">
        <v>42</v>
      </c>
      <c r="D583" s="183"/>
      <c r="E583" s="183"/>
      <c r="F583" s="22" t="s">
        <v>21</v>
      </c>
      <c r="G583" s="17" t="s">
        <v>5303</v>
      </c>
      <c r="H583" s="17"/>
      <c r="I583" s="23">
        <v>3.19</v>
      </c>
      <c r="J583" s="109"/>
      <c r="K583" s="132"/>
      <c r="L583" s="147">
        <v>3.19</v>
      </c>
      <c r="M583" s="24"/>
    </row>
    <row r="584" spans="1:13" s="2" customFormat="1" ht="22.5" x14ac:dyDescent="0.25">
      <c r="A584" s="20"/>
      <c r="B584" s="21" t="s">
        <v>778</v>
      </c>
      <c r="C584" s="183" t="s">
        <v>24</v>
      </c>
      <c r="D584" s="183"/>
      <c r="E584" s="183"/>
      <c r="F584" s="22" t="s">
        <v>71</v>
      </c>
      <c r="G584" s="17" t="s">
        <v>5304</v>
      </c>
      <c r="H584" s="17"/>
      <c r="I584" s="23">
        <v>1.55</v>
      </c>
      <c r="J584" s="109"/>
      <c r="K584" s="132"/>
      <c r="L584" s="147">
        <v>1.55</v>
      </c>
      <c r="M584" s="24"/>
    </row>
    <row r="585" spans="1:13" s="2" customFormat="1" ht="22.5" x14ac:dyDescent="0.25">
      <c r="A585" s="20"/>
      <c r="B585" s="21" t="s">
        <v>965</v>
      </c>
      <c r="C585" s="183" t="s">
        <v>966</v>
      </c>
      <c r="D585" s="183"/>
      <c r="E585" s="183"/>
      <c r="F585" s="22" t="s">
        <v>21</v>
      </c>
      <c r="G585" s="17" t="s">
        <v>5305</v>
      </c>
      <c r="H585" s="17"/>
      <c r="I585" s="23">
        <v>6.41</v>
      </c>
      <c r="J585" s="109"/>
      <c r="K585" s="132"/>
      <c r="L585" s="147">
        <v>6.41</v>
      </c>
      <c r="M585" s="24"/>
    </row>
    <row r="586" spans="1:13" s="2" customFormat="1" ht="22.5" x14ac:dyDescent="0.25">
      <c r="A586" s="20"/>
      <c r="B586" s="21" t="s">
        <v>968</v>
      </c>
      <c r="C586" s="183" t="s">
        <v>969</v>
      </c>
      <c r="D586" s="183"/>
      <c r="E586" s="183"/>
      <c r="F586" s="22" t="s">
        <v>21</v>
      </c>
      <c r="G586" s="17" t="s">
        <v>5306</v>
      </c>
      <c r="H586" s="17"/>
      <c r="I586" s="23">
        <v>1.81</v>
      </c>
      <c r="J586" s="109"/>
      <c r="K586" s="132"/>
      <c r="L586" s="147">
        <v>1.81</v>
      </c>
      <c r="M586" s="24"/>
    </row>
    <row r="587" spans="1:13" s="2" customFormat="1" ht="22.5" x14ac:dyDescent="0.25">
      <c r="A587" s="25" t="s">
        <v>344</v>
      </c>
      <c r="B587" s="26" t="s">
        <v>815</v>
      </c>
      <c r="C587" s="186" t="s">
        <v>816</v>
      </c>
      <c r="D587" s="186"/>
      <c r="E587" s="186"/>
      <c r="F587" s="27" t="s">
        <v>817</v>
      </c>
      <c r="G587" s="28" t="s">
        <v>347</v>
      </c>
      <c r="H587" s="28"/>
      <c r="I587" s="29">
        <v>0</v>
      </c>
      <c r="J587" s="110"/>
      <c r="K587" s="133"/>
      <c r="L587" s="148">
        <v>0</v>
      </c>
      <c r="M587" s="30"/>
    </row>
    <row r="588" spans="1:13" s="2" customFormat="1" ht="22.5" x14ac:dyDescent="0.25">
      <c r="A588" s="25" t="s">
        <v>76</v>
      </c>
      <c r="B588" s="26" t="s">
        <v>818</v>
      </c>
      <c r="C588" s="186" t="s">
        <v>819</v>
      </c>
      <c r="D588" s="186"/>
      <c r="E588" s="186"/>
      <c r="F588" s="27" t="s">
        <v>817</v>
      </c>
      <c r="G588" s="28" t="s">
        <v>5307</v>
      </c>
      <c r="H588" s="28"/>
      <c r="I588" s="29">
        <v>0</v>
      </c>
      <c r="J588" s="110"/>
      <c r="K588" s="133"/>
      <c r="L588" s="148">
        <v>0</v>
      </c>
      <c r="M588" s="30"/>
    </row>
    <row r="589" spans="1:13" s="2" customFormat="1" ht="22.5" x14ac:dyDescent="0.25">
      <c r="A589" s="25" t="s">
        <v>344</v>
      </c>
      <c r="B589" s="26" t="s">
        <v>821</v>
      </c>
      <c r="C589" s="186" t="s">
        <v>822</v>
      </c>
      <c r="D589" s="186"/>
      <c r="E589" s="186"/>
      <c r="F589" s="27" t="s">
        <v>79</v>
      </c>
      <c r="G589" s="28" t="s">
        <v>347</v>
      </c>
      <c r="H589" s="28"/>
      <c r="I589" s="29">
        <v>0</v>
      </c>
      <c r="J589" s="110"/>
      <c r="K589" s="133"/>
      <c r="L589" s="148">
        <v>0</v>
      </c>
      <c r="M589" s="30"/>
    </row>
    <row r="590" spans="1:13" s="2" customFormat="1" ht="22.5" x14ac:dyDescent="0.25">
      <c r="A590" s="25" t="s">
        <v>344</v>
      </c>
      <c r="B590" s="26" t="s">
        <v>366</v>
      </c>
      <c r="C590" s="186" t="s">
        <v>367</v>
      </c>
      <c r="D590" s="186"/>
      <c r="E590" s="186"/>
      <c r="F590" s="27" t="s">
        <v>21</v>
      </c>
      <c r="G590" s="28" t="s">
        <v>347</v>
      </c>
      <c r="H590" s="28"/>
      <c r="I590" s="29">
        <v>0</v>
      </c>
      <c r="J590" s="110"/>
      <c r="K590" s="133"/>
      <c r="L590" s="148">
        <v>0</v>
      </c>
      <c r="M590" s="30"/>
    </row>
    <row r="591" spans="1:13" s="2" customFormat="1" ht="22.5" x14ac:dyDescent="0.25">
      <c r="A591" s="25" t="s">
        <v>344</v>
      </c>
      <c r="B591" s="26" t="s">
        <v>825</v>
      </c>
      <c r="C591" s="186" t="s">
        <v>826</v>
      </c>
      <c r="D591" s="186"/>
      <c r="E591" s="186"/>
      <c r="F591" s="27" t="s">
        <v>79</v>
      </c>
      <c r="G591" s="28" t="s">
        <v>347</v>
      </c>
      <c r="H591" s="28"/>
      <c r="I591" s="29">
        <v>0</v>
      </c>
      <c r="J591" s="110"/>
      <c r="K591" s="133"/>
      <c r="L591" s="148">
        <v>0</v>
      </c>
      <c r="M591" s="30"/>
    </row>
    <row r="592" spans="1:13" s="2" customFormat="1" ht="22.5" x14ac:dyDescent="0.25">
      <c r="A592" s="10" t="s">
        <v>588</v>
      </c>
      <c r="B592" s="11" t="s">
        <v>4061</v>
      </c>
      <c r="C592" s="182" t="s">
        <v>5308</v>
      </c>
      <c r="D592" s="182"/>
      <c r="E592" s="182"/>
      <c r="F592" s="10" t="s">
        <v>35</v>
      </c>
      <c r="G592" s="12">
        <v>1</v>
      </c>
      <c r="H592" s="12"/>
      <c r="I592" s="13">
        <v>18020</v>
      </c>
      <c r="J592" s="72"/>
      <c r="K592" s="131"/>
      <c r="L592" s="72">
        <v>18020</v>
      </c>
      <c r="M592" s="13"/>
    </row>
    <row r="593" spans="1:13" s="2" customFormat="1" ht="22.5" x14ac:dyDescent="0.25">
      <c r="A593" s="10" t="s">
        <v>591</v>
      </c>
      <c r="B593" s="11" t="s">
        <v>4061</v>
      </c>
      <c r="C593" s="182" t="s">
        <v>5309</v>
      </c>
      <c r="D593" s="182"/>
      <c r="E593" s="182"/>
      <c r="F593" s="10" t="s">
        <v>35</v>
      </c>
      <c r="G593" s="12">
        <v>1</v>
      </c>
      <c r="H593" s="12"/>
      <c r="I593" s="13">
        <v>24131</v>
      </c>
      <c r="J593" s="72"/>
      <c r="K593" s="131"/>
      <c r="L593" s="72">
        <v>24131</v>
      </c>
      <c r="M593" s="13"/>
    </row>
    <row r="594" spans="1:13" s="2" customFormat="1" ht="33.75" x14ac:dyDescent="0.25">
      <c r="A594" s="10" t="s">
        <v>594</v>
      </c>
      <c r="B594" s="11" t="s">
        <v>1018</v>
      </c>
      <c r="C594" s="182" t="s">
        <v>1019</v>
      </c>
      <c r="D594" s="182"/>
      <c r="E594" s="182"/>
      <c r="F594" s="10" t="s">
        <v>1020</v>
      </c>
      <c r="G594" s="37">
        <v>3.1320000000000001E-2</v>
      </c>
      <c r="H594" s="37"/>
      <c r="I594" s="13">
        <v>1766</v>
      </c>
      <c r="J594" s="72"/>
      <c r="K594" s="131"/>
      <c r="L594" s="72">
        <v>77</v>
      </c>
      <c r="M594" s="13"/>
    </row>
    <row r="595" spans="1:13" s="2" customFormat="1" ht="15" x14ac:dyDescent="0.25">
      <c r="A595" s="14"/>
      <c r="B595" s="15"/>
      <c r="C595" s="15"/>
      <c r="D595" s="15"/>
      <c r="E595" s="16" t="s">
        <v>18</v>
      </c>
      <c r="F595" s="16"/>
      <c r="G595" s="17"/>
      <c r="H595" s="17"/>
      <c r="I595" s="18">
        <v>4342</v>
      </c>
      <c r="J595" s="114"/>
      <c r="K595" s="138"/>
      <c r="L595" s="151"/>
      <c r="M595" s="19"/>
    </row>
    <row r="596" spans="1:13" s="2" customFormat="1" ht="22.5" x14ac:dyDescent="0.25">
      <c r="A596" s="20"/>
      <c r="B596" s="21" t="s">
        <v>1021</v>
      </c>
      <c r="C596" s="183" t="s">
        <v>1022</v>
      </c>
      <c r="D596" s="183"/>
      <c r="E596" s="183"/>
      <c r="F596" s="22" t="s">
        <v>71</v>
      </c>
      <c r="G596" s="17" t="s">
        <v>5310</v>
      </c>
      <c r="H596" s="17"/>
      <c r="I596" s="23">
        <v>0.1</v>
      </c>
      <c r="J596" s="109"/>
      <c r="K596" s="132"/>
      <c r="L596" s="147">
        <v>0.1</v>
      </c>
      <c r="M596" s="24"/>
    </row>
    <row r="597" spans="1:13" s="2" customFormat="1" ht="22.5" x14ac:dyDescent="0.25">
      <c r="A597" s="20"/>
      <c r="B597" s="21" t="s">
        <v>1024</v>
      </c>
      <c r="C597" s="183" t="s">
        <v>1025</v>
      </c>
      <c r="D597" s="183"/>
      <c r="E597" s="183"/>
      <c r="F597" s="22" t="s">
        <v>71</v>
      </c>
      <c r="G597" s="17" t="s">
        <v>5311</v>
      </c>
      <c r="H597" s="17"/>
      <c r="I597" s="23">
        <v>0</v>
      </c>
      <c r="J597" s="109"/>
      <c r="K597" s="132"/>
      <c r="L597" s="147">
        <v>0</v>
      </c>
      <c r="M597" s="24"/>
    </row>
    <row r="598" spans="1:13" s="2" customFormat="1" ht="22.5" x14ac:dyDescent="0.25">
      <c r="A598" s="20"/>
      <c r="B598" s="21" t="s">
        <v>1027</v>
      </c>
      <c r="C598" s="183" t="s">
        <v>1028</v>
      </c>
      <c r="D598" s="183"/>
      <c r="E598" s="183"/>
      <c r="F598" s="22" t="s">
        <v>71</v>
      </c>
      <c r="G598" s="17" t="s">
        <v>5312</v>
      </c>
      <c r="H598" s="17"/>
      <c r="I598" s="23">
        <v>0.27</v>
      </c>
      <c r="J598" s="109"/>
      <c r="K598" s="132"/>
      <c r="L598" s="147">
        <v>0.27</v>
      </c>
      <c r="M598" s="24"/>
    </row>
    <row r="599" spans="1:13" s="2" customFormat="1" ht="22.5" x14ac:dyDescent="0.25">
      <c r="A599" s="20"/>
      <c r="B599" s="21" t="s">
        <v>778</v>
      </c>
      <c r="C599" s="183" t="s">
        <v>24</v>
      </c>
      <c r="D599" s="183"/>
      <c r="E599" s="183"/>
      <c r="F599" s="22" t="s">
        <v>71</v>
      </c>
      <c r="G599" s="17" t="s">
        <v>5313</v>
      </c>
      <c r="H599" s="17"/>
      <c r="I599" s="23">
        <v>7.83</v>
      </c>
      <c r="J599" s="109"/>
      <c r="K599" s="132"/>
      <c r="L599" s="147">
        <v>7.83</v>
      </c>
      <c r="M599" s="24"/>
    </row>
    <row r="600" spans="1:13" s="2" customFormat="1" ht="22.5" x14ac:dyDescent="0.25">
      <c r="A600" s="20"/>
      <c r="B600" s="21" t="s">
        <v>1031</v>
      </c>
      <c r="C600" s="183" t="s">
        <v>1032</v>
      </c>
      <c r="D600" s="183"/>
      <c r="E600" s="183"/>
      <c r="F600" s="22" t="s">
        <v>71</v>
      </c>
      <c r="G600" s="17" t="s">
        <v>5314</v>
      </c>
      <c r="H600" s="17"/>
      <c r="I600" s="23">
        <v>0</v>
      </c>
      <c r="J600" s="109"/>
      <c r="K600" s="132"/>
      <c r="L600" s="147">
        <v>0</v>
      </c>
      <c r="M600" s="24"/>
    </row>
    <row r="601" spans="1:13" s="2" customFormat="1" ht="22.5" x14ac:dyDescent="0.25">
      <c r="A601" s="20"/>
      <c r="B601" s="21" t="s">
        <v>1034</v>
      </c>
      <c r="C601" s="183" t="s">
        <v>1035</v>
      </c>
      <c r="D601" s="183"/>
      <c r="E601" s="183"/>
      <c r="F601" s="22" t="s">
        <v>71</v>
      </c>
      <c r="G601" s="17" t="s">
        <v>5315</v>
      </c>
      <c r="H601" s="17"/>
      <c r="I601" s="23">
        <v>0.28999999999999998</v>
      </c>
      <c r="J601" s="109"/>
      <c r="K601" s="132"/>
      <c r="L601" s="147">
        <v>0.28999999999999998</v>
      </c>
      <c r="M601" s="24"/>
    </row>
    <row r="602" spans="1:13" s="2" customFormat="1" ht="22.5" x14ac:dyDescent="0.25">
      <c r="A602" s="20"/>
      <c r="B602" s="21" t="s">
        <v>1037</v>
      </c>
      <c r="C602" s="183" t="s">
        <v>1038</v>
      </c>
      <c r="D602" s="183"/>
      <c r="E602" s="183"/>
      <c r="F602" s="22" t="s">
        <v>282</v>
      </c>
      <c r="G602" s="17" t="s">
        <v>5316</v>
      </c>
      <c r="H602" s="17"/>
      <c r="I602" s="23">
        <v>0.08</v>
      </c>
      <c r="J602" s="109"/>
      <c r="K602" s="132"/>
      <c r="L602" s="147">
        <v>0.08</v>
      </c>
      <c r="M602" s="24"/>
    </row>
    <row r="603" spans="1:13" s="2" customFormat="1" ht="22.5" x14ac:dyDescent="0.25">
      <c r="A603" s="20"/>
      <c r="B603" s="21" t="s">
        <v>1040</v>
      </c>
      <c r="C603" s="183" t="s">
        <v>1041</v>
      </c>
      <c r="D603" s="183"/>
      <c r="E603" s="183"/>
      <c r="F603" s="22" t="s">
        <v>71</v>
      </c>
      <c r="G603" s="17" t="s">
        <v>5317</v>
      </c>
      <c r="H603" s="17"/>
      <c r="I603" s="23">
        <v>0.18</v>
      </c>
      <c r="J603" s="109"/>
      <c r="K603" s="132"/>
      <c r="L603" s="147">
        <v>0.18</v>
      </c>
      <c r="M603" s="24"/>
    </row>
    <row r="604" spans="1:13" s="2" customFormat="1" ht="22.5" x14ac:dyDescent="0.25">
      <c r="A604" s="25" t="s">
        <v>76</v>
      </c>
      <c r="B604" s="26" t="s">
        <v>1043</v>
      </c>
      <c r="C604" s="186" t="s">
        <v>1044</v>
      </c>
      <c r="D604" s="186"/>
      <c r="E604" s="186"/>
      <c r="F604" s="27" t="s">
        <v>71</v>
      </c>
      <c r="G604" s="28" t="s">
        <v>5318</v>
      </c>
      <c r="H604" s="28"/>
      <c r="I604" s="29">
        <v>0</v>
      </c>
      <c r="J604" s="110"/>
      <c r="K604" s="133"/>
      <c r="L604" s="148">
        <v>0</v>
      </c>
      <c r="M604" s="30"/>
    </row>
    <row r="605" spans="1:13" s="2" customFormat="1" ht="22.5" x14ac:dyDescent="0.25">
      <c r="A605" s="20"/>
      <c r="B605" s="21" t="s">
        <v>1046</v>
      </c>
      <c r="C605" s="183" t="s">
        <v>1047</v>
      </c>
      <c r="D605" s="183"/>
      <c r="E605" s="183"/>
      <c r="F605" s="22" t="s">
        <v>1048</v>
      </c>
      <c r="G605" s="17" t="s">
        <v>5319</v>
      </c>
      <c r="H605" s="17"/>
      <c r="I605" s="23">
        <v>0.04</v>
      </c>
      <c r="J605" s="109"/>
      <c r="K605" s="132"/>
      <c r="L605" s="147">
        <v>0.04</v>
      </c>
      <c r="M605" s="24"/>
    </row>
    <row r="606" spans="1:13" s="2" customFormat="1" ht="22.5" x14ac:dyDescent="0.25">
      <c r="A606" s="10" t="s">
        <v>597</v>
      </c>
      <c r="B606" s="11" t="s">
        <v>5320</v>
      </c>
      <c r="C606" s="182" t="s">
        <v>5321</v>
      </c>
      <c r="D606" s="182"/>
      <c r="E606" s="182"/>
      <c r="F606" s="10" t="s">
        <v>165</v>
      </c>
      <c r="G606" s="12">
        <v>36</v>
      </c>
      <c r="H606" s="12"/>
      <c r="I606" s="13">
        <v>21923</v>
      </c>
      <c r="J606" s="72"/>
      <c r="K606" s="131"/>
      <c r="L606" s="72">
        <v>21923</v>
      </c>
      <c r="M606" s="13"/>
    </row>
    <row r="607" spans="1:13" s="2" customFormat="1" ht="56.25" x14ac:dyDescent="0.25">
      <c r="A607" s="10" t="s">
        <v>599</v>
      </c>
      <c r="B607" s="11" t="s">
        <v>2303</v>
      </c>
      <c r="C607" s="182" t="s">
        <v>5322</v>
      </c>
      <c r="D607" s="182"/>
      <c r="E607" s="182"/>
      <c r="F607" s="10" t="s">
        <v>808</v>
      </c>
      <c r="G607" s="36">
        <v>4.2000000000000003E-2</v>
      </c>
      <c r="H607" s="36"/>
      <c r="I607" s="13">
        <v>4153</v>
      </c>
      <c r="J607" s="72"/>
      <c r="K607" s="131"/>
      <c r="L607" s="72">
        <v>463</v>
      </c>
      <c r="M607" s="13"/>
    </row>
    <row r="608" spans="1:13" s="2" customFormat="1" ht="15" x14ac:dyDescent="0.25">
      <c r="A608" s="14"/>
      <c r="B608" s="15"/>
      <c r="C608" s="15"/>
      <c r="D608" s="15"/>
      <c r="E608" s="16" t="s">
        <v>18</v>
      </c>
      <c r="F608" s="16"/>
      <c r="G608" s="17"/>
      <c r="H608" s="17"/>
      <c r="I608" s="18">
        <v>11151</v>
      </c>
      <c r="J608" s="114"/>
      <c r="K608" s="138"/>
      <c r="L608" s="151"/>
      <c r="M608" s="19"/>
    </row>
    <row r="609" spans="1:13" s="2" customFormat="1" ht="22.5" x14ac:dyDescent="0.25">
      <c r="A609" s="20"/>
      <c r="B609" s="21" t="s">
        <v>69</v>
      </c>
      <c r="C609" s="183" t="s">
        <v>70</v>
      </c>
      <c r="D609" s="183"/>
      <c r="E609" s="183"/>
      <c r="F609" s="22" t="s">
        <v>71</v>
      </c>
      <c r="G609" s="17" t="s">
        <v>5323</v>
      </c>
      <c r="H609" s="17"/>
      <c r="I609" s="23">
        <v>0.23</v>
      </c>
      <c r="J609" s="109"/>
      <c r="K609" s="132"/>
      <c r="L609" s="147">
        <v>0.23</v>
      </c>
      <c r="M609" s="24"/>
    </row>
    <row r="610" spans="1:13" s="2" customFormat="1" ht="22.5" x14ac:dyDescent="0.25">
      <c r="A610" s="20"/>
      <c r="B610" s="21" t="s">
        <v>41</v>
      </c>
      <c r="C610" s="183" t="s">
        <v>42</v>
      </c>
      <c r="D610" s="183"/>
      <c r="E610" s="183"/>
      <c r="F610" s="22" t="s">
        <v>21</v>
      </c>
      <c r="G610" s="17" t="s">
        <v>5324</v>
      </c>
      <c r="H610" s="17"/>
      <c r="I610" s="23">
        <v>14.9</v>
      </c>
      <c r="J610" s="109"/>
      <c r="K610" s="132"/>
      <c r="L610" s="147">
        <v>14.9</v>
      </c>
      <c r="M610" s="24"/>
    </row>
    <row r="611" spans="1:13" s="2" customFormat="1" ht="22.5" x14ac:dyDescent="0.25">
      <c r="A611" s="20"/>
      <c r="B611" s="21" t="s">
        <v>965</v>
      </c>
      <c r="C611" s="183" t="s">
        <v>966</v>
      </c>
      <c r="D611" s="183"/>
      <c r="E611" s="183"/>
      <c r="F611" s="22" t="s">
        <v>21</v>
      </c>
      <c r="G611" s="17" t="s">
        <v>5325</v>
      </c>
      <c r="H611" s="17"/>
      <c r="I611" s="23">
        <v>29.92</v>
      </c>
      <c r="J611" s="109"/>
      <c r="K611" s="132"/>
      <c r="L611" s="147">
        <v>29.92</v>
      </c>
      <c r="M611" s="24"/>
    </row>
    <row r="612" spans="1:13" s="2" customFormat="1" ht="22.5" x14ac:dyDescent="0.25">
      <c r="A612" s="20"/>
      <c r="B612" s="21" t="s">
        <v>968</v>
      </c>
      <c r="C612" s="183" t="s">
        <v>969</v>
      </c>
      <c r="D612" s="183"/>
      <c r="E612" s="183"/>
      <c r="F612" s="22" t="s">
        <v>21</v>
      </c>
      <c r="G612" s="17" t="s">
        <v>5326</v>
      </c>
      <c r="H612" s="17"/>
      <c r="I612" s="23">
        <v>8.43</v>
      </c>
      <c r="J612" s="109"/>
      <c r="K612" s="132"/>
      <c r="L612" s="147">
        <v>8.43</v>
      </c>
      <c r="M612" s="24"/>
    </row>
    <row r="613" spans="1:13" s="2" customFormat="1" ht="22.5" x14ac:dyDescent="0.25">
      <c r="A613" s="25" t="s">
        <v>344</v>
      </c>
      <c r="B613" s="26" t="s">
        <v>815</v>
      </c>
      <c r="C613" s="186" t="s">
        <v>816</v>
      </c>
      <c r="D613" s="186"/>
      <c r="E613" s="186"/>
      <c r="F613" s="27" t="s">
        <v>817</v>
      </c>
      <c r="G613" s="28" t="s">
        <v>347</v>
      </c>
      <c r="H613" s="28"/>
      <c r="I613" s="29">
        <v>0</v>
      </c>
      <c r="J613" s="110"/>
      <c r="K613" s="133"/>
      <c r="L613" s="148">
        <v>0</v>
      </c>
      <c r="M613" s="30"/>
    </row>
    <row r="614" spans="1:13" s="2" customFormat="1" ht="22.5" x14ac:dyDescent="0.25">
      <c r="A614" s="25" t="s">
        <v>76</v>
      </c>
      <c r="B614" s="26" t="s">
        <v>818</v>
      </c>
      <c r="C614" s="186" t="s">
        <v>819</v>
      </c>
      <c r="D614" s="186"/>
      <c r="E614" s="186"/>
      <c r="F614" s="27" t="s">
        <v>817</v>
      </c>
      <c r="G614" s="28" t="s">
        <v>5327</v>
      </c>
      <c r="H614" s="28"/>
      <c r="I614" s="29">
        <v>0</v>
      </c>
      <c r="J614" s="110"/>
      <c r="K614" s="133"/>
      <c r="L614" s="148">
        <v>0</v>
      </c>
      <c r="M614" s="30"/>
    </row>
    <row r="615" spans="1:13" s="2" customFormat="1" ht="22.5" x14ac:dyDescent="0.25">
      <c r="A615" s="25" t="s">
        <v>344</v>
      </c>
      <c r="B615" s="26" t="s">
        <v>821</v>
      </c>
      <c r="C615" s="186" t="s">
        <v>822</v>
      </c>
      <c r="D615" s="186"/>
      <c r="E615" s="186"/>
      <c r="F615" s="27" t="s">
        <v>79</v>
      </c>
      <c r="G615" s="28" t="s">
        <v>347</v>
      </c>
      <c r="H615" s="28"/>
      <c r="I615" s="29">
        <v>0</v>
      </c>
      <c r="J615" s="110"/>
      <c r="K615" s="133"/>
      <c r="L615" s="148">
        <v>0</v>
      </c>
      <c r="M615" s="30"/>
    </row>
    <row r="616" spans="1:13" s="2" customFormat="1" ht="22.5" x14ac:dyDescent="0.25">
      <c r="A616" s="25" t="s">
        <v>344</v>
      </c>
      <c r="B616" s="26" t="s">
        <v>366</v>
      </c>
      <c r="C616" s="186" t="s">
        <v>367</v>
      </c>
      <c r="D616" s="186"/>
      <c r="E616" s="186"/>
      <c r="F616" s="27" t="s">
        <v>21</v>
      </c>
      <c r="G616" s="28" t="s">
        <v>347</v>
      </c>
      <c r="H616" s="28"/>
      <c r="I616" s="29">
        <v>0</v>
      </c>
      <c r="J616" s="110"/>
      <c r="K616" s="133"/>
      <c r="L616" s="148">
        <v>0</v>
      </c>
      <c r="M616" s="30"/>
    </row>
    <row r="617" spans="1:13" s="2" customFormat="1" ht="22.5" x14ac:dyDescent="0.25">
      <c r="A617" s="25" t="s">
        <v>344</v>
      </c>
      <c r="B617" s="26" t="s">
        <v>825</v>
      </c>
      <c r="C617" s="186" t="s">
        <v>826</v>
      </c>
      <c r="D617" s="186"/>
      <c r="E617" s="186"/>
      <c r="F617" s="27" t="s">
        <v>79</v>
      </c>
      <c r="G617" s="28" t="s">
        <v>347</v>
      </c>
      <c r="H617" s="28"/>
      <c r="I617" s="29">
        <v>0</v>
      </c>
      <c r="J617" s="110"/>
      <c r="K617" s="133"/>
      <c r="L617" s="148">
        <v>0</v>
      </c>
      <c r="M617" s="30"/>
    </row>
    <row r="618" spans="1:13" s="2" customFormat="1" ht="15" x14ac:dyDescent="0.25">
      <c r="A618" s="10" t="s">
        <v>602</v>
      </c>
      <c r="B618" s="11"/>
      <c r="C618" s="182" t="s">
        <v>5328</v>
      </c>
      <c r="D618" s="182"/>
      <c r="E618" s="182"/>
      <c r="F618" s="10" t="s">
        <v>817</v>
      </c>
      <c r="G618" s="32">
        <v>0.4</v>
      </c>
      <c r="H618" s="32"/>
      <c r="I618" s="13"/>
      <c r="J618" s="72"/>
      <c r="K618" s="131"/>
      <c r="L618" s="72"/>
      <c r="M618" s="13"/>
    </row>
    <row r="619" spans="1:13" s="2" customFormat="1" ht="15" x14ac:dyDescent="0.25">
      <c r="A619" s="10" t="s">
        <v>608</v>
      </c>
      <c r="B619" s="11"/>
      <c r="C619" s="182" t="s">
        <v>5329</v>
      </c>
      <c r="D619" s="182"/>
      <c r="E619" s="182"/>
      <c r="F619" s="10" t="s">
        <v>817</v>
      </c>
      <c r="G619" s="32">
        <v>0.4</v>
      </c>
      <c r="H619" s="32"/>
      <c r="I619" s="13"/>
      <c r="J619" s="72"/>
      <c r="K619" s="131"/>
      <c r="L619" s="72"/>
      <c r="M619" s="13"/>
    </row>
    <row r="620" spans="1:13" s="2" customFormat="1" ht="15" x14ac:dyDescent="0.25">
      <c r="A620" s="10" t="s">
        <v>616</v>
      </c>
      <c r="B620" s="11"/>
      <c r="C620" s="182" t="s">
        <v>5330</v>
      </c>
      <c r="D620" s="182"/>
      <c r="E620" s="182"/>
      <c r="F620" s="10" t="s">
        <v>817</v>
      </c>
      <c r="G620" s="32">
        <v>0.4</v>
      </c>
      <c r="H620" s="32"/>
      <c r="I620" s="13"/>
      <c r="J620" s="72"/>
      <c r="K620" s="131"/>
      <c r="L620" s="72"/>
      <c r="M620" s="13"/>
    </row>
    <row r="621" spans="1:13" s="2" customFormat="1" ht="15" x14ac:dyDescent="0.25">
      <c r="A621" s="10" t="s">
        <v>619</v>
      </c>
      <c r="B621" s="11"/>
      <c r="C621" s="182" t="s">
        <v>5331</v>
      </c>
      <c r="D621" s="182"/>
      <c r="E621" s="182"/>
      <c r="F621" s="10" t="s">
        <v>817</v>
      </c>
      <c r="G621" s="32">
        <v>1.4</v>
      </c>
      <c r="H621" s="32"/>
      <c r="I621" s="13"/>
      <c r="J621" s="72"/>
      <c r="K621" s="131"/>
      <c r="L621" s="72"/>
      <c r="M621" s="13"/>
    </row>
    <row r="622" spans="1:13" s="2" customFormat="1" ht="15" x14ac:dyDescent="0.25">
      <c r="A622" s="10" t="s">
        <v>622</v>
      </c>
      <c r="B622" s="11"/>
      <c r="C622" s="182" t="s">
        <v>5332</v>
      </c>
      <c r="D622" s="182"/>
      <c r="E622" s="182"/>
      <c r="F622" s="10" t="s">
        <v>817</v>
      </c>
      <c r="G622" s="32">
        <v>1.6</v>
      </c>
      <c r="H622" s="32"/>
      <c r="I622" s="13"/>
      <c r="J622" s="72"/>
      <c r="K622" s="131"/>
      <c r="L622" s="72"/>
      <c r="M622" s="13"/>
    </row>
    <row r="623" spans="1:13" s="2" customFormat="1" ht="15" x14ac:dyDescent="0.25">
      <c r="A623" s="10" t="s">
        <v>625</v>
      </c>
      <c r="B623" s="11" t="s">
        <v>5333</v>
      </c>
      <c r="C623" s="182" t="s">
        <v>5334</v>
      </c>
      <c r="D623" s="182"/>
      <c r="E623" s="182"/>
      <c r="F623" s="10" t="s">
        <v>71</v>
      </c>
      <c r="G623" s="37">
        <v>2.3939999999999999E-2</v>
      </c>
      <c r="H623" s="37"/>
      <c r="I623" s="13">
        <v>2010</v>
      </c>
      <c r="J623" s="72"/>
      <c r="K623" s="131"/>
      <c r="L623" s="72">
        <v>2010</v>
      </c>
      <c r="M623" s="13"/>
    </row>
    <row r="624" spans="1:13" s="2" customFormat="1" ht="15" x14ac:dyDescent="0.25">
      <c r="A624" s="10" t="s">
        <v>628</v>
      </c>
      <c r="B624" s="11" t="s">
        <v>834</v>
      </c>
      <c r="C624" s="182" t="s">
        <v>835</v>
      </c>
      <c r="D624" s="182"/>
      <c r="E624" s="182"/>
      <c r="F624" s="10" t="s">
        <v>71</v>
      </c>
      <c r="G624" s="36">
        <v>9.1999999999999998E-2</v>
      </c>
      <c r="H624" s="36"/>
      <c r="I624" s="13">
        <v>9159</v>
      </c>
      <c r="J624" s="72"/>
      <c r="K624" s="131"/>
      <c r="L624" s="72">
        <v>9159</v>
      </c>
      <c r="M624" s="13"/>
    </row>
    <row r="625" spans="1:13" s="2" customFormat="1" ht="15" x14ac:dyDescent="0.25">
      <c r="A625" s="10" t="s">
        <v>634</v>
      </c>
      <c r="B625" s="11" t="s">
        <v>5335</v>
      </c>
      <c r="C625" s="182" t="s">
        <v>5336</v>
      </c>
      <c r="D625" s="182"/>
      <c r="E625" s="182"/>
      <c r="F625" s="10" t="s">
        <v>71</v>
      </c>
      <c r="G625" s="31">
        <v>0.02</v>
      </c>
      <c r="H625" s="31"/>
      <c r="I625" s="13">
        <v>4335</v>
      </c>
      <c r="J625" s="72"/>
      <c r="K625" s="131"/>
      <c r="L625" s="72">
        <v>4335</v>
      </c>
      <c r="M625" s="13"/>
    </row>
    <row r="626" spans="1:13" s="2" customFormat="1" ht="15" x14ac:dyDescent="0.25">
      <c r="A626" s="10" t="s">
        <v>643</v>
      </c>
      <c r="B626" s="11" t="s">
        <v>5337</v>
      </c>
      <c r="C626" s="182" t="s">
        <v>5338</v>
      </c>
      <c r="D626" s="182"/>
      <c r="E626" s="182"/>
      <c r="F626" s="10" t="s">
        <v>71</v>
      </c>
      <c r="G626" s="31">
        <v>0.03</v>
      </c>
      <c r="H626" s="31"/>
      <c r="I626" s="13">
        <v>10830</v>
      </c>
      <c r="J626" s="72"/>
      <c r="K626" s="131"/>
      <c r="L626" s="72">
        <v>10830</v>
      </c>
      <c r="M626" s="13"/>
    </row>
    <row r="627" spans="1:13" s="2" customFormat="1" ht="15" x14ac:dyDescent="0.25">
      <c r="A627" s="206" t="s">
        <v>3996</v>
      </c>
      <c r="B627" s="207"/>
      <c r="C627" s="207"/>
      <c r="D627" s="207"/>
      <c r="E627" s="207"/>
      <c r="F627" s="207"/>
      <c r="G627" s="207"/>
      <c r="H627" s="207"/>
      <c r="I627" s="207"/>
      <c r="J627" s="207"/>
      <c r="K627" s="207"/>
      <c r="L627" s="208"/>
      <c r="M627" s="123"/>
    </row>
    <row r="628" spans="1:13" s="2" customFormat="1" ht="22.5" x14ac:dyDescent="0.25">
      <c r="A628" s="10" t="s">
        <v>646</v>
      </c>
      <c r="B628" s="11" t="s">
        <v>4061</v>
      </c>
      <c r="C628" s="182" t="s">
        <v>4559</v>
      </c>
      <c r="D628" s="182"/>
      <c r="E628" s="182"/>
      <c r="F628" s="10" t="s">
        <v>35</v>
      </c>
      <c r="G628" s="12">
        <v>2</v>
      </c>
      <c r="H628" s="12"/>
      <c r="I628" s="13">
        <v>241</v>
      </c>
      <c r="J628" s="72"/>
      <c r="K628" s="131"/>
      <c r="L628" s="72">
        <v>241</v>
      </c>
      <c r="M628" s="13"/>
    </row>
    <row r="629" spans="1:13" s="2" customFormat="1" ht="22.5" x14ac:dyDescent="0.25">
      <c r="A629" s="10" t="s">
        <v>649</v>
      </c>
      <c r="B629" s="11" t="s">
        <v>4061</v>
      </c>
      <c r="C629" s="182" t="s">
        <v>5339</v>
      </c>
      <c r="D629" s="182"/>
      <c r="E629" s="182"/>
      <c r="F629" s="10" t="s">
        <v>35</v>
      </c>
      <c r="G629" s="12">
        <v>1</v>
      </c>
      <c r="H629" s="12"/>
      <c r="I629" s="13">
        <v>281</v>
      </c>
      <c r="J629" s="72"/>
      <c r="K629" s="131"/>
      <c r="L629" s="72">
        <v>281</v>
      </c>
      <c r="M629" s="13"/>
    </row>
    <row r="630" spans="1:13" s="2" customFormat="1" ht="22.5" x14ac:dyDescent="0.25">
      <c r="A630" s="10" t="s">
        <v>652</v>
      </c>
      <c r="B630" s="11" t="s">
        <v>4061</v>
      </c>
      <c r="C630" s="182" t="s">
        <v>5340</v>
      </c>
      <c r="D630" s="182"/>
      <c r="E630" s="182"/>
      <c r="F630" s="10" t="s">
        <v>35</v>
      </c>
      <c r="G630" s="12">
        <v>1</v>
      </c>
      <c r="H630" s="12"/>
      <c r="I630" s="13">
        <v>281</v>
      </c>
      <c r="J630" s="72"/>
      <c r="K630" s="131"/>
      <c r="L630" s="72">
        <v>281</v>
      </c>
      <c r="M630" s="13"/>
    </row>
    <row r="631" spans="1:13" s="2" customFormat="1" ht="22.5" x14ac:dyDescent="0.25">
      <c r="A631" s="10" t="s">
        <v>658</v>
      </c>
      <c r="B631" s="11" t="s">
        <v>4061</v>
      </c>
      <c r="C631" s="182" t="s">
        <v>5341</v>
      </c>
      <c r="D631" s="182"/>
      <c r="E631" s="182"/>
      <c r="F631" s="10" t="s">
        <v>35</v>
      </c>
      <c r="G631" s="12">
        <v>1</v>
      </c>
      <c r="H631" s="12"/>
      <c r="I631" s="13">
        <v>325</v>
      </c>
      <c r="J631" s="72"/>
      <c r="K631" s="131"/>
      <c r="L631" s="72">
        <v>325</v>
      </c>
      <c r="M631" s="13"/>
    </row>
    <row r="632" spans="1:13" s="2" customFormat="1" ht="22.5" x14ac:dyDescent="0.25">
      <c r="A632" s="10" t="s">
        <v>661</v>
      </c>
      <c r="B632" s="11" t="s">
        <v>4061</v>
      </c>
      <c r="C632" s="182" t="s">
        <v>5342</v>
      </c>
      <c r="D632" s="182"/>
      <c r="E632" s="182"/>
      <c r="F632" s="10" t="s">
        <v>35</v>
      </c>
      <c r="G632" s="12">
        <v>2</v>
      </c>
      <c r="H632" s="12"/>
      <c r="I632" s="13">
        <v>618</v>
      </c>
      <c r="J632" s="72"/>
      <c r="K632" s="131"/>
      <c r="L632" s="72">
        <v>618</v>
      </c>
      <c r="M632" s="13"/>
    </row>
    <row r="633" spans="1:13" s="2" customFormat="1" ht="22.5" x14ac:dyDescent="0.25">
      <c r="A633" s="10" t="s">
        <v>664</v>
      </c>
      <c r="B633" s="11" t="s">
        <v>4061</v>
      </c>
      <c r="C633" s="182" t="s">
        <v>5343</v>
      </c>
      <c r="D633" s="182"/>
      <c r="E633" s="182"/>
      <c r="F633" s="10" t="s">
        <v>35</v>
      </c>
      <c r="G633" s="12">
        <v>2</v>
      </c>
      <c r="H633" s="12"/>
      <c r="I633" s="13">
        <v>618</v>
      </c>
      <c r="J633" s="72"/>
      <c r="K633" s="131"/>
      <c r="L633" s="72">
        <v>618</v>
      </c>
      <c r="M633" s="13"/>
    </row>
    <row r="634" spans="1:13" s="2" customFormat="1" ht="22.5" x14ac:dyDescent="0.25">
      <c r="A634" s="10" t="s">
        <v>667</v>
      </c>
      <c r="B634" s="11" t="s">
        <v>4061</v>
      </c>
      <c r="C634" s="182" t="s">
        <v>5344</v>
      </c>
      <c r="D634" s="182"/>
      <c r="E634" s="182"/>
      <c r="F634" s="10" t="s">
        <v>35</v>
      </c>
      <c r="G634" s="12">
        <v>1</v>
      </c>
      <c r="H634" s="12"/>
      <c r="I634" s="13">
        <v>339</v>
      </c>
      <c r="J634" s="72"/>
      <c r="K634" s="131"/>
      <c r="L634" s="72">
        <v>339</v>
      </c>
      <c r="M634" s="13"/>
    </row>
    <row r="635" spans="1:13" s="2" customFormat="1" ht="22.5" x14ac:dyDescent="0.25">
      <c r="A635" s="10" t="s">
        <v>670</v>
      </c>
      <c r="B635" s="11" t="s">
        <v>4061</v>
      </c>
      <c r="C635" s="182" t="s">
        <v>5345</v>
      </c>
      <c r="D635" s="182"/>
      <c r="E635" s="182"/>
      <c r="F635" s="10" t="s">
        <v>35</v>
      </c>
      <c r="G635" s="12">
        <v>1</v>
      </c>
      <c r="H635" s="12"/>
      <c r="I635" s="13">
        <v>658</v>
      </c>
      <c r="J635" s="72"/>
      <c r="K635" s="131"/>
      <c r="L635" s="72">
        <v>658</v>
      </c>
      <c r="M635" s="13"/>
    </row>
    <row r="636" spans="1:13" s="2" customFormat="1" ht="15" x14ac:dyDescent="0.25">
      <c r="A636" s="206" t="s">
        <v>5346</v>
      </c>
      <c r="B636" s="207"/>
      <c r="C636" s="207"/>
      <c r="D636" s="207"/>
      <c r="E636" s="207"/>
      <c r="F636" s="207"/>
      <c r="G636" s="207"/>
      <c r="H636" s="207"/>
      <c r="I636" s="207"/>
      <c r="J636" s="207"/>
      <c r="K636" s="207"/>
      <c r="L636" s="208"/>
      <c r="M636" s="123"/>
    </row>
    <row r="637" spans="1:13" s="2" customFormat="1" ht="15" x14ac:dyDescent="0.25">
      <c r="A637" s="10" t="s">
        <v>673</v>
      </c>
      <c r="B637" s="11" t="s">
        <v>5347</v>
      </c>
      <c r="C637" s="182" t="s">
        <v>5348</v>
      </c>
      <c r="D637" s="182"/>
      <c r="E637" s="182"/>
      <c r="F637" s="10" t="s">
        <v>2170</v>
      </c>
      <c r="G637" s="12">
        <v>1</v>
      </c>
      <c r="H637" s="12"/>
      <c r="I637" s="13">
        <v>443</v>
      </c>
      <c r="J637" s="72"/>
      <c r="K637" s="131"/>
      <c r="L637" s="72">
        <v>43</v>
      </c>
      <c r="M637" s="13"/>
    </row>
    <row r="638" spans="1:13" s="2" customFormat="1" ht="15" x14ac:dyDescent="0.25">
      <c r="A638" s="14"/>
      <c r="B638" s="15"/>
      <c r="C638" s="15"/>
      <c r="D638" s="15"/>
      <c r="E638" s="16" t="s">
        <v>18</v>
      </c>
      <c r="F638" s="16"/>
      <c r="G638" s="17"/>
      <c r="H638" s="17"/>
      <c r="I638" s="18">
        <v>1163</v>
      </c>
      <c r="J638" s="114"/>
      <c r="K638" s="138"/>
      <c r="L638" s="151"/>
      <c r="M638" s="19"/>
    </row>
    <row r="639" spans="1:13" s="2" customFormat="1" ht="22.5" x14ac:dyDescent="0.25">
      <c r="A639" s="20"/>
      <c r="B639" s="21" t="s">
        <v>69</v>
      </c>
      <c r="C639" s="183" t="s">
        <v>70</v>
      </c>
      <c r="D639" s="183"/>
      <c r="E639" s="183"/>
      <c r="F639" s="22" t="s">
        <v>71</v>
      </c>
      <c r="G639" s="17" t="s">
        <v>4072</v>
      </c>
      <c r="H639" s="17"/>
      <c r="I639" s="23">
        <v>0.71</v>
      </c>
      <c r="J639" s="109"/>
      <c r="K639" s="132"/>
      <c r="L639" s="147">
        <v>0.71</v>
      </c>
      <c r="M639" s="24"/>
    </row>
    <row r="640" spans="1:13" s="2" customFormat="1" ht="22.5" x14ac:dyDescent="0.25">
      <c r="A640" s="20"/>
      <c r="B640" s="21" t="s">
        <v>778</v>
      </c>
      <c r="C640" s="183" t="s">
        <v>24</v>
      </c>
      <c r="D640" s="183"/>
      <c r="E640" s="183"/>
      <c r="F640" s="22" t="s">
        <v>71</v>
      </c>
      <c r="G640" s="17" t="s">
        <v>1574</v>
      </c>
      <c r="H640" s="17"/>
      <c r="I640" s="23">
        <v>4.22</v>
      </c>
      <c r="J640" s="109"/>
      <c r="K640" s="132"/>
      <c r="L640" s="147">
        <v>4.22</v>
      </c>
      <c r="M640" s="24"/>
    </row>
    <row r="641" spans="1:13" s="2" customFormat="1" ht="22.5" x14ac:dyDescent="0.25">
      <c r="A641" s="25" t="s">
        <v>344</v>
      </c>
      <c r="B641" s="26" t="s">
        <v>366</v>
      </c>
      <c r="C641" s="186" t="s">
        <v>367</v>
      </c>
      <c r="D641" s="186"/>
      <c r="E641" s="186"/>
      <c r="F641" s="27" t="s">
        <v>21</v>
      </c>
      <c r="G641" s="28" t="s">
        <v>347</v>
      </c>
      <c r="H641" s="28"/>
      <c r="I641" s="29">
        <v>0</v>
      </c>
      <c r="J641" s="110"/>
      <c r="K641" s="133"/>
      <c r="L641" s="148">
        <v>0</v>
      </c>
      <c r="M641" s="30"/>
    </row>
    <row r="642" spans="1:13" s="2" customFormat="1" ht="22.5" x14ac:dyDescent="0.25">
      <c r="A642" s="25" t="s">
        <v>76</v>
      </c>
      <c r="B642" s="26" t="s">
        <v>2173</v>
      </c>
      <c r="C642" s="186" t="s">
        <v>2174</v>
      </c>
      <c r="D642" s="186"/>
      <c r="E642" s="186"/>
      <c r="F642" s="27" t="s">
        <v>79</v>
      </c>
      <c r="G642" s="28" t="s">
        <v>944</v>
      </c>
      <c r="H642" s="28"/>
      <c r="I642" s="29">
        <v>0</v>
      </c>
      <c r="J642" s="110"/>
      <c r="K642" s="133"/>
      <c r="L642" s="148">
        <v>0</v>
      </c>
      <c r="M642" s="30"/>
    </row>
    <row r="643" spans="1:13" s="2" customFormat="1" ht="22.5" x14ac:dyDescent="0.25">
      <c r="A643" s="10" t="s">
        <v>675</v>
      </c>
      <c r="B643" s="11" t="s">
        <v>4061</v>
      </c>
      <c r="C643" s="182" t="s">
        <v>5349</v>
      </c>
      <c r="D643" s="182"/>
      <c r="E643" s="182"/>
      <c r="F643" s="10" t="s">
        <v>35</v>
      </c>
      <c r="G643" s="12">
        <v>1</v>
      </c>
      <c r="H643" s="12"/>
      <c r="I643" s="13">
        <v>13266</v>
      </c>
      <c r="J643" s="72"/>
      <c r="K643" s="131"/>
      <c r="L643" s="72">
        <v>13266</v>
      </c>
      <c r="M643" s="13"/>
    </row>
    <row r="644" spans="1:13" s="2" customFormat="1" ht="15" x14ac:dyDescent="0.25">
      <c r="A644" s="209" t="s">
        <v>5350</v>
      </c>
      <c r="B644" s="210"/>
      <c r="C644" s="210"/>
      <c r="D644" s="210"/>
      <c r="E644" s="210"/>
      <c r="F644" s="210"/>
      <c r="G644" s="210"/>
      <c r="H644" s="210"/>
      <c r="I644" s="210"/>
      <c r="J644" s="210"/>
      <c r="K644" s="210"/>
      <c r="L644" s="211"/>
      <c r="M644" s="122"/>
    </row>
    <row r="645" spans="1:13" s="2" customFormat="1" ht="56.25" x14ac:dyDescent="0.25">
      <c r="A645" s="10" t="s">
        <v>678</v>
      </c>
      <c r="B645" s="11" t="s">
        <v>841</v>
      </c>
      <c r="C645" s="182" t="s">
        <v>2359</v>
      </c>
      <c r="D645" s="182"/>
      <c r="E645" s="182"/>
      <c r="F645" s="10" t="s">
        <v>843</v>
      </c>
      <c r="G645" s="31">
        <v>0.53</v>
      </c>
      <c r="H645" s="31"/>
      <c r="I645" s="13">
        <v>81395</v>
      </c>
      <c r="J645" s="72"/>
      <c r="K645" s="131"/>
      <c r="L645" s="72">
        <v>4439</v>
      </c>
      <c r="M645" s="13"/>
    </row>
    <row r="646" spans="1:13" s="2" customFormat="1" ht="15" x14ac:dyDescent="0.25">
      <c r="A646" s="14"/>
      <c r="B646" s="15"/>
      <c r="C646" s="15"/>
      <c r="D646" s="15"/>
      <c r="E646" s="16" t="s">
        <v>18</v>
      </c>
      <c r="F646" s="16"/>
      <c r="G646" s="17"/>
      <c r="H646" s="17"/>
      <c r="I646" s="18">
        <v>190810</v>
      </c>
      <c r="J646" s="114"/>
      <c r="K646" s="138"/>
      <c r="L646" s="151"/>
      <c r="M646" s="19"/>
    </row>
    <row r="647" spans="1:13" s="2" customFormat="1" ht="22.5" x14ac:dyDescent="0.25">
      <c r="A647" s="20"/>
      <c r="B647" s="21" t="s">
        <v>727</v>
      </c>
      <c r="C647" s="183" t="s">
        <v>728</v>
      </c>
      <c r="D647" s="183"/>
      <c r="E647" s="183"/>
      <c r="F647" s="22" t="s">
        <v>71</v>
      </c>
      <c r="G647" s="17" t="s">
        <v>5351</v>
      </c>
      <c r="H647" s="17"/>
      <c r="I647" s="23">
        <v>362.94</v>
      </c>
      <c r="J647" s="109"/>
      <c r="K647" s="132"/>
      <c r="L647" s="147">
        <v>362.94</v>
      </c>
      <c r="M647" s="24"/>
    </row>
    <row r="648" spans="1:13" s="2" customFormat="1" ht="22.5" x14ac:dyDescent="0.25">
      <c r="A648" s="20"/>
      <c r="B648" s="21" t="s">
        <v>847</v>
      </c>
      <c r="C648" s="183" t="s">
        <v>848</v>
      </c>
      <c r="D648" s="183"/>
      <c r="E648" s="183"/>
      <c r="F648" s="22" t="s">
        <v>21</v>
      </c>
      <c r="G648" s="17" t="s">
        <v>5352</v>
      </c>
      <c r="H648" s="17"/>
      <c r="I648" s="23">
        <v>50.99</v>
      </c>
      <c r="J648" s="109"/>
      <c r="K648" s="132"/>
      <c r="L648" s="147">
        <v>50.99</v>
      </c>
      <c r="M648" s="24"/>
    </row>
    <row r="649" spans="1:13" s="2" customFormat="1" ht="22.5" x14ac:dyDescent="0.25">
      <c r="A649" s="20"/>
      <c r="B649" s="21" t="s">
        <v>853</v>
      </c>
      <c r="C649" s="183" t="s">
        <v>854</v>
      </c>
      <c r="D649" s="183"/>
      <c r="E649" s="183"/>
      <c r="F649" s="22" t="s">
        <v>71</v>
      </c>
      <c r="G649" s="17" t="s">
        <v>5353</v>
      </c>
      <c r="H649" s="17"/>
      <c r="I649" s="23">
        <v>98.65</v>
      </c>
      <c r="J649" s="109"/>
      <c r="K649" s="132"/>
      <c r="L649" s="147">
        <v>98.65</v>
      </c>
      <c r="M649" s="24"/>
    </row>
    <row r="650" spans="1:13" s="2" customFormat="1" ht="22.5" x14ac:dyDescent="0.25">
      <c r="A650" s="20"/>
      <c r="B650" s="21" t="s">
        <v>371</v>
      </c>
      <c r="C650" s="183" t="s">
        <v>372</v>
      </c>
      <c r="D650" s="183"/>
      <c r="E650" s="183"/>
      <c r="F650" s="22" t="s">
        <v>282</v>
      </c>
      <c r="G650" s="17" t="s">
        <v>5354</v>
      </c>
      <c r="H650" s="17"/>
      <c r="I650" s="23">
        <v>0.01</v>
      </c>
      <c r="J650" s="109"/>
      <c r="K650" s="132"/>
      <c r="L650" s="147">
        <v>0.01</v>
      </c>
      <c r="M650" s="24"/>
    </row>
    <row r="651" spans="1:13" s="2" customFormat="1" ht="22.5" x14ac:dyDescent="0.25">
      <c r="A651" s="10" t="s">
        <v>680</v>
      </c>
      <c r="B651" s="11" t="s">
        <v>5355</v>
      </c>
      <c r="C651" s="182" t="s">
        <v>5356</v>
      </c>
      <c r="D651" s="182"/>
      <c r="E651" s="182"/>
      <c r="F651" s="10" t="s">
        <v>817</v>
      </c>
      <c r="G651" s="12">
        <v>53</v>
      </c>
      <c r="H651" s="12"/>
      <c r="I651" s="13">
        <v>29104</v>
      </c>
      <c r="J651" s="72"/>
      <c r="K651" s="131"/>
      <c r="L651" s="72">
        <v>29104</v>
      </c>
      <c r="M651" s="13"/>
    </row>
    <row r="652" spans="1:13" s="2" customFormat="1" ht="22.5" x14ac:dyDescent="0.25">
      <c r="A652" s="10" t="s">
        <v>685</v>
      </c>
      <c r="B652" s="11" t="s">
        <v>5355</v>
      </c>
      <c r="C652" s="182" t="s">
        <v>5357</v>
      </c>
      <c r="D652" s="182"/>
      <c r="E652" s="182"/>
      <c r="F652" s="10" t="s">
        <v>817</v>
      </c>
      <c r="G652" s="12">
        <v>58</v>
      </c>
      <c r="H652" s="12"/>
      <c r="I652" s="13">
        <v>7635</v>
      </c>
      <c r="J652" s="72"/>
      <c r="K652" s="131"/>
      <c r="L652" s="72">
        <v>7635</v>
      </c>
      <c r="M652" s="13"/>
    </row>
    <row r="653" spans="1:13" s="2" customFormat="1" ht="22.5" x14ac:dyDescent="0.25">
      <c r="A653" s="10" t="s">
        <v>688</v>
      </c>
      <c r="B653" s="11" t="s">
        <v>5355</v>
      </c>
      <c r="C653" s="182" t="s">
        <v>5358</v>
      </c>
      <c r="D653" s="182"/>
      <c r="E653" s="182"/>
      <c r="F653" s="10" t="s">
        <v>165</v>
      </c>
      <c r="G653" s="12">
        <v>106</v>
      </c>
      <c r="H653" s="12"/>
      <c r="I653" s="13">
        <v>1735</v>
      </c>
      <c r="J653" s="72"/>
      <c r="K653" s="131"/>
      <c r="L653" s="72">
        <v>1735</v>
      </c>
      <c r="M653" s="13"/>
    </row>
    <row r="654" spans="1:13" s="2" customFormat="1" ht="56.25" x14ac:dyDescent="0.25">
      <c r="A654" s="10" t="s">
        <v>691</v>
      </c>
      <c r="B654" s="11" t="s">
        <v>1058</v>
      </c>
      <c r="C654" s="182" t="s">
        <v>1059</v>
      </c>
      <c r="D654" s="182"/>
      <c r="E654" s="182"/>
      <c r="F654" s="10" t="s">
        <v>1060</v>
      </c>
      <c r="G654" s="31">
        <v>0.31</v>
      </c>
      <c r="H654" s="31"/>
      <c r="I654" s="13">
        <v>3161</v>
      </c>
      <c r="J654" s="72"/>
      <c r="K654" s="131"/>
      <c r="L654" s="72">
        <v>1648</v>
      </c>
      <c r="M654" s="13"/>
    </row>
    <row r="655" spans="1:13" s="2" customFormat="1" ht="15" x14ac:dyDescent="0.25">
      <c r="A655" s="14"/>
      <c r="B655" s="15"/>
      <c r="C655" s="15"/>
      <c r="D655" s="15"/>
      <c r="E655" s="16" t="s">
        <v>18</v>
      </c>
      <c r="F655" s="16"/>
      <c r="G655" s="17"/>
      <c r="H655" s="17"/>
      <c r="I655" s="18">
        <v>5139</v>
      </c>
      <c r="J655" s="114"/>
      <c r="K655" s="138"/>
      <c r="L655" s="151"/>
      <c r="M655" s="19"/>
    </row>
    <row r="656" spans="1:13" s="2" customFormat="1" ht="22.5" x14ac:dyDescent="0.25">
      <c r="A656" s="20"/>
      <c r="B656" s="21" t="s">
        <v>1061</v>
      </c>
      <c r="C656" s="183" t="s">
        <v>1062</v>
      </c>
      <c r="D656" s="183"/>
      <c r="E656" s="183"/>
      <c r="F656" s="22" t="s">
        <v>1063</v>
      </c>
      <c r="G656" s="17" t="s">
        <v>4223</v>
      </c>
      <c r="H656" s="17"/>
      <c r="I656" s="23">
        <v>186.11</v>
      </c>
      <c r="J656" s="109"/>
      <c r="K656" s="132"/>
      <c r="L656" s="147">
        <v>186.11</v>
      </c>
      <c r="M656" s="24"/>
    </row>
    <row r="657" spans="1:13" s="2" customFormat="1" ht="22.5" x14ac:dyDescent="0.25">
      <c r="A657" s="20"/>
      <c r="B657" s="21" t="s">
        <v>1065</v>
      </c>
      <c r="C657" s="183" t="s">
        <v>1066</v>
      </c>
      <c r="D657" s="183"/>
      <c r="E657" s="183"/>
      <c r="F657" s="22" t="s">
        <v>1063</v>
      </c>
      <c r="G657" s="17" t="s">
        <v>4224</v>
      </c>
      <c r="H657" s="17"/>
      <c r="I657" s="23">
        <v>4.1500000000000004</v>
      </c>
      <c r="J657" s="109"/>
      <c r="K657" s="132"/>
      <c r="L657" s="147">
        <v>4.1500000000000004</v>
      </c>
      <c r="M657" s="24"/>
    </row>
    <row r="658" spans="1:13" s="2" customFormat="1" ht="22.5" x14ac:dyDescent="0.25">
      <c r="A658" s="10" t="s">
        <v>696</v>
      </c>
      <c r="B658" s="11" t="s">
        <v>5359</v>
      </c>
      <c r="C658" s="182" t="s">
        <v>858</v>
      </c>
      <c r="D658" s="182"/>
      <c r="E658" s="182"/>
      <c r="F658" s="10" t="s">
        <v>817</v>
      </c>
      <c r="G658" s="32">
        <v>3.1</v>
      </c>
      <c r="H658" s="32"/>
      <c r="I658" s="13">
        <v>651</v>
      </c>
      <c r="J658" s="72"/>
      <c r="K658" s="131"/>
      <c r="L658" s="72">
        <v>651</v>
      </c>
      <c r="M658" s="13"/>
    </row>
    <row r="659" spans="1:13" s="2" customFormat="1" ht="22.5" x14ac:dyDescent="0.25">
      <c r="A659" s="10" t="s">
        <v>699</v>
      </c>
      <c r="B659" s="11" t="s">
        <v>5360</v>
      </c>
      <c r="C659" s="182" t="s">
        <v>4228</v>
      </c>
      <c r="D659" s="182"/>
      <c r="E659" s="182"/>
      <c r="F659" s="10" t="s">
        <v>21</v>
      </c>
      <c r="G659" s="32">
        <v>3.5</v>
      </c>
      <c r="H659" s="32"/>
      <c r="I659" s="13">
        <v>262</v>
      </c>
      <c r="J659" s="72"/>
      <c r="K659" s="131"/>
      <c r="L659" s="72">
        <v>262</v>
      </c>
      <c r="M659" s="13"/>
    </row>
    <row r="660" spans="1:13" s="2" customFormat="1" ht="22.5" x14ac:dyDescent="0.25">
      <c r="A660" s="10" t="s">
        <v>702</v>
      </c>
      <c r="B660" s="11" t="s">
        <v>5361</v>
      </c>
      <c r="C660" s="182" t="s">
        <v>861</v>
      </c>
      <c r="D660" s="182"/>
      <c r="E660" s="182"/>
      <c r="F660" s="10" t="s">
        <v>21</v>
      </c>
      <c r="G660" s="12">
        <v>2</v>
      </c>
      <c r="H660" s="12"/>
      <c r="I660" s="13">
        <v>2404</v>
      </c>
      <c r="J660" s="72"/>
      <c r="K660" s="131"/>
      <c r="L660" s="72">
        <v>2404</v>
      </c>
      <c r="M660" s="13"/>
    </row>
    <row r="661" spans="1:13" s="2" customFormat="1" ht="22.5" x14ac:dyDescent="0.25">
      <c r="A661" s="10" t="s">
        <v>707</v>
      </c>
      <c r="B661" s="11" t="s">
        <v>5355</v>
      </c>
      <c r="C661" s="182" t="s">
        <v>5362</v>
      </c>
      <c r="D661" s="182"/>
      <c r="E661" s="182"/>
      <c r="F661" s="10" t="s">
        <v>1063</v>
      </c>
      <c r="G661" s="12">
        <v>1</v>
      </c>
      <c r="H661" s="12"/>
      <c r="I661" s="13">
        <v>109</v>
      </c>
      <c r="J661" s="72"/>
      <c r="K661" s="131"/>
      <c r="L661" s="72">
        <v>109</v>
      </c>
      <c r="M661" s="13"/>
    </row>
    <row r="662" spans="1:13" s="55" customFormat="1" ht="20.25" customHeight="1" x14ac:dyDescent="0.25">
      <c r="A662" s="184" t="s">
        <v>6535</v>
      </c>
      <c r="B662" s="185"/>
      <c r="C662" s="185"/>
      <c r="D662" s="185"/>
      <c r="E662" s="185"/>
      <c r="F662" s="185"/>
      <c r="G662" s="185"/>
      <c r="H662" s="165"/>
      <c r="I662" s="166"/>
      <c r="J662" s="167"/>
      <c r="K662" s="168"/>
      <c r="L662" s="169"/>
      <c r="M662" s="170"/>
    </row>
    <row r="663" spans="1:13" s="172" customFormat="1" ht="20.25" customHeight="1" thickBot="1" x14ac:dyDescent="0.3">
      <c r="A663" s="174" t="s">
        <v>6546</v>
      </c>
      <c r="B663" s="175"/>
      <c r="C663" s="175"/>
      <c r="D663" s="175"/>
      <c r="E663" s="175"/>
      <c r="F663" s="175"/>
      <c r="G663" s="175"/>
      <c r="H663" s="171"/>
      <c r="I663" s="176"/>
      <c r="J663" s="177"/>
      <c r="K663" s="177"/>
      <c r="L663" s="177"/>
      <c r="M663" s="178"/>
    </row>
    <row r="664" spans="1:13" s="172" customFormat="1" ht="20.25" customHeight="1" thickBot="1" x14ac:dyDescent="0.3">
      <c r="A664" s="174" t="s">
        <v>6547</v>
      </c>
      <c r="B664" s="175"/>
      <c r="C664" s="175"/>
      <c r="D664" s="175"/>
      <c r="E664" s="175"/>
      <c r="F664" s="175"/>
      <c r="G664" s="175"/>
      <c r="H664" s="171"/>
      <c r="I664" s="179"/>
      <c r="J664" s="180"/>
      <c r="K664" s="180"/>
      <c r="L664" s="180"/>
      <c r="M664" s="181"/>
    </row>
    <row r="665" spans="1:13" s="2" customFormat="1" ht="53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102"/>
      <c r="K665" s="124"/>
      <c r="L665" s="102"/>
      <c r="M665" s="3"/>
    </row>
    <row r="666" spans="1:13" s="7" customFormat="1" ht="12.75" customHeight="1" x14ac:dyDescent="0.2">
      <c r="A666" s="212"/>
      <c r="B666" s="212"/>
      <c r="C666" s="212"/>
      <c r="D666" s="212"/>
      <c r="E666" s="212"/>
      <c r="F666" s="212"/>
      <c r="G666" s="212"/>
      <c r="H666" s="212"/>
      <c r="I666" s="212"/>
      <c r="J666" s="212"/>
      <c r="K666" s="212"/>
      <c r="L666" s="212"/>
      <c r="M666" s="41"/>
    </row>
    <row r="667" spans="1:13" s="7" customFormat="1" ht="12.75" customHeight="1" x14ac:dyDescent="0.2">
      <c r="A667" s="213"/>
      <c r="B667" s="213"/>
      <c r="C667" s="213"/>
      <c r="D667" s="213"/>
      <c r="E667" s="213"/>
      <c r="F667" s="213"/>
      <c r="G667" s="213"/>
      <c r="H667" s="213"/>
      <c r="I667" s="213"/>
      <c r="J667" s="213"/>
      <c r="K667" s="213"/>
      <c r="L667" s="213"/>
      <c r="M667" s="40"/>
    </row>
    <row r="668" spans="1:13" s="7" customFormat="1" ht="13.5" customHeight="1" x14ac:dyDescent="0.2">
      <c r="A668" s="5"/>
      <c r="B668" s="5"/>
      <c r="C668" s="5"/>
      <c r="D668" s="5"/>
      <c r="E668" s="5"/>
      <c r="F668" s="5"/>
      <c r="G668" s="5"/>
      <c r="H668" s="5"/>
      <c r="I668" s="34"/>
      <c r="J668" s="115"/>
      <c r="K668" s="139"/>
      <c r="L668" s="102"/>
      <c r="M668" s="5"/>
    </row>
    <row r="669" spans="1:13" s="7" customFormat="1" ht="12.75" customHeight="1" x14ac:dyDescent="0.2">
      <c r="A669" s="212"/>
      <c r="B669" s="212"/>
      <c r="C669" s="212"/>
      <c r="D669" s="212"/>
      <c r="E669" s="212"/>
      <c r="F669" s="212"/>
      <c r="G669" s="212"/>
      <c r="H669" s="212"/>
      <c r="I669" s="212"/>
      <c r="J669" s="212"/>
      <c r="K669" s="212"/>
      <c r="L669" s="212"/>
      <c r="M669" s="41"/>
    </row>
    <row r="670" spans="1:13" s="7" customFormat="1" ht="12.75" customHeight="1" x14ac:dyDescent="0.2">
      <c r="A670" s="213"/>
      <c r="B670" s="213"/>
      <c r="C670" s="213"/>
      <c r="D670" s="213"/>
      <c r="E670" s="213"/>
      <c r="F670" s="213"/>
      <c r="G670" s="213"/>
      <c r="H670" s="213"/>
      <c r="I670" s="213"/>
      <c r="J670" s="213"/>
      <c r="K670" s="213"/>
      <c r="L670" s="213"/>
      <c r="M670" s="40"/>
    </row>
    <row r="671" spans="1:13" s="7" customFormat="1" ht="13.5" customHeight="1" x14ac:dyDescent="0.2">
      <c r="A671" s="5"/>
      <c r="B671" s="5"/>
      <c r="C671" s="5"/>
      <c r="D671" s="5"/>
      <c r="E671" s="5"/>
      <c r="F671" s="5"/>
      <c r="G671" s="5"/>
      <c r="H671" s="5"/>
      <c r="I671" s="34"/>
      <c r="J671" s="115"/>
      <c r="K671" s="139"/>
      <c r="L671" s="102"/>
      <c r="M671" s="5"/>
    </row>
    <row r="672" spans="1:13" s="7" customFormat="1" ht="12.75" customHeight="1" x14ac:dyDescent="0.2">
      <c r="A672" s="212"/>
      <c r="B672" s="212"/>
      <c r="C672" s="212"/>
      <c r="D672" s="212"/>
      <c r="E672" s="212"/>
      <c r="F672" s="212"/>
      <c r="G672" s="212"/>
      <c r="H672" s="212"/>
      <c r="I672" s="212"/>
      <c r="J672" s="212"/>
      <c r="K672" s="212"/>
      <c r="L672" s="212"/>
      <c r="M672" s="41"/>
    </row>
    <row r="673" spans="1:13" s="7" customFormat="1" ht="12.75" customHeight="1" x14ac:dyDescent="0.2">
      <c r="A673" s="213"/>
      <c r="B673" s="213"/>
      <c r="C673" s="213"/>
      <c r="D673" s="213"/>
      <c r="E673" s="213"/>
      <c r="F673" s="213"/>
      <c r="G673" s="213"/>
      <c r="H673" s="213"/>
      <c r="I673" s="213"/>
      <c r="J673" s="213"/>
      <c r="K673" s="213"/>
      <c r="L673" s="213"/>
      <c r="M673" s="40"/>
    </row>
    <row r="674" spans="1:13" s="7" customFormat="1" ht="13.5" customHeight="1" x14ac:dyDescent="0.2">
      <c r="A674" s="5"/>
      <c r="B674" s="5"/>
      <c r="C674" s="5"/>
      <c r="D674" s="5"/>
      <c r="E674" s="5"/>
      <c r="F674" s="5"/>
      <c r="G674" s="5"/>
      <c r="H674" s="5"/>
      <c r="I674" s="34"/>
      <c r="J674" s="115"/>
      <c r="K674" s="139"/>
      <c r="L674" s="102"/>
      <c r="M674" s="5"/>
    </row>
    <row r="675" spans="1:13" s="2" customFormat="1" ht="15" x14ac:dyDescent="0.25">
      <c r="A675" s="3"/>
      <c r="B675" s="3"/>
      <c r="C675" s="3"/>
      <c r="D675" s="3"/>
      <c r="E675" s="3"/>
      <c r="F675" s="3"/>
      <c r="G675" s="3"/>
      <c r="H675" s="3"/>
      <c r="I675" s="35"/>
      <c r="J675" s="116"/>
      <c r="K675" s="140"/>
      <c r="L675" s="102"/>
      <c r="M675" s="3"/>
    </row>
  </sheetData>
  <autoFilter ref="A12:T664" xr:uid="{00000000-0001-0000-1600-000000000000}"/>
  <mergeCells count="586">
    <mergeCell ref="A2:L2"/>
    <mergeCell ref="A3:L3"/>
    <mergeCell ref="A5:L5"/>
    <mergeCell ref="A6:L6"/>
    <mergeCell ref="A7:L7"/>
    <mergeCell ref="C10:E10"/>
    <mergeCell ref="C11:E11"/>
    <mergeCell ref="A13:L13"/>
    <mergeCell ref="C16:E16"/>
    <mergeCell ref="C17:E17"/>
    <mergeCell ref="A8:L8"/>
    <mergeCell ref="C9:G9"/>
    <mergeCell ref="C23:E23"/>
    <mergeCell ref="C25:E25"/>
    <mergeCell ref="C26:E26"/>
    <mergeCell ref="C27:E27"/>
    <mergeCell ref="C29:E29"/>
    <mergeCell ref="C18:E18"/>
    <mergeCell ref="C19:E19"/>
    <mergeCell ref="A20:L20"/>
    <mergeCell ref="A21:L21"/>
    <mergeCell ref="C22:E22"/>
    <mergeCell ref="C14:E14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70:E70"/>
    <mergeCell ref="C71:E71"/>
    <mergeCell ref="A72:L72"/>
    <mergeCell ref="C73:E73"/>
    <mergeCell ref="C75:E75"/>
    <mergeCell ref="C64:E64"/>
    <mergeCell ref="C65:E65"/>
    <mergeCell ref="C67:E67"/>
    <mergeCell ref="C68:E68"/>
    <mergeCell ref="C69:E69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A141:L141"/>
    <mergeCell ref="A142:L142"/>
    <mergeCell ref="C155:E155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202:E202"/>
    <mergeCell ref="C203:E203"/>
    <mergeCell ref="C205:E205"/>
    <mergeCell ref="C206:E206"/>
    <mergeCell ref="C207:E207"/>
    <mergeCell ref="A196:L196"/>
    <mergeCell ref="C197:E197"/>
    <mergeCell ref="C199:E199"/>
    <mergeCell ref="C200:E200"/>
    <mergeCell ref="C201:E201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4:E264"/>
    <mergeCell ref="C265:E265"/>
    <mergeCell ref="C266:E266"/>
    <mergeCell ref="C267:E267"/>
    <mergeCell ref="C268:E268"/>
    <mergeCell ref="C258:E258"/>
    <mergeCell ref="A259:L259"/>
    <mergeCell ref="A260:L260"/>
    <mergeCell ref="C261:E261"/>
    <mergeCell ref="C262:E262"/>
    <mergeCell ref="C275:E275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99:E299"/>
    <mergeCell ref="C300:E300"/>
    <mergeCell ref="C301:E301"/>
    <mergeCell ref="C302:E302"/>
    <mergeCell ref="C304:E304"/>
    <mergeCell ref="C293:E293"/>
    <mergeCell ref="C294:E294"/>
    <mergeCell ref="A295:L295"/>
    <mergeCell ref="C296:E296"/>
    <mergeCell ref="C298:E298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35:E335"/>
    <mergeCell ref="A336:L336"/>
    <mergeCell ref="A337:L337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59:E359"/>
    <mergeCell ref="A360:L360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A369:L369"/>
    <mergeCell ref="C370:E370"/>
    <mergeCell ref="C383:E383"/>
    <mergeCell ref="C384:E384"/>
    <mergeCell ref="C385:E385"/>
    <mergeCell ref="C386:E386"/>
    <mergeCell ref="C388:E388"/>
    <mergeCell ref="A377:L377"/>
    <mergeCell ref="C378:E378"/>
    <mergeCell ref="C380:E380"/>
    <mergeCell ref="C381:E381"/>
    <mergeCell ref="C382:E382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72:E472"/>
    <mergeCell ref="C473:E473"/>
    <mergeCell ref="C474:E474"/>
    <mergeCell ref="C475:E475"/>
    <mergeCell ref="C476:E476"/>
    <mergeCell ref="C466:E466"/>
    <mergeCell ref="C467:E467"/>
    <mergeCell ref="A468:L468"/>
    <mergeCell ref="C469:E469"/>
    <mergeCell ref="C471:E471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32:E632"/>
    <mergeCell ref="C633:E633"/>
    <mergeCell ref="C634:E634"/>
    <mergeCell ref="C635:E635"/>
    <mergeCell ref="A636:L636"/>
    <mergeCell ref="A627:L627"/>
    <mergeCell ref="C628:E628"/>
    <mergeCell ref="C629:E629"/>
    <mergeCell ref="C630:E630"/>
    <mergeCell ref="C631:E631"/>
    <mergeCell ref="C643:E643"/>
    <mergeCell ref="A644:L644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C654:E654"/>
    <mergeCell ref="C656:E656"/>
    <mergeCell ref="C657:E657"/>
    <mergeCell ref="C658:E658"/>
    <mergeCell ref="C659:E659"/>
    <mergeCell ref="C649:E649"/>
    <mergeCell ref="C650:E650"/>
    <mergeCell ref="C651:E651"/>
    <mergeCell ref="C652:E652"/>
    <mergeCell ref="C653:E653"/>
    <mergeCell ref="A672:L672"/>
    <mergeCell ref="A673:L673"/>
    <mergeCell ref="A666:L666"/>
    <mergeCell ref="A667:L667"/>
    <mergeCell ref="A669:L669"/>
    <mergeCell ref="A670:L670"/>
    <mergeCell ref="C660:E660"/>
    <mergeCell ref="C661:E661"/>
    <mergeCell ref="A662:G662"/>
    <mergeCell ref="A663:G663"/>
    <mergeCell ref="A664:G664"/>
    <mergeCell ref="I663:M663"/>
    <mergeCell ref="I664:M66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T1530"/>
  <sheetViews>
    <sheetView topLeftCell="A1503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5363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5364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5365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3</v>
      </c>
      <c r="H14" s="12"/>
      <c r="I14" s="13">
        <v>4715</v>
      </c>
      <c r="J14" s="72"/>
      <c r="K14" s="131"/>
      <c r="L14" s="72">
        <v>64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5480.0884217596504</v>
      </c>
      <c r="T14" s="2">
        <f>L14*N14*O14*P14*Q14*R14</f>
        <v>74.385081440639993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4715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6" si="0">I15*N15*O15*P15*Q15*R15</f>
        <v>5480.0884217596504</v>
      </c>
      <c r="T15" s="2">
        <f t="shared" ref="T15:T66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873</v>
      </c>
      <c r="H16" s="17"/>
      <c r="I16" s="23">
        <v>6.21</v>
      </c>
      <c r="J16" s="109"/>
      <c r="K16" s="132"/>
      <c r="L16" s="147">
        <v>6.21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7.2176774335370997</v>
      </c>
      <c r="T16" s="2">
        <f t="shared" si="1"/>
        <v>7.2176774335370997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874</v>
      </c>
      <c r="H17" s="17"/>
      <c r="I17" s="23">
        <v>1.08</v>
      </c>
      <c r="J17" s="109"/>
      <c r="K17" s="132"/>
      <c r="L17" s="147">
        <v>1.08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1.2552482493107999</v>
      </c>
      <c r="T17" s="2">
        <f t="shared" si="1"/>
        <v>1.2552482493107999</v>
      </c>
    </row>
    <row r="18" spans="1:20" s="2" customFormat="1" ht="22.5" x14ac:dyDescent="0.25">
      <c r="A18" s="10" t="s">
        <v>32</v>
      </c>
      <c r="B18" s="11" t="s">
        <v>4478</v>
      </c>
      <c r="C18" s="182" t="s">
        <v>5366</v>
      </c>
      <c r="D18" s="182"/>
      <c r="E18" s="182"/>
      <c r="F18" s="10" t="s">
        <v>35</v>
      </c>
      <c r="G18" s="12">
        <v>2</v>
      </c>
      <c r="H18" s="12"/>
      <c r="I18" s="13">
        <v>7804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9070.3308681680392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5367</v>
      </c>
      <c r="C19" s="182" t="s">
        <v>5368</v>
      </c>
      <c r="D19" s="182"/>
      <c r="E19" s="182"/>
      <c r="F19" s="10" t="s">
        <v>35</v>
      </c>
      <c r="G19" s="12">
        <v>1</v>
      </c>
      <c r="H19" s="12"/>
      <c r="I19" s="13">
        <v>3620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4207.4061689862001</v>
      </c>
      <c r="T19" s="2">
        <f t="shared" si="1"/>
        <v>0</v>
      </c>
    </row>
    <row r="20" spans="1:20" s="2" customFormat="1" ht="22.5" x14ac:dyDescent="0.25">
      <c r="A20" s="10" t="s">
        <v>38</v>
      </c>
      <c r="B20" s="11" t="s">
        <v>5369</v>
      </c>
      <c r="C20" s="182" t="s">
        <v>1087</v>
      </c>
      <c r="D20" s="182"/>
      <c r="E20" s="182"/>
      <c r="F20" s="10" t="s">
        <v>35</v>
      </c>
      <c r="G20" s="12">
        <v>4</v>
      </c>
      <c r="H20" s="12"/>
      <c r="I20" s="13">
        <v>3321</v>
      </c>
      <c r="J20" s="72"/>
      <c r="K20" s="131"/>
      <c r="L20" s="72">
        <v>3321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3859.8883666307102</v>
      </c>
      <c r="T20" s="2">
        <f t="shared" si="1"/>
        <v>3859.8883666307102</v>
      </c>
    </row>
    <row r="21" spans="1:20" s="2" customFormat="1" ht="22.5" x14ac:dyDescent="0.25">
      <c r="A21" s="10" t="s">
        <v>46</v>
      </c>
      <c r="B21" s="11" t="s">
        <v>1088</v>
      </c>
      <c r="C21" s="182" t="s">
        <v>1089</v>
      </c>
      <c r="D21" s="182"/>
      <c r="E21" s="182"/>
      <c r="F21" s="10" t="s">
        <v>1090</v>
      </c>
      <c r="G21" s="12">
        <v>8</v>
      </c>
      <c r="H21" s="12"/>
      <c r="I21" s="13">
        <v>30087</v>
      </c>
      <c r="J21" s="72"/>
      <c r="K21" s="131"/>
      <c r="L21" s="72">
        <v>5447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34969.124145383401</v>
      </c>
      <c r="T21" s="2">
        <f t="shared" si="1"/>
        <v>6330.8677907369702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74832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86974.756474468304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3" t="s">
        <v>70</v>
      </c>
      <c r="D23" s="183"/>
      <c r="E23" s="183"/>
      <c r="F23" s="22" t="s">
        <v>71</v>
      </c>
      <c r="G23" s="17" t="s">
        <v>5370</v>
      </c>
      <c r="H23" s="17"/>
      <c r="I23" s="23">
        <v>23.72</v>
      </c>
      <c r="J23" s="109"/>
      <c r="K23" s="132"/>
      <c r="L23" s="147">
        <v>23.72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27.568970808937198</v>
      </c>
      <c r="T23" s="2">
        <f t="shared" si="1"/>
        <v>27.568970808937198</v>
      </c>
    </row>
    <row r="24" spans="1:20" s="2" customFormat="1" ht="22.5" x14ac:dyDescent="0.25">
      <c r="A24" s="20"/>
      <c r="B24" s="21" t="s">
        <v>778</v>
      </c>
      <c r="C24" s="183" t="s">
        <v>24</v>
      </c>
      <c r="D24" s="183"/>
      <c r="E24" s="183"/>
      <c r="F24" s="22" t="s">
        <v>71</v>
      </c>
      <c r="G24" s="17" t="s">
        <v>5371</v>
      </c>
      <c r="H24" s="17"/>
      <c r="I24" s="23">
        <v>32.51</v>
      </c>
      <c r="J24" s="109"/>
      <c r="K24" s="132"/>
      <c r="L24" s="147">
        <v>32.51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37.785296838050101</v>
      </c>
      <c r="T24" s="2">
        <f t="shared" si="1"/>
        <v>37.785296838050101</v>
      </c>
    </row>
    <row r="25" spans="1:20" s="2" customFormat="1" ht="22.5" x14ac:dyDescent="0.25">
      <c r="A25" s="25" t="s">
        <v>76</v>
      </c>
      <c r="B25" s="26" t="s">
        <v>1093</v>
      </c>
      <c r="C25" s="186" t="s">
        <v>1094</v>
      </c>
      <c r="D25" s="186"/>
      <c r="E25" s="186"/>
      <c r="F25" s="27" t="s">
        <v>79</v>
      </c>
      <c r="G25" s="28" t="s">
        <v>4351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284</v>
      </c>
      <c r="C26" s="183" t="s">
        <v>285</v>
      </c>
      <c r="D26" s="183"/>
      <c r="E26" s="183"/>
      <c r="F26" s="22" t="s">
        <v>79</v>
      </c>
      <c r="G26" s="17" t="s">
        <v>5372</v>
      </c>
      <c r="H26" s="17"/>
      <c r="I26" s="23">
        <v>522.55999999999995</v>
      </c>
      <c r="J26" s="109"/>
      <c r="K26" s="132"/>
      <c r="L26" s="147">
        <v>522.55999999999995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607.35418996282601</v>
      </c>
      <c r="T26" s="2">
        <f t="shared" si="1"/>
        <v>607.35418996282601</v>
      </c>
    </row>
    <row r="27" spans="1:20" s="2" customFormat="1" ht="22.5" x14ac:dyDescent="0.25">
      <c r="A27" s="20"/>
      <c r="B27" s="21" t="s">
        <v>1097</v>
      </c>
      <c r="C27" s="183" t="s">
        <v>1098</v>
      </c>
      <c r="D27" s="183"/>
      <c r="E27" s="183"/>
      <c r="F27" s="22" t="s">
        <v>135</v>
      </c>
      <c r="G27" s="17" t="s">
        <v>5373</v>
      </c>
      <c r="H27" s="17"/>
      <c r="I27" s="23">
        <v>50.06</v>
      </c>
      <c r="J27" s="109"/>
      <c r="K27" s="132"/>
      <c r="L27" s="147">
        <v>50.06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58.183080889350599</v>
      </c>
      <c r="T27" s="2">
        <f t="shared" si="1"/>
        <v>58.183080889350599</v>
      </c>
    </row>
    <row r="28" spans="1:20" s="2" customFormat="1" ht="22.5" x14ac:dyDescent="0.25">
      <c r="A28" s="10" t="s">
        <v>4897</v>
      </c>
      <c r="B28" s="11" t="s">
        <v>1101</v>
      </c>
      <c r="C28" s="182" t="s">
        <v>5374</v>
      </c>
      <c r="D28" s="182"/>
      <c r="E28" s="182"/>
      <c r="F28" s="10" t="s">
        <v>35</v>
      </c>
      <c r="G28" s="12">
        <v>8</v>
      </c>
      <c r="H28" s="12"/>
      <c r="I28" s="13">
        <v>341000</v>
      </c>
      <c r="J28" s="72"/>
      <c r="K28" s="131"/>
      <c r="L28" s="72"/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396333.01205090998</v>
      </c>
      <c r="T28" s="2">
        <f t="shared" si="1"/>
        <v>0</v>
      </c>
    </row>
    <row r="29" spans="1:20" s="2" customFormat="1" ht="56.25" x14ac:dyDescent="0.25">
      <c r="A29" s="10" t="s">
        <v>54</v>
      </c>
      <c r="B29" s="11" t="s">
        <v>5375</v>
      </c>
      <c r="C29" s="182" t="s">
        <v>5376</v>
      </c>
      <c r="D29" s="182"/>
      <c r="E29" s="182"/>
      <c r="F29" s="10" t="s">
        <v>1105</v>
      </c>
      <c r="G29" s="33">
        <v>0.28189999999999998</v>
      </c>
      <c r="H29" s="33"/>
      <c r="I29" s="13">
        <v>59419</v>
      </c>
      <c r="J29" s="72"/>
      <c r="K29" s="131"/>
      <c r="L29" s="72">
        <v>42951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69060.736783146698</v>
      </c>
      <c r="T29" s="2">
        <f t="shared" si="1"/>
        <v>49920.525514952002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89782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104350.64659224301</v>
      </c>
      <c r="T30" s="2">
        <f t="shared" si="1"/>
        <v>0</v>
      </c>
    </row>
    <row r="31" spans="1:20" s="2" customFormat="1" ht="22.5" x14ac:dyDescent="0.25">
      <c r="A31" s="20"/>
      <c r="B31" s="21" t="s">
        <v>1106</v>
      </c>
      <c r="C31" s="183" t="s">
        <v>1107</v>
      </c>
      <c r="D31" s="183"/>
      <c r="E31" s="183"/>
      <c r="F31" s="22" t="s">
        <v>71</v>
      </c>
      <c r="G31" s="17" t="s">
        <v>5377</v>
      </c>
      <c r="H31" s="17"/>
      <c r="I31" s="23">
        <v>11.45</v>
      </c>
      <c r="J31" s="109"/>
      <c r="K31" s="132"/>
      <c r="L31" s="147">
        <v>11.45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13.307955976489501</v>
      </c>
      <c r="T31" s="2">
        <f t="shared" si="1"/>
        <v>13.307955976489501</v>
      </c>
    </row>
    <row r="32" spans="1:20" s="2" customFormat="1" ht="22.5" x14ac:dyDescent="0.25">
      <c r="A32" s="25" t="s">
        <v>76</v>
      </c>
      <c r="B32" s="26" t="s">
        <v>1109</v>
      </c>
      <c r="C32" s="186" t="s">
        <v>1110</v>
      </c>
      <c r="D32" s="186"/>
      <c r="E32" s="186"/>
      <c r="F32" s="27" t="s">
        <v>930</v>
      </c>
      <c r="G32" s="28" t="s">
        <v>5378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0"/>
      <c r="B33" s="21" t="s">
        <v>5379</v>
      </c>
      <c r="C33" s="183" t="s">
        <v>5380</v>
      </c>
      <c r="D33" s="183"/>
      <c r="E33" s="183"/>
      <c r="F33" s="22" t="s">
        <v>1114</v>
      </c>
      <c r="G33" s="17" t="s">
        <v>5381</v>
      </c>
      <c r="H33" s="17"/>
      <c r="I33" s="23">
        <v>4948.1899999999996</v>
      </c>
      <c r="J33" s="109"/>
      <c r="K33" s="132"/>
      <c r="L33" s="147">
        <v>4948.1899999999996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5751.1174395900098</v>
      </c>
      <c r="T33" s="2">
        <f t="shared" si="1"/>
        <v>5751.1174395900098</v>
      </c>
    </row>
    <row r="34" spans="1:20" s="2" customFormat="1" ht="22.5" x14ac:dyDescent="0.25">
      <c r="A34" s="10" t="s">
        <v>56</v>
      </c>
      <c r="B34" s="11" t="s">
        <v>5382</v>
      </c>
      <c r="C34" s="182" t="s">
        <v>5383</v>
      </c>
      <c r="D34" s="182"/>
      <c r="E34" s="182"/>
      <c r="F34" s="10" t="s">
        <v>35</v>
      </c>
      <c r="G34" s="12">
        <v>1</v>
      </c>
      <c r="H34" s="12"/>
      <c r="I34" s="13">
        <v>3136</v>
      </c>
      <c r="J34" s="72"/>
      <c r="K34" s="131"/>
      <c r="L34" s="72">
        <v>3136</v>
      </c>
      <c r="M34" s="13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3644.8689905913602</v>
      </c>
      <c r="T34" s="2">
        <f t="shared" si="1"/>
        <v>3644.8689905913602</v>
      </c>
    </row>
    <row r="35" spans="1:20" s="2" customFormat="1" ht="22.5" x14ac:dyDescent="0.25">
      <c r="A35" s="10" t="s">
        <v>833</v>
      </c>
      <c r="B35" s="11" t="s">
        <v>5382</v>
      </c>
      <c r="C35" s="182" t="s">
        <v>5384</v>
      </c>
      <c r="D35" s="182"/>
      <c r="E35" s="182"/>
      <c r="F35" s="10" t="s">
        <v>35</v>
      </c>
      <c r="G35" s="12">
        <v>2</v>
      </c>
      <c r="H35" s="12"/>
      <c r="I35" s="13">
        <v>7657</v>
      </c>
      <c r="J35" s="72"/>
      <c r="K35" s="131"/>
      <c r="L35" s="72">
        <v>7657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8899.4776342340701</v>
      </c>
      <c r="T35" s="2">
        <f t="shared" si="1"/>
        <v>8899.4776342340701</v>
      </c>
    </row>
    <row r="36" spans="1:20" s="2" customFormat="1" ht="22.5" x14ac:dyDescent="0.25">
      <c r="A36" s="10" t="s">
        <v>66</v>
      </c>
      <c r="B36" s="11" t="s">
        <v>5382</v>
      </c>
      <c r="C36" s="182" t="s">
        <v>5385</v>
      </c>
      <c r="D36" s="182"/>
      <c r="E36" s="182"/>
      <c r="F36" s="10" t="s">
        <v>35</v>
      </c>
      <c r="G36" s="12">
        <v>1</v>
      </c>
      <c r="H36" s="12"/>
      <c r="I36" s="13">
        <v>4083</v>
      </c>
      <c r="J36" s="72"/>
      <c r="K36" s="131"/>
      <c r="L36" s="72">
        <v>4083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4745.5357425333304</v>
      </c>
      <c r="T36" s="2">
        <f t="shared" si="1"/>
        <v>4745.5357425333304</v>
      </c>
    </row>
    <row r="37" spans="1:20" s="2" customFormat="1" ht="22.5" x14ac:dyDescent="0.25">
      <c r="A37" s="10" t="s">
        <v>837</v>
      </c>
      <c r="B37" s="11" t="s">
        <v>5382</v>
      </c>
      <c r="C37" s="182" t="s">
        <v>5386</v>
      </c>
      <c r="D37" s="182"/>
      <c r="E37" s="182"/>
      <c r="F37" s="10" t="s">
        <v>35</v>
      </c>
      <c r="G37" s="12">
        <v>1</v>
      </c>
      <c r="H37" s="12"/>
      <c r="I37" s="13">
        <v>4183</v>
      </c>
      <c r="J37" s="72"/>
      <c r="K37" s="131"/>
      <c r="L37" s="72">
        <v>4183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4861.7624322843303</v>
      </c>
      <c r="T37" s="2">
        <f t="shared" si="1"/>
        <v>4861.7624322843303</v>
      </c>
    </row>
    <row r="38" spans="1:20" s="2" customFormat="1" ht="22.5" x14ac:dyDescent="0.25">
      <c r="A38" s="10" t="s">
        <v>840</v>
      </c>
      <c r="B38" s="11" t="s">
        <v>5382</v>
      </c>
      <c r="C38" s="182" t="s">
        <v>5387</v>
      </c>
      <c r="D38" s="182"/>
      <c r="E38" s="182"/>
      <c r="F38" s="10" t="s">
        <v>35</v>
      </c>
      <c r="G38" s="12">
        <v>1</v>
      </c>
      <c r="H38" s="12"/>
      <c r="I38" s="13">
        <v>3964</v>
      </c>
      <c r="J38" s="72"/>
      <c r="K38" s="131"/>
      <c r="L38" s="72">
        <v>3964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4607.2259817296399</v>
      </c>
      <c r="T38" s="2">
        <f t="shared" si="1"/>
        <v>4607.2259817296399</v>
      </c>
    </row>
    <row r="39" spans="1:20" s="2" customFormat="1" ht="22.5" x14ac:dyDescent="0.25">
      <c r="A39" s="10" t="s">
        <v>86</v>
      </c>
      <c r="B39" s="11" t="s">
        <v>5382</v>
      </c>
      <c r="C39" s="182" t="s">
        <v>5388</v>
      </c>
      <c r="D39" s="182"/>
      <c r="E39" s="182"/>
      <c r="F39" s="10" t="s">
        <v>35</v>
      </c>
      <c r="G39" s="12">
        <v>1</v>
      </c>
      <c r="H39" s="12"/>
      <c r="I39" s="13">
        <v>5021</v>
      </c>
      <c r="J39" s="72"/>
      <c r="K39" s="131"/>
      <c r="L39" s="72">
        <v>5021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5835.7420923977097</v>
      </c>
      <c r="T39" s="2">
        <f t="shared" si="1"/>
        <v>5835.7420923977097</v>
      </c>
    </row>
    <row r="40" spans="1:20" s="2" customFormat="1" ht="22.5" x14ac:dyDescent="0.25">
      <c r="A40" s="10" t="s">
        <v>859</v>
      </c>
      <c r="B40" s="11" t="s">
        <v>5382</v>
      </c>
      <c r="C40" s="182" t="s">
        <v>5389</v>
      </c>
      <c r="D40" s="182"/>
      <c r="E40" s="182"/>
      <c r="F40" s="10" t="s">
        <v>35</v>
      </c>
      <c r="G40" s="12">
        <v>1</v>
      </c>
      <c r="H40" s="12"/>
      <c r="I40" s="13">
        <v>3136</v>
      </c>
      <c r="J40" s="72"/>
      <c r="K40" s="131"/>
      <c r="L40" s="72">
        <v>3136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3644.8689905913602</v>
      </c>
      <c r="T40" s="2">
        <f t="shared" si="1"/>
        <v>3644.8689905913602</v>
      </c>
    </row>
    <row r="41" spans="1:20" s="2" customFormat="1" ht="22.5" x14ac:dyDescent="0.25">
      <c r="A41" s="10" t="s">
        <v>862</v>
      </c>
      <c r="B41" s="11" t="s">
        <v>5382</v>
      </c>
      <c r="C41" s="182" t="s">
        <v>5390</v>
      </c>
      <c r="D41" s="182"/>
      <c r="E41" s="182"/>
      <c r="F41" s="10" t="s">
        <v>35</v>
      </c>
      <c r="G41" s="12">
        <v>1</v>
      </c>
      <c r="H41" s="12"/>
      <c r="I41" s="13">
        <v>3829</v>
      </c>
      <c r="J41" s="72"/>
      <c r="K41" s="131"/>
      <c r="L41" s="72">
        <v>3829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4450.3199505657904</v>
      </c>
      <c r="T41" s="2">
        <f t="shared" si="1"/>
        <v>4450.3199505657904</v>
      </c>
    </row>
    <row r="42" spans="1:20" s="2" customFormat="1" ht="22.5" x14ac:dyDescent="0.25">
      <c r="A42" s="10" t="s">
        <v>96</v>
      </c>
      <c r="B42" s="11" t="s">
        <v>5382</v>
      </c>
      <c r="C42" s="182" t="s">
        <v>5391</v>
      </c>
      <c r="D42" s="182"/>
      <c r="E42" s="182"/>
      <c r="F42" s="10" t="s">
        <v>35</v>
      </c>
      <c r="G42" s="12">
        <v>1</v>
      </c>
      <c r="H42" s="12"/>
      <c r="I42" s="13">
        <v>4083</v>
      </c>
      <c r="J42" s="72"/>
      <c r="K42" s="131"/>
      <c r="L42" s="72">
        <v>4083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4745.5357425333304</v>
      </c>
      <c r="T42" s="2">
        <f t="shared" si="1"/>
        <v>4745.5357425333304</v>
      </c>
    </row>
    <row r="43" spans="1:20" s="2" customFormat="1" ht="22.5" x14ac:dyDescent="0.25">
      <c r="A43" s="10" t="s">
        <v>103</v>
      </c>
      <c r="B43" s="11" t="s">
        <v>5382</v>
      </c>
      <c r="C43" s="182" t="s">
        <v>5392</v>
      </c>
      <c r="D43" s="182"/>
      <c r="E43" s="182"/>
      <c r="F43" s="10" t="s">
        <v>35</v>
      </c>
      <c r="G43" s="12">
        <v>1</v>
      </c>
      <c r="H43" s="12"/>
      <c r="I43" s="13">
        <v>4183</v>
      </c>
      <c r="J43" s="72"/>
      <c r="K43" s="131"/>
      <c r="L43" s="72">
        <v>4183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4861.7624322843303</v>
      </c>
      <c r="T43" s="2">
        <f t="shared" si="1"/>
        <v>4861.7624322843303</v>
      </c>
    </row>
    <row r="44" spans="1:20" s="2" customFormat="1" ht="22.5" x14ac:dyDescent="0.25">
      <c r="A44" s="10" t="s">
        <v>106</v>
      </c>
      <c r="B44" s="11" t="s">
        <v>5382</v>
      </c>
      <c r="C44" s="182" t="s">
        <v>5393</v>
      </c>
      <c r="D44" s="182"/>
      <c r="E44" s="182"/>
      <c r="F44" s="10" t="s">
        <v>35</v>
      </c>
      <c r="G44" s="12">
        <v>1</v>
      </c>
      <c r="H44" s="12"/>
      <c r="I44" s="13">
        <v>3965</v>
      </c>
      <c r="J44" s="72"/>
      <c r="K44" s="131"/>
      <c r="L44" s="72">
        <v>3965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4608.3882486271496</v>
      </c>
      <c r="T44" s="2">
        <f t="shared" si="1"/>
        <v>4608.3882486271496</v>
      </c>
    </row>
    <row r="45" spans="1:20" s="2" customFormat="1" ht="22.5" x14ac:dyDescent="0.25">
      <c r="A45" s="10" t="s">
        <v>108</v>
      </c>
      <c r="B45" s="11" t="s">
        <v>5382</v>
      </c>
      <c r="C45" s="182" t="s">
        <v>5394</v>
      </c>
      <c r="D45" s="182"/>
      <c r="E45" s="182"/>
      <c r="F45" s="10" t="s">
        <v>35</v>
      </c>
      <c r="G45" s="12">
        <v>1</v>
      </c>
      <c r="H45" s="12"/>
      <c r="I45" s="13">
        <v>5021</v>
      </c>
      <c r="J45" s="72"/>
      <c r="K45" s="131"/>
      <c r="L45" s="72">
        <v>5021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5835.7420923977097</v>
      </c>
      <c r="T45" s="2">
        <f t="shared" si="1"/>
        <v>5835.7420923977097</v>
      </c>
    </row>
    <row r="46" spans="1:20" s="2" customFormat="1" ht="15" x14ac:dyDescent="0.25">
      <c r="A46" s="206" t="s">
        <v>1180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8"/>
      <c r="M46" s="12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</v>
      </c>
      <c r="T46" s="2">
        <f t="shared" si="1"/>
        <v>0</v>
      </c>
    </row>
    <row r="47" spans="1:20" s="2" customFormat="1" ht="15" x14ac:dyDescent="0.25">
      <c r="A47" s="10" t="s">
        <v>110</v>
      </c>
      <c r="B47" s="11" t="s">
        <v>253</v>
      </c>
      <c r="C47" s="182" t="s">
        <v>254</v>
      </c>
      <c r="D47" s="182"/>
      <c r="E47" s="182"/>
      <c r="F47" s="10" t="s">
        <v>17</v>
      </c>
      <c r="G47" s="12">
        <v>8</v>
      </c>
      <c r="H47" s="12"/>
      <c r="I47" s="13">
        <v>10857</v>
      </c>
      <c r="J47" s="72"/>
      <c r="K47" s="131"/>
      <c r="L47" s="72">
        <v>1685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12618.7317062661</v>
      </c>
      <c r="T47" s="2">
        <f t="shared" si="1"/>
        <v>1958.41972230435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26575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30887.242801328201</v>
      </c>
      <c r="T48" s="2">
        <f t="shared" si="1"/>
        <v>0</v>
      </c>
    </row>
    <row r="49" spans="1:20" s="2" customFormat="1" ht="22.5" x14ac:dyDescent="0.25">
      <c r="A49" s="20"/>
      <c r="B49" s="21" t="s">
        <v>176</v>
      </c>
      <c r="C49" s="183" t="s">
        <v>177</v>
      </c>
      <c r="D49" s="183"/>
      <c r="E49" s="183"/>
      <c r="F49" s="22" t="s">
        <v>71</v>
      </c>
      <c r="G49" s="17" t="s">
        <v>5395</v>
      </c>
      <c r="H49" s="17"/>
      <c r="I49" s="23">
        <v>5.99</v>
      </c>
      <c r="J49" s="109"/>
      <c r="K49" s="132"/>
      <c r="L49" s="147">
        <v>5.99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6.9619787160849</v>
      </c>
      <c r="T49" s="2">
        <f t="shared" si="1"/>
        <v>6.9619787160849</v>
      </c>
    </row>
    <row r="50" spans="1:20" s="2" customFormat="1" ht="22.5" x14ac:dyDescent="0.25">
      <c r="A50" s="20"/>
      <c r="B50" s="21" t="s">
        <v>179</v>
      </c>
      <c r="C50" s="183" t="s">
        <v>180</v>
      </c>
      <c r="D50" s="183"/>
      <c r="E50" s="183"/>
      <c r="F50" s="22" t="s">
        <v>71</v>
      </c>
      <c r="G50" s="17" t="s">
        <v>5396</v>
      </c>
      <c r="H50" s="17"/>
      <c r="I50" s="23">
        <v>10.29</v>
      </c>
      <c r="J50" s="109"/>
      <c r="K50" s="132"/>
      <c r="L50" s="147">
        <v>10.29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11.959726375377899</v>
      </c>
      <c r="T50" s="2">
        <f t="shared" si="1"/>
        <v>11.959726375377899</v>
      </c>
    </row>
    <row r="51" spans="1:20" s="2" customFormat="1" ht="22.5" x14ac:dyDescent="0.25">
      <c r="A51" s="20"/>
      <c r="B51" s="21" t="s">
        <v>182</v>
      </c>
      <c r="C51" s="183" t="s">
        <v>183</v>
      </c>
      <c r="D51" s="183"/>
      <c r="E51" s="183"/>
      <c r="F51" s="22" t="s">
        <v>21</v>
      </c>
      <c r="G51" s="17" t="s">
        <v>5397</v>
      </c>
      <c r="H51" s="17"/>
      <c r="I51" s="23">
        <v>10.71</v>
      </c>
      <c r="J51" s="109"/>
      <c r="K51" s="132"/>
      <c r="L51" s="147">
        <v>10.71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12.4478784723321</v>
      </c>
      <c r="T51" s="2">
        <f t="shared" si="1"/>
        <v>12.4478784723321</v>
      </c>
    </row>
    <row r="52" spans="1:20" s="2" customFormat="1" ht="22.5" x14ac:dyDescent="0.25">
      <c r="A52" s="20"/>
      <c r="B52" s="21" t="s">
        <v>259</v>
      </c>
      <c r="C52" s="183" t="s">
        <v>260</v>
      </c>
      <c r="D52" s="183"/>
      <c r="E52" s="183"/>
      <c r="F52" s="22" t="s">
        <v>79</v>
      </c>
      <c r="G52" s="17" t="s">
        <v>4351</v>
      </c>
      <c r="H52" s="17"/>
      <c r="I52" s="23">
        <v>126.56</v>
      </c>
      <c r="J52" s="109"/>
      <c r="K52" s="132"/>
      <c r="L52" s="147">
        <v>126.56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147.09649854886601</v>
      </c>
      <c r="T52" s="2">
        <f t="shared" si="1"/>
        <v>147.09649854886601</v>
      </c>
    </row>
    <row r="53" spans="1:20" s="2" customFormat="1" ht="22.5" x14ac:dyDescent="0.25">
      <c r="A53" s="20"/>
      <c r="B53" s="21" t="s">
        <v>261</v>
      </c>
      <c r="C53" s="183" t="s">
        <v>262</v>
      </c>
      <c r="D53" s="183"/>
      <c r="E53" s="183"/>
      <c r="F53" s="22" t="s">
        <v>135</v>
      </c>
      <c r="G53" s="17" t="s">
        <v>5398</v>
      </c>
      <c r="H53" s="17"/>
      <c r="I53" s="23">
        <v>40.99</v>
      </c>
      <c r="J53" s="109"/>
      <c r="K53" s="132"/>
      <c r="L53" s="147">
        <v>40.99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47.6413201289349</v>
      </c>
      <c r="T53" s="2">
        <f t="shared" si="1"/>
        <v>47.6413201289349</v>
      </c>
    </row>
    <row r="54" spans="1:20" s="2" customFormat="1" ht="22.5" x14ac:dyDescent="0.25">
      <c r="A54" s="10" t="s">
        <v>112</v>
      </c>
      <c r="B54" s="11" t="s">
        <v>5399</v>
      </c>
      <c r="C54" s="182" t="s">
        <v>5400</v>
      </c>
      <c r="D54" s="182"/>
      <c r="E54" s="182"/>
      <c r="F54" s="10" t="s">
        <v>35</v>
      </c>
      <c r="G54" s="12">
        <v>8</v>
      </c>
      <c r="H54" s="12"/>
      <c r="I54" s="13">
        <v>92061</v>
      </c>
      <c r="J54" s="72"/>
      <c r="K54" s="131"/>
      <c r="L54" s="72">
        <v>92061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106999.452851668</v>
      </c>
      <c r="T54" s="2">
        <f t="shared" si="1"/>
        <v>106999.452851668</v>
      </c>
    </row>
    <row r="55" spans="1:20" s="2" customFormat="1" ht="15" x14ac:dyDescent="0.25">
      <c r="A55" s="10" t="s">
        <v>117</v>
      </c>
      <c r="B55" s="11" t="s">
        <v>1148</v>
      </c>
      <c r="C55" s="182" t="s">
        <v>1149</v>
      </c>
      <c r="D55" s="182"/>
      <c r="E55" s="182"/>
      <c r="F55" s="10" t="s">
        <v>17</v>
      </c>
      <c r="G55" s="12">
        <v>32</v>
      </c>
      <c r="H55" s="12"/>
      <c r="I55" s="13">
        <v>45670</v>
      </c>
      <c r="J55" s="72"/>
      <c r="K55" s="131"/>
      <c r="L55" s="72">
        <v>16851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53080.729209281701</v>
      </c>
      <c r="T55" s="2">
        <f t="shared" si="1"/>
        <v>19585.359489941002</v>
      </c>
    </row>
    <row r="56" spans="1:20" s="2" customFormat="1" ht="15" x14ac:dyDescent="0.25">
      <c r="A56" s="14"/>
      <c r="B56" s="15"/>
      <c r="C56" s="15"/>
      <c r="D56" s="15"/>
      <c r="E56" s="16" t="s">
        <v>18</v>
      </c>
      <c r="F56" s="16"/>
      <c r="G56" s="17"/>
      <c r="H56" s="17"/>
      <c r="I56" s="18">
        <v>97919</v>
      </c>
      <c r="J56" s="114"/>
      <c r="K56" s="138"/>
      <c r="L56" s="151"/>
      <c r="M56" s="19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113808.01233728199</v>
      </c>
      <c r="T56" s="2">
        <f t="shared" si="1"/>
        <v>0</v>
      </c>
    </row>
    <row r="57" spans="1:20" s="2" customFormat="1" ht="22.5" x14ac:dyDescent="0.25">
      <c r="A57" s="20"/>
      <c r="B57" s="21" t="s">
        <v>69</v>
      </c>
      <c r="C57" s="183" t="s">
        <v>70</v>
      </c>
      <c r="D57" s="183"/>
      <c r="E57" s="183"/>
      <c r="F57" s="22" t="s">
        <v>71</v>
      </c>
      <c r="G57" s="17" t="s">
        <v>5401</v>
      </c>
      <c r="H57" s="17"/>
      <c r="I57" s="23">
        <v>63.26</v>
      </c>
      <c r="J57" s="109"/>
      <c r="K57" s="132"/>
      <c r="L57" s="147">
        <v>63.26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73.525003936482605</v>
      </c>
      <c r="T57" s="2">
        <f t="shared" si="1"/>
        <v>73.525003936482605</v>
      </c>
    </row>
    <row r="58" spans="1:20" s="2" customFormat="1" ht="22.5" x14ac:dyDescent="0.25">
      <c r="A58" s="20"/>
      <c r="B58" s="21" t="s">
        <v>274</v>
      </c>
      <c r="C58" s="183" t="s">
        <v>275</v>
      </c>
      <c r="D58" s="183"/>
      <c r="E58" s="183"/>
      <c r="F58" s="22" t="s">
        <v>71</v>
      </c>
      <c r="G58" s="17" t="s">
        <v>5402</v>
      </c>
      <c r="H58" s="17"/>
      <c r="I58" s="23">
        <v>757.13</v>
      </c>
      <c r="J58" s="109"/>
      <c r="K58" s="132"/>
      <c r="L58" s="147">
        <v>757.13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879.98713611174605</v>
      </c>
      <c r="T58" s="2">
        <f t="shared" si="1"/>
        <v>879.98713611174605</v>
      </c>
    </row>
    <row r="59" spans="1:20" s="2" customFormat="1" ht="22.5" x14ac:dyDescent="0.25">
      <c r="A59" s="25" t="s">
        <v>76</v>
      </c>
      <c r="B59" s="26" t="s">
        <v>77</v>
      </c>
      <c r="C59" s="186" t="s">
        <v>78</v>
      </c>
      <c r="D59" s="186"/>
      <c r="E59" s="186"/>
      <c r="F59" s="27" t="s">
        <v>79</v>
      </c>
      <c r="G59" s="28" t="s">
        <v>5403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0"/>
      <c r="B60" s="21" t="s">
        <v>1153</v>
      </c>
      <c r="C60" s="183" t="s">
        <v>1154</v>
      </c>
      <c r="D60" s="183"/>
      <c r="E60" s="183"/>
      <c r="F60" s="22" t="s">
        <v>79</v>
      </c>
      <c r="G60" s="17" t="s">
        <v>5404</v>
      </c>
      <c r="H60" s="17"/>
      <c r="I60" s="23">
        <v>925.44</v>
      </c>
      <c r="J60" s="109"/>
      <c r="K60" s="132"/>
      <c r="L60" s="147">
        <v>925.44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1075.60827763165</v>
      </c>
      <c r="T60" s="2">
        <f t="shared" si="1"/>
        <v>1075.60827763165</v>
      </c>
    </row>
    <row r="61" spans="1:20" s="2" customFormat="1" ht="22.5" x14ac:dyDescent="0.25">
      <c r="A61" s="20"/>
      <c r="B61" s="21" t="s">
        <v>1097</v>
      </c>
      <c r="C61" s="183" t="s">
        <v>1098</v>
      </c>
      <c r="D61" s="183"/>
      <c r="E61" s="183"/>
      <c r="F61" s="22" t="s">
        <v>135</v>
      </c>
      <c r="G61" s="17" t="s">
        <v>5405</v>
      </c>
      <c r="H61" s="17"/>
      <c r="I61" s="23">
        <v>200.23</v>
      </c>
      <c r="J61" s="109"/>
      <c r="K61" s="132"/>
      <c r="L61" s="147">
        <v>200.23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232.72070088842699</v>
      </c>
      <c r="T61" s="2">
        <f t="shared" si="1"/>
        <v>232.72070088842699</v>
      </c>
    </row>
    <row r="62" spans="1:20" s="2" customFormat="1" ht="22.5" x14ac:dyDescent="0.25">
      <c r="A62" s="10" t="s">
        <v>119</v>
      </c>
      <c r="B62" s="11" t="s">
        <v>5406</v>
      </c>
      <c r="C62" s="182" t="s">
        <v>5407</v>
      </c>
      <c r="D62" s="182"/>
      <c r="E62" s="182"/>
      <c r="F62" s="10" t="s">
        <v>35</v>
      </c>
      <c r="G62" s="12">
        <v>8</v>
      </c>
      <c r="H62" s="12"/>
      <c r="I62" s="13">
        <v>25925</v>
      </c>
      <c r="J62" s="72"/>
      <c r="K62" s="131"/>
      <c r="L62" s="72">
        <v>25925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30131.769317946699</v>
      </c>
      <c r="T62" s="2">
        <f t="shared" si="1"/>
        <v>30131.769317946699</v>
      </c>
    </row>
    <row r="63" spans="1:20" s="2" customFormat="1" ht="22.5" x14ac:dyDescent="0.25">
      <c r="A63" s="10" t="s">
        <v>121</v>
      </c>
      <c r="B63" s="11" t="s">
        <v>5406</v>
      </c>
      <c r="C63" s="182" t="s">
        <v>1177</v>
      </c>
      <c r="D63" s="182"/>
      <c r="E63" s="182"/>
      <c r="F63" s="10" t="s">
        <v>35</v>
      </c>
      <c r="G63" s="12">
        <v>16</v>
      </c>
      <c r="H63" s="12"/>
      <c r="I63" s="13">
        <v>58646</v>
      </c>
      <c r="J63" s="72"/>
      <c r="K63" s="131"/>
      <c r="L63" s="72">
        <v>58646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68162.304471371404</v>
      </c>
      <c r="T63" s="2">
        <f t="shared" si="1"/>
        <v>68162.304471371404</v>
      </c>
    </row>
    <row r="64" spans="1:20" s="2" customFormat="1" ht="22.5" x14ac:dyDescent="0.25">
      <c r="A64" s="10" t="s">
        <v>122</v>
      </c>
      <c r="B64" s="11" t="s">
        <v>5408</v>
      </c>
      <c r="C64" s="182" t="s">
        <v>1179</v>
      </c>
      <c r="D64" s="182"/>
      <c r="E64" s="182"/>
      <c r="F64" s="10" t="s">
        <v>35</v>
      </c>
      <c r="G64" s="12">
        <v>8</v>
      </c>
      <c r="H64" s="12"/>
      <c r="I64" s="13">
        <v>60751</v>
      </c>
      <c r="J64" s="72"/>
      <c r="K64" s="131"/>
      <c r="L64" s="72">
        <v>60751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70608.876290629996</v>
      </c>
      <c r="T64" s="2">
        <f t="shared" si="1"/>
        <v>70608.876290629996</v>
      </c>
    </row>
    <row r="65" spans="1:20" s="2" customFormat="1" ht="15" x14ac:dyDescent="0.25">
      <c r="A65" s="206" t="s">
        <v>1165</v>
      </c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8"/>
      <c r="M65" s="12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0</v>
      </c>
      <c r="T65" s="2">
        <f t="shared" si="1"/>
        <v>0</v>
      </c>
    </row>
    <row r="66" spans="1:20" s="2" customFormat="1" ht="15" x14ac:dyDescent="0.25">
      <c r="A66" s="10" t="s">
        <v>125</v>
      </c>
      <c r="B66" s="11" t="s">
        <v>253</v>
      </c>
      <c r="C66" s="182" t="s">
        <v>254</v>
      </c>
      <c r="D66" s="182"/>
      <c r="E66" s="182"/>
      <c r="F66" s="10" t="s">
        <v>17</v>
      </c>
      <c r="G66" s="12">
        <v>5</v>
      </c>
      <c r="H66" s="12"/>
      <c r="I66" s="13">
        <v>6786</v>
      </c>
      <c r="J66" s="72"/>
      <c r="K66" s="131"/>
      <c r="L66" s="72">
        <v>1053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7887.1431665028604</v>
      </c>
      <c r="T66" s="2">
        <f t="shared" si="1"/>
        <v>1223.8670430780301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16610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22" si="2">I67*N67*O67*P67*Q67*R67</f>
        <v>19305.253167641102</v>
      </c>
      <c r="T67" s="2">
        <f t="shared" ref="T67:T122" si="3">L67*N67*O67*P67*Q67*R67</f>
        <v>0</v>
      </c>
    </row>
    <row r="68" spans="1:20" s="2" customFormat="1" ht="22.5" x14ac:dyDescent="0.25">
      <c r="A68" s="20"/>
      <c r="B68" s="21" t="s">
        <v>176</v>
      </c>
      <c r="C68" s="183" t="s">
        <v>177</v>
      </c>
      <c r="D68" s="183"/>
      <c r="E68" s="183"/>
      <c r="F68" s="22" t="s">
        <v>71</v>
      </c>
      <c r="G68" s="17" t="s">
        <v>5409</v>
      </c>
      <c r="H68" s="17"/>
      <c r="I68" s="23">
        <v>3.74</v>
      </c>
      <c r="J68" s="109"/>
      <c r="K68" s="132"/>
      <c r="L68" s="147">
        <v>3.74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4.3468781966873999</v>
      </c>
      <c r="T68" s="2">
        <f t="shared" si="3"/>
        <v>4.3468781966873999</v>
      </c>
    </row>
    <row r="69" spans="1:20" s="2" customFormat="1" ht="22.5" x14ac:dyDescent="0.25">
      <c r="A69" s="20"/>
      <c r="B69" s="21" t="s">
        <v>179</v>
      </c>
      <c r="C69" s="183" t="s">
        <v>180</v>
      </c>
      <c r="D69" s="183"/>
      <c r="E69" s="183"/>
      <c r="F69" s="22" t="s">
        <v>71</v>
      </c>
      <c r="G69" s="17" t="s">
        <v>5410</v>
      </c>
      <c r="H69" s="17"/>
      <c r="I69" s="23">
        <v>6.43</v>
      </c>
      <c r="J69" s="109"/>
      <c r="K69" s="132"/>
      <c r="L69" s="147">
        <v>6.43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7.4733761509893002</v>
      </c>
      <c r="T69" s="2">
        <f t="shared" si="3"/>
        <v>7.4733761509893002</v>
      </c>
    </row>
    <row r="70" spans="1:20" s="2" customFormat="1" ht="22.5" x14ac:dyDescent="0.25">
      <c r="A70" s="20"/>
      <c r="B70" s="21" t="s">
        <v>182</v>
      </c>
      <c r="C70" s="183" t="s">
        <v>183</v>
      </c>
      <c r="D70" s="183"/>
      <c r="E70" s="183"/>
      <c r="F70" s="22" t="s">
        <v>21</v>
      </c>
      <c r="G70" s="17" t="s">
        <v>5411</v>
      </c>
      <c r="H70" s="17"/>
      <c r="I70" s="23">
        <v>6.7</v>
      </c>
      <c r="J70" s="109"/>
      <c r="K70" s="132"/>
      <c r="L70" s="147">
        <v>6.7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7.7871882133170001</v>
      </c>
      <c r="T70" s="2">
        <f t="shared" si="3"/>
        <v>7.7871882133170001</v>
      </c>
    </row>
    <row r="71" spans="1:20" s="2" customFormat="1" ht="22.5" x14ac:dyDescent="0.25">
      <c r="A71" s="20"/>
      <c r="B71" s="21" t="s">
        <v>259</v>
      </c>
      <c r="C71" s="183" t="s">
        <v>260</v>
      </c>
      <c r="D71" s="183"/>
      <c r="E71" s="183"/>
      <c r="F71" s="22" t="s">
        <v>79</v>
      </c>
      <c r="G71" s="17" t="s">
        <v>116</v>
      </c>
      <c r="H71" s="17"/>
      <c r="I71" s="23">
        <v>79.099999999999994</v>
      </c>
      <c r="J71" s="109"/>
      <c r="K71" s="132"/>
      <c r="L71" s="147">
        <v>79.099999999999994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91.935311593041007</v>
      </c>
      <c r="T71" s="2">
        <f t="shared" si="3"/>
        <v>91.935311593041007</v>
      </c>
    </row>
    <row r="72" spans="1:20" s="2" customFormat="1" ht="22.5" x14ac:dyDescent="0.25">
      <c r="A72" s="20"/>
      <c r="B72" s="21" t="s">
        <v>261</v>
      </c>
      <c r="C72" s="183" t="s">
        <v>262</v>
      </c>
      <c r="D72" s="183"/>
      <c r="E72" s="183"/>
      <c r="F72" s="22" t="s">
        <v>135</v>
      </c>
      <c r="G72" s="17" t="s">
        <v>5412</v>
      </c>
      <c r="H72" s="17"/>
      <c r="I72" s="23">
        <v>25.62</v>
      </c>
      <c r="J72" s="109"/>
      <c r="K72" s="132"/>
      <c r="L72" s="147">
        <v>25.62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29.777277914206199</v>
      </c>
      <c r="T72" s="2">
        <f t="shared" si="3"/>
        <v>29.777277914206199</v>
      </c>
    </row>
    <row r="73" spans="1:20" s="2" customFormat="1" ht="22.5" x14ac:dyDescent="0.25">
      <c r="A73" s="10" t="s">
        <v>137</v>
      </c>
      <c r="B73" s="11" t="s">
        <v>5399</v>
      </c>
      <c r="C73" s="182" t="s">
        <v>5400</v>
      </c>
      <c r="D73" s="182"/>
      <c r="E73" s="182"/>
      <c r="F73" s="10" t="s">
        <v>35</v>
      </c>
      <c r="G73" s="12">
        <v>5</v>
      </c>
      <c r="H73" s="12"/>
      <c r="I73" s="13">
        <v>57538</v>
      </c>
      <c r="J73" s="72"/>
      <c r="K73" s="131"/>
      <c r="L73" s="72">
        <v>57538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66874.5127489304</v>
      </c>
      <c r="T73" s="2">
        <f t="shared" si="3"/>
        <v>66874.5127489304</v>
      </c>
    </row>
    <row r="74" spans="1:20" s="2" customFormat="1" ht="15" x14ac:dyDescent="0.25">
      <c r="A74" s="10" t="s">
        <v>140</v>
      </c>
      <c r="B74" s="11" t="s">
        <v>1148</v>
      </c>
      <c r="C74" s="182" t="s">
        <v>1149</v>
      </c>
      <c r="D74" s="182"/>
      <c r="E74" s="182"/>
      <c r="F74" s="10" t="s">
        <v>17</v>
      </c>
      <c r="G74" s="12">
        <v>13</v>
      </c>
      <c r="H74" s="12"/>
      <c r="I74" s="13">
        <v>18554</v>
      </c>
      <c r="J74" s="72"/>
      <c r="K74" s="131"/>
      <c r="L74" s="72">
        <v>6846</v>
      </c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21564.7000164005</v>
      </c>
      <c r="T74" s="2">
        <f t="shared" si="3"/>
        <v>7956.8791803534596</v>
      </c>
    </row>
    <row r="75" spans="1:20" s="2" customFormat="1" ht="15" x14ac:dyDescent="0.25">
      <c r="A75" s="14"/>
      <c r="B75" s="15"/>
      <c r="C75" s="15"/>
      <c r="D75" s="15"/>
      <c r="E75" s="16" t="s">
        <v>18</v>
      </c>
      <c r="F75" s="16"/>
      <c r="G75" s="17"/>
      <c r="H75" s="17"/>
      <c r="I75" s="18">
        <v>39781</v>
      </c>
      <c r="J75" s="114"/>
      <c r="K75" s="138"/>
      <c r="L75" s="151"/>
      <c r="M75" s="19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46236.139449845301</v>
      </c>
      <c r="T75" s="2">
        <f t="shared" si="3"/>
        <v>0</v>
      </c>
    </row>
    <row r="76" spans="1:20" s="2" customFormat="1" ht="22.5" x14ac:dyDescent="0.25">
      <c r="A76" s="20"/>
      <c r="B76" s="21" t="s">
        <v>69</v>
      </c>
      <c r="C76" s="183" t="s">
        <v>70</v>
      </c>
      <c r="D76" s="183"/>
      <c r="E76" s="183"/>
      <c r="F76" s="22" t="s">
        <v>71</v>
      </c>
      <c r="G76" s="17" t="s">
        <v>5413</v>
      </c>
      <c r="H76" s="17"/>
      <c r="I76" s="23">
        <v>25.7</v>
      </c>
      <c r="J76" s="109"/>
      <c r="K76" s="132"/>
      <c r="L76" s="147">
        <v>25.7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29.870259266007</v>
      </c>
      <c r="T76" s="2">
        <f t="shared" si="3"/>
        <v>29.870259266007</v>
      </c>
    </row>
    <row r="77" spans="1:20" s="2" customFormat="1" ht="22.5" x14ac:dyDescent="0.25">
      <c r="A77" s="20"/>
      <c r="B77" s="21" t="s">
        <v>274</v>
      </c>
      <c r="C77" s="183" t="s">
        <v>275</v>
      </c>
      <c r="D77" s="183"/>
      <c r="E77" s="183"/>
      <c r="F77" s="22" t="s">
        <v>71</v>
      </c>
      <c r="G77" s="17" t="s">
        <v>5414</v>
      </c>
      <c r="H77" s="17"/>
      <c r="I77" s="23">
        <v>307.58999999999997</v>
      </c>
      <c r="J77" s="109"/>
      <c r="K77" s="132"/>
      <c r="L77" s="147">
        <v>307.58999999999997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357.50167500510099</v>
      </c>
      <c r="T77" s="2">
        <f t="shared" si="3"/>
        <v>357.50167500510099</v>
      </c>
    </row>
    <row r="78" spans="1:20" s="2" customFormat="1" ht="22.5" x14ac:dyDescent="0.25">
      <c r="A78" s="25" t="s">
        <v>76</v>
      </c>
      <c r="B78" s="26" t="s">
        <v>77</v>
      </c>
      <c r="C78" s="186" t="s">
        <v>78</v>
      </c>
      <c r="D78" s="186"/>
      <c r="E78" s="186"/>
      <c r="F78" s="27" t="s">
        <v>79</v>
      </c>
      <c r="G78" s="28" t="s">
        <v>5415</v>
      </c>
      <c r="H78" s="28"/>
      <c r="I78" s="29">
        <v>0</v>
      </c>
      <c r="J78" s="110"/>
      <c r="K78" s="133"/>
      <c r="L78" s="148">
        <v>0</v>
      </c>
      <c r="M78" s="30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s="2" customFormat="1" ht="22.5" x14ac:dyDescent="0.25">
      <c r="A79" s="20"/>
      <c r="B79" s="21" t="s">
        <v>1153</v>
      </c>
      <c r="C79" s="183" t="s">
        <v>1154</v>
      </c>
      <c r="D79" s="183"/>
      <c r="E79" s="183"/>
      <c r="F79" s="22" t="s">
        <v>79</v>
      </c>
      <c r="G79" s="17" t="s">
        <v>5416</v>
      </c>
      <c r="H79" s="17"/>
      <c r="I79" s="23">
        <v>375.96</v>
      </c>
      <c r="J79" s="109"/>
      <c r="K79" s="132"/>
      <c r="L79" s="147">
        <v>375.96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436.96586278785998</v>
      </c>
      <c r="T79" s="2">
        <f t="shared" si="3"/>
        <v>436.96586278785998</v>
      </c>
    </row>
    <row r="80" spans="1:20" s="2" customFormat="1" ht="22.5" x14ac:dyDescent="0.25">
      <c r="A80" s="20"/>
      <c r="B80" s="21" t="s">
        <v>1097</v>
      </c>
      <c r="C80" s="183" t="s">
        <v>1098</v>
      </c>
      <c r="D80" s="183"/>
      <c r="E80" s="183"/>
      <c r="F80" s="22" t="s">
        <v>135</v>
      </c>
      <c r="G80" s="17" t="s">
        <v>5417</v>
      </c>
      <c r="H80" s="17"/>
      <c r="I80" s="23">
        <v>81.349999999999994</v>
      </c>
      <c r="J80" s="109"/>
      <c r="K80" s="132"/>
      <c r="L80" s="147">
        <v>81.349999999999994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94.550412112438494</v>
      </c>
      <c r="T80" s="2">
        <f t="shared" si="3"/>
        <v>94.550412112438494</v>
      </c>
    </row>
    <row r="81" spans="1:20" s="2" customFormat="1" ht="22.5" x14ac:dyDescent="0.25">
      <c r="A81" s="10" t="s">
        <v>147</v>
      </c>
      <c r="B81" s="11" t="s">
        <v>5406</v>
      </c>
      <c r="C81" s="182" t="s">
        <v>5407</v>
      </c>
      <c r="D81" s="182"/>
      <c r="E81" s="182"/>
      <c r="F81" s="10" t="s">
        <v>35</v>
      </c>
      <c r="G81" s="12">
        <v>2</v>
      </c>
      <c r="H81" s="12"/>
      <c r="I81" s="13">
        <v>6481</v>
      </c>
      <c r="J81" s="72"/>
      <c r="K81" s="131"/>
      <c r="L81" s="72">
        <v>6481</v>
      </c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7532.6517627623098</v>
      </c>
      <c r="T81" s="2">
        <f t="shared" si="3"/>
        <v>7532.6517627623098</v>
      </c>
    </row>
    <row r="82" spans="1:20" s="2" customFormat="1" ht="22.5" x14ac:dyDescent="0.25">
      <c r="A82" s="10" t="s">
        <v>150</v>
      </c>
      <c r="B82" s="11" t="s">
        <v>5406</v>
      </c>
      <c r="C82" s="182" t="s">
        <v>1177</v>
      </c>
      <c r="D82" s="182"/>
      <c r="E82" s="182"/>
      <c r="F82" s="10" t="s">
        <v>35</v>
      </c>
      <c r="G82" s="12">
        <v>6</v>
      </c>
      <c r="H82" s="12"/>
      <c r="I82" s="13">
        <v>21992</v>
      </c>
      <c r="J82" s="72"/>
      <c r="K82" s="131"/>
      <c r="L82" s="72">
        <v>21992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25560.573610039901</v>
      </c>
      <c r="T82" s="2">
        <f t="shared" si="3"/>
        <v>25560.573610039901</v>
      </c>
    </row>
    <row r="83" spans="1:20" s="2" customFormat="1" ht="22.5" x14ac:dyDescent="0.25">
      <c r="A83" s="10" t="s">
        <v>168</v>
      </c>
      <c r="B83" s="11" t="s">
        <v>5408</v>
      </c>
      <c r="C83" s="182" t="s">
        <v>1179</v>
      </c>
      <c r="D83" s="182"/>
      <c r="E83" s="182"/>
      <c r="F83" s="10" t="s">
        <v>35</v>
      </c>
      <c r="G83" s="12">
        <v>5</v>
      </c>
      <c r="H83" s="12"/>
      <c r="I83" s="13">
        <v>37969</v>
      </c>
      <c r="J83" s="72"/>
      <c r="K83" s="131"/>
      <c r="L83" s="72">
        <v>37969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44130.111831557202</v>
      </c>
      <c r="T83" s="2">
        <f t="shared" si="3"/>
        <v>44130.111831557202</v>
      </c>
    </row>
    <row r="84" spans="1:20" s="2" customFormat="1" ht="15" x14ac:dyDescent="0.25">
      <c r="A84" s="206" t="s">
        <v>1187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8"/>
      <c r="M84" s="123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s="2" customFormat="1" ht="33.75" x14ac:dyDescent="0.25">
      <c r="A85" s="10" t="s">
        <v>172</v>
      </c>
      <c r="B85" s="11" t="s">
        <v>1228</v>
      </c>
      <c r="C85" s="182" t="s">
        <v>1229</v>
      </c>
      <c r="D85" s="182"/>
      <c r="E85" s="182"/>
      <c r="F85" s="10" t="s">
        <v>353</v>
      </c>
      <c r="G85" s="32">
        <v>1.1000000000000001</v>
      </c>
      <c r="H85" s="32"/>
      <c r="I85" s="13">
        <v>92967</v>
      </c>
      <c r="J85" s="72"/>
      <c r="K85" s="131"/>
      <c r="L85" s="72">
        <v>436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108052.466660812</v>
      </c>
      <c r="T85" s="2">
        <f t="shared" si="3"/>
        <v>506.74836731436</v>
      </c>
    </row>
    <row r="86" spans="1:20" s="2" customFormat="1" ht="15" x14ac:dyDescent="0.25">
      <c r="A86" s="14"/>
      <c r="B86" s="15"/>
      <c r="C86" s="15"/>
      <c r="D86" s="15"/>
      <c r="E86" s="16" t="s">
        <v>18</v>
      </c>
      <c r="F86" s="16"/>
      <c r="G86" s="17"/>
      <c r="H86" s="17"/>
      <c r="I86" s="18">
        <v>263876</v>
      </c>
      <c r="J86" s="114"/>
      <c r="K86" s="138"/>
      <c r="L86" s="151"/>
      <c r="M86" s="1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306694.33984734898</v>
      </c>
      <c r="T86" s="2">
        <f t="shared" si="3"/>
        <v>0</v>
      </c>
    </row>
    <row r="87" spans="1:20" s="2" customFormat="1" ht="22.5" x14ac:dyDescent="0.25">
      <c r="A87" s="20"/>
      <c r="B87" s="21" t="s">
        <v>1190</v>
      </c>
      <c r="C87" s="183" t="s">
        <v>1191</v>
      </c>
      <c r="D87" s="183"/>
      <c r="E87" s="183"/>
      <c r="F87" s="22" t="s">
        <v>71</v>
      </c>
      <c r="G87" s="17" t="s">
        <v>5418</v>
      </c>
      <c r="H87" s="17"/>
      <c r="I87" s="23">
        <v>11.6</v>
      </c>
      <c r="J87" s="109"/>
      <c r="K87" s="132"/>
      <c r="L87" s="147">
        <v>11.6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13.482296011116</v>
      </c>
      <c r="T87" s="2">
        <f t="shared" si="3"/>
        <v>13.482296011116</v>
      </c>
    </row>
    <row r="88" spans="1:20" s="2" customFormat="1" ht="22.5" x14ac:dyDescent="0.25">
      <c r="A88" s="20"/>
      <c r="B88" s="21" t="s">
        <v>1193</v>
      </c>
      <c r="C88" s="183" t="s">
        <v>1194</v>
      </c>
      <c r="D88" s="183"/>
      <c r="E88" s="183"/>
      <c r="F88" s="22" t="s">
        <v>21</v>
      </c>
      <c r="G88" s="17" t="s">
        <v>5419</v>
      </c>
      <c r="H88" s="17"/>
      <c r="I88" s="23">
        <v>7.38</v>
      </c>
      <c r="J88" s="109"/>
      <c r="K88" s="132"/>
      <c r="L88" s="147">
        <v>7.38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8.5775297036237994</v>
      </c>
      <c r="T88" s="2">
        <f t="shared" si="3"/>
        <v>8.5775297036237994</v>
      </c>
    </row>
    <row r="89" spans="1:20" s="2" customFormat="1" ht="22.5" x14ac:dyDescent="0.25">
      <c r="A89" s="20"/>
      <c r="B89" s="21" t="s">
        <v>1196</v>
      </c>
      <c r="C89" s="183" t="s">
        <v>1197</v>
      </c>
      <c r="D89" s="183"/>
      <c r="E89" s="183"/>
      <c r="F89" s="22" t="s">
        <v>135</v>
      </c>
      <c r="G89" s="17" t="s">
        <v>5420</v>
      </c>
      <c r="H89" s="17"/>
      <c r="I89" s="23">
        <v>18.02</v>
      </c>
      <c r="J89" s="109"/>
      <c r="K89" s="132"/>
      <c r="L89" s="147">
        <v>18.02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20.944049493130201</v>
      </c>
      <c r="T89" s="2">
        <f t="shared" si="3"/>
        <v>20.944049493130201</v>
      </c>
    </row>
    <row r="90" spans="1:20" s="2" customFormat="1" ht="22.5" x14ac:dyDescent="0.25">
      <c r="A90" s="20"/>
      <c r="B90" s="21" t="s">
        <v>1199</v>
      </c>
      <c r="C90" s="183" t="s">
        <v>1200</v>
      </c>
      <c r="D90" s="183"/>
      <c r="E90" s="183"/>
      <c r="F90" s="22" t="s">
        <v>21</v>
      </c>
      <c r="G90" s="17" t="s">
        <v>5421</v>
      </c>
      <c r="H90" s="17"/>
      <c r="I90" s="23">
        <v>8.09</v>
      </c>
      <c r="J90" s="109"/>
      <c r="K90" s="132"/>
      <c r="L90" s="147">
        <v>8.09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9.4027392008558994</v>
      </c>
      <c r="T90" s="2">
        <f t="shared" si="3"/>
        <v>9.4027392008558994</v>
      </c>
    </row>
    <row r="91" spans="1:20" s="2" customFormat="1" ht="22.5" x14ac:dyDescent="0.25">
      <c r="A91" s="25" t="s">
        <v>344</v>
      </c>
      <c r="B91" s="26" t="s">
        <v>364</v>
      </c>
      <c r="C91" s="186" t="s">
        <v>365</v>
      </c>
      <c r="D91" s="186"/>
      <c r="E91" s="186"/>
      <c r="F91" s="27" t="s">
        <v>79</v>
      </c>
      <c r="G91" s="28" t="s">
        <v>347</v>
      </c>
      <c r="H91" s="28"/>
      <c r="I91" s="29">
        <v>0</v>
      </c>
      <c r="J91" s="110"/>
      <c r="K91" s="133"/>
      <c r="L91" s="148">
        <v>0</v>
      </c>
      <c r="M91" s="3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20"/>
      <c r="B92" s="21" t="s">
        <v>1202</v>
      </c>
      <c r="C92" s="183" t="s">
        <v>1203</v>
      </c>
      <c r="D92" s="183"/>
      <c r="E92" s="183"/>
      <c r="F92" s="22" t="s">
        <v>21</v>
      </c>
      <c r="G92" s="17" t="s">
        <v>5422</v>
      </c>
      <c r="H92" s="17"/>
      <c r="I92" s="23">
        <v>2.31</v>
      </c>
      <c r="J92" s="109"/>
      <c r="K92" s="132"/>
      <c r="L92" s="147">
        <v>2.31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2.6848365332481001</v>
      </c>
      <c r="T92" s="2">
        <f t="shared" si="3"/>
        <v>2.6848365332481001</v>
      </c>
    </row>
    <row r="93" spans="1:20" s="2" customFormat="1" ht="22.5" x14ac:dyDescent="0.25">
      <c r="A93" s="25" t="s">
        <v>344</v>
      </c>
      <c r="B93" s="26" t="s">
        <v>366</v>
      </c>
      <c r="C93" s="186" t="s">
        <v>367</v>
      </c>
      <c r="D93" s="186"/>
      <c r="E93" s="186"/>
      <c r="F93" s="27" t="s">
        <v>21</v>
      </c>
      <c r="G93" s="28" t="s">
        <v>347</v>
      </c>
      <c r="H93" s="28"/>
      <c r="I93" s="29">
        <v>0</v>
      </c>
      <c r="J93" s="110"/>
      <c r="K93" s="133"/>
      <c r="L93" s="148">
        <v>0</v>
      </c>
      <c r="M93" s="3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5" t="s">
        <v>344</v>
      </c>
      <c r="B94" s="26" t="s">
        <v>1205</v>
      </c>
      <c r="C94" s="186" t="s">
        <v>1206</v>
      </c>
      <c r="D94" s="186"/>
      <c r="E94" s="186"/>
      <c r="F94" s="27" t="s">
        <v>79</v>
      </c>
      <c r="G94" s="28" t="s">
        <v>347</v>
      </c>
      <c r="H94" s="28"/>
      <c r="I94" s="29">
        <v>0</v>
      </c>
      <c r="J94" s="110"/>
      <c r="K94" s="133"/>
      <c r="L94" s="148">
        <v>0</v>
      </c>
      <c r="M94" s="30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s="2" customFormat="1" ht="22.5" x14ac:dyDescent="0.25">
      <c r="A95" s="20"/>
      <c r="B95" s="21" t="s">
        <v>368</v>
      </c>
      <c r="C95" s="183" t="s">
        <v>369</v>
      </c>
      <c r="D95" s="183"/>
      <c r="E95" s="183"/>
      <c r="F95" s="22" t="s">
        <v>21</v>
      </c>
      <c r="G95" s="17" t="s">
        <v>5423</v>
      </c>
      <c r="H95" s="17"/>
      <c r="I95" s="23">
        <v>0.02</v>
      </c>
      <c r="J95" s="109"/>
      <c r="K95" s="132"/>
      <c r="L95" s="147">
        <v>0.02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2.32453379502E-2</v>
      </c>
      <c r="T95" s="2">
        <f t="shared" si="3"/>
        <v>2.32453379502E-2</v>
      </c>
    </row>
    <row r="96" spans="1:20" s="2" customFormat="1" ht="22.5" x14ac:dyDescent="0.25">
      <c r="A96" s="20"/>
      <c r="B96" s="21" t="s">
        <v>371</v>
      </c>
      <c r="C96" s="183" t="s">
        <v>372</v>
      </c>
      <c r="D96" s="183"/>
      <c r="E96" s="183"/>
      <c r="F96" s="22" t="s">
        <v>282</v>
      </c>
      <c r="G96" s="17" t="s">
        <v>5424</v>
      </c>
      <c r="H96" s="17"/>
      <c r="I96" s="23">
        <v>2.87</v>
      </c>
      <c r="J96" s="109"/>
      <c r="K96" s="132"/>
      <c r="L96" s="147">
        <v>2.87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3.3357059958536999</v>
      </c>
      <c r="T96" s="2">
        <f t="shared" si="3"/>
        <v>3.3357059958536999</v>
      </c>
    </row>
    <row r="97" spans="1:20" s="2" customFormat="1" ht="22.5" x14ac:dyDescent="0.25">
      <c r="A97" s="10" t="s">
        <v>185</v>
      </c>
      <c r="B97" s="11" t="s">
        <v>5425</v>
      </c>
      <c r="C97" s="182" t="s">
        <v>1238</v>
      </c>
      <c r="D97" s="182"/>
      <c r="E97" s="182"/>
      <c r="F97" s="10" t="s">
        <v>165</v>
      </c>
      <c r="G97" s="12">
        <v>110</v>
      </c>
      <c r="H97" s="12"/>
      <c r="I97" s="13">
        <v>37685</v>
      </c>
      <c r="J97" s="72"/>
      <c r="K97" s="131"/>
      <c r="L97" s="72">
        <v>37685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43800.028032664297</v>
      </c>
      <c r="T97" s="2">
        <f t="shared" si="3"/>
        <v>43800.028032664297</v>
      </c>
    </row>
    <row r="98" spans="1:20" s="2" customFormat="1" ht="33.75" x14ac:dyDescent="0.25">
      <c r="A98" s="10" t="s">
        <v>188</v>
      </c>
      <c r="B98" s="11" t="s">
        <v>1239</v>
      </c>
      <c r="C98" s="182" t="s">
        <v>1240</v>
      </c>
      <c r="D98" s="182"/>
      <c r="E98" s="182"/>
      <c r="F98" s="10" t="s">
        <v>353</v>
      </c>
      <c r="G98" s="12">
        <v>1</v>
      </c>
      <c r="H98" s="12"/>
      <c r="I98" s="13">
        <v>112330</v>
      </c>
      <c r="J98" s="72"/>
      <c r="K98" s="131"/>
      <c r="L98" s="72">
        <v>737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130557.440597298</v>
      </c>
      <c r="T98" s="2">
        <f t="shared" si="3"/>
        <v>856.59070346486999</v>
      </c>
    </row>
    <row r="99" spans="1:20" s="2" customFormat="1" ht="15" x14ac:dyDescent="0.25">
      <c r="A99" s="14"/>
      <c r="B99" s="15"/>
      <c r="C99" s="15"/>
      <c r="D99" s="15"/>
      <c r="E99" s="16" t="s">
        <v>18</v>
      </c>
      <c r="F99" s="16"/>
      <c r="G99" s="17"/>
      <c r="H99" s="17"/>
      <c r="I99" s="18">
        <v>318871</v>
      </c>
      <c r="J99" s="114"/>
      <c r="K99" s="138"/>
      <c r="L99" s="151"/>
      <c r="M99" s="19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370613.20787591097</v>
      </c>
      <c r="T99" s="2">
        <f t="shared" si="3"/>
        <v>0</v>
      </c>
    </row>
    <row r="100" spans="1:20" s="2" customFormat="1" ht="22.5" x14ac:dyDescent="0.25">
      <c r="A100" s="20"/>
      <c r="B100" s="21" t="s">
        <v>1190</v>
      </c>
      <c r="C100" s="183" t="s">
        <v>1191</v>
      </c>
      <c r="D100" s="183"/>
      <c r="E100" s="183"/>
      <c r="F100" s="22" t="s">
        <v>71</v>
      </c>
      <c r="G100" s="17" t="s">
        <v>5426</v>
      </c>
      <c r="H100" s="17"/>
      <c r="I100" s="23">
        <v>21.29</v>
      </c>
      <c r="J100" s="109"/>
      <c r="K100" s="132"/>
      <c r="L100" s="147">
        <v>21.29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24.7446622479879</v>
      </c>
      <c r="T100" s="2">
        <f t="shared" si="3"/>
        <v>24.7446622479879</v>
      </c>
    </row>
    <row r="101" spans="1:20" s="2" customFormat="1" ht="22.5" x14ac:dyDescent="0.25">
      <c r="A101" s="20"/>
      <c r="B101" s="21" t="s">
        <v>1193</v>
      </c>
      <c r="C101" s="183" t="s">
        <v>1194</v>
      </c>
      <c r="D101" s="183"/>
      <c r="E101" s="183"/>
      <c r="F101" s="22" t="s">
        <v>21</v>
      </c>
      <c r="G101" s="17" t="s">
        <v>5427</v>
      </c>
      <c r="H101" s="17"/>
      <c r="I101" s="23">
        <v>9.08</v>
      </c>
      <c r="J101" s="109"/>
      <c r="K101" s="132"/>
      <c r="L101" s="147">
        <v>9.08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10.5533834293908</v>
      </c>
      <c r="T101" s="2">
        <f t="shared" si="3"/>
        <v>10.5533834293908</v>
      </c>
    </row>
    <row r="102" spans="1:20" s="2" customFormat="1" ht="22.5" x14ac:dyDescent="0.25">
      <c r="A102" s="20"/>
      <c r="B102" s="21" t="s">
        <v>1196</v>
      </c>
      <c r="C102" s="183" t="s">
        <v>1197</v>
      </c>
      <c r="D102" s="183"/>
      <c r="E102" s="183"/>
      <c r="F102" s="22" t="s">
        <v>135</v>
      </c>
      <c r="G102" s="17" t="s">
        <v>5428</v>
      </c>
      <c r="H102" s="17"/>
      <c r="I102" s="23">
        <v>33.03</v>
      </c>
      <c r="J102" s="109"/>
      <c r="K102" s="132"/>
      <c r="L102" s="147">
        <v>33.03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38.389675624755299</v>
      </c>
      <c r="T102" s="2">
        <f t="shared" si="3"/>
        <v>38.389675624755299</v>
      </c>
    </row>
    <row r="103" spans="1:20" s="2" customFormat="1" ht="22.5" x14ac:dyDescent="0.25">
      <c r="A103" s="20"/>
      <c r="B103" s="21" t="s">
        <v>1199</v>
      </c>
      <c r="C103" s="183" t="s">
        <v>1200</v>
      </c>
      <c r="D103" s="183"/>
      <c r="E103" s="183"/>
      <c r="F103" s="22" t="s">
        <v>21</v>
      </c>
      <c r="G103" s="17" t="s">
        <v>5429</v>
      </c>
      <c r="H103" s="17"/>
      <c r="I103" s="23">
        <v>14.7</v>
      </c>
      <c r="J103" s="109"/>
      <c r="K103" s="132"/>
      <c r="L103" s="147">
        <v>14.7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17.085323393397001</v>
      </c>
      <c r="T103" s="2">
        <f t="shared" si="3"/>
        <v>17.085323393397001</v>
      </c>
    </row>
    <row r="104" spans="1:20" s="2" customFormat="1" ht="22.5" x14ac:dyDescent="0.25">
      <c r="A104" s="25" t="s">
        <v>344</v>
      </c>
      <c r="B104" s="26" t="s">
        <v>364</v>
      </c>
      <c r="C104" s="186" t="s">
        <v>365</v>
      </c>
      <c r="D104" s="186"/>
      <c r="E104" s="186"/>
      <c r="F104" s="27" t="s">
        <v>79</v>
      </c>
      <c r="G104" s="28" t="s">
        <v>347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1202</v>
      </c>
      <c r="C105" s="183" t="s">
        <v>1203</v>
      </c>
      <c r="D105" s="183"/>
      <c r="E105" s="183"/>
      <c r="F105" s="22" t="s">
        <v>21</v>
      </c>
      <c r="G105" s="17" t="s">
        <v>5430</v>
      </c>
      <c r="H105" s="17"/>
      <c r="I105" s="23">
        <v>3.05</v>
      </c>
      <c r="J105" s="109"/>
      <c r="K105" s="132"/>
      <c r="L105" s="147">
        <v>3.05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3.5449140374054999</v>
      </c>
      <c r="T105" s="2">
        <f t="shared" si="3"/>
        <v>3.5449140374054999</v>
      </c>
    </row>
    <row r="106" spans="1:20" s="2" customFormat="1" ht="22.5" x14ac:dyDescent="0.25">
      <c r="A106" s="25" t="s">
        <v>344</v>
      </c>
      <c r="B106" s="26" t="s">
        <v>366</v>
      </c>
      <c r="C106" s="186" t="s">
        <v>367</v>
      </c>
      <c r="D106" s="186"/>
      <c r="E106" s="186"/>
      <c r="F106" s="27" t="s">
        <v>21</v>
      </c>
      <c r="G106" s="28" t="s">
        <v>347</v>
      </c>
      <c r="H106" s="28"/>
      <c r="I106" s="29">
        <v>0</v>
      </c>
      <c r="J106" s="110"/>
      <c r="K106" s="133"/>
      <c r="L106" s="148">
        <v>0</v>
      </c>
      <c r="M106" s="30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:20" s="2" customFormat="1" ht="22.5" x14ac:dyDescent="0.25">
      <c r="A107" s="25" t="s">
        <v>344</v>
      </c>
      <c r="B107" s="26" t="s">
        <v>1205</v>
      </c>
      <c r="C107" s="186" t="s">
        <v>1206</v>
      </c>
      <c r="D107" s="186"/>
      <c r="E107" s="186"/>
      <c r="F107" s="27" t="s">
        <v>79</v>
      </c>
      <c r="G107" s="28" t="s">
        <v>347</v>
      </c>
      <c r="H107" s="28"/>
      <c r="I107" s="29">
        <v>0</v>
      </c>
      <c r="J107" s="110"/>
      <c r="K107" s="133"/>
      <c r="L107" s="148">
        <v>0</v>
      </c>
      <c r="M107" s="30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s="2" customFormat="1" ht="22.5" x14ac:dyDescent="0.25">
      <c r="A108" s="20"/>
      <c r="B108" s="21" t="s">
        <v>368</v>
      </c>
      <c r="C108" s="183" t="s">
        <v>369</v>
      </c>
      <c r="D108" s="183"/>
      <c r="E108" s="183"/>
      <c r="F108" s="22" t="s">
        <v>21</v>
      </c>
      <c r="G108" s="17" t="s">
        <v>5431</v>
      </c>
      <c r="H108" s="17"/>
      <c r="I108" s="23">
        <v>0.02</v>
      </c>
      <c r="J108" s="109"/>
      <c r="K108" s="132"/>
      <c r="L108" s="147">
        <v>0.02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2.32453379502E-2</v>
      </c>
      <c r="T108" s="2">
        <f t="shared" si="3"/>
        <v>2.32453379502E-2</v>
      </c>
    </row>
    <row r="109" spans="1:20" s="2" customFormat="1" ht="22.5" x14ac:dyDescent="0.25">
      <c r="A109" s="20"/>
      <c r="B109" s="21" t="s">
        <v>371</v>
      </c>
      <c r="C109" s="183" t="s">
        <v>372</v>
      </c>
      <c r="D109" s="183"/>
      <c r="E109" s="183"/>
      <c r="F109" s="22" t="s">
        <v>282</v>
      </c>
      <c r="G109" s="17" t="s">
        <v>5432</v>
      </c>
      <c r="H109" s="17"/>
      <c r="I109" s="23">
        <v>4.0599999999999996</v>
      </c>
      <c r="J109" s="109"/>
      <c r="K109" s="132"/>
      <c r="L109" s="147">
        <v>4.0599999999999996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4.7188036038906001</v>
      </c>
      <c r="T109" s="2">
        <f t="shared" si="3"/>
        <v>4.7188036038906001</v>
      </c>
    </row>
    <row r="110" spans="1:20" s="2" customFormat="1" ht="22.5" x14ac:dyDescent="0.25">
      <c r="A110" s="10" t="s">
        <v>1017</v>
      </c>
      <c r="B110" s="11" t="s">
        <v>5425</v>
      </c>
      <c r="C110" s="182" t="s">
        <v>1249</v>
      </c>
      <c r="D110" s="182"/>
      <c r="E110" s="182"/>
      <c r="F110" s="10" t="s">
        <v>165</v>
      </c>
      <c r="G110" s="12">
        <v>100</v>
      </c>
      <c r="H110" s="12"/>
      <c r="I110" s="13">
        <v>62387</v>
      </c>
      <c r="J110" s="72"/>
      <c r="K110" s="131"/>
      <c r="L110" s="72">
        <v>62387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72510.344934956302</v>
      </c>
      <c r="T110" s="2">
        <f t="shared" si="3"/>
        <v>72510.344934956302</v>
      </c>
    </row>
    <row r="111" spans="1:20" s="2" customFormat="1" ht="33.75" x14ac:dyDescent="0.25">
      <c r="A111" s="10" t="s">
        <v>198</v>
      </c>
      <c r="B111" s="11" t="s">
        <v>1251</v>
      </c>
      <c r="C111" s="182" t="s">
        <v>1252</v>
      </c>
      <c r="D111" s="182"/>
      <c r="E111" s="182"/>
      <c r="F111" s="10" t="s">
        <v>353</v>
      </c>
      <c r="G111" s="32">
        <v>1.4</v>
      </c>
      <c r="H111" s="32"/>
      <c r="I111" s="13">
        <v>192310</v>
      </c>
      <c r="J111" s="72"/>
      <c r="K111" s="131"/>
      <c r="L111" s="72">
        <v>43489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223515.547060148</v>
      </c>
      <c r="T111" s="2">
        <f t="shared" si="3"/>
        <v>50545.825105812401</v>
      </c>
    </row>
    <row r="112" spans="1:20" s="2" customFormat="1" ht="15" x14ac:dyDescent="0.25">
      <c r="A112" s="14"/>
      <c r="B112" s="15"/>
      <c r="C112" s="15"/>
      <c r="D112" s="15"/>
      <c r="E112" s="16" t="s">
        <v>18</v>
      </c>
      <c r="F112" s="16"/>
      <c r="G112" s="17"/>
      <c r="H112" s="17"/>
      <c r="I112" s="18">
        <v>452887</v>
      </c>
      <c r="J112" s="114"/>
      <c r="K112" s="138"/>
      <c r="L112" s="151"/>
      <c r="M112" s="19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526375.56841261103</v>
      </c>
      <c r="T112" s="2">
        <f t="shared" si="3"/>
        <v>0</v>
      </c>
    </row>
    <row r="113" spans="1:20" s="2" customFormat="1" ht="22.5" x14ac:dyDescent="0.25">
      <c r="A113" s="20"/>
      <c r="B113" s="21" t="s">
        <v>1190</v>
      </c>
      <c r="C113" s="183" t="s">
        <v>1191</v>
      </c>
      <c r="D113" s="183"/>
      <c r="E113" s="183"/>
      <c r="F113" s="22" t="s">
        <v>71</v>
      </c>
      <c r="G113" s="17" t="s">
        <v>5433</v>
      </c>
      <c r="H113" s="17"/>
      <c r="I113" s="23">
        <v>20.84</v>
      </c>
      <c r="J113" s="109"/>
      <c r="K113" s="132"/>
      <c r="L113" s="147">
        <v>20.84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24.221642144108401</v>
      </c>
      <c r="T113" s="2">
        <f t="shared" si="3"/>
        <v>24.221642144108401</v>
      </c>
    </row>
    <row r="114" spans="1:20" s="2" customFormat="1" ht="22.5" x14ac:dyDescent="0.25">
      <c r="A114" s="20"/>
      <c r="B114" s="21" t="s">
        <v>1193</v>
      </c>
      <c r="C114" s="183" t="s">
        <v>1194</v>
      </c>
      <c r="D114" s="183"/>
      <c r="E114" s="183"/>
      <c r="F114" s="22" t="s">
        <v>21</v>
      </c>
      <c r="G114" s="17" t="s">
        <v>5434</v>
      </c>
      <c r="H114" s="17"/>
      <c r="I114" s="23">
        <v>23.75</v>
      </c>
      <c r="J114" s="109"/>
      <c r="K114" s="132"/>
      <c r="L114" s="147">
        <v>23.75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27.603838815862499</v>
      </c>
      <c r="T114" s="2">
        <f t="shared" si="3"/>
        <v>27.603838815862499</v>
      </c>
    </row>
    <row r="115" spans="1:20" s="2" customFormat="1" ht="22.5" x14ac:dyDescent="0.25">
      <c r="A115" s="20"/>
      <c r="B115" s="21" t="s">
        <v>1196</v>
      </c>
      <c r="C115" s="183" t="s">
        <v>1197</v>
      </c>
      <c r="D115" s="183"/>
      <c r="E115" s="183"/>
      <c r="F115" s="22" t="s">
        <v>135</v>
      </c>
      <c r="G115" s="17" t="s">
        <v>5435</v>
      </c>
      <c r="H115" s="17"/>
      <c r="I115" s="23">
        <v>32.49</v>
      </c>
      <c r="J115" s="109"/>
      <c r="K115" s="132"/>
      <c r="L115" s="147">
        <v>32.49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37.762051500099901</v>
      </c>
      <c r="T115" s="2">
        <f t="shared" si="3"/>
        <v>37.762051500099901</v>
      </c>
    </row>
    <row r="116" spans="1:20" s="2" customFormat="1" ht="22.5" x14ac:dyDescent="0.25">
      <c r="A116" s="20"/>
      <c r="B116" s="21" t="s">
        <v>1199</v>
      </c>
      <c r="C116" s="183" t="s">
        <v>1200</v>
      </c>
      <c r="D116" s="183"/>
      <c r="E116" s="183"/>
      <c r="F116" s="22" t="s">
        <v>21</v>
      </c>
      <c r="G116" s="17" t="s">
        <v>5436</v>
      </c>
      <c r="H116" s="17"/>
      <c r="I116" s="23">
        <v>14.66</v>
      </c>
      <c r="J116" s="109"/>
      <c r="K116" s="132"/>
      <c r="L116" s="147">
        <v>14.66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17.0388327174966</v>
      </c>
      <c r="T116" s="2">
        <f t="shared" si="3"/>
        <v>17.0388327174966</v>
      </c>
    </row>
    <row r="117" spans="1:20" s="2" customFormat="1" ht="22.5" x14ac:dyDescent="0.25">
      <c r="A117" s="25" t="s">
        <v>344</v>
      </c>
      <c r="B117" s="26" t="s">
        <v>364</v>
      </c>
      <c r="C117" s="186" t="s">
        <v>365</v>
      </c>
      <c r="D117" s="186"/>
      <c r="E117" s="186"/>
      <c r="F117" s="27" t="s">
        <v>79</v>
      </c>
      <c r="G117" s="28" t="s">
        <v>347</v>
      </c>
      <c r="H117" s="28"/>
      <c r="I117" s="29">
        <v>0</v>
      </c>
      <c r="J117" s="110"/>
      <c r="K117" s="133"/>
      <c r="L117" s="148">
        <v>0</v>
      </c>
      <c r="M117" s="30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0</v>
      </c>
      <c r="T117" s="2">
        <f t="shared" si="3"/>
        <v>0</v>
      </c>
    </row>
    <row r="118" spans="1:20" s="2" customFormat="1" ht="22.5" x14ac:dyDescent="0.25">
      <c r="A118" s="20"/>
      <c r="B118" s="21" t="s">
        <v>1202</v>
      </c>
      <c r="C118" s="183" t="s">
        <v>1203</v>
      </c>
      <c r="D118" s="183"/>
      <c r="E118" s="183"/>
      <c r="F118" s="22" t="s">
        <v>21</v>
      </c>
      <c r="G118" s="17" t="s">
        <v>5437</v>
      </c>
      <c r="H118" s="17"/>
      <c r="I118" s="23">
        <v>7.66</v>
      </c>
      <c r="J118" s="109"/>
      <c r="K118" s="132"/>
      <c r="L118" s="147">
        <v>7.66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2"/>
        <v>8.9029644349266004</v>
      </c>
      <c r="T118" s="2">
        <f t="shared" si="3"/>
        <v>8.9029644349266004</v>
      </c>
    </row>
    <row r="119" spans="1:20" s="2" customFormat="1" ht="22.5" x14ac:dyDescent="0.25">
      <c r="A119" s="25" t="s">
        <v>344</v>
      </c>
      <c r="B119" s="26" t="s">
        <v>366</v>
      </c>
      <c r="C119" s="186" t="s">
        <v>367</v>
      </c>
      <c r="D119" s="186"/>
      <c r="E119" s="186"/>
      <c r="F119" s="27" t="s">
        <v>21</v>
      </c>
      <c r="G119" s="28" t="s">
        <v>347</v>
      </c>
      <c r="H119" s="28"/>
      <c r="I119" s="29">
        <v>0</v>
      </c>
      <c r="J119" s="110"/>
      <c r="K119" s="133"/>
      <c r="L119" s="148">
        <v>0</v>
      </c>
      <c r="M119" s="30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2"/>
        <v>0</v>
      </c>
      <c r="T119" s="2">
        <f t="shared" si="3"/>
        <v>0</v>
      </c>
    </row>
    <row r="120" spans="1:20" s="2" customFormat="1" ht="22.5" x14ac:dyDescent="0.25">
      <c r="A120" s="25" t="s">
        <v>344</v>
      </c>
      <c r="B120" s="26" t="s">
        <v>1205</v>
      </c>
      <c r="C120" s="186" t="s">
        <v>1206</v>
      </c>
      <c r="D120" s="186"/>
      <c r="E120" s="186"/>
      <c r="F120" s="27" t="s">
        <v>79</v>
      </c>
      <c r="G120" s="28" t="s">
        <v>347</v>
      </c>
      <c r="H120" s="28"/>
      <c r="I120" s="29">
        <v>0</v>
      </c>
      <c r="J120" s="110"/>
      <c r="K120" s="133"/>
      <c r="L120" s="148">
        <v>0</v>
      </c>
      <c r="M120" s="30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2"/>
        <v>0</v>
      </c>
      <c r="T120" s="2">
        <f t="shared" si="3"/>
        <v>0</v>
      </c>
    </row>
    <row r="121" spans="1:20" s="2" customFormat="1" ht="22.5" x14ac:dyDescent="0.25">
      <c r="A121" s="20"/>
      <c r="B121" s="21" t="s">
        <v>368</v>
      </c>
      <c r="C121" s="183" t="s">
        <v>369</v>
      </c>
      <c r="D121" s="183"/>
      <c r="E121" s="183"/>
      <c r="F121" s="22" t="s">
        <v>21</v>
      </c>
      <c r="G121" s="17" t="s">
        <v>5438</v>
      </c>
      <c r="H121" s="17"/>
      <c r="I121" s="23">
        <v>0.08</v>
      </c>
      <c r="J121" s="109"/>
      <c r="K121" s="132"/>
      <c r="L121" s="147">
        <v>0.08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2"/>
        <v>9.29813518008E-2</v>
      </c>
      <c r="T121" s="2">
        <f t="shared" si="3"/>
        <v>9.29813518008E-2</v>
      </c>
    </row>
    <row r="122" spans="1:20" s="2" customFormat="1" ht="22.5" x14ac:dyDescent="0.25">
      <c r="A122" s="20"/>
      <c r="B122" s="21" t="s">
        <v>371</v>
      </c>
      <c r="C122" s="183" t="s">
        <v>372</v>
      </c>
      <c r="D122" s="183"/>
      <c r="E122" s="183"/>
      <c r="F122" s="22" t="s">
        <v>282</v>
      </c>
      <c r="G122" s="17" t="s">
        <v>5439</v>
      </c>
      <c r="H122" s="17"/>
      <c r="I122" s="23">
        <v>14.12</v>
      </c>
      <c r="J122" s="109"/>
      <c r="K122" s="132"/>
      <c r="L122" s="147">
        <v>14.12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2"/>
        <v>16.411208592841199</v>
      </c>
      <c r="T122" s="2">
        <f t="shared" si="3"/>
        <v>16.411208592841199</v>
      </c>
    </row>
    <row r="123" spans="1:20" s="2" customFormat="1" ht="22.5" x14ac:dyDescent="0.25">
      <c r="A123" s="20"/>
      <c r="B123" s="21" t="s">
        <v>1260</v>
      </c>
      <c r="C123" s="183" t="s">
        <v>1261</v>
      </c>
      <c r="D123" s="183"/>
      <c r="E123" s="183"/>
      <c r="F123" s="22" t="s">
        <v>165</v>
      </c>
      <c r="G123" s="17" t="s">
        <v>5440</v>
      </c>
      <c r="H123" s="17"/>
      <c r="I123" s="23">
        <v>4908.2299999999996</v>
      </c>
      <c r="J123" s="109"/>
      <c r="K123" s="132"/>
      <c r="L123" s="147">
        <v>4908.2299999999996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ref="S123:S178" si="4">I123*N123*O123*P123*Q123*R123</f>
        <v>5704.6732543655098</v>
      </c>
      <c r="T123" s="2">
        <f t="shared" ref="T123:T178" si="5">L123*N123*O123*P123*Q123*R123</f>
        <v>5704.6732543655098</v>
      </c>
    </row>
    <row r="124" spans="1:20" s="2" customFormat="1" ht="22.5" x14ac:dyDescent="0.25">
      <c r="A124" s="10" t="s">
        <v>201</v>
      </c>
      <c r="B124" s="11" t="s">
        <v>5425</v>
      </c>
      <c r="C124" s="182" t="s">
        <v>1263</v>
      </c>
      <c r="D124" s="182"/>
      <c r="E124" s="182"/>
      <c r="F124" s="10" t="s">
        <v>165</v>
      </c>
      <c r="G124" s="12">
        <v>140</v>
      </c>
      <c r="H124" s="12"/>
      <c r="I124" s="13">
        <v>189450</v>
      </c>
      <c r="J124" s="72"/>
      <c r="K124" s="131"/>
      <c r="L124" s="72">
        <v>189450</v>
      </c>
      <c r="M124" s="13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220191.46373326899</v>
      </c>
      <c r="T124" s="2">
        <f t="shared" si="5"/>
        <v>220191.46373326899</v>
      </c>
    </row>
    <row r="125" spans="1:20" s="2" customFormat="1" ht="33.75" x14ac:dyDescent="0.25">
      <c r="A125" s="10" t="s">
        <v>1055</v>
      </c>
      <c r="B125" s="11" t="s">
        <v>1264</v>
      </c>
      <c r="C125" s="182" t="s">
        <v>1265</v>
      </c>
      <c r="D125" s="182"/>
      <c r="E125" s="182"/>
      <c r="F125" s="10" t="s">
        <v>353</v>
      </c>
      <c r="G125" s="32">
        <v>0.9</v>
      </c>
      <c r="H125" s="32"/>
      <c r="I125" s="13">
        <v>152128</v>
      </c>
      <c r="J125" s="72"/>
      <c r="K125" s="131"/>
      <c r="L125" s="72">
        <v>40264</v>
      </c>
      <c r="M125" s="13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176813.338584401</v>
      </c>
      <c r="T125" s="2">
        <f t="shared" si="5"/>
        <v>46797.514361342597</v>
      </c>
    </row>
    <row r="126" spans="1:20" s="2" customFormat="1" ht="15" x14ac:dyDescent="0.25">
      <c r="A126" s="14"/>
      <c r="B126" s="15"/>
      <c r="C126" s="15"/>
      <c r="D126" s="15"/>
      <c r="E126" s="16" t="s">
        <v>18</v>
      </c>
      <c r="F126" s="16"/>
      <c r="G126" s="17"/>
      <c r="H126" s="17"/>
      <c r="I126" s="18">
        <v>346529</v>
      </c>
      <c r="J126" s="114"/>
      <c r="K126" s="138"/>
      <c r="L126" s="151"/>
      <c r="M126" s="19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402759.18572724302</v>
      </c>
      <c r="T126" s="2">
        <f t="shared" si="5"/>
        <v>0</v>
      </c>
    </row>
    <row r="127" spans="1:20" s="2" customFormat="1" ht="22.5" x14ac:dyDescent="0.25">
      <c r="A127" s="20"/>
      <c r="B127" s="21" t="s">
        <v>1190</v>
      </c>
      <c r="C127" s="183" t="s">
        <v>1191</v>
      </c>
      <c r="D127" s="183"/>
      <c r="E127" s="183"/>
      <c r="F127" s="22" t="s">
        <v>71</v>
      </c>
      <c r="G127" s="17" t="s">
        <v>5441</v>
      </c>
      <c r="H127" s="17"/>
      <c r="I127" s="23">
        <v>11.91</v>
      </c>
      <c r="J127" s="109"/>
      <c r="K127" s="132"/>
      <c r="L127" s="147">
        <v>11.91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13.8425987493441</v>
      </c>
      <c r="T127" s="2">
        <f t="shared" si="5"/>
        <v>13.8425987493441</v>
      </c>
    </row>
    <row r="128" spans="1:20" s="2" customFormat="1" ht="22.5" x14ac:dyDescent="0.25">
      <c r="A128" s="20"/>
      <c r="B128" s="21" t="s">
        <v>1196</v>
      </c>
      <c r="C128" s="183" t="s">
        <v>1197</v>
      </c>
      <c r="D128" s="183"/>
      <c r="E128" s="183"/>
      <c r="F128" s="22" t="s">
        <v>135</v>
      </c>
      <c r="G128" s="17" t="s">
        <v>5442</v>
      </c>
      <c r="H128" s="17"/>
      <c r="I128" s="23">
        <v>18.43</v>
      </c>
      <c r="J128" s="109"/>
      <c r="K128" s="132"/>
      <c r="L128" s="147">
        <v>18.43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21.4205789211093</v>
      </c>
      <c r="T128" s="2">
        <f t="shared" si="5"/>
        <v>21.4205789211093</v>
      </c>
    </row>
    <row r="129" spans="1:20" s="2" customFormat="1" ht="22.5" x14ac:dyDescent="0.25">
      <c r="A129" s="20"/>
      <c r="B129" s="21" t="s">
        <v>1199</v>
      </c>
      <c r="C129" s="183" t="s">
        <v>1200</v>
      </c>
      <c r="D129" s="183"/>
      <c r="E129" s="183"/>
      <c r="F129" s="22" t="s">
        <v>21</v>
      </c>
      <c r="G129" s="17" t="s">
        <v>5443</v>
      </c>
      <c r="H129" s="17"/>
      <c r="I129" s="23">
        <v>8.42</v>
      </c>
      <c r="J129" s="109"/>
      <c r="K129" s="132"/>
      <c r="L129" s="147">
        <v>8.42</v>
      </c>
      <c r="M129" s="24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9.7862872770341998</v>
      </c>
      <c r="T129" s="2">
        <f t="shared" si="5"/>
        <v>9.7862872770341998</v>
      </c>
    </row>
    <row r="130" spans="1:20" s="2" customFormat="1" ht="22.5" x14ac:dyDescent="0.25">
      <c r="A130" s="25" t="s">
        <v>344</v>
      </c>
      <c r="B130" s="26" t="s">
        <v>364</v>
      </c>
      <c r="C130" s="186" t="s">
        <v>365</v>
      </c>
      <c r="D130" s="186"/>
      <c r="E130" s="186"/>
      <c r="F130" s="27" t="s">
        <v>79</v>
      </c>
      <c r="G130" s="28" t="s">
        <v>347</v>
      </c>
      <c r="H130" s="28"/>
      <c r="I130" s="29">
        <v>0</v>
      </c>
      <c r="J130" s="110"/>
      <c r="K130" s="133"/>
      <c r="L130" s="148">
        <v>0</v>
      </c>
      <c r="M130" s="30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:20" s="2" customFormat="1" ht="22.5" x14ac:dyDescent="0.25">
      <c r="A131" s="25" t="s">
        <v>344</v>
      </c>
      <c r="B131" s="26" t="s">
        <v>366</v>
      </c>
      <c r="C131" s="186" t="s">
        <v>367</v>
      </c>
      <c r="D131" s="186"/>
      <c r="E131" s="186"/>
      <c r="F131" s="27" t="s">
        <v>21</v>
      </c>
      <c r="G131" s="28" t="s">
        <v>347</v>
      </c>
      <c r="H131" s="28"/>
      <c r="I131" s="29">
        <v>0</v>
      </c>
      <c r="J131" s="110"/>
      <c r="K131" s="133"/>
      <c r="L131" s="148">
        <v>0</v>
      </c>
      <c r="M131" s="30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:20" s="2" customFormat="1" ht="22.5" x14ac:dyDescent="0.25">
      <c r="A132" s="25" t="s">
        <v>344</v>
      </c>
      <c r="B132" s="26" t="s">
        <v>1205</v>
      </c>
      <c r="C132" s="186" t="s">
        <v>1206</v>
      </c>
      <c r="D132" s="186"/>
      <c r="E132" s="186"/>
      <c r="F132" s="27" t="s">
        <v>79</v>
      </c>
      <c r="G132" s="28" t="s">
        <v>347</v>
      </c>
      <c r="H132" s="28"/>
      <c r="I132" s="29">
        <v>0</v>
      </c>
      <c r="J132" s="110"/>
      <c r="K132" s="133"/>
      <c r="L132" s="148">
        <v>0</v>
      </c>
      <c r="M132" s="30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:20" s="2" customFormat="1" ht="22.5" x14ac:dyDescent="0.25">
      <c r="A133" s="20"/>
      <c r="B133" s="21" t="s">
        <v>368</v>
      </c>
      <c r="C133" s="183" t="s">
        <v>369</v>
      </c>
      <c r="D133" s="183"/>
      <c r="E133" s="183"/>
      <c r="F133" s="22" t="s">
        <v>21</v>
      </c>
      <c r="G133" s="17" t="s">
        <v>5444</v>
      </c>
      <c r="H133" s="17"/>
      <c r="I133" s="23">
        <v>7.0000000000000007E-2</v>
      </c>
      <c r="J133" s="109"/>
      <c r="K133" s="132"/>
      <c r="L133" s="147">
        <v>7.0000000000000007E-2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8.1358682825699996E-2</v>
      </c>
      <c r="T133" s="2">
        <f t="shared" si="5"/>
        <v>8.1358682825699996E-2</v>
      </c>
    </row>
    <row r="134" spans="1:20" s="2" customFormat="1" ht="22.5" x14ac:dyDescent="0.25">
      <c r="A134" s="20"/>
      <c r="B134" s="21" t="s">
        <v>371</v>
      </c>
      <c r="C134" s="183" t="s">
        <v>372</v>
      </c>
      <c r="D134" s="183"/>
      <c r="E134" s="183"/>
      <c r="F134" s="22" t="s">
        <v>282</v>
      </c>
      <c r="G134" s="17" t="s">
        <v>5445</v>
      </c>
      <c r="H134" s="17"/>
      <c r="I134" s="23">
        <v>12.87</v>
      </c>
      <c r="J134" s="109"/>
      <c r="K134" s="132"/>
      <c r="L134" s="147">
        <v>12.87</v>
      </c>
      <c r="M134" s="24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14.958374970953701</v>
      </c>
      <c r="T134" s="2">
        <f t="shared" si="5"/>
        <v>14.958374970953701</v>
      </c>
    </row>
    <row r="135" spans="1:20" s="2" customFormat="1" ht="22.5" x14ac:dyDescent="0.25">
      <c r="A135" s="20"/>
      <c r="B135" s="21" t="s">
        <v>1271</v>
      </c>
      <c r="C135" s="183" t="s">
        <v>1272</v>
      </c>
      <c r="D135" s="183"/>
      <c r="E135" s="183"/>
      <c r="F135" s="22" t="s">
        <v>165</v>
      </c>
      <c r="G135" s="17" t="s">
        <v>5446</v>
      </c>
      <c r="H135" s="17"/>
      <c r="I135" s="23">
        <v>4597.7700000000004</v>
      </c>
      <c r="J135" s="109"/>
      <c r="K135" s="132"/>
      <c r="L135" s="147">
        <v>4597.7700000000004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5343.83587336455</v>
      </c>
      <c r="T135" s="2">
        <f t="shared" si="5"/>
        <v>5343.83587336455</v>
      </c>
    </row>
    <row r="136" spans="1:20" s="2" customFormat="1" ht="22.5" x14ac:dyDescent="0.25">
      <c r="A136" s="10" t="s">
        <v>213</v>
      </c>
      <c r="B136" s="11" t="s">
        <v>5425</v>
      </c>
      <c r="C136" s="182" t="s">
        <v>1274</v>
      </c>
      <c r="D136" s="182"/>
      <c r="E136" s="182"/>
      <c r="F136" s="10" t="s">
        <v>165</v>
      </c>
      <c r="G136" s="12">
        <v>90</v>
      </c>
      <c r="H136" s="12"/>
      <c r="I136" s="13">
        <v>159964</v>
      </c>
      <c r="J136" s="72"/>
      <c r="K136" s="131"/>
      <c r="L136" s="72">
        <v>159964</v>
      </c>
      <c r="M136" s="13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185920.86199328999</v>
      </c>
      <c r="T136" s="2">
        <f t="shared" si="5"/>
        <v>185920.86199328999</v>
      </c>
    </row>
    <row r="137" spans="1:20" s="2" customFormat="1" ht="33.75" x14ac:dyDescent="0.25">
      <c r="A137" s="10" t="s">
        <v>222</v>
      </c>
      <c r="B137" s="11" t="s">
        <v>1275</v>
      </c>
      <c r="C137" s="182" t="s">
        <v>1276</v>
      </c>
      <c r="D137" s="182"/>
      <c r="E137" s="182"/>
      <c r="F137" s="10" t="s">
        <v>353</v>
      </c>
      <c r="G137" s="36">
        <v>5.0000000000000001E-3</v>
      </c>
      <c r="H137" s="36"/>
      <c r="I137" s="13">
        <v>120</v>
      </c>
      <c r="J137" s="72"/>
      <c r="K137" s="131"/>
      <c r="L137" s="72">
        <v>2</v>
      </c>
      <c r="M137" s="13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139.47202770120001</v>
      </c>
      <c r="T137" s="2">
        <f t="shared" si="5"/>
        <v>2.3245337950199998</v>
      </c>
    </row>
    <row r="138" spans="1:20" s="2" customFormat="1" ht="15" x14ac:dyDescent="0.25">
      <c r="A138" s="14"/>
      <c r="B138" s="15"/>
      <c r="C138" s="15"/>
      <c r="D138" s="15"/>
      <c r="E138" s="16" t="s">
        <v>18</v>
      </c>
      <c r="F138" s="16"/>
      <c r="G138" s="17"/>
      <c r="H138" s="17"/>
      <c r="I138" s="18">
        <v>340</v>
      </c>
      <c r="J138" s="114"/>
      <c r="K138" s="138"/>
      <c r="L138" s="151"/>
      <c r="M138" s="19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395.17074515339999</v>
      </c>
      <c r="T138" s="2">
        <f t="shared" si="5"/>
        <v>0</v>
      </c>
    </row>
    <row r="139" spans="1:20" s="2" customFormat="1" ht="22.5" x14ac:dyDescent="0.25">
      <c r="A139" s="20"/>
      <c r="B139" s="21" t="s">
        <v>354</v>
      </c>
      <c r="C139" s="183" t="s">
        <v>355</v>
      </c>
      <c r="D139" s="183"/>
      <c r="E139" s="183"/>
      <c r="F139" s="22" t="s">
        <v>71</v>
      </c>
      <c r="G139" s="17" t="s">
        <v>5447</v>
      </c>
      <c r="H139" s="17"/>
      <c r="I139" s="23">
        <v>0.04</v>
      </c>
      <c r="J139" s="109"/>
      <c r="K139" s="132"/>
      <c r="L139" s="147">
        <v>0.04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4.64906759004E-2</v>
      </c>
      <c r="T139" s="2">
        <f t="shared" si="5"/>
        <v>4.64906759004E-2</v>
      </c>
    </row>
    <row r="140" spans="1:20" s="2" customFormat="1" ht="22.5" x14ac:dyDescent="0.25">
      <c r="A140" s="20"/>
      <c r="B140" s="21" t="s">
        <v>335</v>
      </c>
      <c r="C140" s="183" t="s">
        <v>336</v>
      </c>
      <c r="D140" s="183"/>
      <c r="E140" s="183"/>
      <c r="F140" s="22" t="s">
        <v>282</v>
      </c>
      <c r="G140" s="17" t="s">
        <v>5448</v>
      </c>
      <c r="H140" s="17"/>
      <c r="I140" s="23">
        <v>0.02</v>
      </c>
      <c r="J140" s="109"/>
      <c r="K140" s="132"/>
      <c r="L140" s="147">
        <v>0.02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2.32453379502E-2</v>
      </c>
      <c r="T140" s="2">
        <f t="shared" si="5"/>
        <v>2.32453379502E-2</v>
      </c>
    </row>
    <row r="141" spans="1:20" s="2" customFormat="1" ht="22.5" x14ac:dyDescent="0.25">
      <c r="A141" s="20"/>
      <c r="B141" s="21" t="s">
        <v>176</v>
      </c>
      <c r="C141" s="183" t="s">
        <v>177</v>
      </c>
      <c r="D141" s="183"/>
      <c r="E141" s="183"/>
      <c r="F141" s="22" t="s">
        <v>71</v>
      </c>
      <c r="G141" s="17" t="s">
        <v>5449</v>
      </c>
      <c r="H141" s="17"/>
      <c r="I141" s="23">
        <v>0.02</v>
      </c>
      <c r="J141" s="109"/>
      <c r="K141" s="132"/>
      <c r="L141" s="147">
        <v>0.02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2.32453379502E-2</v>
      </c>
      <c r="T141" s="2">
        <f t="shared" si="5"/>
        <v>2.32453379502E-2</v>
      </c>
    </row>
    <row r="142" spans="1:20" s="2" customFormat="1" ht="22.5" x14ac:dyDescent="0.25">
      <c r="A142" s="20"/>
      <c r="B142" s="21" t="s">
        <v>179</v>
      </c>
      <c r="C142" s="183" t="s">
        <v>180</v>
      </c>
      <c r="D142" s="183"/>
      <c r="E142" s="183"/>
      <c r="F142" s="22" t="s">
        <v>71</v>
      </c>
      <c r="G142" s="17" t="s">
        <v>5450</v>
      </c>
      <c r="H142" s="17"/>
      <c r="I142" s="23">
        <v>0.09</v>
      </c>
      <c r="J142" s="109"/>
      <c r="K142" s="132"/>
      <c r="L142" s="147">
        <v>0.09</v>
      </c>
      <c r="M142" s="24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0.1046040207759</v>
      </c>
      <c r="T142" s="2">
        <f t="shared" si="5"/>
        <v>0.1046040207759</v>
      </c>
    </row>
    <row r="143" spans="1:20" s="2" customFormat="1" ht="22.5" x14ac:dyDescent="0.25">
      <c r="A143" s="20"/>
      <c r="B143" s="21" t="s">
        <v>360</v>
      </c>
      <c r="C143" s="183" t="s">
        <v>361</v>
      </c>
      <c r="D143" s="183"/>
      <c r="E143" s="183"/>
      <c r="F143" s="22" t="s">
        <v>71</v>
      </c>
      <c r="G143" s="17" t="s">
        <v>5451</v>
      </c>
      <c r="H143" s="17"/>
      <c r="I143" s="23">
        <v>0.02</v>
      </c>
      <c r="J143" s="109"/>
      <c r="K143" s="132"/>
      <c r="L143" s="147">
        <v>0.02</v>
      </c>
      <c r="M143" s="24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2.32453379502E-2</v>
      </c>
      <c r="T143" s="2">
        <f t="shared" si="5"/>
        <v>2.32453379502E-2</v>
      </c>
    </row>
    <row r="144" spans="1:20" s="2" customFormat="1" ht="22.5" x14ac:dyDescent="0.25">
      <c r="A144" s="20"/>
      <c r="B144" s="21" t="s">
        <v>182</v>
      </c>
      <c r="C144" s="183" t="s">
        <v>183</v>
      </c>
      <c r="D144" s="183"/>
      <c r="E144" s="183"/>
      <c r="F144" s="22" t="s">
        <v>21</v>
      </c>
      <c r="G144" s="17" t="s">
        <v>5452</v>
      </c>
      <c r="H144" s="17"/>
      <c r="I144" s="23">
        <v>0.01</v>
      </c>
      <c r="J144" s="109"/>
      <c r="K144" s="132"/>
      <c r="L144" s="147">
        <v>0.01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1.16226689751E-2</v>
      </c>
      <c r="T144" s="2">
        <f t="shared" si="5"/>
        <v>1.16226689751E-2</v>
      </c>
    </row>
    <row r="145" spans="1:20" s="2" customFormat="1" ht="22.5" x14ac:dyDescent="0.25">
      <c r="A145" s="25" t="s">
        <v>344</v>
      </c>
      <c r="B145" s="26" t="s">
        <v>364</v>
      </c>
      <c r="C145" s="186" t="s">
        <v>365</v>
      </c>
      <c r="D145" s="186"/>
      <c r="E145" s="186"/>
      <c r="F145" s="27" t="s">
        <v>79</v>
      </c>
      <c r="G145" s="28" t="s">
        <v>347</v>
      </c>
      <c r="H145" s="28"/>
      <c r="I145" s="29">
        <v>0</v>
      </c>
      <c r="J145" s="110"/>
      <c r="K145" s="133"/>
      <c r="L145" s="148">
        <v>0</v>
      </c>
      <c r="M145" s="3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5" t="s">
        <v>344</v>
      </c>
      <c r="B146" s="26" t="s">
        <v>366</v>
      </c>
      <c r="C146" s="186" t="s">
        <v>367</v>
      </c>
      <c r="D146" s="186"/>
      <c r="E146" s="186"/>
      <c r="F146" s="27" t="s">
        <v>21</v>
      </c>
      <c r="G146" s="28" t="s">
        <v>347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20"/>
      <c r="B147" s="21" t="s">
        <v>368</v>
      </c>
      <c r="C147" s="183" t="s">
        <v>369</v>
      </c>
      <c r="D147" s="183"/>
      <c r="E147" s="183"/>
      <c r="F147" s="22" t="s">
        <v>21</v>
      </c>
      <c r="G147" s="17" t="s">
        <v>5453</v>
      </c>
      <c r="H147" s="17"/>
      <c r="I147" s="23">
        <v>0</v>
      </c>
      <c r="J147" s="109"/>
      <c r="K147" s="132"/>
      <c r="L147" s="147">
        <v>0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:20" s="2" customFormat="1" ht="22.5" x14ac:dyDescent="0.25">
      <c r="A148" s="20"/>
      <c r="B148" s="21" t="s">
        <v>371</v>
      </c>
      <c r="C148" s="183" t="s">
        <v>372</v>
      </c>
      <c r="D148" s="183"/>
      <c r="E148" s="183"/>
      <c r="F148" s="22" t="s">
        <v>282</v>
      </c>
      <c r="G148" s="17" t="s">
        <v>5454</v>
      </c>
      <c r="H148" s="17"/>
      <c r="I148" s="23">
        <v>0</v>
      </c>
      <c r="J148" s="109"/>
      <c r="K148" s="132"/>
      <c r="L148" s="147">
        <v>0</v>
      </c>
      <c r="M148" s="24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:20" s="2" customFormat="1" ht="22.5" x14ac:dyDescent="0.25">
      <c r="A149" s="10" t="s">
        <v>225</v>
      </c>
      <c r="B149" s="11" t="s">
        <v>5455</v>
      </c>
      <c r="C149" s="182" t="s">
        <v>1286</v>
      </c>
      <c r="D149" s="182"/>
      <c r="E149" s="182"/>
      <c r="F149" s="10" t="s">
        <v>165</v>
      </c>
      <c r="G149" s="32">
        <v>0.5</v>
      </c>
      <c r="H149" s="32"/>
      <c r="I149" s="13">
        <v>66</v>
      </c>
      <c r="J149" s="72"/>
      <c r="K149" s="131"/>
      <c r="L149" s="72">
        <v>66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76.709615235659996</v>
      </c>
      <c r="T149" s="2">
        <f t="shared" si="5"/>
        <v>76.709615235659996</v>
      </c>
    </row>
    <row r="150" spans="1:20" s="2" customFormat="1" ht="22.5" x14ac:dyDescent="0.25">
      <c r="A150" s="10" t="s">
        <v>229</v>
      </c>
      <c r="B150" s="11" t="s">
        <v>5456</v>
      </c>
      <c r="C150" s="182" t="s">
        <v>5457</v>
      </c>
      <c r="D150" s="182"/>
      <c r="E150" s="182"/>
      <c r="F150" s="10" t="s">
        <v>35</v>
      </c>
      <c r="G150" s="12">
        <v>6</v>
      </c>
      <c r="H150" s="12"/>
      <c r="I150" s="13">
        <v>19443</v>
      </c>
      <c r="J150" s="72"/>
      <c r="K150" s="131"/>
      <c r="L150" s="72">
        <v>19443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22597.955288286899</v>
      </c>
      <c r="T150" s="2">
        <f t="shared" si="5"/>
        <v>22597.955288286899</v>
      </c>
    </row>
    <row r="151" spans="1:20" s="2" customFormat="1" ht="33.75" x14ac:dyDescent="0.25">
      <c r="A151" s="10" t="s">
        <v>231</v>
      </c>
      <c r="B151" s="11" t="s">
        <v>5458</v>
      </c>
      <c r="C151" s="182" t="s">
        <v>5459</v>
      </c>
      <c r="D151" s="182"/>
      <c r="E151" s="182"/>
      <c r="F151" s="10" t="s">
        <v>353</v>
      </c>
      <c r="G151" s="36">
        <v>5.0000000000000001E-3</v>
      </c>
      <c r="H151" s="36"/>
      <c r="I151" s="13">
        <v>120</v>
      </c>
      <c r="J151" s="72"/>
      <c r="K151" s="131"/>
      <c r="L151" s="72">
        <v>2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139.47202770120001</v>
      </c>
      <c r="T151" s="2">
        <f t="shared" si="5"/>
        <v>2.3245337950199998</v>
      </c>
    </row>
    <row r="152" spans="1:20" s="2" customFormat="1" ht="15" x14ac:dyDescent="0.25">
      <c r="A152" s="14"/>
      <c r="B152" s="15"/>
      <c r="C152" s="15"/>
      <c r="D152" s="15"/>
      <c r="E152" s="16" t="s">
        <v>18</v>
      </c>
      <c r="F152" s="16"/>
      <c r="G152" s="17"/>
      <c r="H152" s="17"/>
      <c r="I152" s="18">
        <v>340</v>
      </c>
      <c r="J152" s="114"/>
      <c r="K152" s="138"/>
      <c r="L152" s="151"/>
      <c r="M152" s="19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395.17074515339999</v>
      </c>
      <c r="T152" s="2">
        <f t="shared" si="5"/>
        <v>0</v>
      </c>
    </row>
    <row r="153" spans="1:20" s="2" customFormat="1" ht="22.5" x14ac:dyDescent="0.25">
      <c r="A153" s="20"/>
      <c r="B153" s="21" t="s">
        <v>354</v>
      </c>
      <c r="C153" s="183" t="s">
        <v>355</v>
      </c>
      <c r="D153" s="183"/>
      <c r="E153" s="183"/>
      <c r="F153" s="22" t="s">
        <v>71</v>
      </c>
      <c r="G153" s="17" t="s">
        <v>5447</v>
      </c>
      <c r="H153" s="17"/>
      <c r="I153" s="23">
        <v>0.04</v>
      </c>
      <c r="J153" s="109"/>
      <c r="K153" s="132"/>
      <c r="L153" s="147">
        <v>0.04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4.64906759004E-2</v>
      </c>
      <c r="T153" s="2">
        <f t="shared" si="5"/>
        <v>4.64906759004E-2</v>
      </c>
    </row>
    <row r="154" spans="1:20" s="2" customFormat="1" ht="22.5" x14ac:dyDescent="0.25">
      <c r="A154" s="20"/>
      <c r="B154" s="21" t="s">
        <v>335</v>
      </c>
      <c r="C154" s="183" t="s">
        <v>336</v>
      </c>
      <c r="D154" s="183"/>
      <c r="E154" s="183"/>
      <c r="F154" s="22" t="s">
        <v>282</v>
      </c>
      <c r="G154" s="17" t="s">
        <v>5448</v>
      </c>
      <c r="H154" s="17"/>
      <c r="I154" s="23">
        <v>0.02</v>
      </c>
      <c r="J154" s="109"/>
      <c r="K154" s="132"/>
      <c r="L154" s="147">
        <v>0.02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2.32453379502E-2</v>
      </c>
      <c r="T154" s="2">
        <f t="shared" si="5"/>
        <v>2.32453379502E-2</v>
      </c>
    </row>
    <row r="155" spans="1:20" s="2" customFormat="1" ht="22.5" x14ac:dyDescent="0.25">
      <c r="A155" s="20"/>
      <c r="B155" s="21" t="s">
        <v>176</v>
      </c>
      <c r="C155" s="183" t="s">
        <v>177</v>
      </c>
      <c r="D155" s="183"/>
      <c r="E155" s="183"/>
      <c r="F155" s="22" t="s">
        <v>71</v>
      </c>
      <c r="G155" s="17" t="s">
        <v>5449</v>
      </c>
      <c r="H155" s="17"/>
      <c r="I155" s="23">
        <v>0.02</v>
      </c>
      <c r="J155" s="109"/>
      <c r="K155" s="132"/>
      <c r="L155" s="147">
        <v>0.02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2.32453379502E-2</v>
      </c>
      <c r="T155" s="2">
        <f t="shared" si="5"/>
        <v>2.32453379502E-2</v>
      </c>
    </row>
    <row r="156" spans="1:20" s="2" customFormat="1" ht="22.5" x14ac:dyDescent="0.25">
      <c r="A156" s="20"/>
      <c r="B156" s="21" t="s">
        <v>179</v>
      </c>
      <c r="C156" s="183" t="s">
        <v>180</v>
      </c>
      <c r="D156" s="183"/>
      <c r="E156" s="183"/>
      <c r="F156" s="22" t="s">
        <v>71</v>
      </c>
      <c r="G156" s="17" t="s">
        <v>5450</v>
      </c>
      <c r="H156" s="17"/>
      <c r="I156" s="23">
        <v>0.09</v>
      </c>
      <c r="J156" s="109"/>
      <c r="K156" s="132"/>
      <c r="L156" s="147">
        <v>0.09</v>
      </c>
      <c r="M156" s="24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0.1046040207759</v>
      </c>
      <c r="T156" s="2">
        <f t="shared" si="5"/>
        <v>0.1046040207759</v>
      </c>
    </row>
    <row r="157" spans="1:20" s="2" customFormat="1" ht="22.5" x14ac:dyDescent="0.25">
      <c r="A157" s="20"/>
      <c r="B157" s="21" t="s">
        <v>360</v>
      </c>
      <c r="C157" s="183" t="s">
        <v>361</v>
      </c>
      <c r="D157" s="183"/>
      <c r="E157" s="183"/>
      <c r="F157" s="22" t="s">
        <v>71</v>
      </c>
      <c r="G157" s="17" t="s">
        <v>5451</v>
      </c>
      <c r="H157" s="17"/>
      <c r="I157" s="23">
        <v>0.02</v>
      </c>
      <c r="J157" s="109"/>
      <c r="K157" s="132"/>
      <c r="L157" s="147">
        <v>0.02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2.32453379502E-2</v>
      </c>
      <c r="T157" s="2">
        <f t="shared" si="5"/>
        <v>2.32453379502E-2</v>
      </c>
    </row>
    <row r="158" spans="1:20" s="2" customFormat="1" ht="22.5" x14ac:dyDescent="0.25">
      <c r="A158" s="20"/>
      <c r="B158" s="21" t="s">
        <v>182</v>
      </c>
      <c r="C158" s="183" t="s">
        <v>183</v>
      </c>
      <c r="D158" s="183"/>
      <c r="E158" s="183"/>
      <c r="F158" s="22" t="s">
        <v>21</v>
      </c>
      <c r="G158" s="17" t="s">
        <v>5452</v>
      </c>
      <c r="H158" s="17"/>
      <c r="I158" s="23">
        <v>0.01</v>
      </c>
      <c r="J158" s="109"/>
      <c r="K158" s="132"/>
      <c r="L158" s="147">
        <v>0.01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1.16226689751E-2</v>
      </c>
      <c r="T158" s="2">
        <f t="shared" si="5"/>
        <v>1.16226689751E-2</v>
      </c>
    </row>
    <row r="159" spans="1:20" s="2" customFormat="1" ht="22.5" x14ac:dyDescent="0.25">
      <c r="A159" s="25" t="s">
        <v>344</v>
      </c>
      <c r="B159" s="26" t="s">
        <v>364</v>
      </c>
      <c r="C159" s="186" t="s">
        <v>365</v>
      </c>
      <c r="D159" s="186"/>
      <c r="E159" s="186"/>
      <c r="F159" s="27" t="s">
        <v>79</v>
      </c>
      <c r="G159" s="28" t="s">
        <v>347</v>
      </c>
      <c r="H159" s="28"/>
      <c r="I159" s="29">
        <v>0</v>
      </c>
      <c r="J159" s="110"/>
      <c r="K159" s="133"/>
      <c r="L159" s="148">
        <v>0</v>
      </c>
      <c r="M159" s="30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25" t="s">
        <v>344</v>
      </c>
      <c r="B160" s="26" t="s">
        <v>366</v>
      </c>
      <c r="C160" s="186" t="s">
        <v>367</v>
      </c>
      <c r="D160" s="186"/>
      <c r="E160" s="186"/>
      <c r="F160" s="27" t="s">
        <v>21</v>
      </c>
      <c r="G160" s="28" t="s">
        <v>347</v>
      </c>
      <c r="H160" s="28"/>
      <c r="I160" s="29">
        <v>0</v>
      </c>
      <c r="J160" s="110"/>
      <c r="K160" s="133"/>
      <c r="L160" s="148">
        <v>0</v>
      </c>
      <c r="M160" s="30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:20" s="2" customFormat="1" ht="22.5" x14ac:dyDescent="0.25">
      <c r="A161" s="20"/>
      <c r="B161" s="21" t="s">
        <v>368</v>
      </c>
      <c r="C161" s="183" t="s">
        <v>369</v>
      </c>
      <c r="D161" s="183"/>
      <c r="E161" s="183"/>
      <c r="F161" s="22" t="s">
        <v>21</v>
      </c>
      <c r="G161" s="17" t="s">
        <v>5460</v>
      </c>
      <c r="H161" s="17"/>
      <c r="I161" s="23">
        <v>0</v>
      </c>
      <c r="J161" s="109"/>
      <c r="K161" s="132"/>
      <c r="L161" s="147">
        <v>0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0"/>
      <c r="B162" s="21" t="s">
        <v>371</v>
      </c>
      <c r="C162" s="183" t="s">
        <v>372</v>
      </c>
      <c r="D162" s="183"/>
      <c r="E162" s="183"/>
      <c r="F162" s="22" t="s">
        <v>282</v>
      </c>
      <c r="G162" s="17" t="s">
        <v>5461</v>
      </c>
      <c r="H162" s="17"/>
      <c r="I162" s="23">
        <v>0</v>
      </c>
      <c r="J162" s="109"/>
      <c r="K162" s="132"/>
      <c r="L162" s="147">
        <v>0</v>
      </c>
      <c r="M162" s="24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10" t="s">
        <v>242</v>
      </c>
      <c r="B163" s="11" t="s">
        <v>5455</v>
      </c>
      <c r="C163" s="182" t="s">
        <v>5462</v>
      </c>
      <c r="D163" s="182"/>
      <c r="E163" s="182"/>
      <c r="F163" s="10" t="s">
        <v>165</v>
      </c>
      <c r="G163" s="32">
        <v>0.5</v>
      </c>
      <c r="H163" s="32"/>
      <c r="I163" s="13">
        <v>85</v>
      </c>
      <c r="J163" s="72"/>
      <c r="K163" s="131"/>
      <c r="L163" s="72">
        <v>85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98.792686288349998</v>
      </c>
      <c r="T163" s="2">
        <f t="shared" si="5"/>
        <v>98.792686288349998</v>
      </c>
    </row>
    <row r="164" spans="1:20" s="2" customFormat="1" ht="33.75" x14ac:dyDescent="0.25">
      <c r="A164" s="10" t="s">
        <v>245</v>
      </c>
      <c r="B164" s="11" t="s">
        <v>1379</v>
      </c>
      <c r="C164" s="182" t="s">
        <v>1380</v>
      </c>
      <c r="D164" s="182"/>
      <c r="E164" s="182"/>
      <c r="F164" s="10" t="s">
        <v>353</v>
      </c>
      <c r="G164" s="32">
        <v>0.4</v>
      </c>
      <c r="H164" s="32"/>
      <c r="I164" s="13">
        <v>8490</v>
      </c>
      <c r="J164" s="72"/>
      <c r="K164" s="131"/>
      <c r="L164" s="72">
        <v>121</v>
      </c>
      <c r="M164" s="13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9867.6459598598994</v>
      </c>
      <c r="T164" s="2">
        <f t="shared" si="5"/>
        <v>140.63429459871</v>
      </c>
    </row>
    <row r="165" spans="1:20" s="2" customFormat="1" ht="15" x14ac:dyDescent="0.25">
      <c r="A165" s="14"/>
      <c r="B165" s="15"/>
      <c r="C165" s="15"/>
      <c r="D165" s="15"/>
      <c r="E165" s="16" t="s">
        <v>18</v>
      </c>
      <c r="F165" s="16"/>
      <c r="G165" s="17"/>
      <c r="H165" s="17"/>
      <c r="I165" s="18">
        <v>24121</v>
      </c>
      <c r="J165" s="114"/>
      <c r="K165" s="138"/>
      <c r="L165" s="151"/>
      <c r="M165" s="19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28035.039834838699</v>
      </c>
      <c r="T165" s="2">
        <f t="shared" si="5"/>
        <v>0</v>
      </c>
    </row>
    <row r="166" spans="1:20" s="2" customFormat="1" ht="22.5" x14ac:dyDescent="0.25">
      <c r="A166" s="20"/>
      <c r="B166" s="21" t="s">
        <v>354</v>
      </c>
      <c r="C166" s="183" t="s">
        <v>355</v>
      </c>
      <c r="D166" s="183"/>
      <c r="E166" s="183"/>
      <c r="F166" s="22" t="s">
        <v>71</v>
      </c>
      <c r="G166" s="17" t="s">
        <v>1381</v>
      </c>
      <c r="H166" s="17"/>
      <c r="I166" s="23">
        <v>2.17</v>
      </c>
      <c r="J166" s="109"/>
      <c r="K166" s="132"/>
      <c r="L166" s="147">
        <v>2.17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2.5221191675967001</v>
      </c>
      <c r="T166" s="2">
        <f t="shared" si="5"/>
        <v>2.5221191675967001</v>
      </c>
    </row>
    <row r="167" spans="1:20" s="2" customFormat="1" ht="22.5" x14ac:dyDescent="0.25">
      <c r="A167" s="20"/>
      <c r="B167" s="21" t="s">
        <v>335</v>
      </c>
      <c r="C167" s="183" t="s">
        <v>336</v>
      </c>
      <c r="D167" s="183"/>
      <c r="E167" s="183"/>
      <c r="F167" s="22" t="s">
        <v>282</v>
      </c>
      <c r="G167" s="17" t="s">
        <v>1382</v>
      </c>
      <c r="H167" s="17"/>
      <c r="I167" s="23">
        <v>1.02</v>
      </c>
      <c r="J167" s="109"/>
      <c r="K167" s="132"/>
      <c r="L167" s="147">
        <v>1.02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1.1855122354601999</v>
      </c>
      <c r="T167" s="2">
        <f t="shared" si="5"/>
        <v>1.1855122354601999</v>
      </c>
    </row>
    <row r="168" spans="1:20" s="2" customFormat="1" ht="22.5" x14ac:dyDescent="0.25">
      <c r="A168" s="20"/>
      <c r="B168" s="21" t="s">
        <v>176</v>
      </c>
      <c r="C168" s="183" t="s">
        <v>177</v>
      </c>
      <c r="D168" s="183"/>
      <c r="E168" s="183"/>
      <c r="F168" s="22" t="s">
        <v>71</v>
      </c>
      <c r="G168" s="17" t="s">
        <v>1383</v>
      </c>
      <c r="H168" s="17"/>
      <c r="I168" s="23">
        <v>1.88</v>
      </c>
      <c r="J168" s="109"/>
      <c r="K168" s="132"/>
      <c r="L168" s="147">
        <v>1.88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2.1850617673188002</v>
      </c>
      <c r="T168" s="2">
        <f t="shared" si="5"/>
        <v>2.1850617673188002</v>
      </c>
    </row>
    <row r="169" spans="1:20" s="2" customFormat="1" ht="22.5" x14ac:dyDescent="0.25">
      <c r="A169" s="20"/>
      <c r="B169" s="21" t="s">
        <v>179</v>
      </c>
      <c r="C169" s="183" t="s">
        <v>180</v>
      </c>
      <c r="D169" s="183"/>
      <c r="E169" s="183"/>
      <c r="F169" s="22" t="s">
        <v>71</v>
      </c>
      <c r="G169" s="17" t="s">
        <v>1384</v>
      </c>
      <c r="H169" s="17"/>
      <c r="I169" s="23">
        <v>6.82</v>
      </c>
      <c r="J169" s="109"/>
      <c r="K169" s="132"/>
      <c r="L169" s="147">
        <v>6.82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7.9266602410182001</v>
      </c>
      <c r="T169" s="2">
        <f t="shared" si="5"/>
        <v>7.9266602410182001</v>
      </c>
    </row>
    <row r="170" spans="1:20" s="2" customFormat="1" ht="22.5" x14ac:dyDescent="0.25">
      <c r="A170" s="20"/>
      <c r="B170" s="21" t="s">
        <v>360</v>
      </c>
      <c r="C170" s="183" t="s">
        <v>361</v>
      </c>
      <c r="D170" s="183"/>
      <c r="E170" s="183"/>
      <c r="F170" s="22" t="s">
        <v>71</v>
      </c>
      <c r="G170" s="17" t="s">
        <v>1385</v>
      </c>
      <c r="H170" s="17"/>
      <c r="I170" s="23">
        <v>0.85</v>
      </c>
      <c r="J170" s="109"/>
      <c r="K170" s="132"/>
      <c r="L170" s="147">
        <v>0.85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0.98792686288349996</v>
      </c>
      <c r="T170" s="2">
        <f t="shared" si="5"/>
        <v>0.98792686288349996</v>
      </c>
    </row>
    <row r="171" spans="1:20" s="2" customFormat="1" ht="22.5" x14ac:dyDescent="0.25">
      <c r="A171" s="20"/>
      <c r="B171" s="21" t="s">
        <v>182</v>
      </c>
      <c r="C171" s="183" t="s">
        <v>183</v>
      </c>
      <c r="D171" s="183"/>
      <c r="E171" s="183"/>
      <c r="F171" s="22" t="s">
        <v>21</v>
      </c>
      <c r="G171" s="17" t="s">
        <v>1386</v>
      </c>
      <c r="H171" s="17"/>
      <c r="I171" s="23">
        <v>0.8</v>
      </c>
      <c r="J171" s="109"/>
      <c r="K171" s="132"/>
      <c r="L171" s="147">
        <v>0.8</v>
      </c>
      <c r="M171" s="24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0.92981351800800005</v>
      </c>
      <c r="T171" s="2">
        <f t="shared" si="5"/>
        <v>0.92981351800800005</v>
      </c>
    </row>
    <row r="172" spans="1:20" s="2" customFormat="1" ht="22.5" x14ac:dyDescent="0.25">
      <c r="A172" s="25" t="s">
        <v>344</v>
      </c>
      <c r="B172" s="26" t="s">
        <v>364</v>
      </c>
      <c r="C172" s="186" t="s">
        <v>365</v>
      </c>
      <c r="D172" s="186"/>
      <c r="E172" s="186"/>
      <c r="F172" s="27" t="s">
        <v>79</v>
      </c>
      <c r="G172" s="28" t="s">
        <v>347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5" t="s">
        <v>344</v>
      </c>
      <c r="B173" s="26" t="s">
        <v>366</v>
      </c>
      <c r="C173" s="186" t="s">
        <v>367</v>
      </c>
      <c r="D173" s="186"/>
      <c r="E173" s="186"/>
      <c r="F173" s="27" t="s">
        <v>21</v>
      </c>
      <c r="G173" s="28" t="s">
        <v>347</v>
      </c>
      <c r="H173" s="28"/>
      <c r="I173" s="29">
        <v>0</v>
      </c>
      <c r="J173" s="110"/>
      <c r="K173" s="133"/>
      <c r="L173" s="148">
        <v>0</v>
      </c>
      <c r="M173" s="30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:20" s="2" customFormat="1" ht="22.5" x14ac:dyDescent="0.25">
      <c r="A174" s="20"/>
      <c r="B174" s="21" t="s">
        <v>368</v>
      </c>
      <c r="C174" s="183" t="s">
        <v>369</v>
      </c>
      <c r="D174" s="183"/>
      <c r="E174" s="183"/>
      <c r="F174" s="22" t="s">
        <v>21</v>
      </c>
      <c r="G174" s="17" t="s">
        <v>1387</v>
      </c>
      <c r="H174" s="17"/>
      <c r="I174" s="23">
        <v>0</v>
      </c>
      <c r="J174" s="109"/>
      <c r="K174" s="132"/>
      <c r="L174" s="147">
        <v>0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:20" s="2" customFormat="1" ht="22.5" x14ac:dyDescent="0.25">
      <c r="A175" s="20"/>
      <c r="B175" s="21" t="s">
        <v>371</v>
      </c>
      <c r="C175" s="183" t="s">
        <v>372</v>
      </c>
      <c r="D175" s="183"/>
      <c r="E175" s="183"/>
      <c r="F175" s="22" t="s">
        <v>282</v>
      </c>
      <c r="G175" s="17" t="s">
        <v>1388</v>
      </c>
      <c r="H175" s="17"/>
      <c r="I175" s="23">
        <v>0.38</v>
      </c>
      <c r="J175" s="109"/>
      <c r="K175" s="132"/>
      <c r="L175" s="147">
        <v>0.38</v>
      </c>
      <c r="M175" s="24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0.44166142105380002</v>
      </c>
      <c r="T175" s="2">
        <f t="shared" si="5"/>
        <v>0.44166142105380002</v>
      </c>
    </row>
    <row r="176" spans="1:20" s="2" customFormat="1" ht="22.5" x14ac:dyDescent="0.25">
      <c r="A176" s="10" t="s">
        <v>250</v>
      </c>
      <c r="B176" s="11" t="s">
        <v>5463</v>
      </c>
      <c r="C176" s="182" t="s">
        <v>5464</v>
      </c>
      <c r="D176" s="182"/>
      <c r="E176" s="182"/>
      <c r="F176" s="10" t="s">
        <v>165</v>
      </c>
      <c r="G176" s="12">
        <v>40</v>
      </c>
      <c r="H176" s="12"/>
      <c r="I176" s="13">
        <v>5407</v>
      </c>
      <c r="J176" s="72"/>
      <c r="K176" s="131"/>
      <c r="L176" s="72">
        <v>5407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6284.3771148365704</v>
      </c>
      <c r="T176" s="2">
        <f t="shared" si="5"/>
        <v>6284.3771148365704</v>
      </c>
    </row>
    <row r="177" spans="1:20" s="2" customFormat="1" ht="22.5" x14ac:dyDescent="0.25">
      <c r="A177" s="10" t="s">
        <v>252</v>
      </c>
      <c r="B177" s="11" t="s">
        <v>5456</v>
      </c>
      <c r="C177" s="182" t="s">
        <v>5465</v>
      </c>
      <c r="D177" s="182"/>
      <c r="E177" s="182"/>
      <c r="F177" s="10" t="s">
        <v>35</v>
      </c>
      <c r="G177" s="12">
        <v>15</v>
      </c>
      <c r="H177" s="12"/>
      <c r="I177" s="13">
        <v>54980</v>
      </c>
      <c r="J177" s="72"/>
      <c r="K177" s="131"/>
      <c r="L177" s="72">
        <v>54980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63901.434025099799</v>
      </c>
      <c r="T177" s="2">
        <f t="shared" si="5"/>
        <v>63901.434025099799</v>
      </c>
    </row>
    <row r="178" spans="1:20" s="2" customFormat="1" ht="22.5" x14ac:dyDescent="0.25">
      <c r="A178" s="10" t="s">
        <v>264</v>
      </c>
      <c r="B178" s="11" t="s">
        <v>5408</v>
      </c>
      <c r="C178" s="182" t="s">
        <v>1179</v>
      </c>
      <c r="D178" s="182"/>
      <c r="E178" s="182"/>
      <c r="F178" s="10" t="s">
        <v>35</v>
      </c>
      <c r="G178" s="12">
        <v>1</v>
      </c>
      <c r="H178" s="12"/>
      <c r="I178" s="13">
        <v>7594</v>
      </c>
      <c r="J178" s="72"/>
      <c r="K178" s="131"/>
      <c r="L178" s="72">
        <v>7594</v>
      </c>
      <c r="M178" s="13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8826.2548196909393</v>
      </c>
      <c r="T178" s="2">
        <f t="shared" si="5"/>
        <v>8826.2548196909393</v>
      </c>
    </row>
    <row r="179" spans="1:20" s="2" customFormat="1" ht="33.75" x14ac:dyDescent="0.25">
      <c r="A179" s="10" t="s">
        <v>268</v>
      </c>
      <c r="B179" s="11" t="s">
        <v>501</v>
      </c>
      <c r="C179" s="182" t="s">
        <v>502</v>
      </c>
      <c r="D179" s="182"/>
      <c r="E179" s="182"/>
      <c r="F179" s="10" t="s">
        <v>353</v>
      </c>
      <c r="G179" s="31">
        <v>0.02</v>
      </c>
      <c r="H179" s="31"/>
      <c r="I179" s="13">
        <v>542</v>
      </c>
      <c r="J179" s="72"/>
      <c r="K179" s="131"/>
      <c r="L179" s="72">
        <v>10</v>
      </c>
      <c r="M179" s="13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ref="S179:S230" si="6">I179*N179*O179*P179*Q179*R179</f>
        <v>629.94865845042</v>
      </c>
      <c r="T179" s="2">
        <f t="shared" ref="T179:T230" si="7">L179*N179*O179*P179*Q179*R179</f>
        <v>11.6226689751</v>
      </c>
    </row>
    <row r="180" spans="1:20" s="2" customFormat="1" ht="15" x14ac:dyDescent="0.25">
      <c r="A180" s="14"/>
      <c r="B180" s="15"/>
      <c r="C180" s="15"/>
      <c r="D180" s="15"/>
      <c r="E180" s="16" t="s">
        <v>18</v>
      </c>
      <c r="F180" s="16"/>
      <c r="G180" s="17"/>
      <c r="H180" s="17"/>
      <c r="I180" s="18">
        <v>1513</v>
      </c>
      <c r="J180" s="114"/>
      <c r="K180" s="138"/>
      <c r="L180" s="151"/>
      <c r="M180" s="19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1758.5098159326301</v>
      </c>
      <c r="T180" s="2">
        <f t="shared" si="7"/>
        <v>0</v>
      </c>
    </row>
    <row r="181" spans="1:20" s="2" customFormat="1" ht="22.5" x14ac:dyDescent="0.25">
      <c r="A181" s="20"/>
      <c r="B181" s="21" t="s">
        <v>354</v>
      </c>
      <c r="C181" s="183" t="s">
        <v>355</v>
      </c>
      <c r="D181" s="183"/>
      <c r="E181" s="183"/>
      <c r="F181" s="22" t="s">
        <v>71</v>
      </c>
      <c r="G181" s="17" t="s">
        <v>3484</v>
      </c>
      <c r="H181" s="17"/>
      <c r="I181" s="23">
        <v>0.44</v>
      </c>
      <c r="J181" s="109"/>
      <c r="K181" s="132"/>
      <c r="L181" s="147">
        <v>0.44</v>
      </c>
      <c r="M181" s="24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0.51139743490440004</v>
      </c>
      <c r="T181" s="2">
        <f t="shared" si="7"/>
        <v>0.51139743490440004</v>
      </c>
    </row>
    <row r="182" spans="1:20" s="2" customFormat="1" ht="22.5" x14ac:dyDescent="0.25">
      <c r="A182" s="20"/>
      <c r="B182" s="21" t="s">
        <v>335</v>
      </c>
      <c r="C182" s="183" t="s">
        <v>336</v>
      </c>
      <c r="D182" s="183"/>
      <c r="E182" s="183"/>
      <c r="F182" s="22" t="s">
        <v>282</v>
      </c>
      <c r="G182" s="17" t="s">
        <v>5466</v>
      </c>
      <c r="H182" s="17"/>
      <c r="I182" s="23">
        <v>0.08</v>
      </c>
      <c r="J182" s="109"/>
      <c r="K182" s="132"/>
      <c r="L182" s="147">
        <v>0.08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9.29813518008E-2</v>
      </c>
      <c r="T182" s="2">
        <f t="shared" si="7"/>
        <v>9.29813518008E-2</v>
      </c>
    </row>
    <row r="183" spans="1:20" s="2" customFormat="1" ht="22.5" x14ac:dyDescent="0.25">
      <c r="A183" s="20"/>
      <c r="B183" s="21" t="s">
        <v>176</v>
      </c>
      <c r="C183" s="183" t="s">
        <v>177</v>
      </c>
      <c r="D183" s="183"/>
      <c r="E183" s="183"/>
      <c r="F183" s="22" t="s">
        <v>71</v>
      </c>
      <c r="G183" s="17" t="s">
        <v>5467</v>
      </c>
      <c r="H183" s="17"/>
      <c r="I183" s="23">
        <v>0.12</v>
      </c>
      <c r="J183" s="109"/>
      <c r="K183" s="132"/>
      <c r="L183" s="147">
        <v>0.12</v>
      </c>
      <c r="M183" s="24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0.13947202770120001</v>
      </c>
      <c r="T183" s="2">
        <f t="shared" si="7"/>
        <v>0.13947202770120001</v>
      </c>
    </row>
    <row r="184" spans="1:20" s="2" customFormat="1" ht="22.5" x14ac:dyDescent="0.25">
      <c r="A184" s="20"/>
      <c r="B184" s="21" t="s">
        <v>179</v>
      </c>
      <c r="C184" s="183" t="s">
        <v>180</v>
      </c>
      <c r="D184" s="183"/>
      <c r="E184" s="183"/>
      <c r="F184" s="22" t="s">
        <v>71</v>
      </c>
      <c r="G184" s="17" t="s">
        <v>5468</v>
      </c>
      <c r="H184" s="17"/>
      <c r="I184" s="23">
        <v>0.4</v>
      </c>
      <c r="J184" s="109"/>
      <c r="K184" s="132"/>
      <c r="L184" s="147">
        <v>0.4</v>
      </c>
      <c r="M184" s="24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0.46490675900400003</v>
      </c>
      <c r="T184" s="2">
        <f t="shared" si="7"/>
        <v>0.46490675900400003</v>
      </c>
    </row>
    <row r="185" spans="1:20" s="2" customFormat="1" ht="22.5" x14ac:dyDescent="0.25">
      <c r="A185" s="20"/>
      <c r="B185" s="21" t="s">
        <v>360</v>
      </c>
      <c r="C185" s="183" t="s">
        <v>361</v>
      </c>
      <c r="D185" s="183"/>
      <c r="E185" s="183"/>
      <c r="F185" s="22" t="s">
        <v>71</v>
      </c>
      <c r="G185" s="17" t="s">
        <v>5469</v>
      </c>
      <c r="H185" s="17"/>
      <c r="I185" s="23">
        <v>0.06</v>
      </c>
      <c r="J185" s="109"/>
      <c r="K185" s="132"/>
      <c r="L185" s="147">
        <v>0.06</v>
      </c>
      <c r="M185" s="24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6.9736013850600007E-2</v>
      </c>
      <c r="T185" s="2">
        <f t="shared" si="7"/>
        <v>6.9736013850600007E-2</v>
      </c>
    </row>
    <row r="186" spans="1:20" s="2" customFormat="1" ht="22.5" x14ac:dyDescent="0.25">
      <c r="A186" s="20"/>
      <c r="B186" s="21" t="s">
        <v>182</v>
      </c>
      <c r="C186" s="183" t="s">
        <v>183</v>
      </c>
      <c r="D186" s="183"/>
      <c r="E186" s="183"/>
      <c r="F186" s="22" t="s">
        <v>21</v>
      </c>
      <c r="G186" s="17" t="s">
        <v>5470</v>
      </c>
      <c r="H186" s="17"/>
      <c r="I186" s="23">
        <v>0.01</v>
      </c>
      <c r="J186" s="109"/>
      <c r="K186" s="132"/>
      <c r="L186" s="147">
        <v>0.01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1.16226689751E-2</v>
      </c>
      <c r="T186" s="2">
        <f t="shared" si="7"/>
        <v>1.16226689751E-2</v>
      </c>
    </row>
    <row r="187" spans="1:20" s="2" customFormat="1" ht="22.5" x14ac:dyDescent="0.25">
      <c r="A187" s="25" t="s">
        <v>344</v>
      </c>
      <c r="B187" s="26" t="s">
        <v>364</v>
      </c>
      <c r="C187" s="186" t="s">
        <v>365</v>
      </c>
      <c r="D187" s="186"/>
      <c r="E187" s="186"/>
      <c r="F187" s="27" t="s">
        <v>79</v>
      </c>
      <c r="G187" s="28" t="s">
        <v>347</v>
      </c>
      <c r="H187" s="28"/>
      <c r="I187" s="29">
        <v>0</v>
      </c>
      <c r="J187" s="110"/>
      <c r="K187" s="133"/>
      <c r="L187" s="148">
        <v>0</v>
      </c>
      <c r="M187" s="30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:20" s="2" customFormat="1" ht="22.5" x14ac:dyDescent="0.25">
      <c r="A188" s="25" t="s">
        <v>344</v>
      </c>
      <c r="B188" s="26" t="s">
        <v>366</v>
      </c>
      <c r="C188" s="186" t="s">
        <v>367</v>
      </c>
      <c r="D188" s="186"/>
      <c r="E188" s="186"/>
      <c r="F188" s="27" t="s">
        <v>21</v>
      </c>
      <c r="G188" s="28" t="s">
        <v>347</v>
      </c>
      <c r="H188" s="28"/>
      <c r="I188" s="29">
        <v>0</v>
      </c>
      <c r="J188" s="110"/>
      <c r="K188" s="133"/>
      <c r="L188" s="148">
        <v>0</v>
      </c>
      <c r="M188" s="30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s="2" customFormat="1" ht="22.5" x14ac:dyDescent="0.25">
      <c r="A189" s="20"/>
      <c r="B189" s="21" t="s">
        <v>368</v>
      </c>
      <c r="C189" s="183" t="s">
        <v>369</v>
      </c>
      <c r="D189" s="183"/>
      <c r="E189" s="183"/>
      <c r="F189" s="22" t="s">
        <v>21</v>
      </c>
      <c r="G189" s="17" t="s">
        <v>5471</v>
      </c>
      <c r="H189" s="17"/>
      <c r="I189" s="23">
        <v>0</v>
      </c>
      <c r="J189" s="109"/>
      <c r="K189" s="132"/>
      <c r="L189" s="147">
        <v>0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:20" s="2" customFormat="1" ht="22.5" x14ac:dyDescent="0.25">
      <c r="A190" s="20"/>
      <c r="B190" s="21" t="s">
        <v>371</v>
      </c>
      <c r="C190" s="183" t="s">
        <v>372</v>
      </c>
      <c r="D190" s="183"/>
      <c r="E190" s="183"/>
      <c r="F190" s="22" t="s">
        <v>282</v>
      </c>
      <c r="G190" s="17" t="s">
        <v>5472</v>
      </c>
      <c r="H190" s="17"/>
      <c r="I190" s="23">
        <v>0.12</v>
      </c>
      <c r="J190" s="109"/>
      <c r="K190" s="132"/>
      <c r="L190" s="147">
        <v>0.12</v>
      </c>
      <c r="M190" s="24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0.13947202770120001</v>
      </c>
      <c r="T190" s="2">
        <f t="shared" si="7"/>
        <v>0.13947202770120001</v>
      </c>
    </row>
    <row r="191" spans="1:20" s="2" customFormat="1" ht="22.5" x14ac:dyDescent="0.25">
      <c r="A191" s="10" t="s">
        <v>1225</v>
      </c>
      <c r="B191" s="11" t="s">
        <v>5473</v>
      </c>
      <c r="C191" s="182" t="s">
        <v>5474</v>
      </c>
      <c r="D191" s="182"/>
      <c r="E191" s="182"/>
      <c r="F191" s="10" t="s">
        <v>165</v>
      </c>
      <c r="G191" s="12">
        <v>2</v>
      </c>
      <c r="H191" s="12"/>
      <c r="I191" s="13">
        <v>895</v>
      </c>
      <c r="J191" s="72"/>
      <c r="K191" s="131"/>
      <c r="L191" s="72">
        <v>895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1040.2288732714501</v>
      </c>
      <c r="T191" s="2">
        <f t="shared" si="7"/>
        <v>1040.2288732714501</v>
      </c>
    </row>
    <row r="192" spans="1:20" s="2" customFormat="1" ht="22.5" x14ac:dyDescent="0.25">
      <c r="A192" s="10" t="s">
        <v>1227</v>
      </c>
      <c r="B192" s="11" t="s">
        <v>5456</v>
      </c>
      <c r="C192" s="182" t="s">
        <v>5475</v>
      </c>
      <c r="D192" s="182"/>
      <c r="E192" s="182"/>
      <c r="F192" s="10" t="s">
        <v>35</v>
      </c>
      <c r="G192" s="12">
        <v>4</v>
      </c>
      <c r="H192" s="12"/>
      <c r="I192" s="13">
        <v>63860</v>
      </c>
      <c r="J192" s="72"/>
      <c r="K192" s="131"/>
      <c r="L192" s="72">
        <v>63860</v>
      </c>
      <c r="M192" s="13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74222.364074988596</v>
      </c>
      <c r="T192" s="2">
        <f t="shared" si="7"/>
        <v>74222.364074988596</v>
      </c>
    </row>
    <row r="193" spans="1:20" s="2" customFormat="1" ht="33.75" x14ac:dyDescent="0.25">
      <c r="A193" s="10" t="s">
        <v>294</v>
      </c>
      <c r="B193" s="11" t="s">
        <v>580</v>
      </c>
      <c r="C193" s="182" t="s">
        <v>581</v>
      </c>
      <c r="D193" s="182"/>
      <c r="E193" s="182"/>
      <c r="F193" s="10" t="s">
        <v>353</v>
      </c>
      <c r="G193" s="32">
        <v>0.4</v>
      </c>
      <c r="H193" s="32"/>
      <c r="I193" s="13">
        <v>21326</v>
      </c>
      <c r="J193" s="72"/>
      <c r="K193" s="131"/>
      <c r="L193" s="72">
        <v>242</v>
      </c>
      <c r="M193" s="13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24786.503856298299</v>
      </c>
      <c r="T193" s="2">
        <f t="shared" si="7"/>
        <v>281.26858919742</v>
      </c>
    </row>
    <row r="194" spans="1:20" s="2" customFormat="1" ht="15" x14ac:dyDescent="0.25">
      <c r="A194" s="14"/>
      <c r="B194" s="15"/>
      <c r="C194" s="15"/>
      <c r="D194" s="15"/>
      <c r="E194" s="16" t="s">
        <v>18</v>
      </c>
      <c r="F194" s="16"/>
      <c r="G194" s="17"/>
      <c r="H194" s="17"/>
      <c r="I194" s="18">
        <v>59698</v>
      </c>
      <c r="J194" s="114"/>
      <c r="K194" s="138"/>
      <c r="L194" s="151"/>
      <c r="M194" s="19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69385.009247552007</v>
      </c>
      <c r="T194" s="2">
        <f t="shared" si="7"/>
        <v>0</v>
      </c>
    </row>
    <row r="195" spans="1:20" s="2" customFormat="1" ht="22.5" x14ac:dyDescent="0.25">
      <c r="A195" s="20"/>
      <c r="B195" s="21" t="s">
        <v>335</v>
      </c>
      <c r="C195" s="183" t="s">
        <v>336</v>
      </c>
      <c r="D195" s="183"/>
      <c r="E195" s="183"/>
      <c r="F195" s="22" t="s">
        <v>282</v>
      </c>
      <c r="G195" s="17" t="s">
        <v>5476</v>
      </c>
      <c r="H195" s="17"/>
      <c r="I195" s="23">
        <v>2.4300000000000002</v>
      </c>
      <c r="J195" s="109"/>
      <c r="K195" s="132"/>
      <c r="L195" s="147">
        <v>2.4300000000000002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2.8243085609493002</v>
      </c>
      <c r="T195" s="2">
        <f t="shared" si="7"/>
        <v>2.8243085609493002</v>
      </c>
    </row>
    <row r="196" spans="1:20" s="2" customFormat="1" ht="22.5" x14ac:dyDescent="0.25">
      <c r="A196" s="20"/>
      <c r="B196" s="21" t="s">
        <v>360</v>
      </c>
      <c r="C196" s="183" t="s">
        <v>361</v>
      </c>
      <c r="D196" s="183"/>
      <c r="E196" s="183"/>
      <c r="F196" s="22" t="s">
        <v>71</v>
      </c>
      <c r="G196" s="17" t="s">
        <v>5477</v>
      </c>
      <c r="H196" s="17"/>
      <c r="I196" s="23">
        <v>2.4900000000000002</v>
      </c>
      <c r="J196" s="109"/>
      <c r="K196" s="132"/>
      <c r="L196" s="147">
        <v>2.4900000000000002</v>
      </c>
      <c r="M196" s="24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2.8940445747999002</v>
      </c>
      <c r="T196" s="2">
        <f t="shared" si="7"/>
        <v>2.8940445747999002</v>
      </c>
    </row>
    <row r="197" spans="1:20" s="2" customFormat="1" ht="22.5" x14ac:dyDescent="0.25">
      <c r="A197" s="20"/>
      <c r="B197" s="21" t="s">
        <v>560</v>
      </c>
      <c r="C197" s="183" t="s">
        <v>561</v>
      </c>
      <c r="D197" s="183"/>
      <c r="E197" s="183"/>
      <c r="F197" s="22" t="s">
        <v>282</v>
      </c>
      <c r="G197" s="17" t="s">
        <v>5478</v>
      </c>
      <c r="H197" s="17"/>
      <c r="I197" s="23">
        <v>12.35</v>
      </c>
      <c r="J197" s="109"/>
      <c r="K197" s="132"/>
      <c r="L197" s="147">
        <v>12.35</v>
      </c>
      <c r="M197" s="24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14.3539961842485</v>
      </c>
      <c r="T197" s="2">
        <f t="shared" si="7"/>
        <v>14.3539961842485</v>
      </c>
    </row>
    <row r="198" spans="1:20" s="2" customFormat="1" ht="22.5" x14ac:dyDescent="0.25">
      <c r="A198" s="25" t="s">
        <v>344</v>
      </c>
      <c r="B198" s="26" t="s">
        <v>366</v>
      </c>
      <c r="C198" s="186" t="s">
        <v>367</v>
      </c>
      <c r="D198" s="186"/>
      <c r="E198" s="186"/>
      <c r="F198" s="27" t="s">
        <v>21</v>
      </c>
      <c r="G198" s="28" t="s">
        <v>347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0"/>
      <c r="B199" s="21" t="s">
        <v>563</v>
      </c>
      <c r="C199" s="183" t="s">
        <v>564</v>
      </c>
      <c r="D199" s="183"/>
      <c r="E199" s="183"/>
      <c r="F199" s="22" t="s">
        <v>282</v>
      </c>
      <c r="G199" s="17" t="s">
        <v>5479</v>
      </c>
      <c r="H199" s="17"/>
      <c r="I199" s="23">
        <v>4.6500000000000004</v>
      </c>
      <c r="J199" s="109"/>
      <c r="K199" s="132"/>
      <c r="L199" s="147">
        <v>4.6500000000000004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5.4045410734215</v>
      </c>
      <c r="T199" s="2">
        <f t="shared" si="7"/>
        <v>5.4045410734215</v>
      </c>
    </row>
    <row r="200" spans="1:20" s="2" customFormat="1" ht="22.5" x14ac:dyDescent="0.25">
      <c r="A200" s="20"/>
      <c r="B200" s="21" t="s">
        <v>368</v>
      </c>
      <c r="C200" s="183" t="s">
        <v>369</v>
      </c>
      <c r="D200" s="183"/>
      <c r="E200" s="183"/>
      <c r="F200" s="22" t="s">
        <v>21</v>
      </c>
      <c r="G200" s="17" t="s">
        <v>5480</v>
      </c>
      <c r="H200" s="17"/>
      <c r="I200" s="23">
        <v>0.04</v>
      </c>
      <c r="J200" s="109"/>
      <c r="K200" s="132"/>
      <c r="L200" s="147">
        <v>0.04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4.64906759004E-2</v>
      </c>
      <c r="T200" s="2">
        <f t="shared" si="7"/>
        <v>4.64906759004E-2</v>
      </c>
    </row>
    <row r="201" spans="1:20" s="2" customFormat="1" ht="22.5" x14ac:dyDescent="0.25">
      <c r="A201" s="20"/>
      <c r="B201" s="21" t="s">
        <v>371</v>
      </c>
      <c r="C201" s="183" t="s">
        <v>372</v>
      </c>
      <c r="D201" s="183"/>
      <c r="E201" s="183"/>
      <c r="F201" s="22" t="s">
        <v>282</v>
      </c>
      <c r="G201" s="17" t="s">
        <v>5481</v>
      </c>
      <c r="H201" s="17"/>
      <c r="I201" s="23">
        <v>6.07</v>
      </c>
      <c r="J201" s="109"/>
      <c r="K201" s="132"/>
      <c r="L201" s="147">
        <v>6.07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7.0549600678857001</v>
      </c>
      <c r="T201" s="2">
        <f t="shared" si="7"/>
        <v>7.0549600678857001</v>
      </c>
    </row>
    <row r="202" spans="1:20" s="2" customFormat="1" ht="22.5" x14ac:dyDescent="0.25">
      <c r="A202" s="10" t="s">
        <v>299</v>
      </c>
      <c r="B202" s="11" t="s">
        <v>5482</v>
      </c>
      <c r="C202" s="182" t="s">
        <v>5483</v>
      </c>
      <c r="D202" s="182"/>
      <c r="E202" s="182"/>
      <c r="F202" s="10" t="s">
        <v>165</v>
      </c>
      <c r="G202" s="12">
        <v>40</v>
      </c>
      <c r="H202" s="12"/>
      <c r="I202" s="13">
        <v>31315</v>
      </c>
      <c r="J202" s="72"/>
      <c r="K202" s="131"/>
      <c r="L202" s="72">
        <v>31315</v>
      </c>
      <c r="M202" s="13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36396.387895525702</v>
      </c>
      <c r="T202" s="2">
        <f t="shared" si="7"/>
        <v>36396.387895525702</v>
      </c>
    </row>
    <row r="203" spans="1:20" s="2" customFormat="1" ht="15" x14ac:dyDescent="0.25">
      <c r="A203" s="10" t="s">
        <v>302</v>
      </c>
      <c r="B203" s="11" t="s">
        <v>253</v>
      </c>
      <c r="C203" s="182" t="s">
        <v>254</v>
      </c>
      <c r="D203" s="182"/>
      <c r="E203" s="182"/>
      <c r="F203" s="10" t="s">
        <v>17</v>
      </c>
      <c r="G203" s="12">
        <v>6</v>
      </c>
      <c r="H203" s="12"/>
      <c r="I203" s="13">
        <v>8143</v>
      </c>
      <c r="J203" s="72"/>
      <c r="K203" s="131"/>
      <c r="L203" s="72">
        <v>1264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9464.3393464239307</v>
      </c>
      <c r="T203" s="2">
        <f t="shared" si="7"/>
        <v>1469.1053584526401</v>
      </c>
    </row>
    <row r="204" spans="1:20" s="2" customFormat="1" ht="15" x14ac:dyDescent="0.25">
      <c r="A204" s="14"/>
      <c r="B204" s="15"/>
      <c r="C204" s="15"/>
      <c r="D204" s="15"/>
      <c r="E204" s="16" t="s">
        <v>18</v>
      </c>
      <c r="F204" s="16"/>
      <c r="G204" s="17"/>
      <c r="H204" s="17"/>
      <c r="I204" s="18">
        <v>19932</v>
      </c>
      <c r="J204" s="114"/>
      <c r="K204" s="138"/>
      <c r="L204" s="151"/>
      <c r="M204" s="19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23166.303801169299</v>
      </c>
      <c r="T204" s="2">
        <f t="shared" si="7"/>
        <v>0</v>
      </c>
    </row>
    <row r="205" spans="1:20" s="2" customFormat="1" ht="22.5" x14ac:dyDescent="0.25">
      <c r="A205" s="20"/>
      <c r="B205" s="21" t="s">
        <v>176</v>
      </c>
      <c r="C205" s="183" t="s">
        <v>177</v>
      </c>
      <c r="D205" s="183"/>
      <c r="E205" s="183"/>
      <c r="F205" s="22" t="s">
        <v>71</v>
      </c>
      <c r="G205" s="17" t="s">
        <v>5484</v>
      </c>
      <c r="H205" s="17"/>
      <c r="I205" s="23">
        <v>4.49</v>
      </c>
      <c r="J205" s="109"/>
      <c r="K205" s="132"/>
      <c r="L205" s="147">
        <v>4.49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5.2185783698199</v>
      </c>
      <c r="T205" s="2">
        <f t="shared" si="7"/>
        <v>5.2185783698199</v>
      </c>
    </row>
    <row r="206" spans="1:20" s="2" customFormat="1" ht="22.5" x14ac:dyDescent="0.25">
      <c r="A206" s="20"/>
      <c r="B206" s="21" t="s">
        <v>179</v>
      </c>
      <c r="C206" s="183" t="s">
        <v>180</v>
      </c>
      <c r="D206" s="183"/>
      <c r="E206" s="183"/>
      <c r="F206" s="22" t="s">
        <v>71</v>
      </c>
      <c r="G206" s="17" t="s">
        <v>5485</v>
      </c>
      <c r="H206" s="17"/>
      <c r="I206" s="23">
        <v>7.72</v>
      </c>
      <c r="J206" s="109"/>
      <c r="K206" s="132"/>
      <c r="L206" s="147">
        <v>7.72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8.9727004487772</v>
      </c>
      <c r="T206" s="2">
        <f t="shared" si="7"/>
        <v>8.9727004487772</v>
      </c>
    </row>
    <row r="207" spans="1:20" s="2" customFormat="1" ht="22.5" x14ac:dyDescent="0.25">
      <c r="A207" s="20"/>
      <c r="B207" s="21" t="s">
        <v>182</v>
      </c>
      <c r="C207" s="183" t="s">
        <v>183</v>
      </c>
      <c r="D207" s="183"/>
      <c r="E207" s="183"/>
      <c r="F207" s="22" t="s">
        <v>21</v>
      </c>
      <c r="G207" s="17" t="s">
        <v>5486</v>
      </c>
      <c r="H207" s="17"/>
      <c r="I207" s="23">
        <v>8.0399999999999991</v>
      </c>
      <c r="J207" s="109"/>
      <c r="K207" s="132"/>
      <c r="L207" s="147">
        <v>8.0399999999999991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9.3446258559804001</v>
      </c>
      <c r="T207" s="2">
        <f t="shared" si="7"/>
        <v>9.3446258559804001</v>
      </c>
    </row>
    <row r="208" spans="1:20" s="2" customFormat="1" ht="22.5" x14ac:dyDescent="0.25">
      <c r="A208" s="20"/>
      <c r="B208" s="21" t="s">
        <v>259</v>
      </c>
      <c r="C208" s="183" t="s">
        <v>260</v>
      </c>
      <c r="D208" s="183"/>
      <c r="E208" s="183"/>
      <c r="F208" s="22" t="s">
        <v>79</v>
      </c>
      <c r="G208" s="17" t="s">
        <v>1173</v>
      </c>
      <c r="H208" s="17"/>
      <c r="I208" s="23">
        <v>94.92</v>
      </c>
      <c r="J208" s="109"/>
      <c r="K208" s="132"/>
      <c r="L208" s="147">
        <v>94.92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110.322373911649</v>
      </c>
      <c r="T208" s="2">
        <f t="shared" si="7"/>
        <v>110.322373911649</v>
      </c>
    </row>
    <row r="209" spans="1:20" s="2" customFormat="1" ht="22.5" x14ac:dyDescent="0.25">
      <c r="A209" s="20"/>
      <c r="B209" s="21" t="s">
        <v>261</v>
      </c>
      <c r="C209" s="183" t="s">
        <v>262</v>
      </c>
      <c r="D209" s="183"/>
      <c r="E209" s="183"/>
      <c r="F209" s="22" t="s">
        <v>135</v>
      </c>
      <c r="G209" s="17" t="s">
        <v>5487</v>
      </c>
      <c r="H209" s="17"/>
      <c r="I209" s="23">
        <v>30.74</v>
      </c>
      <c r="J209" s="109"/>
      <c r="K209" s="132"/>
      <c r="L209" s="147">
        <v>30.74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35.728084429457397</v>
      </c>
      <c r="T209" s="2">
        <f t="shared" si="7"/>
        <v>35.728084429457397</v>
      </c>
    </row>
    <row r="210" spans="1:20" s="2" customFormat="1" ht="22.5" x14ac:dyDescent="0.25">
      <c r="A210" s="10" t="s">
        <v>306</v>
      </c>
      <c r="B210" s="11" t="s">
        <v>5488</v>
      </c>
      <c r="C210" s="182" t="s">
        <v>1331</v>
      </c>
      <c r="D210" s="182"/>
      <c r="E210" s="182"/>
      <c r="F210" s="10" t="s">
        <v>35</v>
      </c>
      <c r="G210" s="12">
        <v>6</v>
      </c>
      <c r="H210" s="12"/>
      <c r="I210" s="13">
        <v>69046</v>
      </c>
      <c r="J210" s="72"/>
      <c r="K210" s="131"/>
      <c r="L210" s="72">
        <v>69046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80249.880205475405</v>
      </c>
      <c r="T210" s="2">
        <f t="shared" si="7"/>
        <v>80249.880205475405</v>
      </c>
    </row>
    <row r="211" spans="1:20" s="2" customFormat="1" ht="15" x14ac:dyDescent="0.25">
      <c r="A211" s="10" t="s">
        <v>309</v>
      </c>
      <c r="B211" s="11" t="s">
        <v>1340</v>
      </c>
      <c r="C211" s="182" t="s">
        <v>1341</v>
      </c>
      <c r="D211" s="182"/>
      <c r="E211" s="182"/>
      <c r="F211" s="10" t="s">
        <v>21</v>
      </c>
      <c r="G211" s="12">
        <v>250</v>
      </c>
      <c r="H211" s="12"/>
      <c r="I211" s="13">
        <v>30916</v>
      </c>
      <c r="J211" s="72"/>
      <c r="K211" s="131"/>
      <c r="L211" s="72">
        <v>30916</v>
      </c>
      <c r="M211" s="13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35932.643403419199</v>
      </c>
      <c r="T211" s="2">
        <f t="shared" si="7"/>
        <v>35932.643403419199</v>
      </c>
    </row>
    <row r="212" spans="1:20" s="2" customFormat="1" ht="15" x14ac:dyDescent="0.25">
      <c r="A212" s="206" t="s">
        <v>1363</v>
      </c>
      <c r="B212" s="207"/>
      <c r="C212" s="207"/>
      <c r="D212" s="207"/>
      <c r="E212" s="207"/>
      <c r="F212" s="207"/>
      <c r="G212" s="207"/>
      <c r="H212" s="207"/>
      <c r="I212" s="207"/>
      <c r="J212" s="207"/>
      <c r="K212" s="207"/>
      <c r="L212" s="208"/>
      <c r="M212" s="12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10" t="s">
        <v>313</v>
      </c>
      <c r="B213" s="11" t="s">
        <v>724</v>
      </c>
      <c r="C213" s="182" t="s">
        <v>725</v>
      </c>
      <c r="D213" s="182"/>
      <c r="E213" s="182"/>
      <c r="F213" s="10" t="s">
        <v>726</v>
      </c>
      <c r="G213" s="36">
        <v>0.55900000000000005</v>
      </c>
      <c r="H213" s="36"/>
      <c r="I213" s="13">
        <v>7351</v>
      </c>
      <c r="J213" s="72"/>
      <c r="K213" s="131"/>
      <c r="L213" s="72">
        <v>853</v>
      </c>
      <c r="M213" s="1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8543.8239635960108</v>
      </c>
      <c r="T213" s="2">
        <f t="shared" si="7"/>
        <v>991.41366357602999</v>
      </c>
    </row>
    <row r="214" spans="1:20" s="2" customFormat="1" ht="15" x14ac:dyDescent="0.25">
      <c r="A214" s="14"/>
      <c r="B214" s="15"/>
      <c r="C214" s="15"/>
      <c r="D214" s="15"/>
      <c r="E214" s="16" t="s">
        <v>18</v>
      </c>
      <c r="F214" s="16"/>
      <c r="G214" s="17"/>
      <c r="H214" s="17"/>
      <c r="I214" s="18">
        <v>16658</v>
      </c>
      <c r="J214" s="114"/>
      <c r="K214" s="138"/>
      <c r="L214" s="151"/>
      <c r="M214" s="19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19361.041978721601</v>
      </c>
      <c r="T214" s="2">
        <f t="shared" si="7"/>
        <v>0</v>
      </c>
    </row>
    <row r="215" spans="1:20" s="2" customFormat="1" ht="22.5" x14ac:dyDescent="0.25">
      <c r="A215" s="20"/>
      <c r="B215" s="21" t="s">
        <v>727</v>
      </c>
      <c r="C215" s="183" t="s">
        <v>728</v>
      </c>
      <c r="D215" s="183"/>
      <c r="E215" s="183"/>
      <c r="F215" s="22" t="s">
        <v>71</v>
      </c>
      <c r="G215" s="17" t="s">
        <v>5489</v>
      </c>
      <c r="H215" s="17"/>
      <c r="I215" s="23">
        <v>65.2</v>
      </c>
      <c r="J215" s="109"/>
      <c r="K215" s="132"/>
      <c r="L215" s="147">
        <v>65.2</v>
      </c>
      <c r="M215" s="24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75.779801717652006</v>
      </c>
      <c r="T215" s="2">
        <f t="shared" si="7"/>
        <v>75.779801717652006</v>
      </c>
    </row>
    <row r="216" spans="1:20" s="2" customFormat="1" ht="22.5" x14ac:dyDescent="0.25">
      <c r="A216" s="20"/>
      <c r="B216" s="21" t="s">
        <v>730</v>
      </c>
      <c r="C216" s="183" t="s">
        <v>731</v>
      </c>
      <c r="D216" s="183"/>
      <c r="E216" s="183"/>
      <c r="F216" s="22" t="s">
        <v>71</v>
      </c>
      <c r="G216" s="17" t="s">
        <v>5490</v>
      </c>
      <c r="H216" s="17"/>
      <c r="I216" s="23">
        <v>9.4600000000000009</v>
      </c>
      <c r="J216" s="109"/>
      <c r="K216" s="132"/>
      <c r="L216" s="147">
        <v>9.4600000000000009</v>
      </c>
      <c r="M216" s="24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10.9950448504446</v>
      </c>
      <c r="T216" s="2">
        <f t="shared" si="7"/>
        <v>10.9950448504446</v>
      </c>
    </row>
    <row r="217" spans="1:20" s="2" customFormat="1" ht="22.5" x14ac:dyDescent="0.25">
      <c r="A217" s="20"/>
      <c r="B217" s="21" t="s">
        <v>733</v>
      </c>
      <c r="C217" s="183" t="s">
        <v>734</v>
      </c>
      <c r="D217" s="183"/>
      <c r="E217" s="183"/>
      <c r="F217" s="22" t="s">
        <v>71</v>
      </c>
      <c r="G217" s="17" t="s">
        <v>5491</v>
      </c>
      <c r="H217" s="17"/>
      <c r="I217" s="23">
        <v>23.16</v>
      </c>
      <c r="J217" s="109"/>
      <c r="K217" s="132"/>
      <c r="L217" s="147">
        <v>23.16</v>
      </c>
      <c r="M217" s="24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26.9181013463316</v>
      </c>
      <c r="T217" s="2">
        <f t="shared" si="7"/>
        <v>26.9181013463316</v>
      </c>
    </row>
    <row r="218" spans="1:20" s="2" customFormat="1" ht="22.5" x14ac:dyDescent="0.25">
      <c r="A218" s="20"/>
      <c r="B218" s="21" t="s">
        <v>736</v>
      </c>
      <c r="C218" s="183" t="s">
        <v>737</v>
      </c>
      <c r="D218" s="183"/>
      <c r="E218" s="183"/>
      <c r="F218" s="22" t="s">
        <v>71</v>
      </c>
      <c r="G218" s="17" t="s">
        <v>5492</v>
      </c>
      <c r="H218" s="17"/>
      <c r="I218" s="23">
        <v>0.66</v>
      </c>
      <c r="J218" s="109"/>
      <c r="K218" s="132"/>
      <c r="L218" s="147">
        <v>0.66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0.7670961523566</v>
      </c>
      <c r="T218" s="2">
        <f t="shared" si="7"/>
        <v>0.7670961523566</v>
      </c>
    </row>
    <row r="219" spans="1:20" s="2" customFormat="1" ht="22.5" x14ac:dyDescent="0.25">
      <c r="A219" s="10" t="s">
        <v>316</v>
      </c>
      <c r="B219" s="11" t="s">
        <v>5493</v>
      </c>
      <c r="C219" s="182" t="s">
        <v>5494</v>
      </c>
      <c r="D219" s="182"/>
      <c r="E219" s="182"/>
      <c r="F219" s="10" t="s">
        <v>35</v>
      </c>
      <c r="G219" s="12">
        <v>40</v>
      </c>
      <c r="H219" s="12"/>
      <c r="I219" s="13">
        <v>17549</v>
      </c>
      <c r="J219" s="72"/>
      <c r="K219" s="131"/>
      <c r="L219" s="72">
        <v>17549</v>
      </c>
      <c r="M219" s="13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20396.621784402902</v>
      </c>
      <c r="T219" s="2">
        <f t="shared" si="7"/>
        <v>20396.621784402902</v>
      </c>
    </row>
    <row r="220" spans="1:20" s="2" customFormat="1" ht="22.5" x14ac:dyDescent="0.25">
      <c r="A220" s="10" t="s">
        <v>320</v>
      </c>
      <c r="B220" s="11" t="s">
        <v>5495</v>
      </c>
      <c r="C220" s="182" t="s">
        <v>1373</v>
      </c>
      <c r="D220" s="182"/>
      <c r="E220" s="182"/>
      <c r="F220" s="10" t="s">
        <v>35</v>
      </c>
      <c r="G220" s="12">
        <v>1</v>
      </c>
      <c r="H220" s="12"/>
      <c r="I220" s="13">
        <v>3840</v>
      </c>
      <c r="J220" s="72"/>
      <c r="K220" s="131"/>
      <c r="L220" s="72">
        <v>3840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4463.1048864384002</v>
      </c>
      <c r="T220" s="2">
        <f t="shared" si="7"/>
        <v>4463.1048864384002</v>
      </c>
    </row>
    <row r="221" spans="1:20" s="2" customFormat="1" ht="15" x14ac:dyDescent="0.25">
      <c r="A221" s="206" t="s">
        <v>1374</v>
      </c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8"/>
      <c r="M221" s="12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:20" s="2" customFormat="1" ht="56.25" x14ac:dyDescent="0.25">
      <c r="A222" s="10" t="s">
        <v>323</v>
      </c>
      <c r="B222" s="11" t="s">
        <v>761</v>
      </c>
      <c r="C222" s="182" t="s">
        <v>762</v>
      </c>
      <c r="D222" s="182"/>
      <c r="E222" s="182"/>
      <c r="F222" s="10" t="s">
        <v>763</v>
      </c>
      <c r="G222" s="31">
        <v>0.17</v>
      </c>
      <c r="H222" s="31"/>
      <c r="I222" s="13">
        <v>709</v>
      </c>
      <c r="J222" s="72"/>
      <c r="K222" s="131"/>
      <c r="L222" s="72">
        <v>203</v>
      </c>
      <c r="M222" s="13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824.04723033459004</v>
      </c>
      <c r="T222" s="2">
        <f t="shared" si="7"/>
        <v>235.94018019453</v>
      </c>
    </row>
    <row r="223" spans="1:20" s="2" customFormat="1" ht="15" x14ac:dyDescent="0.25">
      <c r="A223" s="14"/>
      <c r="B223" s="15"/>
      <c r="C223" s="15"/>
      <c r="D223" s="15"/>
      <c r="E223" s="16" t="s">
        <v>18</v>
      </c>
      <c r="F223" s="16"/>
      <c r="G223" s="17"/>
      <c r="H223" s="17"/>
      <c r="I223" s="18">
        <v>1402</v>
      </c>
      <c r="J223" s="114"/>
      <c r="K223" s="138"/>
      <c r="L223" s="151"/>
      <c r="M223" s="19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1629.4981903090199</v>
      </c>
      <c r="T223" s="2">
        <f t="shared" si="7"/>
        <v>0</v>
      </c>
    </row>
    <row r="224" spans="1:20" s="2" customFormat="1" ht="22.5" x14ac:dyDescent="0.25">
      <c r="A224" s="20"/>
      <c r="B224" s="21" t="s">
        <v>764</v>
      </c>
      <c r="C224" s="183" t="s">
        <v>765</v>
      </c>
      <c r="D224" s="183"/>
      <c r="E224" s="183"/>
      <c r="F224" s="22" t="s">
        <v>71</v>
      </c>
      <c r="G224" s="17" t="s">
        <v>5496</v>
      </c>
      <c r="H224" s="17"/>
      <c r="I224" s="23">
        <v>23.44</v>
      </c>
      <c r="J224" s="109"/>
      <c r="K224" s="132"/>
      <c r="L224" s="147">
        <v>23.44</v>
      </c>
      <c r="M224" s="24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27.243536077634399</v>
      </c>
      <c r="T224" s="2">
        <f t="shared" si="7"/>
        <v>27.243536077634399</v>
      </c>
    </row>
    <row r="225" spans="1:20" s="2" customFormat="1" ht="22.5" x14ac:dyDescent="0.25">
      <c r="A225" s="10" t="s">
        <v>327</v>
      </c>
      <c r="B225" s="11" t="s">
        <v>5497</v>
      </c>
      <c r="C225" s="182" t="s">
        <v>1377</v>
      </c>
      <c r="D225" s="182"/>
      <c r="E225" s="182"/>
      <c r="F225" s="10" t="s">
        <v>21</v>
      </c>
      <c r="G225" s="32">
        <v>3.4</v>
      </c>
      <c r="H225" s="32"/>
      <c r="I225" s="13">
        <v>1251</v>
      </c>
      <c r="J225" s="72"/>
      <c r="K225" s="131"/>
      <c r="L225" s="72">
        <v>1251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1453.99588878501</v>
      </c>
      <c r="T225" s="2">
        <f t="shared" si="7"/>
        <v>1453.99588878501</v>
      </c>
    </row>
    <row r="226" spans="1:20" s="2" customFormat="1" ht="15" x14ac:dyDescent="0.25">
      <c r="A226" s="206" t="s">
        <v>1378</v>
      </c>
      <c r="B226" s="207"/>
      <c r="C226" s="207"/>
      <c r="D226" s="207"/>
      <c r="E226" s="207"/>
      <c r="F226" s="207"/>
      <c r="G226" s="207"/>
      <c r="H226" s="207"/>
      <c r="I226" s="207"/>
      <c r="J226" s="207"/>
      <c r="K226" s="207"/>
      <c r="L226" s="208"/>
      <c r="M226" s="12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:20" s="2" customFormat="1" ht="33.75" x14ac:dyDescent="0.25">
      <c r="A227" s="10" t="s">
        <v>331</v>
      </c>
      <c r="B227" s="11" t="s">
        <v>1275</v>
      </c>
      <c r="C227" s="182" t="s">
        <v>1276</v>
      </c>
      <c r="D227" s="182"/>
      <c r="E227" s="182"/>
      <c r="F227" s="10" t="s">
        <v>353</v>
      </c>
      <c r="G227" s="31">
        <v>0.03</v>
      </c>
      <c r="H227" s="31"/>
      <c r="I227" s="13">
        <v>718</v>
      </c>
      <c r="J227" s="72"/>
      <c r="K227" s="131"/>
      <c r="L227" s="72">
        <v>11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834.50763241217999</v>
      </c>
      <c r="T227" s="2">
        <f t="shared" si="7"/>
        <v>12.784935872609999</v>
      </c>
    </row>
    <row r="228" spans="1:20" s="2" customFormat="1" ht="15" x14ac:dyDescent="0.25">
      <c r="A228" s="14"/>
      <c r="B228" s="15"/>
      <c r="C228" s="15"/>
      <c r="D228" s="15"/>
      <c r="E228" s="16" t="s">
        <v>18</v>
      </c>
      <c r="F228" s="16"/>
      <c r="G228" s="17"/>
      <c r="H228" s="17"/>
      <c r="I228" s="18">
        <v>2036</v>
      </c>
      <c r="J228" s="114"/>
      <c r="K228" s="138"/>
      <c r="L228" s="151"/>
      <c r="M228" s="19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2366.3754033303599</v>
      </c>
      <c r="T228" s="2">
        <f t="shared" si="7"/>
        <v>0</v>
      </c>
    </row>
    <row r="229" spans="1:20" s="2" customFormat="1" ht="22.5" x14ac:dyDescent="0.25">
      <c r="A229" s="20"/>
      <c r="B229" s="21" t="s">
        <v>354</v>
      </c>
      <c r="C229" s="183" t="s">
        <v>355</v>
      </c>
      <c r="D229" s="183"/>
      <c r="E229" s="183"/>
      <c r="F229" s="22" t="s">
        <v>71</v>
      </c>
      <c r="G229" s="17" t="s">
        <v>5498</v>
      </c>
      <c r="H229" s="17"/>
      <c r="I229" s="23">
        <v>0.24</v>
      </c>
      <c r="J229" s="109"/>
      <c r="K229" s="132"/>
      <c r="L229" s="147">
        <v>0.24</v>
      </c>
      <c r="M229" s="24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0.27894405540240003</v>
      </c>
      <c r="T229" s="2">
        <f t="shared" si="7"/>
        <v>0.27894405540240003</v>
      </c>
    </row>
    <row r="230" spans="1:20" s="2" customFormat="1" ht="22.5" x14ac:dyDescent="0.25">
      <c r="A230" s="20"/>
      <c r="B230" s="21" t="s">
        <v>335</v>
      </c>
      <c r="C230" s="183" t="s">
        <v>336</v>
      </c>
      <c r="D230" s="183"/>
      <c r="E230" s="183"/>
      <c r="F230" s="22" t="s">
        <v>282</v>
      </c>
      <c r="G230" s="17" t="s">
        <v>5499</v>
      </c>
      <c r="H230" s="17"/>
      <c r="I230" s="23">
        <v>0.09</v>
      </c>
      <c r="J230" s="109"/>
      <c r="K230" s="132"/>
      <c r="L230" s="147">
        <v>0.09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0.1046040207759</v>
      </c>
      <c r="T230" s="2">
        <f t="shared" si="7"/>
        <v>0.1046040207759</v>
      </c>
    </row>
    <row r="231" spans="1:20" s="2" customFormat="1" ht="22.5" x14ac:dyDescent="0.25">
      <c r="A231" s="20"/>
      <c r="B231" s="21" t="s">
        <v>176</v>
      </c>
      <c r="C231" s="183" t="s">
        <v>177</v>
      </c>
      <c r="D231" s="183"/>
      <c r="E231" s="183"/>
      <c r="F231" s="22" t="s">
        <v>71</v>
      </c>
      <c r="G231" s="17" t="s">
        <v>5500</v>
      </c>
      <c r="H231" s="17"/>
      <c r="I231" s="23">
        <v>0.14000000000000001</v>
      </c>
      <c r="J231" s="109"/>
      <c r="K231" s="132"/>
      <c r="L231" s="147">
        <v>0.14000000000000001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ref="S231:S286" si="8">I231*N231*O231*P231*Q231*R231</f>
        <v>0.16271736565139999</v>
      </c>
      <c r="T231" s="2">
        <f t="shared" ref="T231:T286" si="9">L231*N231*O231*P231*Q231*R231</f>
        <v>0.16271736565139999</v>
      </c>
    </row>
    <row r="232" spans="1:20" s="2" customFormat="1" ht="22.5" x14ac:dyDescent="0.25">
      <c r="A232" s="20"/>
      <c r="B232" s="21" t="s">
        <v>179</v>
      </c>
      <c r="C232" s="183" t="s">
        <v>180</v>
      </c>
      <c r="D232" s="183"/>
      <c r="E232" s="183"/>
      <c r="F232" s="22" t="s">
        <v>71</v>
      </c>
      <c r="G232" s="17" t="s">
        <v>5501</v>
      </c>
      <c r="H232" s="17"/>
      <c r="I232" s="23">
        <v>0.51</v>
      </c>
      <c r="J232" s="109"/>
      <c r="K232" s="132"/>
      <c r="L232" s="147">
        <v>0.51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0.59275611773009995</v>
      </c>
      <c r="T232" s="2">
        <f t="shared" si="9"/>
        <v>0.59275611773009995</v>
      </c>
    </row>
    <row r="233" spans="1:20" s="2" customFormat="1" ht="22.5" x14ac:dyDescent="0.25">
      <c r="A233" s="20"/>
      <c r="B233" s="21" t="s">
        <v>360</v>
      </c>
      <c r="C233" s="183" t="s">
        <v>361</v>
      </c>
      <c r="D233" s="183"/>
      <c r="E233" s="183"/>
      <c r="F233" s="22" t="s">
        <v>71</v>
      </c>
      <c r="G233" s="17" t="s">
        <v>5502</v>
      </c>
      <c r="H233" s="17"/>
      <c r="I233" s="23">
        <v>0.15</v>
      </c>
      <c r="J233" s="109"/>
      <c r="K233" s="132"/>
      <c r="L233" s="147">
        <v>0.15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0.1743400346265</v>
      </c>
      <c r="T233" s="2">
        <f t="shared" si="9"/>
        <v>0.1743400346265</v>
      </c>
    </row>
    <row r="234" spans="1:20" s="2" customFormat="1" ht="22.5" x14ac:dyDescent="0.25">
      <c r="A234" s="20"/>
      <c r="B234" s="21" t="s">
        <v>182</v>
      </c>
      <c r="C234" s="183" t="s">
        <v>183</v>
      </c>
      <c r="D234" s="183"/>
      <c r="E234" s="183"/>
      <c r="F234" s="22" t="s">
        <v>21</v>
      </c>
      <c r="G234" s="17" t="s">
        <v>5503</v>
      </c>
      <c r="H234" s="17"/>
      <c r="I234" s="23">
        <v>0.05</v>
      </c>
      <c r="J234" s="109"/>
      <c r="K234" s="132"/>
      <c r="L234" s="147">
        <v>0.05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5.8113344875500003E-2</v>
      </c>
      <c r="T234" s="2">
        <f t="shared" si="9"/>
        <v>5.8113344875500003E-2</v>
      </c>
    </row>
    <row r="235" spans="1:20" s="2" customFormat="1" ht="22.5" x14ac:dyDescent="0.25">
      <c r="A235" s="25" t="s">
        <v>344</v>
      </c>
      <c r="B235" s="26" t="s">
        <v>364</v>
      </c>
      <c r="C235" s="186" t="s">
        <v>365</v>
      </c>
      <c r="D235" s="186"/>
      <c r="E235" s="186"/>
      <c r="F235" s="27" t="s">
        <v>79</v>
      </c>
      <c r="G235" s="28" t="s">
        <v>347</v>
      </c>
      <c r="H235" s="28"/>
      <c r="I235" s="29">
        <v>0</v>
      </c>
      <c r="J235" s="110"/>
      <c r="K235" s="133"/>
      <c r="L235" s="148">
        <v>0</v>
      </c>
      <c r="M235" s="30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:20" s="2" customFormat="1" ht="22.5" x14ac:dyDescent="0.25">
      <c r="A236" s="25" t="s">
        <v>344</v>
      </c>
      <c r="B236" s="26" t="s">
        <v>366</v>
      </c>
      <c r="C236" s="186" t="s">
        <v>367</v>
      </c>
      <c r="D236" s="186"/>
      <c r="E236" s="186"/>
      <c r="F236" s="27" t="s">
        <v>21</v>
      </c>
      <c r="G236" s="28" t="s">
        <v>347</v>
      </c>
      <c r="H236" s="28"/>
      <c r="I236" s="29">
        <v>0</v>
      </c>
      <c r="J236" s="110"/>
      <c r="K236" s="133"/>
      <c r="L236" s="148">
        <v>0</v>
      </c>
      <c r="M236" s="30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:20" s="2" customFormat="1" ht="22.5" x14ac:dyDescent="0.25">
      <c r="A237" s="20"/>
      <c r="B237" s="21" t="s">
        <v>368</v>
      </c>
      <c r="C237" s="183" t="s">
        <v>369</v>
      </c>
      <c r="D237" s="183"/>
      <c r="E237" s="183"/>
      <c r="F237" s="22" t="s">
        <v>21</v>
      </c>
      <c r="G237" s="17" t="s">
        <v>5504</v>
      </c>
      <c r="H237" s="17"/>
      <c r="I237" s="23">
        <v>0</v>
      </c>
      <c r="J237" s="109"/>
      <c r="K237" s="132"/>
      <c r="L237" s="147">
        <v>0</v>
      </c>
      <c r="M237" s="24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20"/>
      <c r="B238" s="21" t="s">
        <v>371</v>
      </c>
      <c r="C238" s="183" t="s">
        <v>372</v>
      </c>
      <c r="D238" s="183"/>
      <c r="E238" s="183"/>
      <c r="F238" s="22" t="s">
        <v>282</v>
      </c>
      <c r="G238" s="17" t="s">
        <v>373</v>
      </c>
      <c r="H238" s="17"/>
      <c r="I238" s="23">
        <v>0.02</v>
      </c>
      <c r="J238" s="109"/>
      <c r="K238" s="132"/>
      <c r="L238" s="147">
        <v>0.02</v>
      </c>
      <c r="M238" s="24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2.32453379502E-2</v>
      </c>
      <c r="T238" s="2">
        <f t="shared" si="9"/>
        <v>2.32453379502E-2</v>
      </c>
    </row>
    <row r="239" spans="1:20" s="2" customFormat="1" ht="22.5" x14ac:dyDescent="0.25">
      <c r="A239" s="10" t="s">
        <v>350</v>
      </c>
      <c r="B239" s="11" t="s">
        <v>5455</v>
      </c>
      <c r="C239" s="182" t="s">
        <v>1286</v>
      </c>
      <c r="D239" s="182"/>
      <c r="E239" s="182"/>
      <c r="F239" s="10" t="s">
        <v>165</v>
      </c>
      <c r="G239" s="12">
        <v>3</v>
      </c>
      <c r="H239" s="12"/>
      <c r="I239" s="13">
        <v>393</v>
      </c>
      <c r="J239" s="72"/>
      <c r="K239" s="131"/>
      <c r="L239" s="72">
        <v>393</v>
      </c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456.77089072143002</v>
      </c>
      <c r="T239" s="2">
        <f t="shared" si="9"/>
        <v>456.77089072143002</v>
      </c>
    </row>
    <row r="240" spans="1:20" s="2" customFormat="1" ht="22.5" x14ac:dyDescent="0.25">
      <c r="A240" s="10" t="s">
        <v>374</v>
      </c>
      <c r="B240" s="11" t="s">
        <v>5505</v>
      </c>
      <c r="C240" s="182" t="s">
        <v>5506</v>
      </c>
      <c r="D240" s="182"/>
      <c r="E240" s="182"/>
      <c r="F240" s="10" t="s">
        <v>35</v>
      </c>
      <c r="G240" s="12">
        <v>6</v>
      </c>
      <c r="H240" s="12"/>
      <c r="I240" s="13">
        <v>6658</v>
      </c>
      <c r="J240" s="72"/>
      <c r="K240" s="131"/>
      <c r="L240" s="72">
        <v>6658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7738.3730036215802</v>
      </c>
      <c r="T240" s="2">
        <f t="shared" si="9"/>
        <v>7738.3730036215802</v>
      </c>
    </row>
    <row r="241" spans="1:20" s="2" customFormat="1" ht="33.75" x14ac:dyDescent="0.25">
      <c r="A241" s="10" t="s">
        <v>377</v>
      </c>
      <c r="B241" s="11" t="s">
        <v>5458</v>
      </c>
      <c r="C241" s="182" t="s">
        <v>5459</v>
      </c>
      <c r="D241" s="182"/>
      <c r="E241" s="182"/>
      <c r="F241" s="10" t="s">
        <v>353</v>
      </c>
      <c r="G241" s="31">
        <v>0.03</v>
      </c>
      <c r="H241" s="31"/>
      <c r="I241" s="13">
        <v>718</v>
      </c>
      <c r="J241" s="72"/>
      <c r="K241" s="131"/>
      <c r="L241" s="72">
        <v>11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834.50763241217999</v>
      </c>
      <c r="T241" s="2">
        <f t="shared" si="9"/>
        <v>12.784935872609999</v>
      </c>
    </row>
    <row r="242" spans="1:20" s="2" customFormat="1" ht="15" x14ac:dyDescent="0.25">
      <c r="A242" s="14"/>
      <c r="B242" s="15"/>
      <c r="C242" s="15"/>
      <c r="D242" s="15"/>
      <c r="E242" s="16" t="s">
        <v>18</v>
      </c>
      <c r="F242" s="16"/>
      <c r="G242" s="17"/>
      <c r="H242" s="17"/>
      <c r="I242" s="18">
        <v>2036</v>
      </c>
      <c r="J242" s="114"/>
      <c r="K242" s="138"/>
      <c r="L242" s="151"/>
      <c r="M242" s="19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2366.3754033303599</v>
      </c>
      <c r="T242" s="2">
        <f t="shared" si="9"/>
        <v>0</v>
      </c>
    </row>
    <row r="243" spans="1:20" s="2" customFormat="1" ht="22.5" x14ac:dyDescent="0.25">
      <c r="A243" s="20"/>
      <c r="B243" s="21" t="s">
        <v>354</v>
      </c>
      <c r="C243" s="183" t="s">
        <v>355</v>
      </c>
      <c r="D243" s="183"/>
      <c r="E243" s="183"/>
      <c r="F243" s="22" t="s">
        <v>71</v>
      </c>
      <c r="G243" s="17" t="s">
        <v>5498</v>
      </c>
      <c r="H243" s="17"/>
      <c r="I243" s="23">
        <v>0.24</v>
      </c>
      <c r="J243" s="109"/>
      <c r="K243" s="132"/>
      <c r="L243" s="147">
        <v>0.24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0.27894405540240003</v>
      </c>
      <c r="T243" s="2">
        <f t="shared" si="9"/>
        <v>0.27894405540240003</v>
      </c>
    </row>
    <row r="244" spans="1:20" s="2" customFormat="1" ht="22.5" x14ac:dyDescent="0.25">
      <c r="A244" s="20"/>
      <c r="B244" s="21" t="s">
        <v>335</v>
      </c>
      <c r="C244" s="183" t="s">
        <v>336</v>
      </c>
      <c r="D244" s="183"/>
      <c r="E244" s="183"/>
      <c r="F244" s="22" t="s">
        <v>282</v>
      </c>
      <c r="G244" s="17" t="s">
        <v>5499</v>
      </c>
      <c r="H244" s="17"/>
      <c r="I244" s="23">
        <v>0.09</v>
      </c>
      <c r="J244" s="109"/>
      <c r="K244" s="132"/>
      <c r="L244" s="147">
        <v>0.09</v>
      </c>
      <c r="M244" s="24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0.1046040207759</v>
      </c>
      <c r="T244" s="2">
        <f t="shared" si="9"/>
        <v>0.1046040207759</v>
      </c>
    </row>
    <row r="245" spans="1:20" s="2" customFormat="1" ht="22.5" x14ac:dyDescent="0.25">
      <c r="A245" s="20"/>
      <c r="B245" s="21" t="s">
        <v>176</v>
      </c>
      <c r="C245" s="183" t="s">
        <v>177</v>
      </c>
      <c r="D245" s="183"/>
      <c r="E245" s="183"/>
      <c r="F245" s="22" t="s">
        <v>71</v>
      </c>
      <c r="G245" s="17" t="s">
        <v>5500</v>
      </c>
      <c r="H245" s="17"/>
      <c r="I245" s="23">
        <v>0.14000000000000001</v>
      </c>
      <c r="J245" s="109"/>
      <c r="K245" s="132"/>
      <c r="L245" s="147">
        <v>0.14000000000000001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0.16271736565139999</v>
      </c>
      <c r="T245" s="2">
        <f t="shared" si="9"/>
        <v>0.16271736565139999</v>
      </c>
    </row>
    <row r="246" spans="1:20" s="2" customFormat="1" ht="22.5" x14ac:dyDescent="0.25">
      <c r="A246" s="20"/>
      <c r="B246" s="21" t="s">
        <v>179</v>
      </c>
      <c r="C246" s="183" t="s">
        <v>180</v>
      </c>
      <c r="D246" s="183"/>
      <c r="E246" s="183"/>
      <c r="F246" s="22" t="s">
        <v>71</v>
      </c>
      <c r="G246" s="17" t="s">
        <v>5501</v>
      </c>
      <c r="H246" s="17"/>
      <c r="I246" s="23">
        <v>0.51</v>
      </c>
      <c r="J246" s="109"/>
      <c r="K246" s="132"/>
      <c r="L246" s="147">
        <v>0.51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0.59275611773009995</v>
      </c>
      <c r="T246" s="2">
        <f t="shared" si="9"/>
        <v>0.59275611773009995</v>
      </c>
    </row>
    <row r="247" spans="1:20" s="2" customFormat="1" ht="22.5" x14ac:dyDescent="0.25">
      <c r="A247" s="20"/>
      <c r="B247" s="21" t="s">
        <v>360</v>
      </c>
      <c r="C247" s="183" t="s">
        <v>361</v>
      </c>
      <c r="D247" s="183"/>
      <c r="E247" s="183"/>
      <c r="F247" s="22" t="s">
        <v>71</v>
      </c>
      <c r="G247" s="17" t="s">
        <v>5502</v>
      </c>
      <c r="H247" s="17"/>
      <c r="I247" s="23">
        <v>0.15</v>
      </c>
      <c r="J247" s="109"/>
      <c r="K247" s="132"/>
      <c r="L247" s="147">
        <v>0.15</v>
      </c>
      <c r="M247" s="24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0.1743400346265</v>
      </c>
      <c r="T247" s="2">
        <f t="shared" si="9"/>
        <v>0.1743400346265</v>
      </c>
    </row>
    <row r="248" spans="1:20" s="2" customFormat="1" ht="22.5" x14ac:dyDescent="0.25">
      <c r="A248" s="20"/>
      <c r="B248" s="21" t="s">
        <v>182</v>
      </c>
      <c r="C248" s="183" t="s">
        <v>183</v>
      </c>
      <c r="D248" s="183"/>
      <c r="E248" s="183"/>
      <c r="F248" s="22" t="s">
        <v>21</v>
      </c>
      <c r="G248" s="17" t="s">
        <v>5503</v>
      </c>
      <c r="H248" s="17"/>
      <c r="I248" s="23">
        <v>0.05</v>
      </c>
      <c r="J248" s="109"/>
      <c r="K248" s="132"/>
      <c r="L248" s="147">
        <v>0.05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5.8113344875500003E-2</v>
      </c>
      <c r="T248" s="2">
        <f t="shared" si="9"/>
        <v>5.8113344875500003E-2</v>
      </c>
    </row>
    <row r="249" spans="1:20" s="2" customFormat="1" ht="22.5" x14ac:dyDescent="0.25">
      <c r="A249" s="25" t="s">
        <v>344</v>
      </c>
      <c r="B249" s="26" t="s">
        <v>364</v>
      </c>
      <c r="C249" s="186" t="s">
        <v>365</v>
      </c>
      <c r="D249" s="186"/>
      <c r="E249" s="186"/>
      <c r="F249" s="27" t="s">
        <v>79</v>
      </c>
      <c r="G249" s="28" t="s">
        <v>347</v>
      </c>
      <c r="H249" s="28"/>
      <c r="I249" s="29">
        <v>0</v>
      </c>
      <c r="J249" s="110"/>
      <c r="K249" s="133"/>
      <c r="L249" s="148">
        <v>0</v>
      </c>
      <c r="M249" s="30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:20" s="2" customFormat="1" ht="22.5" x14ac:dyDescent="0.25">
      <c r="A250" s="25" t="s">
        <v>344</v>
      </c>
      <c r="B250" s="26" t="s">
        <v>366</v>
      </c>
      <c r="C250" s="186" t="s">
        <v>367</v>
      </c>
      <c r="D250" s="186"/>
      <c r="E250" s="186"/>
      <c r="F250" s="27" t="s">
        <v>21</v>
      </c>
      <c r="G250" s="28" t="s">
        <v>347</v>
      </c>
      <c r="H250" s="28"/>
      <c r="I250" s="29">
        <v>0</v>
      </c>
      <c r="J250" s="110"/>
      <c r="K250" s="133"/>
      <c r="L250" s="148">
        <v>0</v>
      </c>
      <c r="M250" s="30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:20" s="2" customFormat="1" ht="22.5" x14ac:dyDescent="0.25">
      <c r="A251" s="20"/>
      <c r="B251" s="21" t="s">
        <v>368</v>
      </c>
      <c r="C251" s="183" t="s">
        <v>369</v>
      </c>
      <c r="D251" s="183"/>
      <c r="E251" s="183"/>
      <c r="F251" s="22" t="s">
        <v>21</v>
      </c>
      <c r="G251" s="17" t="s">
        <v>5507</v>
      </c>
      <c r="H251" s="17"/>
      <c r="I251" s="23">
        <v>0</v>
      </c>
      <c r="J251" s="109"/>
      <c r="K251" s="132"/>
      <c r="L251" s="147">
        <v>0</v>
      </c>
      <c r="M251" s="24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0"/>
      <c r="B252" s="21" t="s">
        <v>371</v>
      </c>
      <c r="C252" s="183" t="s">
        <v>372</v>
      </c>
      <c r="D252" s="183"/>
      <c r="E252" s="183"/>
      <c r="F252" s="22" t="s">
        <v>282</v>
      </c>
      <c r="G252" s="17" t="s">
        <v>5508</v>
      </c>
      <c r="H252" s="17"/>
      <c r="I252" s="23">
        <v>0.03</v>
      </c>
      <c r="J252" s="109"/>
      <c r="K252" s="132"/>
      <c r="L252" s="147">
        <v>0.03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3.4868006925300003E-2</v>
      </c>
      <c r="T252" s="2">
        <f t="shared" si="9"/>
        <v>3.4868006925300003E-2</v>
      </c>
    </row>
    <row r="253" spans="1:20" s="2" customFormat="1" ht="22.5" x14ac:dyDescent="0.25">
      <c r="A253" s="10" t="s">
        <v>380</v>
      </c>
      <c r="B253" s="11" t="s">
        <v>5455</v>
      </c>
      <c r="C253" s="182" t="s">
        <v>5462</v>
      </c>
      <c r="D253" s="182"/>
      <c r="E253" s="182"/>
      <c r="F253" s="10" t="s">
        <v>165</v>
      </c>
      <c r="G253" s="12">
        <v>3</v>
      </c>
      <c r="H253" s="12"/>
      <c r="I253" s="13">
        <v>511</v>
      </c>
      <c r="J253" s="72"/>
      <c r="K253" s="131"/>
      <c r="L253" s="72">
        <v>511</v>
      </c>
      <c r="M253" s="13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593.91838462760995</v>
      </c>
      <c r="T253" s="2">
        <f t="shared" si="9"/>
        <v>593.91838462760995</v>
      </c>
    </row>
    <row r="254" spans="1:20" s="2" customFormat="1" ht="22.5" x14ac:dyDescent="0.25">
      <c r="A254" s="10" t="s">
        <v>383</v>
      </c>
      <c r="B254" s="11" t="s">
        <v>5505</v>
      </c>
      <c r="C254" s="182" t="s">
        <v>5509</v>
      </c>
      <c r="D254" s="182"/>
      <c r="E254" s="182"/>
      <c r="F254" s="10" t="s">
        <v>35</v>
      </c>
      <c r="G254" s="12">
        <v>6</v>
      </c>
      <c r="H254" s="12"/>
      <c r="I254" s="13">
        <v>9890</v>
      </c>
      <c r="J254" s="72"/>
      <c r="K254" s="131"/>
      <c r="L254" s="72">
        <v>9890</v>
      </c>
      <c r="M254" s="13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11494.819616373899</v>
      </c>
      <c r="T254" s="2">
        <f t="shared" si="9"/>
        <v>11494.819616373899</v>
      </c>
    </row>
    <row r="255" spans="1:20" s="2" customFormat="1" ht="33.75" x14ac:dyDescent="0.25">
      <c r="A255" s="10" t="s">
        <v>386</v>
      </c>
      <c r="B255" s="11" t="s">
        <v>458</v>
      </c>
      <c r="C255" s="182" t="s">
        <v>459</v>
      </c>
      <c r="D255" s="182"/>
      <c r="E255" s="182"/>
      <c r="F255" s="10" t="s">
        <v>353</v>
      </c>
      <c r="G255" s="31">
        <v>0.02</v>
      </c>
      <c r="H255" s="31"/>
      <c r="I255" s="13">
        <v>425</v>
      </c>
      <c r="J255" s="72"/>
      <c r="K255" s="131"/>
      <c r="L255" s="72">
        <v>6</v>
      </c>
      <c r="M255" s="13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493.96343144175</v>
      </c>
      <c r="T255" s="2">
        <f t="shared" si="9"/>
        <v>6.9736013850600003</v>
      </c>
    </row>
    <row r="256" spans="1:20" s="2" customFormat="1" ht="15" x14ac:dyDescent="0.25">
      <c r="A256" s="14"/>
      <c r="B256" s="15"/>
      <c r="C256" s="15"/>
      <c r="D256" s="15"/>
      <c r="E256" s="16" t="s">
        <v>18</v>
      </c>
      <c r="F256" s="16"/>
      <c r="G256" s="17"/>
      <c r="H256" s="17"/>
      <c r="I256" s="18">
        <v>1207</v>
      </c>
      <c r="J256" s="114"/>
      <c r="K256" s="138"/>
      <c r="L256" s="151"/>
      <c r="M256" s="19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1402.8561452945701</v>
      </c>
      <c r="T256" s="2">
        <f t="shared" si="9"/>
        <v>0</v>
      </c>
    </row>
    <row r="257" spans="1:20" s="2" customFormat="1" ht="22.5" x14ac:dyDescent="0.25">
      <c r="A257" s="20"/>
      <c r="B257" s="21" t="s">
        <v>354</v>
      </c>
      <c r="C257" s="183" t="s">
        <v>355</v>
      </c>
      <c r="D257" s="183"/>
      <c r="E257" s="183"/>
      <c r="F257" s="22" t="s">
        <v>71</v>
      </c>
      <c r="G257" s="17" t="s">
        <v>5510</v>
      </c>
      <c r="H257" s="17"/>
      <c r="I257" s="23">
        <v>0.11</v>
      </c>
      <c r="J257" s="109"/>
      <c r="K257" s="132"/>
      <c r="L257" s="147">
        <v>0.11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0.12784935872610001</v>
      </c>
      <c r="T257" s="2">
        <f t="shared" si="9"/>
        <v>0.12784935872610001</v>
      </c>
    </row>
    <row r="258" spans="1:20" s="2" customFormat="1" ht="22.5" x14ac:dyDescent="0.25">
      <c r="A258" s="20"/>
      <c r="B258" s="21" t="s">
        <v>335</v>
      </c>
      <c r="C258" s="183" t="s">
        <v>336</v>
      </c>
      <c r="D258" s="183"/>
      <c r="E258" s="183"/>
      <c r="F258" s="22" t="s">
        <v>282</v>
      </c>
      <c r="G258" s="17" t="s">
        <v>5511</v>
      </c>
      <c r="H258" s="17"/>
      <c r="I258" s="23">
        <v>0.05</v>
      </c>
      <c r="J258" s="109"/>
      <c r="K258" s="132"/>
      <c r="L258" s="147">
        <v>0.05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5.8113344875500003E-2</v>
      </c>
      <c r="T258" s="2">
        <f t="shared" si="9"/>
        <v>5.8113344875500003E-2</v>
      </c>
    </row>
    <row r="259" spans="1:20" s="2" customFormat="1" ht="22.5" x14ac:dyDescent="0.25">
      <c r="A259" s="20"/>
      <c r="B259" s="21" t="s">
        <v>176</v>
      </c>
      <c r="C259" s="183" t="s">
        <v>177</v>
      </c>
      <c r="D259" s="183"/>
      <c r="E259" s="183"/>
      <c r="F259" s="22" t="s">
        <v>71</v>
      </c>
      <c r="G259" s="17" t="s">
        <v>5512</v>
      </c>
      <c r="H259" s="17"/>
      <c r="I259" s="23">
        <v>0.09</v>
      </c>
      <c r="J259" s="109"/>
      <c r="K259" s="132"/>
      <c r="L259" s="147">
        <v>0.09</v>
      </c>
      <c r="M259" s="24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0.1046040207759</v>
      </c>
      <c r="T259" s="2">
        <f t="shared" si="9"/>
        <v>0.1046040207759</v>
      </c>
    </row>
    <row r="260" spans="1:20" s="2" customFormat="1" ht="22.5" x14ac:dyDescent="0.25">
      <c r="A260" s="20"/>
      <c r="B260" s="21" t="s">
        <v>179</v>
      </c>
      <c r="C260" s="183" t="s">
        <v>180</v>
      </c>
      <c r="D260" s="183"/>
      <c r="E260" s="183"/>
      <c r="F260" s="22" t="s">
        <v>71</v>
      </c>
      <c r="G260" s="17" t="s">
        <v>3484</v>
      </c>
      <c r="H260" s="17"/>
      <c r="I260" s="23">
        <v>0.34</v>
      </c>
      <c r="J260" s="109"/>
      <c r="K260" s="132"/>
      <c r="L260" s="147">
        <v>0.34</v>
      </c>
      <c r="M260" s="24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0.3951707451534</v>
      </c>
      <c r="T260" s="2">
        <f t="shared" si="9"/>
        <v>0.3951707451534</v>
      </c>
    </row>
    <row r="261" spans="1:20" s="2" customFormat="1" ht="22.5" x14ac:dyDescent="0.25">
      <c r="A261" s="20"/>
      <c r="B261" s="21" t="s">
        <v>360</v>
      </c>
      <c r="C261" s="183" t="s">
        <v>361</v>
      </c>
      <c r="D261" s="183"/>
      <c r="E261" s="183"/>
      <c r="F261" s="22" t="s">
        <v>71</v>
      </c>
      <c r="G261" s="17" t="s">
        <v>5513</v>
      </c>
      <c r="H261" s="17"/>
      <c r="I261" s="23">
        <v>0.04</v>
      </c>
      <c r="J261" s="109"/>
      <c r="K261" s="132"/>
      <c r="L261" s="147">
        <v>0.04</v>
      </c>
      <c r="M261" s="24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4.64906759004E-2</v>
      </c>
      <c r="T261" s="2">
        <f t="shared" si="9"/>
        <v>4.64906759004E-2</v>
      </c>
    </row>
    <row r="262" spans="1:20" s="2" customFormat="1" ht="22.5" x14ac:dyDescent="0.25">
      <c r="A262" s="20"/>
      <c r="B262" s="21" t="s">
        <v>182</v>
      </c>
      <c r="C262" s="183" t="s">
        <v>183</v>
      </c>
      <c r="D262" s="183"/>
      <c r="E262" s="183"/>
      <c r="F262" s="22" t="s">
        <v>21</v>
      </c>
      <c r="G262" s="17" t="s">
        <v>5514</v>
      </c>
      <c r="H262" s="17"/>
      <c r="I262" s="23">
        <v>0.04</v>
      </c>
      <c r="J262" s="109"/>
      <c r="K262" s="132"/>
      <c r="L262" s="147">
        <v>0.04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4.64906759004E-2</v>
      </c>
      <c r="T262" s="2">
        <f t="shared" si="9"/>
        <v>4.64906759004E-2</v>
      </c>
    </row>
    <row r="263" spans="1:20" s="2" customFormat="1" ht="22.5" x14ac:dyDescent="0.25">
      <c r="A263" s="25" t="s">
        <v>344</v>
      </c>
      <c r="B263" s="26" t="s">
        <v>364</v>
      </c>
      <c r="C263" s="186" t="s">
        <v>365</v>
      </c>
      <c r="D263" s="186"/>
      <c r="E263" s="186"/>
      <c r="F263" s="27" t="s">
        <v>79</v>
      </c>
      <c r="G263" s="28" t="s">
        <v>347</v>
      </c>
      <c r="H263" s="28"/>
      <c r="I263" s="29">
        <v>0</v>
      </c>
      <c r="J263" s="110"/>
      <c r="K263" s="133"/>
      <c r="L263" s="148">
        <v>0</v>
      </c>
      <c r="M263" s="30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:20" s="2" customFormat="1" ht="22.5" x14ac:dyDescent="0.25">
      <c r="A264" s="25" t="s">
        <v>344</v>
      </c>
      <c r="B264" s="26" t="s">
        <v>366</v>
      </c>
      <c r="C264" s="186" t="s">
        <v>367</v>
      </c>
      <c r="D264" s="186"/>
      <c r="E264" s="186"/>
      <c r="F264" s="27" t="s">
        <v>21</v>
      </c>
      <c r="G264" s="28" t="s">
        <v>347</v>
      </c>
      <c r="H264" s="28"/>
      <c r="I264" s="29">
        <v>0</v>
      </c>
      <c r="J264" s="110"/>
      <c r="K264" s="133"/>
      <c r="L264" s="148">
        <v>0</v>
      </c>
      <c r="M264" s="30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:20" s="2" customFormat="1" ht="22.5" x14ac:dyDescent="0.25">
      <c r="A265" s="20"/>
      <c r="B265" s="21" t="s">
        <v>368</v>
      </c>
      <c r="C265" s="183" t="s">
        <v>369</v>
      </c>
      <c r="D265" s="183"/>
      <c r="E265" s="183"/>
      <c r="F265" s="22" t="s">
        <v>21</v>
      </c>
      <c r="G265" s="17" t="s">
        <v>5515</v>
      </c>
      <c r="H265" s="17"/>
      <c r="I265" s="23">
        <v>0</v>
      </c>
      <c r="J265" s="109"/>
      <c r="K265" s="132"/>
      <c r="L265" s="147">
        <v>0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:20" s="2" customFormat="1" ht="22.5" x14ac:dyDescent="0.25">
      <c r="A266" s="20"/>
      <c r="B266" s="21" t="s">
        <v>371</v>
      </c>
      <c r="C266" s="183" t="s">
        <v>372</v>
      </c>
      <c r="D266" s="183"/>
      <c r="E266" s="183"/>
      <c r="F266" s="22" t="s">
        <v>282</v>
      </c>
      <c r="G266" s="17" t="s">
        <v>5516</v>
      </c>
      <c r="H266" s="17"/>
      <c r="I266" s="23">
        <v>0.05</v>
      </c>
      <c r="J266" s="109"/>
      <c r="K266" s="132"/>
      <c r="L266" s="147">
        <v>0.05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5.8113344875500003E-2</v>
      </c>
      <c r="T266" s="2">
        <f t="shared" si="9"/>
        <v>5.8113344875500003E-2</v>
      </c>
    </row>
    <row r="267" spans="1:20" s="2" customFormat="1" ht="22.5" x14ac:dyDescent="0.25">
      <c r="A267" s="10" t="s">
        <v>389</v>
      </c>
      <c r="B267" s="11" t="s">
        <v>5517</v>
      </c>
      <c r="C267" s="182" t="s">
        <v>1296</v>
      </c>
      <c r="D267" s="182"/>
      <c r="E267" s="182"/>
      <c r="F267" s="10" t="s">
        <v>165</v>
      </c>
      <c r="G267" s="12">
        <v>2</v>
      </c>
      <c r="H267" s="12"/>
      <c r="I267" s="13">
        <v>474</v>
      </c>
      <c r="J267" s="72"/>
      <c r="K267" s="131"/>
      <c r="L267" s="72">
        <v>474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550.91450941974006</v>
      </c>
      <c r="T267" s="2">
        <f t="shared" si="9"/>
        <v>550.91450941974006</v>
      </c>
    </row>
    <row r="268" spans="1:20" s="2" customFormat="1" ht="33.75" x14ac:dyDescent="0.25">
      <c r="A268" s="10" t="s">
        <v>392</v>
      </c>
      <c r="B268" s="11" t="s">
        <v>1297</v>
      </c>
      <c r="C268" s="182" t="s">
        <v>1298</v>
      </c>
      <c r="D268" s="182"/>
      <c r="E268" s="182"/>
      <c r="F268" s="10" t="s">
        <v>353</v>
      </c>
      <c r="G268" s="31">
        <v>0.65</v>
      </c>
      <c r="H268" s="31"/>
      <c r="I268" s="13">
        <v>13812</v>
      </c>
      <c r="J268" s="72"/>
      <c r="K268" s="131"/>
      <c r="L268" s="72">
        <v>212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16053.230388408099</v>
      </c>
      <c r="T268" s="2">
        <f t="shared" si="9"/>
        <v>246.40058227212</v>
      </c>
    </row>
    <row r="269" spans="1:20" s="2" customFormat="1" ht="15" x14ac:dyDescent="0.25">
      <c r="A269" s="14"/>
      <c r="B269" s="15"/>
      <c r="C269" s="15"/>
      <c r="D269" s="15"/>
      <c r="E269" s="16" t="s">
        <v>18</v>
      </c>
      <c r="F269" s="16"/>
      <c r="G269" s="17"/>
      <c r="H269" s="17"/>
      <c r="I269" s="18">
        <v>39213</v>
      </c>
      <c r="J269" s="114"/>
      <c r="K269" s="138"/>
      <c r="L269" s="151"/>
      <c r="M269" s="19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45575.9718520596</v>
      </c>
      <c r="T269" s="2">
        <f t="shared" si="9"/>
        <v>0</v>
      </c>
    </row>
    <row r="270" spans="1:20" s="2" customFormat="1" ht="22.5" x14ac:dyDescent="0.25">
      <c r="A270" s="20"/>
      <c r="B270" s="21" t="s">
        <v>354</v>
      </c>
      <c r="C270" s="183" t="s">
        <v>355</v>
      </c>
      <c r="D270" s="183"/>
      <c r="E270" s="183"/>
      <c r="F270" s="22" t="s">
        <v>71</v>
      </c>
      <c r="G270" s="17" t="s">
        <v>5518</v>
      </c>
      <c r="H270" s="17"/>
      <c r="I270" s="23">
        <v>3.52</v>
      </c>
      <c r="J270" s="109"/>
      <c r="K270" s="132"/>
      <c r="L270" s="147">
        <v>3.52</v>
      </c>
      <c r="M270" s="24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4.0911794792352003</v>
      </c>
      <c r="T270" s="2">
        <f t="shared" si="9"/>
        <v>4.0911794792352003</v>
      </c>
    </row>
    <row r="271" spans="1:20" s="2" customFormat="1" ht="22.5" x14ac:dyDescent="0.25">
      <c r="A271" s="20"/>
      <c r="B271" s="21" t="s">
        <v>335</v>
      </c>
      <c r="C271" s="183" t="s">
        <v>336</v>
      </c>
      <c r="D271" s="183"/>
      <c r="E271" s="183"/>
      <c r="F271" s="22" t="s">
        <v>282</v>
      </c>
      <c r="G271" s="17" t="s">
        <v>5519</v>
      </c>
      <c r="H271" s="17"/>
      <c r="I271" s="23">
        <v>1.65</v>
      </c>
      <c r="J271" s="109"/>
      <c r="K271" s="132"/>
      <c r="L271" s="147">
        <v>1.65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1.9177403808914999</v>
      </c>
      <c r="T271" s="2">
        <f t="shared" si="9"/>
        <v>1.9177403808914999</v>
      </c>
    </row>
    <row r="272" spans="1:20" s="2" customFormat="1" ht="22.5" x14ac:dyDescent="0.25">
      <c r="A272" s="20"/>
      <c r="B272" s="21" t="s">
        <v>176</v>
      </c>
      <c r="C272" s="183" t="s">
        <v>177</v>
      </c>
      <c r="D272" s="183"/>
      <c r="E272" s="183"/>
      <c r="F272" s="22" t="s">
        <v>71</v>
      </c>
      <c r="G272" s="17" t="s">
        <v>5520</v>
      </c>
      <c r="H272" s="17"/>
      <c r="I272" s="23">
        <v>3.06</v>
      </c>
      <c r="J272" s="109"/>
      <c r="K272" s="132"/>
      <c r="L272" s="147">
        <v>3.06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3.5565367063806002</v>
      </c>
      <c r="T272" s="2">
        <f t="shared" si="9"/>
        <v>3.5565367063806002</v>
      </c>
    </row>
    <row r="273" spans="1:20" s="2" customFormat="1" ht="22.5" x14ac:dyDescent="0.25">
      <c r="A273" s="20"/>
      <c r="B273" s="21" t="s">
        <v>179</v>
      </c>
      <c r="C273" s="183" t="s">
        <v>180</v>
      </c>
      <c r="D273" s="183"/>
      <c r="E273" s="183"/>
      <c r="F273" s="22" t="s">
        <v>71</v>
      </c>
      <c r="G273" s="17" t="s">
        <v>5521</v>
      </c>
      <c r="H273" s="17"/>
      <c r="I273" s="23">
        <v>11.08</v>
      </c>
      <c r="J273" s="109"/>
      <c r="K273" s="132"/>
      <c r="L273" s="147">
        <v>11.08</v>
      </c>
      <c r="M273" s="24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12.877917224410799</v>
      </c>
      <c r="T273" s="2">
        <f t="shared" si="9"/>
        <v>12.877917224410799</v>
      </c>
    </row>
    <row r="274" spans="1:20" s="2" customFormat="1" ht="22.5" x14ac:dyDescent="0.25">
      <c r="A274" s="20"/>
      <c r="B274" s="21" t="s">
        <v>360</v>
      </c>
      <c r="C274" s="183" t="s">
        <v>361</v>
      </c>
      <c r="D274" s="183"/>
      <c r="E274" s="183"/>
      <c r="F274" s="22" t="s">
        <v>71</v>
      </c>
      <c r="G274" s="17" t="s">
        <v>5522</v>
      </c>
      <c r="H274" s="17"/>
      <c r="I274" s="23">
        <v>1.38</v>
      </c>
      <c r="J274" s="109"/>
      <c r="K274" s="132"/>
      <c r="L274" s="147">
        <v>1.38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1.6039283185638</v>
      </c>
      <c r="T274" s="2">
        <f t="shared" si="9"/>
        <v>1.6039283185638</v>
      </c>
    </row>
    <row r="275" spans="1:20" s="2" customFormat="1" ht="22.5" x14ac:dyDescent="0.25">
      <c r="A275" s="20"/>
      <c r="B275" s="21" t="s">
        <v>182</v>
      </c>
      <c r="C275" s="183" t="s">
        <v>183</v>
      </c>
      <c r="D275" s="183"/>
      <c r="E275" s="183"/>
      <c r="F275" s="22" t="s">
        <v>21</v>
      </c>
      <c r="G275" s="17" t="s">
        <v>5523</v>
      </c>
      <c r="H275" s="17"/>
      <c r="I275" s="23">
        <v>1.31</v>
      </c>
      <c r="J275" s="109"/>
      <c r="K275" s="132"/>
      <c r="L275" s="147">
        <v>1.31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1.5225696357381</v>
      </c>
      <c r="T275" s="2">
        <f t="shared" si="9"/>
        <v>1.5225696357381</v>
      </c>
    </row>
    <row r="276" spans="1:20" s="2" customFormat="1" ht="22.5" x14ac:dyDescent="0.25">
      <c r="A276" s="25" t="s">
        <v>344</v>
      </c>
      <c r="B276" s="26" t="s">
        <v>364</v>
      </c>
      <c r="C276" s="186" t="s">
        <v>365</v>
      </c>
      <c r="D276" s="186"/>
      <c r="E276" s="186"/>
      <c r="F276" s="27" t="s">
        <v>79</v>
      </c>
      <c r="G276" s="28" t="s">
        <v>347</v>
      </c>
      <c r="H276" s="28"/>
      <c r="I276" s="29">
        <v>0</v>
      </c>
      <c r="J276" s="110"/>
      <c r="K276" s="133"/>
      <c r="L276" s="148">
        <v>0</v>
      </c>
      <c r="M276" s="30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:20" s="2" customFormat="1" ht="22.5" x14ac:dyDescent="0.25">
      <c r="A277" s="25" t="s">
        <v>344</v>
      </c>
      <c r="B277" s="26" t="s">
        <v>366</v>
      </c>
      <c r="C277" s="186" t="s">
        <v>367</v>
      </c>
      <c r="D277" s="186"/>
      <c r="E277" s="186"/>
      <c r="F277" s="27" t="s">
        <v>21</v>
      </c>
      <c r="G277" s="28" t="s">
        <v>347</v>
      </c>
      <c r="H277" s="28"/>
      <c r="I277" s="29">
        <v>0</v>
      </c>
      <c r="J277" s="110"/>
      <c r="K277" s="133"/>
      <c r="L277" s="148">
        <v>0</v>
      </c>
      <c r="M277" s="30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:20" s="2" customFormat="1" ht="22.5" x14ac:dyDescent="0.25">
      <c r="A278" s="20"/>
      <c r="B278" s="21" t="s">
        <v>368</v>
      </c>
      <c r="C278" s="183" t="s">
        <v>369</v>
      </c>
      <c r="D278" s="183"/>
      <c r="E278" s="183"/>
      <c r="F278" s="22" t="s">
        <v>21</v>
      </c>
      <c r="G278" s="17" t="s">
        <v>5524</v>
      </c>
      <c r="H278" s="17"/>
      <c r="I278" s="23">
        <v>0.01</v>
      </c>
      <c r="J278" s="109"/>
      <c r="K278" s="132"/>
      <c r="L278" s="147">
        <v>0.01</v>
      </c>
      <c r="M278" s="24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1.16226689751E-2</v>
      </c>
      <c r="T278" s="2">
        <f t="shared" si="9"/>
        <v>1.16226689751E-2</v>
      </c>
    </row>
    <row r="279" spans="1:20" s="2" customFormat="1" ht="22.5" x14ac:dyDescent="0.25">
      <c r="A279" s="20"/>
      <c r="B279" s="21" t="s">
        <v>371</v>
      </c>
      <c r="C279" s="183" t="s">
        <v>372</v>
      </c>
      <c r="D279" s="183"/>
      <c r="E279" s="183"/>
      <c r="F279" s="22" t="s">
        <v>282</v>
      </c>
      <c r="G279" s="17" t="s">
        <v>5525</v>
      </c>
      <c r="H279" s="17"/>
      <c r="I279" s="23">
        <v>2.4700000000000002</v>
      </c>
      <c r="J279" s="109"/>
      <c r="K279" s="132"/>
      <c r="L279" s="147">
        <v>2.4700000000000002</v>
      </c>
      <c r="M279" s="24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2.8707992368497002</v>
      </c>
      <c r="T279" s="2">
        <f t="shared" si="9"/>
        <v>2.8707992368497002</v>
      </c>
    </row>
    <row r="280" spans="1:20" s="2" customFormat="1" ht="22.5" x14ac:dyDescent="0.25">
      <c r="A280" s="10" t="s">
        <v>395</v>
      </c>
      <c r="B280" s="11" t="s">
        <v>5517</v>
      </c>
      <c r="C280" s="182" t="s">
        <v>1307</v>
      </c>
      <c r="D280" s="182"/>
      <c r="E280" s="182"/>
      <c r="F280" s="10" t="s">
        <v>165</v>
      </c>
      <c r="G280" s="12">
        <v>65</v>
      </c>
      <c r="H280" s="12"/>
      <c r="I280" s="13">
        <v>18728</v>
      </c>
      <c r="J280" s="72"/>
      <c r="K280" s="131"/>
      <c r="L280" s="72">
        <v>18728</v>
      </c>
      <c r="M280" s="13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21766.934456567298</v>
      </c>
      <c r="T280" s="2">
        <f t="shared" si="9"/>
        <v>21766.934456567298</v>
      </c>
    </row>
    <row r="281" spans="1:20" s="2" customFormat="1" ht="22.5" x14ac:dyDescent="0.25">
      <c r="A281" s="10" t="s">
        <v>398</v>
      </c>
      <c r="B281" s="11" t="s">
        <v>5526</v>
      </c>
      <c r="C281" s="182" t="s">
        <v>5527</v>
      </c>
      <c r="D281" s="182"/>
      <c r="E281" s="182"/>
      <c r="F281" s="10" t="s">
        <v>35</v>
      </c>
      <c r="G281" s="12">
        <v>2</v>
      </c>
      <c r="H281" s="12"/>
      <c r="I281" s="13">
        <v>22680</v>
      </c>
      <c r="J281" s="72"/>
      <c r="K281" s="131"/>
      <c r="L281" s="72">
        <v>22680</v>
      </c>
      <c r="M281" s="13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26360.2132355268</v>
      </c>
      <c r="T281" s="2">
        <f t="shared" si="9"/>
        <v>26360.2132355268</v>
      </c>
    </row>
    <row r="282" spans="1:20" s="2" customFormat="1" ht="33.75" x14ac:dyDescent="0.25">
      <c r="A282" s="10" t="s">
        <v>401</v>
      </c>
      <c r="B282" s="11" t="s">
        <v>501</v>
      </c>
      <c r="C282" s="182" t="s">
        <v>502</v>
      </c>
      <c r="D282" s="182"/>
      <c r="E282" s="182"/>
      <c r="F282" s="10" t="s">
        <v>353</v>
      </c>
      <c r="G282" s="31">
        <v>0.25</v>
      </c>
      <c r="H282" s="31"/>
      <c r="I282" s="13">
        <v>22345</v>
      </c>
      <c r="J282" s="72"/>
      <c r="K282" s="131"/>
      <c r="L282" s="72">
        <v>15703</v>
      </c>
      <c r="M282" s="13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25970.8538248609</v>
      </c>
      <c r="T282" s="2">
        <f t="shared" si="9"/>
        <v>18251.077091599502</v>
      </c>
    </row>
    <row r="283" spans="1:20" s="2" customFormat="1" ht="15" x14ac:dyDescent="0.25">
      <c r="A283" s="14"/>
      <c r="B283" s="15"/>
      <c r="C283" s="15"/>
      <c r="D283" s="15"/>
      <c r="E283" s="16" t="s">
        <v>18</v>
      </c>
      <c r="F283" s="16"/>
      <c r="G283" s="17"/>
      <c r="H283" s="17"/>
      <c r="I283" s="18">
        <v>34471</v>
      </c>
      <c r="J283" s="114"/>
      <c r="K283" s="138"/>
      <c r="L283" s="151"/>
      <c r="M283" s="19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40064.502224067197</v>
      </c>
      <c r="T283" s="2">
        <f t="shared" si="9"/>
        <v>0</v>
      </c>
    </row>
    <row r="284" spans="1:20" s="2" customFormat="1" ht="22.5" x14ac:dyDescent="0.25">
      <c r="A284" s="20"/>
      <c r="B284" s="21" t="s">
        <v>354</v>
      </c>
      <c r="C284" s="183" t="s">
        <v>355</v>
      </c>
      <c r="D284" s="183"/>
      <c r="E284" s="183"/>
      <c r="F284" s="22" t="s">
        <v>71</v>
      </c>
      <c r="G284" s="17" t="s">
        <v>5528</v>
      </c>
      <c r="H284" s="17"/>
      <c r="I284" s="23">
        <v>5.52</v>
      </c>
      <c r="J284" s="109"/>
      <c r="K284" s="132"/>
      <c r="L284" s="147">
        <v>5.52</v>
      </c>
      <c r="M284" s="24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6.4157132742552001</v>
      </c>
      <c r="T284" s="2">
        <f t="shared" si="9"/>
        <v>6.4157132742552001</v>
      </c>
    </row>
    <row r="285" spans="1:20" s="2" customFormat="1" ht="22.5" x14ac:dyDescent="0.25">
      <c r="A285" s="20"/>
      <c r="B285" s="21" t="s">
        <v>335</v>
      </c>
      <c r="C285" s="183" t="s">
        <v>336</v>
      </c>
      <c r="D285" s="183"/>
      <c r="E285" s="183"/>
      <c r="F285" s="22" t="s">
        <v>282</v>
      </c>
      <c r="G285" s="17" t="s">
        <v>5529</v>
      </c>
      <c r="H285" s="17"/>
      <c r="I285" s="23">
        <v>0.99</v>
      </c>
      <c r="J285" s="109"/>
      <c r="K285" s="132"/>
      <c r="L285" s="147">
        <v>0.99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1.1506442285348999</v>
      </c>
      <c r="T285" s="2">
        <f t="shared" si="9"/>
        <v>1.1506442285348999</v>
      </c>
    </row>
    <row r="286" spans="1:20" s="2" customFormat="1" ht="22.5" x14ac:dyDescent="0.25">
      <c r="A286" s="20"/>
      <c r="B286" s="21" t="s">
        <v>176</v>
      </c>
      <c r="C286" s="183" t="s">
        <v>177</v>
      </c>
      <c r="D286" s="183"/>
      <c r="E286" s="183"/>
      <c r="F286" s="22" t="s">
        <v>71</v>
      </c>
      <c r="G286" s="17" t="s">
        <v>5530</v>
      </c>
      <c r="H286" s="17"/>
      <c r="I286" s="23">
        <v>1.47</v>
      </c>
      <c r="J286" s="109"/>
      <c r="K286" s="132"/>
      <c r="L286" s="147">
        <v>1.47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1.7085323393397001</v>
      </c>
      <c r="T286" s="2">
        <f t="shared" si="9"/>
        <v>1.7085323393397001</v>
      </c>
    </row>
    <row r="287" spans="1:20" s="2" customFormat="1" ht="22.5" x14ac:dyDescent="0.25">
      <c r="A287" s="20"/>
      <c r="B287" s="21" t="s">
        <v>179</v>
      </c>
      <c r="C287" s="183" t="s">
        <v>180</v>
      </c>
      <c r="D287" s="183"/>
      <c r="E287" s="183"/>
      <c r="F287" s="22" t="s">
        <v>71</v>
      </c>
      <c r="G287" s="17" t="s">
        <v>5531</v>
      </c>
      <c r="H287" s="17"/>
      <c r="I287" s="23">
        <v>4.99</v>
      </c>
      <c r="J287" s="109"/>
      <c r="K287" s="132"/>
      <c r="L287" s="147">
        <v>4.99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ref="S287:S338" si="10">I287*N287*O287*P287*Q287*R287</f>
        <v>5.7997118185748997</v>
      </c>
      <c r="T287" s="2">
        <f t="shared" ref="T287:T338" si="11">L287*N287*O287*P287*Q287*R287</f>
        <v>5.7997118185748997</v>
      </c>
    </row>
    <row r="288" spans="1:20" s="2" customFormat="1" ht="22.5" x14ac:dyDescent="0.25">
      <c r="A288" s="20"/>
      <c r="B288" s="21" t="s">
        <v>360</v>
      </c>
      <c r="C288" s="183" t="s">
        <v>361</v>
      </c>
      <c r="D288" s="183"/>
      <c r="E288" s="183"/>
      <c r="F288" s="22" t="s">
        <v>71</v>
      </c>
      <c r="G288" s="17" t="s">
        <v>5532</v>
      </c>
      <c r="H288" s="17"/>
      <c r="I288" s="23">
        <v>0.81</v>
      </c>
      <c r="J288" s="109"/>
      <c r="K288" s="132"/>
      <c r="L288" s="147">
        <v>0.81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0.94143618698310005</v>
      </c>
      <c r="T288" s="2">
        <f t="shared" si="11"/>
        <v>0.94143618698310005</v>
      </c>
    </row>
    <row r="289" spans="1:20" s="2" customFormat="1" ht="22.5" x14ac:dyDescent="0.25">
      <c r="A289" s="20"/>
      <c r="B289" s="21" t="s">
        <v>182</v>
      </c>
      <c r="C289" s="183" t="s">
        <v>183</v>
      </c>
      <c r="D289" s="183"/>
      <c r="E289" s="183"/>
      <c r="F289" s="22" t="s">
        <v>21</v>
      </c>
      <c r="G289" s="17" t="s">
        <v>5533</v>
      </c>
      <c r="H289" s="17"/>
      <c r="I289" s="23">
        <v>0.17</v>
      </c>
      <c r="J289" s="109"/>
      <c r="K289" s="132"/>
      <c r="L289" s="147">
        <v>0.17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0.1975853725767</v>
      </c>
      <c r="T289" s="2">
        <f t="shared" si="11"/>
        <v>0.1975853725767</v>
      </c>
    </row>
    <row r="290" spans="1:20" s="2" customFormat="1" ht="22.5" x14ac:dyDescent="0.25">
      <c r="A290" s="25" t="s">
        <v>344</v>
      </c>
      <c r="B290" s="26" t="s">
        <v>364</v>
      </c>
      <c r="C290" s="186" t="s">
        <v>365</v>
      </c>
      <c r="D290" s="186"/>
      <c r="E290" s="186"/>
      <c r="F290" s="27" t="s">
        <v>79</v>
      </c>
      <c r="G290" s="28" t="s">
        <v>347</v>
      </c>
      <c r="H290" s="28"/>
      <c r="I290" s="29">
        <v>0</v>
      </c>
      <c r="J290" s="110"/>
      <c r="K290" s="133"/>
      <c r="L290" s="148">
        <v>0</v>
      </c>
      <c r="M290" s="30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:20" s="2" customFormat="1" ht="22.5" x14ac:dyDescent="0.25">
      <c r="A291" s="25" t="s">
        <v>344</v>
      </c>
      <c r="B291" s="26" t="s">
        <v>366</v>
      </c>
      <c r="C291" s="186" t="s">
        <v>367</v>
      </c>
      <c r="D291" s="186"/>
      <c r="E291" s="186"/>
      <c r="F291" s="27" t="s">
        <v>21</v>
      </c>
      <c r="G291" s="28" t="s">
        <v>347</v>
      </c>
      <c r="H291" s="28"/>
      <c r="I291" s="29">
        <v>0</v>
      </c>
      <c r="J291" s="110"/>
      <c r="K291" s="133"/>
      <c r="L291" s="148">
        <v>0</v>
      </c>
      <c r="M291" s="30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:20" s="2" customFormat="1" ht="22.5" x14ac:dyDescent="0.25">
      <c r="A292" s="20"/>
      <c r="B292" s="21" t="s">
        <v>5534</v>
      </c>
      <c r="C292" s="183" t="s">
        <v>5535</v>
      </c>
      <c r="D292" s="183"/>
      <c r="E292" s="183"/>
      <c r="F292" s="22" t="s">
        <v>165</v>
      </c>
      <c r="G292" s="17" t="s">
        <v>5536</v>
      </c>
      <c r="H292" s="17"/>
      <c r="I292" s="23">
        <v>1797.75</v>
      </c>
      <c r="J292" s="109"/>
      <c r="K292" s="132"/>
      <c r="L292" s="147">
        <v>1797.75</v>
      </c>
      <c r="M292" s="24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2089.4653149986002</v>
      </c>
      <c r="T292" s="2">
        <f t="shared" si="11"/>
        <v>2089.4653149986002</v>
      </c>
    </row>
    <row r="293" spans="1:20" s="2" customFormat="1" ht="22.5" x14ac:dyDescent="0.25">
      <c r="A293" s="20"/>
      <c r="B293" s="21" t="s">
        <v>368</v>
      </c>
      <c r="C293" s="183" t="s">
        <v>369</v>
      </c>
      <c r="D293" s="183"/>
      <c r="E293" s="183"/>
      <c r="F293" s="22" t="s">
        <v>21</v>
      </c>
      <c r="G293" s="17" t="s">
        <v>5537</v>
      </c>
      <c r="H293" s="17"/>
      <c r="I293" s="23">
        <v>0.01</v>
      </c>
      <c r="J293" s="109"/>
      <c r="K293" s="132"/>
      <c r="L293" s="147">
        <v>0.01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1.16226689751E-2</v>
      </c>
      <c r="T293" s="2">
        <f t="shared" si="11"/>
        <v>1.16226689751E-2</v>
      </c>
    </row>
    <row r="294" spans="1:20" s="2" customFormat="1" ht="22.5" x14ac:dyDescent="0.25">
      <c r="A294" s="20"/>
      <c r="B294" s="21" t="s">
        <v>371</v>
      </c>
      <c r="C294" s="183" t="s">
        <v>372</v>
      </c>
      <c r="D294" s="183"/>
      <c r="E294" s="183"/>
      <c r="F294" s="22" t="s">
        <v>282</v>
      </c>
      <c r="G294" s="17" t="s">
        <v>5538</v>
      </c>
      <c r="H294" s="17"/>
      <c r="I294" s="23">
        <v>1.49</v>
      </c>
      <c r="J294" s="109"/>
      <c r="K294" s="132"/>
      <c r="L294" s="147">
        <v>1.49</v>
      </c>
      <c r="M294" s="24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1.7317776772899001</v>
      </c>
      <c r="T294" s="2">
        <f t="shared" si="11"/>
        <v>1.7317776772899001</v>
      </c>
    </row>
    <row r="295" spans="1:20" s="2" customFormat="1" ht="22.5" x14ac:dyDescent="0.25">
      <c r="A295" s="10" t="s">
        <v>403</v>
      </c>
      <c r="B295" s="11" t="s">
        <v>5539</v>
      </c>
      <c r="C295" s="182" t="s">
        <v>5474</v>
      </c>
      <c r="D295" s="182"/>
      <c r="E295" s="182"/>
      <c r="F295" s="10" t="s">
        <v>165</v>
      </c>
      <c r="G295" s="12">
        <v>25</v>
      </c>
      <c r="H295" s="12"/>
      <c r="I295" s="13">
        <v>11182</v>
      </c>
      <c r="J295" s="72"/>
      <c r="K295" s="131"/>
      <c r="L295" s="72">
        <v>11182</v>
      </c>
      <c r="M295" s="1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12996.4684479568</v>
      </c>
      <c r="T295" s="2">
        <f t="shared" si="11"/>
        <v>12996.4684479568</v>
      </c>
    </row>
    <row r="296" spans="1:20" s="2" customFormat="1" ht="15" x14ac:dyDescent="0.25">
      <c r="A296" s="10" t="s">
        <v>406</v>
      </c>
      <c r="B296" s="11" t="s">
        <v>1340</v>
      </c>
      <c r="C296" s="182" t="s">
        <v>1341</v>
      </c>
      <c r="D296" s="182"/>
      <c r="E296" s="182"/>
      <c r="F296" s="10" t="s">
        <v>21</v>
      </c>
      <c r="G296" s="12">
        <v>100</v>
      </c>
      <c r="H296" s="12"/>
      <c r="I296" s="13">
        <v>12366</v>
      </c>
      <c r="J296" s="72"/>
      <c r="K296" s="131"/>
      <c r="L296" s="72">
        <v>12366</v>
      </c>
      <c r="M296" s="1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14372.592454608701</v>
      </c>
      <c r="T296" s="2">
        <f t="shared" si="11"/>
        <v>14372.592454608701</v>
      </c>
    </row>
    <row r="297" spans="1:20" s="2" customFormat="1" ht="15" x14ac:dyDescent="0.25">
      <c r="A297" s="10" t="s">
        <v>408</v>
      </c>
      <c r="B297" s="11" t="s">
        <v>253</v>
      </c>
      <c r="C297" s="182" t="s">
        <v>254</v>
      </c>
      <c r="D297" s="182"/>
      <c r="E297" s="182"/>
      <c r="F297" s="10" t="s">
        <v>17</v>
      </c>
      <c r="G297" s="12">
        <v>6</v>
      </c>
      <c r="H297" s="12"/>
      <c r="I297" s="13">
        <v>8143</v>
      </c>
      <c r="J297" s="72"/>
      <c r="K297" s="131"/>
      <c r="L297" s="72">
        <v>1264</v>
      </c>
      <c r="M297" s="1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9464.3393464239307</v>
      </c>
      <c r="T297" s="2">
        <f t="shared" si="11"/>
        <v>1469.1053584526401</v>
      </c>
    </row>
    <row r="298" spans="1:20" s="2" customFormat="1" ht="15" x14ac:dyDescent="0.25">
      <c r="A298" s="14"/>
      <c r="B298" s="15"/>
      <c r="C298" s="15"/>
      <c r="D298" s="15"/>
      <c r="E298" s="16" t="s">
        <v>18</v>
      </c>
      <c r="F298" s="16"/>
      <c r="G298" s="17"/>
      <c r="H298" s="17"/>
      <c r="I298" s="18">
        <v>19932</v>
      </c>
      <c r="J298" s="114"/>
      <c r="K298" s="138"/>
      <c r="L298" s="151"/>
      <c r="M298" s="19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23166.303801169299</v>
      </c>
      <c r="T298" s="2">
        <f t="shared" si="11"/>
        <v>0</v>
      </c>
    </row>
    <row r="299" spans="1:20" s="2" customFormat="1" ht="22.5" x14ac:dyDescent="0.25">
      <c r="A299" s="20"/>
      <c r="B299" s="21" t="s">
        <v>176</v>
      </c>
      <c r="C299" s="183" t="s">
        <v>177</v>
      </c>
      <c r="D299" s="183"/>
      <c r="E299" s="183"/>
      <c r="F299" s="22" t="s">
        <v>71</v>
      </c>
      <c r="G299" s="17" t="s">
        <v>5484</v>
      </c>
      <c r="H299" s="17"/>
      <c r="I299" s="23">
        <v>4.49</v>
      </c>
      <c r="J299" s="109"/>
      <c r="K299" s="132"/>
      <c r="L299" s="147">
        <v>4.49</v>
      </c>
      <c r="M299" s="24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5.2185783698199</v>
      </c>
      <c r="T299" s="2">
        <f t="shared" si="11"/>
        <v>5.2185783698199</v>
      </c>
    </row>
    <row r="300" spans="1:20" s="2" customFormat="1" ht="22.5" x14ac:dyDescent="0.25">
      <c r="A300" s="20"/>
      <c r="B300" s="21" t="s">
        <v>179</v>
      </c>
      <c r="C300" s="183" t="s">
        <v>180</v>
      </c>
      <c r="D300" s="183"/>
      <c r="E300" s="183"/>
      <c r="F300" s="22" t="s">
        <v>71</v>
      </c>
      <c r="G300" s="17" t="s">
        <v>5485</v>
      </c>
      <c r="H300" s="17"/>
      <c r="I300" s="23">
        <v>7.72</v>
      </c>
      <c r="J300" s="109"/>
      <c r="K300" s="132"/>
      <c r="L300" s="147">
        <v>7.72</v>
      </c>
      <c r="M300" s="24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8.9727004487772</v>
      </c>
      <c r="T300" s="2">
        <f t="shared" si="11"/>
        <v>8.9727004487772</v>
      </c>
    </row>
    <row r="301" spans="1:20" s="2" customFormat="1" ht="22.5" x14ac:dyDescent="0.25">
      <c r="A301" s="20"/>
      <c r="B301" s="21" t="s">
        <v>182</v>
      </c>
      <c r="C301" s="183" t="s">
        <v>183</v>
      </c>
      <c r="D301" s="183"/>
      <c r="E301" s="183"/>
      <c r="F301" s="22" t="s">
        <v>21</v>
      </c>
      <c r="G301" s="17" t="s">
        <v>5486</v>
      </c>
      <c r="H301" s="17"/>
      <c r="I301" s="23">
        <v>8.0399999999999991</v>
      </c>
      <c r="J301" s="109"/>
      <c r="K301" s="132"/>
      <c r="L301" s="147">
        <v>8.0399999999999991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9.3446258559804001</v>
      </c>
      <c r="T301" s="2">
        <f t="shared" si="11"/>
        <v>9.3446258559804001</v>
      </c>
    </row>
    <row r="302" spans="1:20" s="2" customFormat="1" ht="22.5" x14ac:dyDescent="0.25">
      <c r="A302" s="20"/>
      <c r="B302" s="21" t="s">
        <v>259</v>
      </c>
      <c r="C302" s="183" t="s">
        <v>260</v>
      </c>
      <c r="D302" s="183"/>
      <c r="E302" s="183"/>
      <c r="F302" s="22" t="s">
        <v>79</v>
      </c>
      <c r="G302" s="17" t="s">
        <v>1173</v>
      </c>
      <c r="H302" s="17"/>
      <c r="I302" s="23">
        <v>94.92</v>
      </c>
      <c r="J302" s="109"/>
      <c r="K302" s="132"/>
      <c r="L302" s="147">
        <v>94.92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110.322373911649</v>
      </c>
      <c r="T302" s="2">
        <f t="shared" si="11"/>
        <v>110.322373911649</v>
      </c>
    </row>
    <row r="303" spans="1:20" s="2" customFormat="1" ht="22.5" x14ac:dyDescent="0.25">
      <c r="A303" s="20"/>
      <c r="B303" s="21" t="s">
        <v>261</v>
      </c>
      <c r="C303" s="183" t="s">
        <v>262</v>
      </c>
      <c r="D303" s="183"/>
      <c r="E303" s="183"/>
      <c r="F303" s="22" t="s">
        <v>135</v>
      </c>
      <c r="G303" s="17" t="s">
        <v>5487</v>
      </c>
      <c r="H303" s="17"/>
      <c r="I303" s="23">
        <v>30.74</v>
      </c>
      <c r="J303" s="109"/>
      <c r="K303" s="132"/>
      <c r="L303" s="147">
        <v>30.74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35.728084429457397</v>
      </c>
      <c r="T303" s="2">
        <f t="shared" si="11"/>
        <v>35.728084429457397</v>
      </c>
    </row>
    <row r="304" spans="1:20" s="2" customFormat="1" ht="22.5" x14ac:dyDescent="0.25">
      <c r="A304" s="10" t="s">
        <v>413</v>
      </c>
      <c r="B304" s="11" t="s">
        <v>5399</v>
      </c>
      <c r="C304" s="182" t="s">
        <v>5400</v>
      </c>
      <c r="D304" s="182"/>
      <c r="E304" s="182"/>
      <c r="F304" s="10" t="s">
        <v>35</v>
      </c>
      <c r="G304" s="12">
        <v>6</v>
      </c>
      <c r="H304" s="12"/>
      <c r="I304" s="13">
        <v>69046</v>
      </c>
      <c r="J304" s="72"/>
      <c r="K304" s="131"/>
      <c r="L304" s="72">
        <v>69046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80249.880205475405</v>
      </c>
      <c r="T304" s="2">
        <f t="shared" si="11"/>
        <v>80249.880205475405</v>
      </c>
    </row>
    <row r="305" spans="1:20" s="2" customFormat="1" ht="15" x14ac:dyDescent="0.25">
      <c r="A305" s="10" t="s">
        <v>422</v>
      </c>
      <c r="B305" s="11" t="s">
        <v>5540</v>
      </c>
      <c r="C305" s="182" t="s">
        <v>5541</v>
      </c>
      <c r="D305" s="182"/>
      <c r="E305" s="182"/>
      <c r="F305" s="10" t="s">
        <v>175</v>
      </c>
      <c r="G305" s="12">
        <v>8</v>
      </c>
      <c r="H305" s="12"/>
      <c r="I305" s="13">
        <v>1597</v>
      </c>
      <c r="J305" s="72"/>
      <c r="K305" s="131"/>
      <c r="L305" s="72">
        <v>60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1856.1402353234701</v>
      </c>
      <c r="T305" s="2">
        <f t="shared" si="11"/>
        <v>69.736013850600003</v>
      </c>
    </row>
    <row r="306" spans="1:20" s="2" customFormat="1" ht="15" x14ac:dyDescent="0.25">
      <c r="A306" s="14"/>
      <c r="B306" s="15"/>
      <c r="C306" s="15"/>
      <c r="D306" s="15"/>
      <c r="E306" s="16" t="s">
        <v>18</v>
      </c>
      <c r="F306" s="16"/>
      <c r="G306" s="17"/>
      <c r="H306" s="17"/>
      <c r="I306" s="18">
        <v>4564</v>
      </c>
      <c r="J306" s="114"/>
      <c r="K306" s="138"/>
      <c r="L306" s="151"/>
      <c r="M306" s="19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5304.58612023564</v>
      </c>
      <c r="T306" s="2">
        <f t="shared" si="11"/>
        <v>0</v>
      </c>
    </row>
    <row r="307" spans="1:20" s="2" customFormat="1" ht="22.5" x14ac:dyDescent="0.25">
      <c r="A307" s="20"/>
      <c r="B307" s="21" t="s">
        <v>176</v>
      </c>
      <c r="C307" s="183" t="s">
        <v>177</v>
      </c>
      <c r="D307" s="183"/>
      <c r="E307" s="183"/>
      <c r="F307" s="22" t="s">
        <v>71</v>
      </c>
      <c r="G307" s="17" t="s">
        <v>5542</v>
      </c>
      <c r="H307" s="17"/>
      <c r="I307" s="23">
        <v>1.71</v>
      </c>
      <c r="J307" s="109"/>
      <c r="K307" s="132"/>
      <c r="L307" s="147">
        <v>1.71</v>
      </c>
      <c r="M307" s="24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1.9874763947420999</v>
      </c>
      <c r="T307" s="2">
        <f t="shared" si="11"/>
        <v>1.9874763947420999</v>
      </c>
    </row>
    <row r="308" spans="1:20" s="2" customFormat="1" ht="22.5" x14ac:dyDescent="0.25">
      <c r="A308" s="20"/>
      <c r="B308" s="21" t="s">
        <v>179</v>
      </c>
      <c r="C308" s="183" t="s">
        <v>180</v>
      </c>
      <c r="D308" s="183"/>
      <c r="E308" s="183"/>
      <c r="F308" s="22" t="s">
        <v>71</v>
      </c>
      <c r="G308" s="17" t="s">
        <v>5543</v>
      </c>
      <c r="H308" s="17"/>
      <c r="I308" s="23">
        <v>2.57</v>
      </c>
      <c r="J308" s="109"/>
      <c r="K308" s="132"/>
      <c r="L308" s="147">
        <v>2.57</v>
      </c>
      <c r="M308" s="24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2.9870259266007002</v>
      </c>
      <c r="T308" s="2">
        <f t="shared" si="11"/>
        <v>2.9870259266007002</v>
      </c>
    </row>
    <row r="309" spans="1:20" s="2" customFormat="1" ht="22.5" x14ac:dyDescent="0.25">
      <c r="A309" s="20"/>
      <c r="B309" s="21" t="s">
        <v>182</v>
      </c>
      <c r="C309" s="183" t="s">
        <v>183</v>
      </c>
      <c r="D309" s="183"/>
      <c r="E309" s="183"/>
      <c r="F309" s="22" t="s">
        <v>21</v>
      </c>
      <c r="G309" s="17" t="s">
        <v>209</v>
      </c>
      <c r="H309" s="17"/>
      <c r="I309" s="23">
        <v>2.68</v>
      </c>
      <c r="J309" s="109"/>
      <c r="K309" s="132"/>
      <c r="L309" s="147">
        <v>2.68</v>
      </c>
      <c r="M309" s="24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3.1148752853268</v>
      </c>
      <c r="T309" s="2">
        <f t="shared" si="11"/>
        <v>3.1148752853268</v>
      </c>
    </row>
    <row r="310" spans="1:20" s="2" customFormat="1" ht="22.5" x14ac:dyDescent="0.25">
      <c r="A310" s="10" t="s">
        <v>425</v>
      </c>
      <c r="B310" s="11" t="s">
        <v>5544</v>
      </c>
      <c r="C310" s="182" t="s">
        <v>5545</v>
      </c>
      <c r="D310" s="182"/>
      <c r="E310" s="182"/>
      <c r="F310" s="10" t="s">
        <v>35</v>
      </c>
      <c r="G310" s="12">
        <v>8</v>
      </c>
      <c r="H310" s="12"/>
      <c r="I310" s="13">
        <v>12920</v>
      </c>
      <c r="J310" s="72"/>
      <c r="K310" s="131"/>
      <c r="L310" s="72">
        <v>12920</v>
      </c>
      <c r="M310" s="13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15016.4883158292</v>
      </c>
      <c r="T310" s="2">
        <f t="shared" si="11"/>
        <v>15016.4883158292</v>
      </c>
    </row>
    <row r="311" spans="1:20" s="2" customFormat="1" ht="15" x14ac:dyDescent="0.25">
      <c r="A311" s="10" t="s">
        <v>428</v>
      </c>
      <c r="B311" s="11" t="s">
        <v>214</v>
      </c>
      <c r="C311" s="182" t="s">
        <v>215</v>
      </c>
      <c r="D311" s="182"/>
      <c r="E311" s="182"/>
      <c r="F311" s="10" t="s">
        <v>216</v>
      </c>
      <c r="G311" s="31">
        <v>0.08</v>
      </c>
      <c r="H311" s="31"/>
      <c r="I311" s="13">
        <v>4369</v>
      </c>
      <c r="J311" s="72"/>
      <c r="K311" s="131"/>
      <c r="L311" s="72">
        <v>690</v>
      </c>
      <c r="M311" s="13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5077.9440752211904</v>
      </c>
      <c r="T311" s="2">
        <f t="shared" si="11"/>
        <v>801.96415928190004</v>
      </c>
    </row>
    <row r="312" spans="1:20" s="2" customFormat="1" ht="15" x14ac:dyDescent="0.25">
      <c r="A312" s="14"/>
      <c r="B312" s="15"/>
      <c r="C312" s="15"/>
      <c r="D312" s="15"/>
      <c r="E312" s="16" t="s">
        <v>18</v>
      </c>
      <c r="F312" s="16"/>
      <c r="G312" s="17"/>
      <c r="H312" s="17"/>
      <c r="I312" s="18">
        <v>8713</v>
      </c>
      <c r="J312" s="114"/>
      <c r="K312" s="138"/>
      <c r="L312" s="151"/>
      <c r="M312" s="19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10126.8314780046</v>
      </c>
      <c r="T312" s="2">
        <f t="shared" si="11"/>
        <v>0</v>
      </c>
    </row>
    <row r="313" spans="1:20" s="2" customFormat="1" ht="22.5" x14ac:dyDescent="0.25">
      <c r="A313" s="20"/>
      <c r="B313" s="21" t="s">
        <v>217</v>
      </c>
      <c r="C313" s="183" t="s">
        <v>218</v>
      </c>
      <c r="D313" s="183"/>
      <c r="E313" s="183"/>
      <c r="F313" s="22" t="s">
        <v>71</v>
      </c>
      <c r="G313" s="17" t="s">
        <v>219</v>
      </c>
      <c r="H313" s="17"/>
      <c r="I313" s="23">
        <v>9.85</v>
      </c>
      <c r="J313" s="109"/>
      <c r="K313" s="132"/>
      <c r="L313" s="147">
        <v>9.85</v>
      </c>
      <c r="M313" s="24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11.4483289404735</v>
      </c>
      <c r="T313" s="2">
        <f t="shared" si="11"/>
        <v>11.4483289404735</v>
      </c>
    </row>
    <row r="314" spans="1:20" s="2" customFormat="1" ht="22.5" x14ac:dyDescent="0.25">
      <c r="A314" s="20"/>
      <c r="B314" s="21" t="s">
        <v>41</v>
      </c>
      <c r="C314" s="183" t="s">
        <v>42</v>
      </c>
      <c r="D314" s="183"/>
      <c r="E314" s="183"/>
      <c r="F314" s="22" t="s">
        <v>21</v>
      </c>
      <c r="G314" s="17" t="s">
        <v>220</v>
      </c>
      <c r="H314" s="17"/>
      <c r="I314" s="23">
        <v>11.23</v>
      </c>
      <c r="J314" s="109"/>
      <c r="K314" s="132"/>
      <c r="L314" s="147">
        <v>11.23</v>
      </c>
      <c r="M314" s="24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13.052257259037299</v>
      </c>
      <c r="T314" s="2">
        <f t="shared" si="11"/>
        <v>13.052257259037299</v>
      </c>
    </row>
    <row r="315" spans="1:20" s="2" customFormat="1" ht="22.5" x14ac:dyDescent="0.25">
      <c r="A315" s="20"/>
      <c r="B315" s="21" t="s">
        <v>237</v>
      </c>
      <c r="C315" s="183" t="s">
        <v>238</v>
      </c>
      <c r="D315" s="183"/>
      <c r="E315" s="183"/>
      <c r="F315" s="22" t="s">
        <v>79</v>
      </c>
      <c r="G315" s="17" t="s">
        <v>4657</v>
      </c>
      <c r="H315" s="17"/>
      <c r="I315" s="23">
        <v>18.399999999999999</v>
      </c>
      <c r="J315" s="109"/>
      <c r="K315" s="132"/>
      <c r="L315" s="147">
        <v>18.399999999999999</v>
      </c>
      <c r="M315" s="24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21.385710914183999</v>
      </c>
      <c r="T315" s="2">
        <f t="shared" si="11"/>
        <v>21.385710914183999</v>
      </c>
    </row>
    <row r="316" spans="1:20" s="2" customFormat="1" ht="22.5" x14ac:dyDescent="0.25">
      <c r="A316" s="20"/>
      <c r="B316" s="21" t="s">
        <v>239</v>
      </c>
      <c r="C316" s="183" t="s">
        <v>240</v>
      </c>
      <c r="D316" s="183"/>
      <c r="E316" s="183"/>
      <c r="F316" s="22" t="s">
        <v>79</v>
      </c>
      <c r="G316" s="17" t="s">
        <v>4657</v>
      </c>
      <c r="H316" s="17"/>
      <c r="I316" s="23">
        <v>38.4</v>
      </c>
      <c r="J316" s="109"/>
      <c r="K316" s="132"/>
      <c r="L316" s="147">
        <v>38.4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44.631048864383999</v>
      </c>
      <c r="T316" s="2">
        <f t="shared" si="11"/>
        <v>44.631048864383999</v>
      </c>
    </row>
    <row r="317" spans="1:20" s="2" customFormat="1" ht="22.5" x14ac:dyDescent="0.25">
      <c r="A317" s="20"/>
      <c r="B317" s="21" t="s">
        <v>28</v>
      </c>
      <c r="C317" s="183" t="s">
        <v>29</v>
      </c>
      <c r="D317" s="183"/>
      <c r="E317" s="183"/>
      <c r="F317" s="22" t="s">
        <v>30</v>
      </c>
      <c r="G317" s="17" t="s">
        <v>5546</v>
      </c>
      <c r="H317" s="17"/>
      <c r="I317" s="23">
        <v>1.91</v>
      </c>
      <c r="J317" s="109"/>
      <c r="K317" s="132"/>
      <c r="L317" s="147">
        <v>1.91</v>
      </c>
      <c r="M317" s="24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2.2199297742441</v>
      </c>
      <c r="T317" s="2">
        <f t="shared" si="11"/>
        <v>2.2199297742441</v>
      </c>
    </row>
    <row r="318" spans="1:20" s="2" customFormat="1" ht="22.5" x14ac:dyDescent="0.25">
      <c r="A318" s="10" t="s">
        <v>431</v>
      </c>
      <c r="B318" s="11" t="s">
        <v>5544</v>
      </c>
      <c r="C318" s="182" t="s">
        <v>5547</v>
      </c>
      <c r="D318" s="182"/>
      <c r="E318" s="182"/>
      <c r="F318" s="10" t="s">
        <v>35</v>
      </c>
      <c r="G318" s="12">
        <v>8</v>
      </c>
      <c r="H318" s="12"/>
      <c r="I318" s="13">
        <v>1054</v>
      </c>
      <c r="J318" s="72"/>
      <c r="K318" s="131"/>
      <c r="L318" s="72">
        <v>1054</v>
      </c>
      <c r="M318" s="13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1225.0293099755399</v>
      </c>
      <c r="T318" s="2">
        <f t="shared" si="11"/>
        <v>1225.0293099755399</v>
      </c>
    </row>
    <row r="319" spans="1:20" s="2" customFormat="1" ht="22.5" x14ac:dyDescent="0.25">
      <c r="A319" s="10" t="s">
        <v>434</v>
      </c>
      <c r="B319" s="11" t="s">
        <v>724</v>
      </c>
      <c r="C319" s="182" t="s">
        <v>725</v>
      </c>
      <c r="D319" s="182"/>
      <c r="E319" s="182"/>
      <c r="F319" s="10" t="s">
        <v>726</v>
      </c>
      <c r="G319" s="31">
        <v>0.73</v>
      </c>
      <c r="H319" s="31"/>
      <c r="I319" s="13">
        <v>9600</v>
      </c>
      <c r="J319" s="72"/>
      <c r="K319" s="131"/>
      <c r="L319" s="72">
        <v>1114</v>
      </c>
      <c r="M319" s="13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11157.762216096</v>
      </c>
      <c r="T319" s="2">
        <f t="shared" si="11"/>
        <v>1294.76532382614</v>
      </c>
    </row>
    <row r="320" spans="1:20" s="2" customFormat="1" ht="15" x14ac:dyDescent="0.25">
      <c r="A320" s="14"/>
      <c r="B320" s="15"/>
      <c r="C320" s="15"/>
      <c r="D320" s="15"/>
      <c r="E320" s="16" t="s">
        <v>18</v>
      </c>
      <c r="F320" s="16"/>
      <c r="G320" s="17"/>
      <c r="H320" s="17"/>
      <c r="I320" s="18">
        <v>21754</v>
      </c>
      <c r="J320" s="114"/>
      <c r="K320" s="138"/>
      <c r="L320" s="151"/>
      <c r="M320" s="19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25283.9540884325</v>
      </c>
      <c r="T320" s="2">
        <f t="shared" si="11"/>
        <v>0</v>
      </c>
    </row>
    <row r="321" spans="1:20" s="2" customFormat="1" ht="22.5" x14ac:dyDescent="0.25">
      <c r="A321" s="20"/>
      <c r="B321" s="21" t="s">
        <v>727</v>
      </c>
      <c r="C321" s="183" t="s">
        <v>728</v>
      </c>
      <c r="D321" s="183"/>
      <c r="E321" s="183"/>
      <c r="F321" s="22" t="s">
        <v>71</v>
      </c>
      <c r="G321" s="17" t="s">
        <v>5548</v>
      </c>
      <c r="H321" s="17"/>
      <c r="I321" s="23">
        <v>85.14</v>
      </c>
      <c r="J321" s="109"/>
      <c r="K321" s="132"/>
      <c r="L321" s="147">
        <v>85.14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98.955403654001401</v>
      </c>
      <c r="T321" s="2">
        <f t="shared" si="11"/>
        <v>98.955403654001401</v>
      </c>
    </row>
    <row r="322" spans="1:20" s="2" customFormat="1" ht="22.5" x14ac:dyDescent="0.25">
      <c r="A322" s="20"/>
      <c r="B322" s="21" t="s">
        <v>730</v>
      </c>
      <c r="C322" s="183" t="s">
        <v>731</v>
      </c>
      <c r="D322" s="183"/>
      <c r="E322" s="183"/>
      <c r="F322" s="22" t="s">
        <v>71</v>
      </c>
      <c r="G322" s="17" t="s">
        <v>5549</v>
      </c>
      <c r="H322" s="17"/>
      <c r="I322" s="23">
        <v>12.35</v>
      </c>
      <c r="J322" s="109"/>
      <c r="K322" s="132"/>
      <c r="L322" s="147">
        <v>12.35</v>
      </c>
      <c r="M322" s="24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14.3539961842485</v>
      </c>
      <c r="T322" s="2">
        <f t="shared" si="11"/>
        <v>14.3539961842485</v>
      </c>
    </row>
    <row r="323" spans="1:20" s="2" customFormat="1" ht="22.5" x14ac:dyDescent="0.25">
      <c r="A323" s="20"/>
      <c r="B323" s="21" t="s">
        <v>733</v>
      </c>
      <c r="C323" s="183" t="s">
        <v>734</v>
      </c>
      <c r="D323" s="183"/>
      <c r="E323" s="183"/>
      <c r="F323" s="22" t="s">
        <v>71</v>
      </c>
      <c r="G323" s="17" t="s">
        <v>5550</v>
      </c>
      <c r="H323" s="17"/>
      <c r="I323" s="23">
        <v>30.24</v>
      </c>
      <c r="J323" s="109"/>
      <c r="K323" s="132"/>
      <c r="L323" s="147">
        <v>30.24</v>
      </c>
      <c r="M323" s="24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35.1469509807024</v>
      </c>
      <c r="T323" s="2">
        <f t="shared" si="11"/>
        <v>35.1469509807024</v>
      </c>
    </row>
    <row r="324" spans="1:20" s="2" customFormat="1" ht="22.5" x14ac:dyDescent="0.25">
      <c r="A324" s="20"/>
      <c r="B324" s="21" t="s">
        <v>736</v>
      </c>
      <c r="C324" s="183" t="s">
        <v>737</v>
      </c>
      <c r="D324" s="183"/>
      <c r="E324" s="183"/>
      <c r="F324" s="22" t="s">
        <v>71</v>
      </c>
      <c r="G324" s="17" t="s">
        <v>5551</v>
      </c>
      <c r="H324" s="17"/>
      <c r="I324" s="23">
        <v>0.86</v>
      </c>
      <c r="J324" s="109"/>
      <c r="K324" s="132"/>
      <c r="L324" s="147">
        <v>0.86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0.99954953185859996</v>
      </c>
      <c r="T324" s="2">
        <f t="shared" si="11"/>
        <v>0.99954953185859996</v>
      </c>
    </row>
    <row r="325" spans="1:20" s="2" customFormat="1" ht="22.5" x14ac:dyDescent="0.25">
      <c r="A325" s="10" t="s">
        <v>437</v>
      </c>
      <c r="B325" s="11" t="s">
        <v>5552</v>
      </c>
      <c r="C325" s="182" t="s">
        <v>5553</v>
      </c>
      <c r="D325" s="182"/>
      <c r="E325" s="182"/>
      <c r="F325" s="10" t="s">
        <v>35</v>
      </c>
      <c r="G325" s="12">
        <v>65</v>
      </c>
      <c r="H325" s="12"/>
      <c r="I325" s="13">
        <v>47064</v>
      </c>
      <c r="J325" s="72"/>
      <c r="K325" s="131"/>
      <c r="L325" s="72">
        <v>47064</v>
      </c>
      <c r="M325" s="13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54700.929264410603</v>
      </c>
      <c r="T325" s="2">
        <f t="shared" si="11"/>
        <v>54700.929264410603</v>
      </c>
    </row>
    <row r="326" spans="1:20" s="2" customFormat="1" ht="22.5" x14ac:dyDescent="0.25">
      <c r="A326" s="10" t="s">
        <v>440</v>
      </c>
      <c r="B326" s="11" t="s">
        <v>5552</v>
      </c>
      <c r="C326" s="182" t="s">
        <v>5554</v>
      </c>
      <c r="D326" s="182"/>
      <c r="E326" s="182"/>
      <c r="F326" s="10" t="s">
        <v>35</v>
      </c>
      <c r="G326" s="12">
        <v>25</v>
      </c>
      <c r="H326" s="12"/>
      <c r="I326" s="13">
        <v>19433</v>
      </c>
      <c r="J326" s="72"/>
      <c r="K326" s="131"/>
      <c r="L326" s="72">
        <v>19433</v>
      </c>
      <c r="M326" s="13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22586.332619311801</v>
      </c>
      <c r="T326" s="2">
        <f t="shared" si="11"/>
        <v>22586.332619311801</v>
      </c>
    </row>
    <row r="327" spans="1:20" s="2" customFormat="1" ht="22.5" x14ac:dyDescent="0.25">
      <c r="A327" s="10" t="s">
        <v>443</v>
      </c>
      <c r="B327" s="11" t="s">
        <v>5495</v>
      </c>
      <c r="C327" s="182" t="s">
        <v>1373</v>
      </c>
      <c r="D327" s="182"/>
      <c r="E327" s="182"/>
      <c r="F327" s="10" t="s">
        <v>35</v>
      </c>
      <c r="G327" s="12">
        <v>1</v>
      </c>
      <c r="H327" s="12"/>
      <c r="I327" s="13">
        <v>3840</v>
      </c>
      <c r="J327" s="72"/>
      <c r="K327" s="131"/>
      <c r="L327" s="72">
        <v>3840</v>
      </c>
      <c r="M327" s="13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4463.1048864384002</v>
      </c>
      <c r="T327" s="2">
        <f t="shared" si="11"/>
        <v>4463.1048864384002</v>
      </c>
    </row>
    <row r="328" spans="1:20" s="2" customFormat="1" ht="56.25" x14ac:dyDescent="0.25">
      <c r="A328" s="10" t="s">
        <v>446</v>
      </c>
      <c r="B328" s="11" t="s">
        <v>761</v>
      </c>
      <c r="C328" s="182" t="s">
        <v>762</v>
      </c>
      <c r="D328" s="182"/>
      <c r="E328" s="182"/>
      <c r="F328" s="10" t="s">
        <v>763</v>
      </c>
      <c r="G328" s="31">
        <v>0.15</v>
      </c>
      <c r="H328" s="31"/>
      <c r="I328" s="13">
        <v>625</v>
      </c>
      <c r="J328" s="72"/>
      <c r="K328" s="131"/>
      <c r="L328" s="72">
        <v>178</v>
      </c>
      <c r="M328" s="13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726.41681094374997</v>
      </c>
      <c r="T328" s="2">
        <f t="shared" si="11"/>
        <v>206.88350775678001</v>
      </c>
    </row>
    <row r="329" spans="1:20" s="2" customFormat="1" ht="15" x14ac:dyDescent="0.25">
      <c r="A329" s="14"/>
      <c r="B329" s="15"/>
      <c r="C329" s="15"/>
      <c r="D329" s="15"/>
      <c r="E329" s="16" t="s">
        <v>18</v>
      </c>
      <c r="F329" s="16"/>
      <c r="G329" s="17"/>
      <c r="H329" s="17"/>
      <c r="I329" s="18">
        <v>1237</v>
      </c>
      <c r="J329" s="114"/>
      <c r="K329" s="138"/>
      <c r="L329" s="151"/>
      <c r="M329" s="19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1437.7241522198699</v>
      </c>
      <c r="T329" s="2">
        <f t="shared" si="11"/>
        <v>0</v>
      </c>
    </row>
    <row r="330" spans="1:20" s="2" customFormat="1" ht="22.5" x14ac:dyDescent="0.25">
      <c r="A330" s="20"/>
      <c r="B330" s="21" t="s">
        <v>764</v>
      </c>
      <c r="C330" s="183" t="s">
        <v>765</v>
      </c>
      <c r="D330" s="183"/>
      <c r="E330" s="183"/>
      <c r="F330" s="22" t="s">
        <v>71</v>
      </c>
      <c r="G330" s="17" t="s">
        <v>5555</v>
      </c>
      <c r="H330" s="17"/>
      <c r="I330" s="23">
        <v>20.68</v>
      </c>
      <c r="J330" s="109"/>
      <c r="K330" s="132"/>
      <c r="L330" s="147">
        <v>20.68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24.035679440506801</v>
      </c>
      <c r="T330" s="2">
        <f t="shared" si="11"/>
        <v>24.035679440506801</v>
      </c>
    </row>
    <row r="331" spans="1:20" s="2" customFormat="1" ht="22.5" x14ac:dyDescent="0.25">
      <c r="A331" s="10" t="s">
        <v>449</v>
      </c>
      <c r="B331" s="11" t="s">
        <v>5497</v>
      </c>
      <c r="C331" s="182" t="s">
        <v>1377</v>
      </c>
      <c r="D331" s="182"/>
      <c r="E331" s="182"/>
      <c r="F331" s="10" t="s">
        <v>21</v>
      </c>
      <c r="G331" s="12">
        <v>3</v>
      </c>
      <c r="H331" s="12"/>
      <c r="I331" s="13">
        <v>1104</v>
      </c>
      <c r="J331" s="72"/>
      <c r="K331" s="131"/>
      <c r="L331" s="72">
        <v>1104</v>
      </c>
      <c r="M331" s="13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1283.1426548510401</v>
      </c>
      <c r="T331" s="2">
        <f t="shared" si="11"/>
        <v>1283.1426548510401</v>
      </c>
    </row>
    <row r="332" spans="1:20" s="2" customFormat="1" ht="15" x14ac:dyDescent="0.25">
      <c r="A332" s="209" t="s">
        <v>5556</v>
      </c>
      <c r="B332" s="210"/>
      <c r="C332" s="210"/>
      <c r="D332" s="210"/>
      <c r="E332" s="210"/>
      <c r="F332" s="210"/>
      <c r="G332" s="210"/>
      <c r="H332" s="210"/>
      <c r="I332" s="210"/>
      <c r="J332" s="210"/>
      <c r="K332" s="210"/>
      <c r="L332" s="211"/>
      <c r="M332" s="122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:20" s="2" customFormat="1" ht="15" x14ac:dyDescent="0.25">
      <c r="A333" s="206" t="s">
        <v>5557</v>
      </c>
      <c r="B333" s="207"/>
      <c r="C333" s="207"/>
      <c r="D333" s="207"/>
      <c r="E333" s="207"/>
      <c r="F333" s="207"/>
      <c r="G333" s="207"/>
      <c r="H333" s="207"/>
      <c r="I333" s="207"/>
      <c r="J333" s="207"/>
      <c r="K333" s="207"/>
      <c r="L333" s="208"/>
      <c r="M333" s="123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:20" s="2" customFormat="1" ht="22.5" x14ac:dyDescent="0.25">
      <c r="A334" s="10" t="s">
        <v>5558</v>
      </c>
      <c r="B334" s="11" t="s">
        <v>5559</v>
      </c>
      <c r="C334" s="182" t="s">
        <v>5560</v>
      </c>
      <c r="D334" s="182"/>
      <c r="E334" s="182"/>
      <c r="F334" s="10" t="s">
        <v>880</v>
      </c>
      <c r="G334" s="12">
        <v>1</v>
      </c>
      <c r="H334" s="12"/>
      <c r="I334" s="13">
        <v>290280</v>
      </c>
      <c r="J334" s="72"/>
      <c r="K334" s="131"/>
      <c r="L334" s="72"/>
      <c r="M334" s="13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337382.835009203</v>
      </c>
      <c r="T334" s="2">
        <f t="shared" si="11"/>
        <v>0</v>
      </c>
    </row>
    <row r="335" spans="1:20" s="2" customFormat="1" ht="22.5" x14ac:dyDescent="0.25">
      <c r="A335" s="10" t="s">
        <v>457</v>
      </c>
      <c r="B335" s="11" t="s">
        <v>881</v>
      </c>
      <c r="C335" s="182" t="s">
        <v>5561</v>
      </c>
      <c r="D335" s="182"/>
      <c r="E335" s="182"/>
      <c r="F335" s="10" t="s">
        <v>883</v>
      </c>
      <c r="G335" s="12">
        <v>2</v>
      </c>
      <c r="H335" s="12"/>
      <c r="I335" s="13">
        <v>7848</v>
      </c>
      <c r="J335" s="72"/>
      <c r="K335" s="131"/>
      <c r="L335" s="72">
        <v>217</v>
      </c>
      <c r="M335" s="13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9121.4706116584803</v>
      </c>
      <c r="T335" s="2">
        <f t="shared" si="11"/>
        <v>252.21191675967</v>
      </c>
    </row>
    <row r="336" spans="1:20" s="2" customFormat="1" ht="15" x14ac:dyDescent="0.25">
      <c r="A336" s="14"/>
      <c r="B336" s="15"/>
      <c r="C336" s="15"/>
      <c r="D336" s="15"/>
      <c r="E336" s="16" t="s">
        <v>18</v>
      </c>
      <c r="F336" s="16"/>
      <c r="G336" s="17"/>
      <c r="H336" s="17"/>
      <c r="I336" s="18">
        <v>22224</v>
      </c>
      <c r="J336" s="114"/>
      <c r="K336" s="138"/>
      <c r="L336" s="151"/>
      <c r="M336" s="19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25830.219530262199</v>
      </c>
      <c r="T336" s="2">
        <f t="shared" si="11"/>
        <v>0</v>
      </c>
    </row>
    <row r="337" spans="1:20" s="2" customFormat="1" ht="22.5" x14ac:dyDescent="0.25">
      <c r="A337" s="20"/>
      <c r="B337" s="21" t="s">
        <v>884</v>
      </c>
      <c r="C337" s="183" t="s">
        <v>885</v>
      </c>
      <c r="D337" s="183"/>
      <c r="E337" s="183"/>
      <c r="F337" s="22" t="s">
        <v>71</v>
      </c>
      <c r="G337" s="17" t="s">
        <v>1531</v>
      </c>
      <c r="H337" s="17"/>
      <c r="I337" s="23">
        <v>25.12</v>
      </c>
      <c r="J337" s="109"/>
      <c r="K337" s="132"/>
      <c r="L337" s="147">
        <v>25.12</v>
      </c>
      <c r="M337" s="24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29.196144465451201</v>
      </c>
      <c r="T337" s="2">
        <f t="shared" si="11"/>
        <v>29.196144465451201</v>
      </c>
    </row>
    <row r="338" spans="1:20" s="2" customFormat="1" ht="22.5" x14ac:dyDescent="0.25">
      <c r="A338" s="25" t="s">
        <v>76</v>
      </c>
      <c r="B338" s="26" t="s">
        <v>887</v>
      </c>
      <c r="C338" s="186" t="s">
        <v>888</v>
      </c>
      <c r="D338" s="186"/>
      <c r="E338" s="186"/>
      <c r="F338" s="27" t="s">
        <v>79</v>
      </c>
      <c r="G338" s="28" t="s">
        <v>91</v>
      </c>
      <c r="H338" s="28"/>
      <c r="I338" s="29">
        <v>0</v>
      </c>
      <c r="J338" s="110"/>
      <c r="K338" s="133"/>
      <c r="L338" s="148">
        <v>0</v>
      </c>
      <c r="M338" s="30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:20" s="2" customFormat="1" ht="33.75" x14ac:dyDescent="0.25">
      <c r="A339" s="10" t="s">
        <v>464</v>
      </c>
      <c r="B339" s="11" t="s">
        <v>1520</v>
      </c>
      <c r="C339" s="182" t="s">
        <v>5562</v>
      </c>
      <c r="D339" s="182"/>
      <c r="E339" s="182"/>
      <c r="F339" s="10" t="s">
        <v>1522</v>
      </c>
      <c r="G339" s="12">
        <v>1</v>
      </c>
      <c r="H339" s="12"/>
      <c r="I339" s="13">
        <v>6385</v>
      </c>
      <c r="J339" s="72"/>
      <c r="K339" s="131"/>
      <c r="L339" s="72">
        <v>995</v>
      </c>
      <c r="M339" s="13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ref="S339:S386" si="12">I339*N339*O339*P339*Q339*R339</f>
        <v>7421.0741406013503</v>
      </c>
      <c r="T339" s="2">
        <f t="shared" ref="T339:T386" si="13">L339*N339*O339*P339*Q339*R339</f>
        <v>1156.45556302245</v>
      </c>
    </row>
    <row r="340" spans="1:20" s="2" customFormat="1" ht="15" x14ac:dyDescent="0.25">
      <c r="A340" s="14"/>
      <c r="B340" s="15"/>
      <c r="C340" s="15"/>
      <c r="D340" s="15"/>
      <c r="E340" s="16" t="s">
        <v>18</v>
      </c>
      <c r="F340" s="16"/>
      <c r="G340" s="17"/>
      <c r="H340" s="17"/>
      <c r="I340" s="18">
        <v>16344</v>
      </c>
      <c r="J340" s="114"/>
      <c r="K340" s="138"/>
      <c r="L340" s="151"/>
      <c r="M340" s="19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18996.090172903401</v>
      </c>
      <c r="T340" s="2">
        <f t="shared" si="13"/>
        <v>0</v>
      </c>
    </row>
    <row r="341" spans="1:20" s="2" customFormat="1" ht="22.5" x14ac:dyDescent="0.25">
      <c r="A341" s="20"/>
      <c r="B341" s="21" t="s">
        <v>69</v>
      </c>
      <c r="C341" s="183" t="s">
        <v>70</v>
      </c>
      <c r="D341" s="183"/>
      <c r="E341" s="183"/>
      <c r="F341" s="22" t="s">
        <v>71</v>
      </c>
      <c r="G341" s="17" t="s">
        <v>1523</v>
      </c>
      <c r="H341" s="17"/>
      <c r="I341" s="23">
        <v>1.69</v>
      </c>
      <c r="J341" s="109"/>
      <c r="K341" s="132"/>
      <c r="L341" s="147">
        <v>1.69</v>
      </c>
      <c r="M341" s="24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1.9642310567918999</v>
      </c>
      <c r="T341" s="2">
        <f t="shared" si="13"/>
        <v>1.9642310567918999</v>
      </c>
    </row>
    <row r="342" spans="1:20" s="2" customFormat="1" ht="22.5" x14ac:dyDescent="0.25">
      <c r="A342" s="20"/>
      <c r="B342" s="21" t="s">
        <v>778</v>
      </c>
      <c r="C342" s="183" t="s">
        <v>24</v>
      </c>
      <c r="D342" s="183"/>
      <c r="E342" s="183"/>
      <c r="F342" s="22" t="s">
        <v>71</v>
      </c>
      <c r="G342" s="17" t="s">
        <v>1524</v>
      </c>
      <c r="H342" s="17"/>
      <c r="I342" s="23">
        <v>10.16</v>
      </c>
      <c r="J342" s="109"/>
      <c r="K342" s="132"/>
      <c r="L342" s="147">
        <v>10.16</v>
      </c>
      <c r="M342" s="24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11.8086316787016</v>
      </c>
      <c r="T342" s="2">
        <f t="shared" si="13"/>
        <v>11.8086316787016</v>
      </c>
    </row>
    <row r="343" spans="1:20" s="2" customFormat="1" ht="22.5" x14ac:dyDescent="0.25">
      <c r="A343" s="20"/>
      <c r="B343" s="21" t="s">
        <v>884</v>
      </c>
      <c r="C343" s="183" t="s">
        <v>885</v>
      </c>
      <c r="D343" s="183"/>
      <c r="E343" s="183"/>
      <c r="F343" s="22" t="s">
        <v>71</v>
      </c>
      <c r="G343" s="17" t="s">
        <v>1525</v>
      </c>
      <c r="H343" s="17"/>
      <c r="I343" s="23">
        <v>27.63</v>
      </c>
      <c r="J343" s="109"/>
      <c r="K343" s="132"/>
      <c r="L343" s="147">
        <v>27.63</v>
      </c>
      <c r="M343" s="24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32.113434378201298</v>
      </c>
      <c r="T343" s="2">
        <f t="shared" si="13"/>
        <v>32.113434378201298</v>
      </c>
    </row>
    <row r="344" spans="1:20" s="2" customFormat="1" ht="22.5" x14ac:dyDescent="0.25">
      <c r="A344" s="25" t="s">
        <v>76</v>
      </c>
      <c r="B344" s="26" t="s">
        <v>1526</v>
      </c>
      <c r="C344" s="186" t="s">
        <v>1527</v>
      </c>
      <c r="D344" s="186"/>
      <c r="E344" s="186"/>
      <c r="F344" s="27" t="s">
        <v>79</v>
      </c>
      <c r="G344" s="28" t="s">
        <v>944</v>
      </c>
      <c r="H344" s="28"/>
      <c r="I344" s="29">
        <v>0</v>
      </c>
      <c r="J344" s="110"/>
      <c r="K344" s="133"/>
      <c r="L344" s="148">
        <v>0</v>
      </c>
      <c r="M344" s="30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:20" s="2" customFormat="1" ht="22.5" x14ac:dyDescent="0.25">
      <c r="A345" s="25" t="s">
        <v>344</v>
      </c>
      <c r="B345" s="26" t="s">
        <v>366</v>
      </c>
      <c r="C345" s="186" t="s">
        <v>367</v>
      </c>
      <c r="D345" s="186"/>
      <c r="E345" s="186"/>
      <c r="F345" s="27" t="s">
        <v>21</v>
      </c>
      <c r="G345" s="28" t="s">
        <v>347</v>
      </c>
      <c r="H345" s="28"/>
      <c r="I345" s="29">
        <v>0</v>
      </c>
      <c r="J345" s="110"/>
      <c r="K345" s="133"/>
      <c r="L345" s="148">
        <v>0</v>
      </c>
      <c r="M345" s="30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:20" s="2" customFormat="1" ht="22.5" x14ac:dyDescent="0.25">
      <c r="A346" s="20"/>
      <c r="B346" s="21" t="s">
        <v>800</v>
      </c>
      <c r="C346" s="183" t="s">
        <v>801</v>
      </c>
      <c r="D346" s="183"/>
      <c r="E346" s="183"/>
      <c r="F346" s="22" t="s">
        <v>282</v>
      </c>
      <c r="G346" s="17" t="s">
        <v>1528</v>
      </c>
      <c r="H346" s="17"/>
      <c r="I346" s="23">
        <v>3.71</v>
      </c>
      <c r="J346" s="109"/>
      <c r="K346" s="132"/>
      <c r="L346" s="147">
        <v>3.71</v>
      </c>
      <c r="M346" s="24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4.3120101897621002</v>
      </c>
      <c r="T346" s="2">
        <f t="shared" si="13"/>
        <v>4.3120101897621002</v>
      </c>
    </row>
    <row r="347" spans="1:20" s="2" customFormat="1" ht="22.5" x14ac:dyDescent="0.25">
      <c r="A347" s="20"/>
      <c r="B347" s="21" t="s">
        <v>284</v>
      </c>
      <c r="C347" s="183" t="s">
        <v>285</v>
      </c>
      <c r="D347" s="183"/>
      <c r="E347" s="183"/>
      <c r="F347" s="22" t="s">
        <v>79</v>
      </c>
      <c r="G347" s="17" t="s">
        <v>1529</v>
      </c>
      <c r="H347" s="17"/>
      <c r="I347" s="23">
        <v>65.319999999999993</v>
      </c>
      <c r="J347" s="109"/>
      <c r="K347" s="132"/>
      <c r="L347" s="147">
        <v>65.319999999999993</v>
      </c>
      <c r="M347" s="24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75.919273745353195</v>
      </c>
      <c r="T347" s="2">
        <f t="shared" si="13"/>
        <v>75.919273745353195</v>
      </c>
    </row>
    <row r="348" spans="1:20" s="2" customFormat="1" ht="22.5" x14ac:dyDescent="0.25">
      <c r="A348" s="20"/>
      <c r="B348" s="21" t="s">
        <v>1097</v>
      </c>
      <c r="C348" s="183" t="s">
        <v>1098</v>
      </c>
      <c r="D348" s="183"/>
      <c r="E348" s="183"/>
      <c r="F348" s="22" t="s">
        <v>135</v>
      </c>
      <c r="G348" s="17" t="s">
        <v>159</v>
      </c>
      <c r="H348" s="17"/>
      <c r="I348" s="23">
        <v>6.26</v>
      </c>
      <c r="J348" s="109"/>
      <c r="K348" s="132"/>
      <c r="L348" s="147">
        <v>6.26</v>
      </c>
      <c r="M348" s="24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7.2757907784125999</v>
      </c>
      <c r="T348" s="2">
        <f t="shared" si="13"/>
        <v>7.2757907784125999</v>
      </c>
    </row>
    <row r="349" spans="1:20" s="2" customFormat="1" ht="15" x14ac:dyDescent="0.25">
      <c r="A349" s="10" t="s">
        <v>467</v>
      </c>
      <c r="B349" s="11" t="s">
        <v>898</v>
      </c>
      <c r="C349" s="182" t="s">
        <v>5563</v>
      </c>
      <c r="D349" s="182"/>
      <c r="E349" s="182"/>
      <c r="F349" s="10" t="s">
        <v>17</v>
      </c>
      <c r="G349" s="12">
        <v>3</v>
      </c>
      <c r="H349" s="12"/>
      <c r="I349" s="13">
        <v>10665</v>
      </c>
      <c r="J349" s="72"/>
      <c r="K349" s="131"/>
      <c r="L349" s="72">
        <v>2225</v>
      </c>
      <c r="M349" s="13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12395.5764619441</v>
      </c>
      <c r="T349" s="2">
        <f t="shared" si="13"/>
        <v>2586.0438469597502</v>
      </c>
    </row>
    <row r="350" spans="1:20" s="2" customFormat="1" ht="15" x14ac:dyDescent="0.25">
      <c r="A350" s="14"/>
      <c r="B350" s="15"/>
      <c r="C350" s="15"/>
      <c r="D350" s="15"/>
      <c r="E350" s="16" t="s">
        <v>18</v>
      </c>
      <c r="F350" s="16"/>
      <c r="G350" s="17"/>
      <c r="H350" s="17"/>
      <c r="I350" s="18">
        <v>26358</v>
      </c>
      <c r="J350" s="114"/>
      <c r="K350" s="138"/>
      <c r="L350" s="151"/>
      <c r="M350" s="19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30635.030884568601</v>
      </c>
      <c r="T350" s="2">
        <f t="shared" si="13"/>
        <v>0</v>
      </c>
    </row>
    <row r="351" spans="1:20" s="2" customFormat="1" ht="22.5" x14ac:dyDescent="0.25">
      <c r="A351" s="20"/>
      <c r="B351" s="21" t="s">
        <v>41</v>
      </c>
      <c r="C351" s="183" t="s">
        <v>42</v>
      </c>
      <c r="D351" s="183"/>
      <c r="E351" s="183"/>
      <c r="F351" s="22" t="s">
        <v>21</v>
      </c>
      <c r="G351" s="17" t="s">
        <v>5564</v>
      </c>
      <c r="H351" s="17"/>
      <c r="I351" s="23">
        <v>228.85</v>
      </c>
      <c r="J351" s="109"/>
      <c r="K351" s="132"/>
      <c r="L351" s="147">
        <v>228.85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265.98477949516302</v>
      </c>
      <c r="T351" s="2">
        <f t="shared" si="13"/>
        <v>265.98477949516302</v>
      </c>
    </row>
    <row r="352" spans="1:20" s="2" customFormat="1" ht="22.5" x14ac:dyDescent="0.25">
      <c r="A352" s="20"/>
      <c r="B352" s="21" t="s">
        <v>778</v>
      </c>
      <c r="C352" s="183" t="s">
        <v>24</v>
      </c>
      <c r="D352" s="183"/>
      <c r="E352" s="183"/>
      <c r="F352" s="22" t="s">
        <v>71</v>
      </c>
      <c r="G352" s="17" t="s">
        <v>5565</v>
      </c>
      <c r="H352" s="17"/>
      <c r="I352" s="23">
        <v>28.13</v>
      </c>
      <c r="J352" s="109"/>
      <c r="K352" s="132"/>
      <c r="L352" s="147">
        <v>28.13</v>
      </c>
      <c r="M352" s="24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32.694567826956302</v>
      </c>
      <c r="T352" s="2">
        <f t="shared" si="13"/>
        <v>32.694567826956302</v>
      </c>
    </row>
    <row r="353" spans="1:20" s="2" customFormat="1" ht="22.5" x14ac:dyDescent="0.25">
      <c r="A353" s="25" t="s">
        <v>76</v>
      </c>
      <c r="B353" s="26" t="s">
        <v>902</v>
      </c>
      <c r="C353" s="186" t="s">
        <v>903</v>
      </c>
      <c r="D353" s="186"/>
      <c r="E353" s="186"/>
      <c r="F353" s="27" t="s">
        <v>79</v>
      </c>
      <c r="G353" s="28" t="s">
        <v>80</v>
      </c>
      <c r="H353" s="28"/>
      <c r="I353" s="29">
        <v>0</v>
      </c>
      <c r="J353" s="110"/>
      <c r="K353" s="133"/>
      <c r="L353" s="148">
        <v>0</v>
      </c>
      <c r="M353" s="30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:20" s="2" customFormat="1" ht="15" x14ac:dyDescent="0.25">
      <c r="A354" s="10" t="s">
        <v>470</v>
      </c>
      <c r="B354" s="11" t="s">
        <v>1507</v>
      </c>
      <c r="C354" s="182" t="s">
        <v>5566</v>
      </c>
      <c r="D354" s="182"/>
      <c r="E354" s="182"/>
      <c r="F354" s="10" t="s">
        <v>1509</v>
      </c>
      <c r="G354" s="12">
        <v>2</v>
      </c>
      <c r="H354" s="12"/>
      <c r="I354" s="13">
        <v>14049</v>
      </c>
      <c r="J354" s="72"/>
      <c r="K354" s="131"/>
      <c r="L354" s="72">
        <v>622</v>
      </c>
      <c r="M354" s="13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16328.687643118001</v>
      </c>
      <c r="T354" s="2">
        <f t="shared" si="13"/>
        <v>722.93001025121998</v>
      </c>
    </row>
    <row r="355" spans="1:20" s="2" customFormat="1" ht="15" x14ac:dyDescent="0.25">
      <c r="A355" s="14"/>
      <c r="B355" s="15"/>
      <c r="C355" s="15"/>
      <c r="D355" s="15"/>
      <c r="E355" s="16" t="s">
        <v>18</v>
      </c>
      <c r="F355" s="16"/>
      <c r="G355" s="17"/>
      <c r="H355" s="17"/>
      <c r="I355" s="18">
        <v>39249</v>
      </c>
      <c r="J355" s="114"/>
      <c r="K355" s="138"/>
      <c r="L355" s="151"/>
      <c r="M355" s="19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45617.813460370002</v>
      </c>
      <c r="T355" s="2">
        <f t="shared" si="13"/>
        <v>0</v>
      </c>
    </row>
    <row r="356" spans="1:20" s="2" customFormat="1" ht="22.5" x14ac:dyDescent="0.25">
      <c r="A356" s="20"/>
      <c r="B356" s="21" t="s">
        <v>41</v>
      </c>
      <c r="C356" s="183" t="s">
        <v>42</v>
      </c>
      <c r="D356" s="183"/>
      <c r="E356" s="183"/>
      <c r="F356" s="22" t="s">
        <v>21</v>
      </c>
      <c r="G356" s="17" t="s">
        <v>1567</v>
      </c>
      <c r="H356" s="17"/>
      <c r="I356" s="23">
        <v>10.3</v>
      </c>
      <c r="J356" s="109"/>
      <c r="K356" s="132"/>
      <c r="L356" s="147">
        <v>10.3</v>
      </c>
      <c r="M356" s="24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11.971349044353</v>
      </c>
      <c r="T356" s="2">
        <f t="shared" si="13"/>
        <v>11.971349044353</v>
      </c>
    </row>
    <row r="357" spans="1:20" s="2" customFormat="1" ht="22.5" x14ac:dyDescent="0.25">
      <c r="A357" s="20"/>
      <c r="B357" s="21" t="s">
        <v>778</v>
      </c>
      <c r="C357" s="183" t="s">
        <v>24</v>
      </c>
      <c r="D357" s="183"/>
      <c r="E357" s="183"/>
      <c r="F357" s="22" t="s">
        <v>71</v>
      </c>
      <c r="G357" s="17" t="s">
        <v>1568</v>
      </c>
      <c r="H357" s="17"/>
      <c r="I357" s="23">
        <v>30.01</v>
      </c>
      <c r="J357" s="109"/>
      <c r="K357" s="132"/>
      <c r="L357" s="147">
        <v>30.01</v>
      </c>
      <c r="M357" s="24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34.879629594275102</v>
      </c>
      <c r="T357" s="2">
        <f t="shared" si="13"/>
        <v>34.879629594275102</v>
      </c>
    </row>
    <row r="358" spans="1:20" s="2" customFormat="1" ht="22.5" x14ac:dyDescent="0.25">
      <c r="A358" s="20"/>
      <c r="B358" s="21" t="s">
        <v>884</v>
      </c>
      <c r="C358" s="183" t="s">
        <v>885</v>
      </c>
      <c r="D358" s="183"/>
      <c r="E358" s="183"/>
      <c r="F358" s="22" t="s">
        <v>71</v>
      </c>
      <c r="G358" s="17" t="s">
        <v>1569</v>
      </c>
      <c r="H358" s="17"/>
      <c r="I358" s="23">
        <v>22.96</v>
      </c>
      <c r="J358" s="109"/>
      <c r="K358" s="132"/>
      <c r="L358" s="147">
        <v>22.96</v>
      </c>
      <c r="M358" s="24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26.685647966829599</v>
      </c>
      <c r="T358" s="2">
        <f t="shared" si="13"/>
        <v>26.685647966829599</v>
      </c>
    </row>
    <row r="359" spans="1:20" s="2" customFormat="1" ht="22.5" x14ac:dyDescent="0.25">
      <c r="A359" s="25" t="s">
        <v>344</v>
      </c>
      <c r="B359" s="26" t="s">
        <v>366</v>
      </c>
      <c r="C359" s="186" t="s">
        <v>367</v>
      </c>
      <c r="D359" s="186"/>
      <c r="E359" s="186"/>
      <c r="F359" s="27" t="s">
        <v>21</v>
      </c>
      <c r="G359" s="28" t="s">
        <v>347</v>
      </c>
      <c r="H359" s="28"/>
      <c r="I359" s="29">
        <v>0</v>
      </c>
      <c r="J359" s="110"/>
      <c r="K359" s="133"/>
      <c r="L359" s="148">
        <v>0</v>
      </c>
      <c r="M359" s="30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:20" s="2" customFormat="1" ht="22.5" x14ac:dyDescent="0.25">
      <c r="A360" s="25" t="s">
        <v>76</v>
      </c>
      <c r="B360" s="26" t="s">
        <v>1513</v>
      </c>
      <c r="C360" s="186" t="s">
        <v>1514</v>
      </c>
      <c r="D360" s="186"/>
      <c r="E360" s="186"/>
      <c r="F360" s="27" t="s">
        <v>79</v>
      </c>
      <c r="G360" s="28" t="s">
        <v>91</v>
      </c>
      <c r="H360" s="28"/>
      <c r="I360" s="29">
        <v>0</v>
      </c>
      <c r="J360" s="110"/>
      <c r="K360" s="133"/>
      <c r="L360" s="148">
        <v>0</v>
      </c>
      <c r="M360" s="30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:20" s="2" customFormat="1" ht="22.5" x14ac:dyDescent="0.25">
      <c r="A361" s="20"/>
      <c r="B361" s="21" t="s">
        <v>800</v>
      </c>
      <c r="C361" s="183" t="s">
        <v>801</v>
      </c>
      <c r="D361" s="183"/>
      <c r="E361" s="183"/>
      <c r="F361" s="22" t="s">
        <v>282</v>
      </c>
      <c r="G361" s="17" t="s">
        <v>1570</v>
      </c>
      <c r="H361" s="17"/>
      <c r="I361" s="23">
        <v>8.67</v>
      </c>
      <c r="J361" s="109"/>
      <c r="K361" s="132"/>
      <c r="L361" s="147">
        <v>8.67</v>
      </c>
      <c r="M361" s="24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10.0768540014117</v>
      </c>
      <c r="T361" s="2">
        <f t="shared" si="13"/>
        <v>10.0768540014117</v>
      </c>
    </row>
    <row r="362" spans="1:20" s="2" customFormat="1" ht="15" x14ac:dyDescent="0.25">
      <c r="A362" s="206" t="s">
        <v>5125</v>
      </c>
      <c r="B362" s="207"/>
      <c r="C362" s="207"/>
      <c r="D362" s="207"/>
      <c r="E362" s="207"/>
      <c r="F362" s="207"/>
      <c r="G362" s="207"/>
      <c r="H362" s="207"/>
      <c r="I362" s="207"/>
      <c r="J362" s="207"/>
      <c r="K362" s="207"/>
      <c r="L362" s="208"/>
      <c r="M362" s="123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:20" s="2" customFormat="1" ht="15" x14ac:dyDescent="0.25">
      <c r="A363" s="10" t="s">
        <v>473</v>
      </c>
      <c r="B363" s="11" t="s">
        <v>15</v>
      </c>
      <c r="C363" s="182" t="s">
        <v>5567</v>
      </c>
      <c r="D363" s="182"/>
      <c r="E363" s="182"/>
      <c r="F363" s="10" t="s">
        <v>17</v>
      </c>
      <c r="G363" s="12">
        <v>1</v>
      </c>
      <c r="H363" s="12"/>
      <c r="I363" s="13">
        <v>2156</v>
      </c>
      <c r="J363" s="72"/>
      <c r="K363" s="131"/>
      <c r="L363" s="72">
        <v>36</v>
      </c>
      <c r="M363" s="13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2505.8474310315601</v>
      </c>
      <c r="T363" s="2">
        <f t="shared" si="13"/>
        <v>41.841608310360002</v>
      </c>
    </row>
    <row r="364" spans="1:20" s="2" customFormat="1" ht="15" x14ac:dyDescent="0.25">
      <c r="A364" s="14"/>
      <c r="B364" s="15"/>
      <c r="C364" s="15"/>
      <c r="D364" s="15"/>
      <c r="E364" s="16" t="s">
        <v>18</v>
      </c>
      <c r="F364" s="16"/>
      <c r="G364" s="17"/>
      <c r="H364" s="17"/>
      <c r="I364" s="18">
        <v>4647</v>
      </c>
      <c r="J364" s="114"/>
      <c r="K364" s="138"/>
      <c r="L364" s="151"/>
      <c r="M364" s="19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5401.0542727289703</v>
      </c>
      <c r="T364" s="2">
        <f t="shared" si="13"/>
        <v>0</v>
      </c>
    </row>
    <row r="365" spans="1:20" s="2" customFormat="1" ht="22.5" x14ac:dyDescent="0.25">
      <c r="A365" s="20"/>
      <c r="B365" s="21" t="s">
        <v>19</v>
      </c>
      <c r="C365" s="183" t="s">
        <v>20</v>
      </c>
      <c r="D365" s="183"/>
      <c r="E365" s="183"/>
      <c r="F365" s="22" t="s">
        <v>21</v>
      </c>
      <c r="G365" s="17" t="s">
        <v>1534</v>
      </c>
      <c r="H365" s="17"/>
      <c r="I365" s="23">
        <v>1.1299999999999999</v>
      </c>
      <c r="J365" s="109"/>
      <c r="K365" s="132"/>
      <c r="L365" s="147">
        <v>1.1299999999999999</v>
      </c>
      <c r="M365" s="24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1.3133615941862999</v>
      </c>
      <c r="T365" s="2">
        <f t="shared" si="13"/>
        <v>1.3133615941862999</v>
      </c>
    </row>
    <row r="366" spans="1:20" s="2" customFormat="1" ht="22.5" x14ac:dyDescent="0.25">
      <c r="A366" s="20"/>
      <c r="B366" s="21" t="s">
        <v>23</v>
      </c>
      <c r="C366" s="183" t="s">
        <v>24</v>
      </c>
      <c r="D366" s="183"/>
      <c r="E366" s="183"/>
      <c r="F366" s="22" t="s">
        <v>21</v>
      </c>
      <c r="G366" s="17" t="s">
        <v>1534</v>
      </c>
      <c r="H366" s="17"/>
      <c r="I366" s="23">
        <v>1.56</v>
      </c>
      <c r="J366" s="109"/>
      <c r="K366" s="132"/>
      <c r="L366" s="147">
        <v>1.56</v>
      </c>
      <c r="M366" s="24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1.8131363601156001</v>
      </c>
      <c r="T366" s="2">
        <f t="shared" si="13"/>
        <v>1.8131363601156001</v>
      </c>
    </row>
    <row r="367" spans="1:20" s="2" customFormat="1" ht="22.5" x14ac:dyDescent="0.25">
      <c r="A367" s="20"/>
      <c r="B367" s="21" t="s">
        <v>25</v>
      </c>
      <c r="C367" s="183" t="s">
        <v>26</v>
      </c>
      <c r="D367" s="183"/>
      <c r="E367" s="183"/>
      <c r="F367" s="22" t="s">
        <v>21</v>
      </c>
      <c r="G367" s="17" t="s">
        <v>1535</v>
      </c>
      <c r="H367" s="17"/>
      <c r="I367" s="23">
        <v>0.51</v>
      </c>
      <c r="J367" s="109"/>
      <c r="K367" s="132"/>
      <c r="L367" s="147">
        <v>0.51</v>
      </c>
      <c r="M367" s="24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0.59275611773009995</v>
      </c>
      <c r="T367" s="2">
        <f t="shared" si="13"/>
        <v>0.59275611773009995</v>
      </c>
    </row>
    <row r="368" spans="1:20" s="2" customFormat="1" ht="22.5" x14ac:dyDescent="0.25">
      <c r="A368" s="20"/>
      <c r="B368" s="21" t="s">
        <v>28</v>
      </c>
      <c r="C368" s="183" t="s">
        <v>29</v>
      </c>
      <c r="D368" s="183"/>
      <c r="E368" s="183"/>
      <c r="F368" s="22" t="s">
        <v>30</v>
      </c>
      <c r="G368" s="17" t="s">
        <v>1536</v>
      </c>
      <c r="H368" s="17"/>
      <c r="I368" s="23">
        <v>0.89</v>
      </c>
      <c r="J368" s="109"/>
      <c r="K368" s="132"/>
      <c r="L368" s="147">
        <v>0.89</v>
      </c>
      <c r="M368" s="24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1.0344175387839001</v>
      </c>
      <c r="T368" s="2">
        <f t="shared" si="13"/>
        <v>1.0344175387839001</v>
      </c>
    </row>
    <row r="369" spans="1:20" s="2" customFormat="1" ht="15" x14ac:dyDescent="0.25">
      <c r="A369" s="10" t="s">
        <v>476</v>
      </c>
      <c r="B369" s="11" t="s">
        <v>1581</v>
      </c>
      <c r="C369" s="182" t="s">
        <v>1582</v>
      </c>
      <c r="D369" s="182"/>
      <c r="E369" s="182"/>
      <c r="F369" s="10" t="s">
        <v>216</v>
      </c>
      <c r="G369" s="31">
        <v>0.02</v>
      </c>
      <c r="H369" s="31"/>
      <c r="I369" s="13">
        <v>816</v>
      </c>
      <c r="J369" s="72"/>
      <c r="K369" s="131"/>
      <c r="L369" s="72">
        <v>40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948.40978836815998</v>
      </c>
      <c r="T369" s="2">
        <f t="shared" si="13"/>
        <v>46.490675900399999</v>
      </c>
    </row>
    <row r="370" spans="1:20" s="2" customFormat="1" ht="15" x14ac:dyDescent="0.25">
      <c r="A370" s="14"/>
      <c r="B370" s="15"/>
      <c r="C370" s="15"/>
      <c r="D370" s="15"/>
      <c r="E370" s="16" t="s">
        <v>18</v>
      </c>
      <c r="F370" s="16"/>
      <c r="G370" s="17"/>
      <c r="H370" s="17"/>
      <c r="I370" s="18">
        <v>1950</v>
      </c>
      <c r="J370" s="114"/>
      <c r="K370" s="138"/>
      <c r="L370" s="151"/>
      <c r="M370" s="19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2266.4204501445001</v>
      </c>
      <c r="T370" s="2">
        <f t="shared" si="13"/>
        <v>0</v>
      </c>
    </row>
    <row r="371" spans="1:20" s="2" customFormat="1" ht="22.5" x14ac:dyDescent="0.25">
      <c r="A371" s="20"/>
      <c r="B371" s="21" t="s">
        <v>1583</v>
      </c>
      <c r="C371" s="183" t="s">
        <v>1584</v>
      </c>
      <c r="D371" s="183"/>
      <c r="E371" s="183"/>
      <c r="F371" s="22" t="s">
        <v>71</v>
      </c>
      <c r="G371" s="17" t="s">
        <v>1585</v>
      </c>
      <c r="H371" s="17"/>
      <c r="I371" s="23">
        <v>1.46</v>
      </c>
      <c r="J371" s="109"/>
      <c r="K371" s="132"/>
      <c r="L371" s="147">
        <v>1.46</v>
      </c>
      <c r="M371" s="24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1.6969096703646001</v>
      </c>
      <c r="T371" s="2">
        <f t="shared" si="13"/>
        <v>1.6969096703646001</v>
      </c>
    </row>
    <row r="372" spans="1:20" s="2" customFormat="1" ht="22.5" x14ac:dyDescent="0.25">
      <c r="A372" s="20"/>
      <c r="B372" s="21" t="s">
        <v>19</v>
      </c>
      <c r="C372" s="183" t="s">
        <v>20</v>
      </c>
      <c r="D372" s="183"/>
      <c r="E372" s="183"/>
      <c r="F372" s="22" t="s">
        <v>21</v>
      </c>
      <c r="G372" s="17" t="s">
        <v>1586</v>
      </c>
      <c r="H372" s="17"/>
      <c r="I372" s="23">
        <v>0.01</v>
      </c>
      <c r="J372" s="109"/>
      <c r="K372" s="132"/>
      <c r="L372" s="147">
        <v>0.01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1.16226689751E-2</v>
      </c>
      <c r="T372" s="2">
        <f t="shared" si="13"/>
        <v>1.16226689751E-2</v>
      </c>
    </row>
    <row r="373" spans="1:20" s="2" customFormat="1" ht="22.5" x14ac:dyDescent="0.25">
      <c r="A373" s="20"/>
      <c r="B373" s="21" t="s">
        <v>23</v>
      </c>
      <c r="C373" s="183" t="s">
        <v>24</v>
      </c>
      <c r="D373" s="183"/>
      <c r="E373" s="183"/>
      <c r="F373" s="22" t="s">
        <v>21</v>
      </c>
      <c r="G373" s="17" t="s">
        <v>1587</v>
      </c>
      <c r="H373" s="17"/>
      <c r="I373" s="23">
        <v>1.1100000000000001</v>
      </c>
      <c r="J373" s="109"/>
      <c r="K373" s="132"/>
      <c r="L373" s="147">
        <v>1.1100000000000001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1.2901162562360999</v>
      </c>
      <c r="T373" s="2">
        <f t="shared" si="13"/>
        <v>1.2901162562360999</v>
      </c>
    </row>
    <row r="374" spans="1:20" s="2" customFormat="1" ht="22.5" x14ac:dyDescent="0.25">
      <c r="A374" s="20"/>
      <c r="B374" s="21" t="s">
        <v>1588</v>
      </c>
      <c r="C374" s="183" t="s">
        <v>1589</v>
      </c>
      <c r="D374" s="183"/>
      <c r="E374" s="183"/>
      <c r="F374" s="22" t="s">
        <v>71</v>
      </c>
      <c r="G374" s="17" t="s">
        <v>1590</v>
      </c>
      <c r="H374" s="17"/>
      <c r="I374" s="23">
        <v>1.58</v>
      </c>
      <c r="J374" s="109"/>
      <c r="K374" s="132"/>
      <c r="L374" s="147">
        <v>1.58</v>
      </c>
      <c r="M374" s="24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1.8363816980658001</v>
      </c>
      <c r="T374" s="2">
        <f t="shared" si="13"/>
        <v>1.8363816980658001</v>
      </c>
    </row>
    <row r="375" spans="1:20" s="2" customFormat="1" ht="22.5" x14ac:dyDescent="0.25">
      <c r="A375" s="20"/>
      <c r="B375" s="21" t="s">
        <v>28</v>
      </c>
      <c r="C375" s="183" t="s">
        <v>29</v>
      </c>
      <c r="D375" s="183"/>
      <c r="E375" s="183"/>
      <c r="F375" s="22" t="s">
        <v>30</v>
      </c>
      <c r="G375" s="17" t="s">
        <v>1591</v>
      </c>
      <c r="H375" s="17"/>
      <c r="I375" s="23">
        <v>0.46</v>
      </c>
      <c r="J375" s="109"/>
      <c r="K375" s="132"/>
      <c r="L375" s="147">
        <v>0.46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0.53464277285460005</v>
      </c>
      <c r="T375" s="2">
        <f t="shared" si="13"/>
        <v>0.53464277285460005</v>
      </c>
    </row>
    <row r="376" spans="1:20" s="2" customFormat="1" ht="15" x14ac:dyDescent="0.25">
      <c r="A376" s="10" t="s">
        <v>479</v>
      </c>
      <c r="B376" s="11" t="s">
        <v>1537</v>
      </c>
      <c r="C376" s="182" t="s">
        <v>5130</v>
      </c>
      <c r="D376" s="182"/>
      <c r="E376" s="182"/>
      <c r="F376" s="10" t="s">
        <v>17</v>
      </c>
      <c r="G376" s="12">
        <v>1</v>
      </c>
      <c r="H376" s="12"/>
      <c r="I376" s="13">
        <v>339</v>
      </c>
      <c r="J376" s="72"/>
      <c r="K376" s="131"/>
      <c r="L376" s="72">
        <v>12</v>
      </c>
      <c r="M376" s="13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394.00847825589</v>
      </c>
      <c r="T376" s="2">
        <f t="shared" si="13"/>
        <v>13.947202770120001</v>
      </c>
    </row>
    <row r="377" spans="1:20" s="2" customFormat="1" ht="15" x14ac:dyDescent="0.25">
      <c r="A377" s="14"/>
      <c r="B377" s="15"/>
      <c r="C377" s="15"/>
      <c r="D377" s="15"/>
      <c r="E377" s="16" t="s">
        <v>18</v>
      </c>
      <c r="F377" s="16"/>
      <c r="G377" s="17"/>
      <c r="H377" s="17"/>
      <c r="I377" s="18">
        <v>783</v>
      </c>
      <c r="J377" s="114"/>
      <c r="K377" s="138"/>
      <c r="L377" s="151"/>
      <c r="M377" s="19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910.05498075032995</v>
      </c>
      <c r="T377" s="2">
        <f t="shared" si="13"/>
        <v>0</v>
      </c>
    </row>
    <row r="378" spans="1:20" s="2" customFormat="1" ht="22.5" x14ac:dyDescent="0.25">
      <c r="A378" s="20"/>
      <c r="B378" s="21" t="s">
        <v>1539</v>
      </c>
      <c r="C378" s="183" t="s">
        <v>1540</v>
      </c>
      <c r="D378" s="183"/>
      <c r="E378" s="183"/>
      <c r="F378" s="22" t="s">
        <v>21</v>
      </c>
      <c r="G378" s="17" t="s">
        <v>1548</v>
      </c>
      <c r="H378" s="17"/>
      <c r="I378" s="23">
        <v>1.1399999999999999</v>
      </c>
      <c r="J378" s="109"/>
      <c r="K378" s="132"/>
      <c r="L378" s="147">
        <v>1.1399999999999999</v>
      </c>
      <c r="M378" s="24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1.3249842631613999</v>
      </c>
      <c r="T378" s="2">
        <f t="shared" si="13"/>
        <v>1.3249842631613999</v>
      </c>
    </row>
    <row r="379" spans="1:20" s="2" customFormat="1" ht="22.5" x14ac:dyDescent="0.25">
      <c r="A379" s="20"/>
      <c r="B379" s="21" t="s">
        <v>28</v>
      </c>
      <c r="C379" s="183" t="s">
        <v>29</v>
      </c>
      <c r="D379" s="183"/>
      <c r="E379" s="183"/>
      <c r="F379" s="22" t="s">
        <v>30</v>
      </c>
      <c r="G379" s="17" t="s">
        <v>1575</v>
      </c>
      <c r="H379" s="17"/>
      <c r="I379" s="23">
        <v>0.2</v>
      </c>
      <c r="J379" s="109"/>
      <c r="K379" s="132"/>
      <c r="L379" s="147">
        <v>0.2</v>
      </c>
      <c r="M379" s="24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0.23245337950200001</v>
      </c>
      <c r="T379" s="2">
        <f t="shared" si="13"/>
        <v>0.23245337950200001</v>
      </c>
    </row>
    <row r="380" spans="1:20" s="2" customFormat="1" ht="15" x14ac:dyDescent="0.25">
      <c r="A380" s="10" t="s">
        <v>481</v>
      </c>
      <c r="B380" s="11" t="s">
        <v>1537</v>
      </c>
      <c r="C380" s="182" t="s">
        <v>4307</v>
      </c>
      <c r="D380" s="182"/>
      <c r="E380" s="182"/>
      <c r="F380" s="10" t="s">
        <v>17</v>
      </c>
      <c r="G380" s="12">
        <v>1</v>
      </c>
      <c r="H380" s="12"/>
      <c r="I380" s="13">
        <v>339</v>
      </c>
      <c r="J380" s="72"/>
      <c r="K380" s="131"/>
      <c r="L380" s="72">
        <v>12</v>
      </c>
      <c r="M380" s="13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394.00847825589</v>
      </c>
      <c r="T380" s="2">
        <f t="shared" si="13"/>
        <v>13.947202770120001</v>
      </c>
    </row>
    <row r="381" spans="1:20" s="2" customFormat="1" ht="15" x14ac:dyDescent="0.25">
      <c r="A381" s="14"/>
      <c r="B381" s="15"/>
      <c r="C381" s="15"/>
      <c r="D381" s="15"/>
      <c r="E381" s="16" t="s">
        <v>18</v>
      </c>
      <c r="F381" s="16"/>
      <c r="G381" s="17"/>
      <c r="H381" s="17"/>
      <c r="I381" s="18">
        <v>783</v>
      </c>
      <c r="J381" s="114"/>
      <c r="K381" s="138"/>
      <c r="L381" s="151"/>
      <c r="M381" s="19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910.05498075032995</v>
      </c>
      <c r="T381" s="2">
        <f t="shared" si="13"/>
        <v>0</v>
      </c>
    </row>
    <row r="382" spans="1:20" s="2" customFormat="1" ht="22.5" x14ac:dyDescent="0.25">
      <c r="A382" s="20"/>
      <c r="B382" s="21" t="s">
        <v>1539</v>
      </c>
      <c r="C382" s="183" t="s">
        <v>1540</v>
      </c>
      <c r="D382" s="183"/>
      <c r="E382" s="183"/>
      <c r="F382" s="22" t="s">
        <v>21</v>
      </c>
      <c r="G382" s="17" t="s">
        <v>1548</v>
      </c>
      <c r="H382" s="17"/>
      <c r="I382" s="23">
        <v>1.1399999999999999</v>
      </c>
      <c r="J382" s="109"/>
      <c r="K382" s="132"/>
      <c r="L382" s="147">
        <v>1.1399999999999999</v>
      </c>
      <c r="M382" s="24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1.3249842631613999</v>
      </c>
      <c r="T382" s="2">
        <f t="shared" si="13"/>
        <v>1.3249842631613999</v>
      </c>
    </row>
    <row r="383" spans="1:20" s="2" customFormat="1" ht="22.5" x14ac:dyDescent="0.25">
      <c r="A383" s="20"/>
      <c r="B383" s="21" t="s">
        <v>28</v>
      </c>
      <c r="C383" s="183" t="s">
        <v>29</v>
      </c>
      <c r="D383" s="183"/>
      <c r="E383" s="183"/>
      <c r="F383" s="22" t="s">
        <v>30</v>
      </c>
      <c r="G383" s="17" t="s">
        <v>1575</v>
      </c>
      <c r="H383" s="17"/>
      <c r="I383" s="23">
        <v>0.2</v>
      </c>
      <c r="J383" s="109"/>
      <c r="K383" s="132"/>
      <c r="L383" s="147">
        <v>0.2</v>
      </c>
      <c r="M383" s="24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0.23245337950200001</v>
      </c>
      <c r="T383" s="2">
        <f t="shared" si="13"/>
        <v>0.23245337950200001</v>
      </c>
    </row>
    <row r="384" spans="1:20" s="2" customFormat="1" ht="15" x14ac:dyDescent="0.25">
      <c r="A384" s="10" t="s">
        <v>483</v>
      </c>
      <c r="B384" s="11" t="s">
        <v>1537</v>
      </c>
      <c r="C384" s="182" t="s">
        <v>4507</v>
      </c>
      <c r="D384" s="182"/>
      <c r="E384" s="182"/>
      <c r="F384" s="10" t="s">
        <v>17</v>
      </c>
      <c r="G384" s="12">
        <v>1</v>
      </c>
      <c r="H384" s="12"/>
      <c r="I384" s="13">
        <v>339</v>
      </c>
      <c r="J384" s="72"/>
      <c r="K384" s="131"/>
      <c r="L384" s="72">
        <v>12</v>
      </c>
      <c r="M384" s="13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394.00847825589</v>
      </c>
      <c r="T384" s="2">
        <f t="shared" si="13"/>
        <v>13.947202770120001</v>
      </c>
    </row>
    <row r="385" spans="1:20" s="2" customFormat="1" ht="15" x14ac:dyDescent="0.25">
      <c r="A385" s="14"/>
      <c r="B385" s="15"/>
      <c r="C385" s="15"/>
      <c r="D385" s="15"/>
      <c r="E385" s="16" t="s">
        <v>18</v>
      </c>
      <c r="F385" s="16"/>
      <c r="G385" s="17"/>
      <c r="H385" s="17"/>
      <c r="I385" s="18">
        <v>783</v>
      </c>
      <c r="J385" s="114"/>
      <c r="K385" s="138"/>
      <c r="L385" s="151"/>
      <c r="M385" s="19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910.05498075032995</v>
      </c>
      <c r="T385" s="2">
        <f t="shared" si="13"/>
        <v>0</v>
      </c>
    </row>
    <row r="386" spans="1:20" s="2" customFormat="1" ht="22.5" x14ac:dyDescent="0.25">
      <c r="A386" s="20"/>
      <c r="B386" s="21" t="s">
        <v>1539</v>
      </c>
      <c r="C386" s="183" t="s">
        <v>1540</v>
      </c>
      <c r="D386" s="183"/>
      <c r="E386" s="183"/>
      <c r="F386" s="22" t="s">
        <v>21</v>
      </c>
      <c r="G386" s="17" t="s">
        <v>1548</v>
      </c>
      <c r="H386" s="17"/>
      <c r="I386" s="23">
        <v>1.1399999999999999</v>
      </c>
      <c r="J386" s="109"/>
      <c r="K386" s="132"/>
      <c r="L386" s="147">
        <v>1.1399999999999999</v>
      </c>
      <c r="M386" s="24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1.3249842631613999</v>
      </c>
      <c r="T386" s="2">
        <f t="shared" si="13"/>
        <v>1.3249842631613999</v>
      </c>
    </row>
    <row r="387" spans="1:20" s="2" customFormat="1" ht="22.5" x14ac:dyDescent="0.25">
      <c r="A387" s="20"/>
      <c r="B387" s="21" t="s">
        <v>28</v>
      </c>
      <c r="C387" s="183" t="s">
        <v>29</v>
      </c>
      <c r="D387" s="183"/>
      <c r="E387" s="183"/>
      <c r="F387" s="22" t="s">
        <v>30</v>
      </c>
      <c r="G387" s="17" t="s">
        <v>1575</v>
      </c>
      <c r="H387" s="17"/>
      <c r="I387" s="23">
        <v>0.2</v>
      </c>
      <c r="J387" s="109"/>
      <c r="K387" s="132"/>
      <c r="L387" s="147">
        <v>0.2</v>
      </c>
      <c r="M387" s="24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ref="S387:S432" si="14">I387*N387*O387*P387*Q387*R387</f>
        <v>0.23245337950200001</v>
      </c>
      <c r="T387" s="2">
        <f t="shared" ref="T387:T432" si="15">L387*N387*O387*P387*Q387*R387</f>
        <v>0.23245337950200001</v>
      </c>
    </row>
    <row r="388" spans="1:20" s="2" customFormat="1" ht="15" x14ac:dyDescent="0.25">
      <c r="A388" s="10" t="s">
        <v>486</v>
      </c>
      <c r="B388" s="11" t="s">
        <v>1537</v>
      </c>
      <c r="C388" s="182" t="s">
        <v>4308</v>
      </c>
      <c r="D388" s="182"/>
      <c r="E388" s="182"/>
      <c r="F388" s="10" t="s">
        <v>17</v>
      </c>
      <c r="G388" s="12">
        <v>1</v>
      </c>
      <c r="H388" s="12"/>
      <c r="I388" s="13">
        <v>339</v>
      </c>
      <c r="J388" s="72"/>
      <c r="K388" s="131"/>
      <c r="L388" s="72">
        <v>12</v>
      </c>
      <c r="M388" s="13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4"/>
        <v>394.00847825589</v>
      </c>
      <c r="T388" s="2">
        <f t="shared" si="15"/>
        <v>13.947202770120001</v>
      </c>
    </row>
    <row r="389" spans="1:20" s="2" customFormat="1" ht="15" x14ac:dyDescent="0.25">
      <c r="A389" s="14"/>
      <c r="B389" s="15"/>
      <c r="C389" s="15"/>
      <c r="D389" s="15"/>
      <c r="E389" s="16" t="s">
        <v>18</v>
      </c>
      <c r="F389" s="16"/>
      <c r="G389" s="17"/>
      <c r="H389" s="17"/>
      <c r="I389" s="18">
        <v>783</v>
      </c>
      <c r="J389" s="114"/>
      <c r="K389" s="138"/>
      <c r="L389" s="151"/>
      <c r="M389" s="19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4"/>
        <v>910.05498075032995</v>
      </c>
      <c r="T389" s="2">
        <f t="shared" si="15"/>
        <v>0</v>
      </c>
    </row>
    <row r="390" spans="1:20" s="2" customFormat="1" ht="22.5" x14ac:dyDescent="0.25">
      <c r="A390" s="20"/>
      <c r="B390" s="21" t="s">
        <v>1539</v>
      </c>
      <c r="C390" s="183" t="s">
        <v>1540</v>
      </c>
      <c r="D390" s="183"/>
      <c r="E390" s="183"/>
      <c r="F390" s="22" t="s">
        <v>21</v>
      </c>
      <c r="G390" s="17" t="s">
        <v>1548</v>
      </c>
      <c r="H390" s="17"/>
      <c r="I390" s="23">
        <v>1.1399999999999999</v>
      </c>
      <c r="J390" s="109"/>
      <c r="K390" s="132"/>
      <c r="L390" s="147">
        <v>1.1399999999999999</v>
      </c>
      <c r="M390" s="24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4"/>
        <v>1.3249842631613999</v>
      </c>
      <c r="T390" s="2">
        <f t="shared" si="15"/>
        <v>1.3249842631613999</v>
      </c>
    </row>
    <row r="391" spans="1:20" s="2" customFormat="1" ht="22.5" x14ac:dyDescent="0.25">
      <c r="A391" s="20"/>
      <c r="B391" s="21" t="s">
        <v>28</v>
      </c>
      <c r="C391" s="183" t="s">
        <v>29</v>
      </c>
      <c r="D391" s="183"/>
      <c r="E391" s="183"/>
      <c r="F391" s="22" t="s">
        <v>30</v>
      </c>
      <c r="G391" s="17" t="s">
        <v>1575</v>
      </c>
      <c r="H391" s="17"/>
      <c r="I391" s="23">
        <v>0.2</v>
      </c>
      <c r="J391" s="109"/>
      <c r="K391" s="132"/>
      <c r="L391" s="147">
        <v>0.2</v>
      </c>
      <c r="M391" s="24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4"/>
        <v>0.23245337950200001</v>
      </c>
      <c r="T391" s="2">
        <f t="shared" si="15"/>
        <v>0.23245337950200001</v>
      </c>
    </row>
    <row r="392" spans="1:20" s="2" customFormat="1" ht="15" x14ac:dyDescent="0.25">
      <c r="A392" s="10" t="s">
        <v>489</v>
      </c>
      <c r="B392" s="11" t="s">
        <v>57</v>
      </c>
      <c r="C392" s="182" t="s">
        <v>5132</v>
      </c>
      <c r="D392" s="182"/>
      <c r="E392" s="182"/>
      <c r="F392" s="10" t="s">
        <v>17</v>
      </c>
      <c r="G392" s="12">
        <v>1</v>
      </c>
      <c r="H392" s="12"/>
      <c r="I392" s="13">
        <v>913</v>
      </c>
      <c r="J392" s="72"/>
      <c r="K392" s="131"/>
      <c r="L392" s="72">
        <v>75</v>
      </c>
      <c r="M392" s="13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4"/>
        <v>1061.14967742663</v>
      </c>
      <c r="T392" s="2">
        <f t="shared" si="15"/>
        <v>87.17001731325</v>
      </c>
    </row>
    <row r="393" spans="1:20" s="2" customFormat="1" ht="15" x14ac:dyDescent="0.25">
      <c r="A393" s="14"/>
      <c r="B393" s="15"/>
      <c r="C393" s="15"/>
      <c r="D393" s="15"/>
      <c r="E393" s="16" t="s">
        <v>18</v>
      </c>
      <c r="F393" s="16"/>
      <c r="G393" s="17"/>
      <c r="H393" s="17"/>
      <c r="I393" s="18">
        <v>1604</v>
      </c>
      <c r="J393" s="114"/>
      <c r="K393" s="138"/>
      <c r="L393" s="151"/>
      <c r="M393" s="19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4"/>
        <v>1864.2761036060399</v>
      </c>
      <c r="T393" s="2">
        <f t="shared" si="15"/>
        <v>0</v>
      </c>
    </row>
    <row r="394" spans="1:20" s="2" customFormat="1" ht="22.5" x14ac:dyDescent="0.25">
      <c r="A394" s="20"/>
      <c r="B394" s="21" t="s">
        <v>59</v>
      </c>
      <c r="C394" s="183" t="s">
        <v>60</v>
      </c>
      <c r="D394" s="183"/>
      <c r="E394" s="183"/>
      <c r="F394" s="22" t="s">
        <v>21</v>
      </c>
      <c r="G394" s="17" t="s">
        <v>1705</v>
      </c>
      <c r="H394" s="17"/>
      <c r="I394" s="23">
        <v>8.51</v>
      </c>
      <c r="J394" s="109"/>
      <c r="K394" s="132"/>
      <c r="L394" s="147">
        <v>8.51</v>
      </c>
      <c r="M394" s="24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4"/>
        <v>9.8908912978101</v>
      </c>
      <c r="T394" s="2">
        <f t="shared" si="15"/>
        <v>9.8908912978101</v>
      </c>
    </row>
    <row r="395" spans="1:20" s="2" customFormat="1" ht="22.5" x14ac:dyDescent="0.25">
      <c r="A395" s="20"/>
      <c r="B395" s="21" t="s">
        <v>28</v>
      </c>
      <c r="C395" s="183" t="s">
        <v>29</v>
      </c>
      <c r="D395" s="183"/>
      <c r="E395" s="183"/>
      <c r="F395" s="22" t="s">
        <v>30</v>
      </c>
      <c r="G395" s="17" t="s">
        <v>1706</v>
      </c>
      <c r="H395" s="17"/>
      <c r="I395" s="23">
        <v>0.19</v>
      </c>
      <c r="J395" s="109"/>
      <c r="K395" s="132"/>
      <c r="L395" s="147">
        <v>0.19</v>
      </c>
      <c r="M395" s="24"/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0.22083071052690001</v>
      </c>
      <c r="T395" s="2">
        <f t="shared" si="15"/>
        <v>0.22083071052690001</v>
      </c>
    </row>
    <row r="396" spans="1:20" s="2" customFormat="1" ht="15" x14ac:dyDescent="0.25">
      <c r="A396" s="10" t="s">
        <v>492</v>
      </c>
      <c r="B396" s="11" t="s">
        <v>57</v>
      </c>
      <c r="C396" s="182" t="s">
        <v>935</v>
      </c>
      <c r="D396" s="182"/>
      <c r="E396" s="182"/>
      <c r="F396" s="10" t="s">
        <v>17</v>
      </c>
      <c r="G396" s="12">
        <v>1</v>
      </c>
      <c r="H396" s="12"/>
      <c r="I396" s="13">
        <v>913</v>
      </c>
      <c r="J396" s="72"/>
      <c r="K396" s="131"/>
      <c r="L396" s="72">
        <v>75</v>
      </c>
      <c r="M396" s="13"/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1061.14967742663</v>
      </c>
      <c r="T396" s="2">
        <f t="shared" si="15"/>
        <v>87.17001731325</v>
      </c>
    </row>
    <row r="397" spans="1:20" s="2" customFormat="1" ht="15" x14ac:dyDescent="0.25">
      <c r="A397" s="14"/>
      <c r="B397" s="15"/>
      <c r="C397" s="15"/>
      <c r="D397" s="15"/>
      <c r="E397" s="16" t="s">
        <v>18</v>
      </c>
      <c r="F397" s="16"/>
      <c r="G397" s="17"/>
      <c r="H397" s="17"/>
      <c r="I397" s="18">
        <v>1604</v>
      </c>
      <c r="J397" s="114"/>
      <c r="K397" s="138"/>
      <c r="L397" s="151"/>
      <c r="M397" s="19"/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1864.2761036060399</v>
      </c>
      <c r="T397" s="2">
        <f t="shared" si="15"/>
        <v>0</v>
      </c>
    </row>
    <row r="398" spans="1:20" s="2" customFormat="1" ht="22.5" x14ac:dyDescent="0.25">
      <c r="A398" s="20"/>
      <c r="B398" s="21" t="s">
        <v>59</v>
      </c>
      <c r="C398" s="183" t="s">
        <v>60</v>
      </c>
      <c r="D398" s="183"/>
      <c r="E398" s="183"/>
      <c r="F398" s="22" t="s">
        <v>21</v>
      </c>
      <c r="G398" s="17" t="s">
        <v>1705</v>
      </c>
      <c r="H398" s="17"/>
      <c r="I398" s="23">
        <v>8.51</v>
      </c>
      <c r="J398" s="109"/>
      <c r="K398" s="132"/>
      <c r="L398" s="147">
        <v>8.51</v>
      </c>
      <c r="M398" s="24"/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9.8908912978101</v>
      </c>
      <c r="T398" s="2">
        <f t="shared" si="15"/>
        <v>9.8908912978101</v>
      </c>
    </row>
    <row r="399" spans="1:20" s="2" customFormat="1" ht="22.5" x14ac:dyDescent="0.25">
      <c r="A399" s="20"/>
      <c r="B399" s="21" t="s">
        <v>28</v>
      </c>
      <c r="C399" s="183" t="s">
        <v>29</v>
      </c>
      <c r="D399" s="183"/>
      <c r="E399" s="183"/>
      <c r="F399" s="22" t="s">
        <v>30</v>
      </c>
      <c r="G399" s="17" t="s">
        <v>1706</v>
      </c>
      <c r="H399" s="17"/>
      <c r="I399" s="23">
        <v>0.19</v>
      </c>
      <c r="J399" s="109"/>
      <c r="K399" s="132"/>
      <c r="L399" s="147">
        <v>0.19</v>
      </c>
      <c r="M399" s="24"/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0.22083071052690001</v>
      </c>
      <c r="T399" s="2">
        <f t="shared" si="15"/>
        <v>0.22083071052690001</v>
      </c>
    </row>
    <row r="400" spans="1:20" s="2" customFormat="1" ht="15" x14ac:dyDescent="0.25">
      <c r="A400" s="10" t="s">
        <v>495</v>
      </c>
      <c r="B400" s="11" t="s">
        <v>57</v>
      </c>
      <c r="C400" s="182" t="s">
        <v>5568</v>
      </c>
      <c r="D400" s="182"/>
      <c r="E400" s="182"/>
      <c r="F400" s="10" t="s">
        <v>17</v>
      </c>
      <c r="G400" s="12">
        <v>1</v>
      </c>
      <c r="H400" s="12"/>
      <c r="I400" s="13">
        <v>913</v>
      </c>
      <c r="J400" s="72"/>
      <c r="K400" s="131"/>
      <c r="L400" s="72">
        <v>75</v>
      </c>
      <c r="M400" s="13"/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1061.14967742663</v>
      </c>
      <c r="T400" s="2">
        <f t="shared" si="15"/>
        <v>87.17001731325</v>
      </c>
    </row>
    <row r="401" spans="1:20" s="2" customFormat="1" ht="15" x14ac:dyDescent="0.25">
      <c r="A401" s="14"/>
      <c r="B401" s="15"/>
      <c r="C401" s="15"/>
      <c r="D401" s="15"/>
      <c r="E401" s="16" t="s">
        <v>18</v>
      </c>
      <c r="F401" s="16"/>
      <c r="G401" s="17"/>
      <c r="H401" s="17"/>
      <c r="I401" s="18">
        <v>1604</v>
      </c>
      <c r="J401" s="114"/>
      <c r="K401" s="138"/>
      <c r="L401" s="151"/>
      <c r="M401" s="19"/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1864.2761036060399</v>
      </c>
      <c r="T401" s="2">
        <f t="shared" si="15"/>
        <v>0</v>
      </c>
    </row>
    <row r="402" spans="1:20" s="2" customFormat="1" ht="22.5" x14ac:dyDescent="0.25">
      <c r="A402" s="20"/>
      <c r="B402" s="21" t="s">
        <v>59</v>
      </c>
      <c r="C402" s="183" t="s">
        <v>60</v>
      </c>
      <c r="D402" s="183"/>
      <c r="E402" s="183"/>
      <c r="F402" s="22" t="s">
        <v>21</v>
      </c>
      <c r="G402" s="17" t="s">
        <v>1705</v>
      </c>
      <c r="H402" s="17"/>
      <c r="I402" s="23">
        <v>8.51</v>
      </c>
      <c r="J402" s="109"/>
      <c r="K402" s="132"/>
      <c r="L402" s="147">
        <v>8.51</v>
      </c>
      <c r="M402" s="24"/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9.8908912978101</v>
      </c>
      <c r="T402" s="2">
        <f t="shared" si="15"/>
        <v>9.8908912978101</v>
      </c>
    </row>
    <row r="403" spans="1:20" s="2" customFormat="1" ht="22.5" x14ac:dyDescent="0.25">
      <c r="A403" s="20"/>
      <c r="B403" s="21" t="s">
        <v>28</v>
      </c>
      <c r="C403" s="183" t="s">
        <v>29</v>
      </c>
      <c r="D403" s="183"/>
      <c r="E403" s="183"/>
      <c r="F403" s="22" t="s">
        <v>30</v>
      </c>
      <c r="G403" s="17" t="s">
        <v>1706</v>
      </c>
      <c r="H403" s="17"/>
      <c r="I403" s="23">
        <v>0.19</v>
      </c>
      <c r="J403" s="109"/>
      <c r="K403" s="132"/>
      <c r="L403" s="147">
        <v>0.19</v>
      </c>
      <c r="M403" s="24"/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0.22083071052690001</v>
      </c>
      <c r="T403" s="2">
        <f t="shared" si="15"/>
        <v>0.22083071052690001</v>
      </c>
    </row>
    <row r="404" spans="1:20" s="2" customFormat="1" ht="15" x14ac:dyDescent="0.25">
      <c r="A404" s="209" t="s">
        <v>5569</v>
      </c>
      <c r="B404" s="210"/>
      <c r="C404" s="210"/>
      <c r="D404" s="210"/>
      <c r="E404" s="210"/>
      <c r="F404" s="210"/>
      <c r="G404" s="210"/>
      <c r="H404" s="210"/>
      <c r="I404" s="210"/>
      <c r="J404" s="210"/>
      <c r="K404" s="210"/>
      <c r="L404" s="211"/>
      <c r="M404" s="122"/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:20" s="2" customFormat="1" ht="15" x14ac:dyDescent="0.25">
      <c r="A405" s="206" t="s">
        <v>5570</v>
      </c>
      <c r="B405" s="207"/>
      <c r="C405" s="207"/>
      <c r="D405" s="207"/>
      <c r="E405" s="207"/>
      <c r="F405" s="207"/>
      <c r="G405" s="207"/>
      <c r="H405" s="207"/>
      <c r="I405" s="207"/>
      <c r="J405" s="207"/>
      <c r="K405" s="207"/>
      <c r="L405" s="208"/>
      <c r="M405" s="123"/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:20" s="2" customFormat="1" ht="22.5" x14ac:dyDescent="0.25">
      <c r="A406" s="10" t="s">
        <v>5242</v>
      </c>
      <c r="B406" s="11" t="s">
        <v>5559</v>
      </c>
      <c r="C406" s="182" t="s">
        <v>5571</v>
      </c>
      <c r="D406" s="182"/>
      <c r="E406" s="182"/>
      <c r="F406" s="10" t="s">
        <v>880</v>
      </c>
      <c r="G406" s="12">
        <v>1</v>
      </c>
      <c r="H406" s="12"/>
      <c r="I406" s="13">
        <v>1000316</v>
      </c>
      <c r="J406" s="72"/>
      <c r="K406" s="131"/>
      <c r="L406" s="72"/>
      <c r="M406" s="13"/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1162634.1738496099</v>
      </c>
      <c r="T406" s="2">
        <f t="shared" si="15"/>
        <v>0</v>
      </c>
    </row>
    <row r="407" spans="1:20" s="2" customFormat="1" ht="15" x14ac:dyDescent="0.25">
      <c r="A407" s="10" t="s">
        <v>510</v>
      </c>
      <c r="B407" s="11" t="s">
        <v>1507</v>
      </c>
      <c r="C407" s="182" t="s">
        <v>5572</v>
      </c>
      <c r="D407" s="182"/>
      <c r="E407" s="182"/>
      <c r="F407" s="10" t="s">
        <v>1509</v>
      </c>
      <c r="G407" s="12">
        <v>1</v>
      </c>
      <c r="H407" s="12"/>
      <c r="I407" s="13">
        <v>7025</v>
      </c>
      <c r="J407" s="72"/>
      <c r="K407" s="131"/>
      <c r="L407" s="72">
        <v>312</v>
      </c>
      <c r="M407" s="13"/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8164.9249550077502</v>
      </c>
      <c r="T407" s="2">
        <f t="shared" si="15"/>
        <v>362.62727202311999</v>
      </c>
    </row>
    <row r="408" spans="1:20" s="2" customFormat="1" ht="15" x14ac:dyDescent="0.25">
      <c r="A408" s="14"/>
      <c r="B408" s="15"/>
      <c r="C408" s="15"/>
      <c r="D408" s="15"/>
      <c r="E408" s="16" t="s">
        <v>18</v>
      </c>
      <c r="F408" s="16"/>
      <c r="G408" s="17"/>
      <c r="H408" s="17"/>
      <c r="I408" s="18">
        <v>19624</v>
      </c>
      <c r="J408" s="114"/>
      <c r="K408" s="138"/>
      <c r="L408" s="151"/>
      <c r="M408" s="19"/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22808.325596736198</v>
      </c>
      <c r="T408" s="2">
        <f t="shared" si="15"/>
        <v>0</v>
      </c>
    </row>
    <row r="409" spans="1:20" s="2" customFormat="1" ht="22.5" x14ac:dyDescent="0.25">
      <c r="A409" s="20"/>
      <c r="B409" s="21" t="s">
        <v>41</v>
      </c>
      <c r="C409" s="183" t="s">
        <v>42</v>
      </c>
      <c r="D409" s="183"/>
      <c r="E409" s="183"/>
      <c r="F409" s="22" t="s">
        <v>21</v>
      </c>
      <c r="G409" s="17" t="s">
        <v>1673</v>
      </c>
      <c r="H409" s="17"/>
      <c r="I409" s="23">
        <v>5.15</v>
      </c>
      <c r="J409" s="109"/>
      <c r="K409" s="132"/>
      <c r="L409" s="147">
        <v>5.15</v>
      </c>
      <c r="M409" s="24"/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5.9856745221764998</v>
      </c>
      <c r="T409" s="2">
        <f t="shared" si="15"/>
        <v>5.9856745221764998</v>
      </c>
    </row>
    <row r="410" spans="1:20" s="2" customFormat="1" ht="22.5" x14ac:dyDescent="0.25">
      <c r="A410" s="20"/>
      <c r="B410" s="21" t="s">
        <v>778</v>
      </c>
      <c r="C410" s="183" t="s">
        <v>24</v>
      </c>
      <c r="D410" s="183"/>
      <c r="E410" s="183"/>
      <c r="F410" s="22" t="s">
        <v>71</v>
      </c>
      <c r="G410" s="17" t="s">
        <v>1494</v>
      </c>
      <c r="H410" s="17"/>
      <c r="I410" s="23">
        <v>15</v>
      </c>
      <c r="J410" s="109"/>
      <c r="K410" s="132"/>
      <c r="L410" s="147">
        <v>15</v>
      </c>
      <c r="M410" s="24"/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17.434003462650001</v>
      </c>
      <c r="T410" s="2">
        <f t="shared" si="15"/>
        <v>17.434003462650001</v>
      </c>
    </row>
    <row r="411" spans="1:20" s="2" customFormat="1" ht="22.5" x14ac:dyDescent="0.25">
      <c r="A411" s="20"/>
      <c r="B411" s="21" t="s">
        <v>884</v>
      </c>
      <c r="C411" s="183" t="s">
        <v>885</v>
      </c>
      <c r="D411" s="183"/>
      <c r="E411" s="183"/>
      <c r="F411" s="22" t="s">
        <v>71</v>
      </c>
      <c r="G411" s="17" t="s">
        <v>1674</v>
      </c>
      <c r="H411" s="17"/>
      <c r="I411" s="23">
        <v>11.48</v>
      </c>
      <c r="J411" s="109"/>
      <c r="K411" s="132"/>
      <c r="L411" s="147">
        <v>11.48</v>
      </c>
      <c r="M411" s="24"/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13.342823983414799</v>
      </c>
      <c r="T411" s="2">
        <f t="shared" si="15"/>
        <v>13.342823983414799</v>
      </c>
    </row>
    <row r="412" spans="1:20" s="2" customFormat="1" ht="22.5" x14ac:dyDescent="0.25">
      <c r="A412" s="25" t="s">
        <v>344</v>
      </c>
      <c r="B412" s="26" t="s">
        <v>366</v>
      </c>
      <c r="C412" s="186" t="s">
        <v>367</v>
      </c>
      <c r="D412" s="186"/>
      <c r="E412" s="186"/>
      <c r="F412" s="27" t="s">
        <v>21</v>
      </c>
      <c r="G412" s="28" t="s">
        <v>347</v>
      </c>
      <c r="H412" s="28"/>
      <c r="I412" s="29">
        <v>0</v>
      </c>
      <c r="J412" s="110"/>
      <c r="K412" s="133"/>
      <c r="L412" s="148">
        <v>0</v>
      </c>
      <c r="M412" s="30"/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:20" s="2" customFormat="1" ht="22.5" x14ac:dyDescent="0.25">
      <c r="A413" s="25" t="s">
        <v>76</v>
      </c>
      <c r="B413" s="26" t="s">
        <v>1513</v>
      </c>
      <c r="C413" s="186" t="s">
        <v>1514</v>
      </c>
      <c r="D413" s="186"/>
      <c r="E413" s="186"/>
      <c r="F413" s="27" t="s">
        <v>79</v>
      </c>
      <c r="G413" s="28" t="s">
        <v>944</v>
      </c>
      <c r="H413" s="28"/>
      <c r="I413" s="29">
        <v>0</v>
      </c>
      <c r="J413" s="110"/>
      <c r="K413" s="133"/>
      <c r="L413" s="148">
        <v>0</v>
      </c>
      <c r="M413" s="30"/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:20" s="2" customFormat="1" ht="22.5" x14ac:dyDescent="0.25">
      <c r="A414" s="20"/>
      <c r="B414" s="21" t="s">
        <v>800</v>
      </c>
      <c r="C414" s="183" t="s">
        <v>801</v>
      </c>
      <c r="D414" s="183"/>
      <c r="E414" s="183"/>
      <c r="F414" s="22" t="s">
        <v>282</v>
      </c>
      <c r="G414" s="17" t="s">
        <v>1503</v>
      </c>
      <c r="H414" s="17"/>
      <c r="I414" s="23">
        <v>4.34</v>
      </c>
      <c r="J414" s="109"/>
      <c r="K414" s="132"/>
      <c r="L414" s="147">
        <v>4.34</v>
      </c>
      <c r="M414" s="24"/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5.0442383351934001</v>
      </c>
      <c r="T414" s="2">
        <f t="shared" si="15"/>
        <v>5.0442383351934001</v>
      </c>
    </row>
    <row r="415" spans="1:20" s="2" customFormat="1" ht="15" x14ac:dyDescent="0.25">
      <c r="A415" s="10" t="s">
        <v>513</v>
      </c>
      <c r="B415" s="11" t="s">
        <v>898</v>
      </c>
      <c r="C415" s="182" t="s">
        <v>5112</v>
      </c>
      <c r="D415" s="182"/>
      <c r="E415" s="182"/>
      <c r="F415" s="10" t="s">
        <v>17</v>
      </c>
      <c r="G415" s="12">
        <v>1</v>
      </c>
      <c r="H415" s="12"/>
      <c r="I415" s="13">
        <v>3555</v>
      </c>
      <c r="J415" s="72"/>
      <c r="K415" s="131"/>
      <c r="L415" s="72">
        <v>742</v>
      </c>
      <c r="M415" s="13"/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4131.8588206480499</v>
      </c>
      <c r="T415" s="2">
        <f t="shared" si="15"/>
        <v>862.40203795241996</v>
      </c>
    </row>
    <row r="416" spans="1:20" s="2" customFormat="1" ht="15" x14ac:dyDescent="0.25">
      <c r="A416" s="14"/>
      <c r="B416" s="15"/>
      <c r="C416" s="15"/>
      <c r="D416" s="15"/>
      <c r="E416" s="16" t="s">
        <v>18</v>
      </c>
      <c r="F416" s="16"/>
      <c r="G416" s="17"/>
      <c r="H416" s="17"/>
      <c r="I416" s="18">
        <v>8785</v>
      </c>
      <c r="J416" s="114"/>
      <c r="K416" s="138"/>
      <c r="L416" s="151"/>
      <c r="M416" s="19"/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10210.514694625301</v>
      </c>
      <c r="T416" s="2">
        <f t="shared" si="15"/>
        <v>0</v>
      </c>
    </row>
    <row r="417" spans="1:20" s="2" customFormat="1" ht="22.5" x14ac:dyDescent="0.25">
      <c r="A417" s="20"/>
      <c r="B417" s="21" t="s">
        <v>41</v>
      </c>
      <c r="C417" s="183" t="s">
        <v>42</v>
      </c>
      <c r="D417" s="183"/>
      <c r="E417" s="183"/>
      <c r="F417" s="22" t="s">
        <v>21</v>
      </c>
      <c r="G417" s="17" t="s">
        <v>4652</v>
      </c>
      <c r="H417" s="17"/>
      <c r="I417" s="23">
        <v>76.28</v>
      </c>
      <c r="J417" s="109"/>
      <c r="K417" s="132"/>
      <c r="L417" s="147">
        <v>76.28</v>
      </c>
      <c r="M417" s="24"/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88.6577189420628</v>
      </c>
      <c r="T417" s="2">
        <f t="shared" si="15"/>
        <v>88.6577189420628</v>
      </c>
    </row>
    <row r="418" spans="1:20" s="2" customFormat="1" ht="22.5" x14ac:dyDescent="0.25">
      <c r="A418" s="20"/>
      <c r="B418" s="21" t="s">
        <v>778</v>
      </c>
      <c r="C418" s="183" t="s">
        <v>24</v>
      </c>
      <c r="D418" s="183"/>
      <c r="E418" s="183"/>
      <c r="F418" s="22" t="s">
        <v>71</v>
      </c>
      <c r="G418" s="17" t="s">
        <v>4653</v>
      </c>
      <c r="H418" s="17"/>
      <c r="I418" s="23">
        <v>9.3800000000000008</v>
      </c>
      <c r="J418" s="109"/>
      <c r="K418" s="132"/>
      <c r="L418" s="147">
        <v>9.3800000000000008</v>
      </c>
      <c r="M418" s="24"/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10.9020634986438</v>
      </c>
      <c r="T418" s="2">
        <f t="shared" si="15"/>
        <v>10.9020634986438</v>
      </c>
    </row>
    <row r="419" spans="1:20" s="2" customFormat="1" ht="22.5" x14ac:dyDescent="0.25">
      <c r="A419" s="25" t="s">
        <v>76</v>
      </c>
      <c r="B419" s="26" t="s">
        <v>902</v>
      </c>
      <c r="C419" s="186" t="s">
        <v>903</v>
      </c>
      <c r="D419" s="186"/>
      <c r="E419" s="186"/>
      <c r="F419" s="27" t="s">
        <v>79</v>
      </c>
      <c r="G419" s="28" t="s">
        <v>944</v>
      </c>
      <c r="H419" s="28"/>
      <c r="I419" s="29">
        <v>0</v>
      </c>
      <c r="J419" s="110"/>
      <c r="K419" s="133"/>
      <c r="L419" s="148">
        <v>0</v>
      </c>
      <c r="M419" s="30"/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:20" s="2" customFormat="1" ht="15" x14ac:dyDescent="0.25">
      <c r="A420" s="10" t="s">
        <v>516</v>
      </c>
      <c r="B420" s="11" t="s">
        <v>890</v>
      </c>
      <c r="C420" s="182" t="s">
        <v>5107</v>
      </c>
      <c r="D420" s="182"/>
      <c r="E420" s="182"/>
      <c r="F420" s="10" t="s">
        <v>892</v>
      </c>
      <c r="G420" s="32">
        <v>0.8</v>
      </c>
      <c r="H420" s="32"/>
      <c r="I420" s="13">
        <v>2739</v>
      </c>
      <c r="J420" s="72"/>
      <c r="K420" s="131"/>
      <c r="L420" s="72">
        <v>48</v>
      </c>
      <c r="M420" s="13"/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3183.4490322798902</v>
      </c>
      <c r="T420" s="2">
        <f t="shared" si="15"/>
        <v>55.788811080480002</v>
      </c>
    </row>
    <row r="421" spans="1:20" s="2" customFormat="1" ht="15" x14ac:dyDescent="0.25">
      <c r="A421" s="14"/>
      <c r="B421" s="15"/>
      <c r="C421" s="15"/>
      <c r="D421" s="15"/>
      <c r="E421" s="16" t="s">
        <v>18</v>
      </c>
      <c r="F421" s="16"/>
      <c r="G421" s="17"/>
      <c r="H421" s="17"/>
      <c r="I421" s="18">
        <v>7907</v>
      </c>
      <c r="J421" s="114"/>
      <c r="K421" s="138"/>
      <c r="L421" s="151"/>
      <c r="M421" s="19"/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9190.0443586115707</v>
      </c>
      <c r="T421" s="2">
        <f t="shared" si="15"/>
        <v>0</v>
      </c>
    </row>
    <row r="422" spans="1:20" s="2" customFormat="1" ht="22.5" x14ac:dyDescent="0.25">
      <c r="A422" s="20"/>
      <c r="B422" s="21" t="s">
        <v>41</v>
      </c>
      <c r="C422" s="183" t="s">
        <v>42</v>
      </c>
      <c r="D422" s="183"/>
      <c r="E422" s="183"/>
      <c r="F422" s="22" t="s">
        <v>21</v>
      </c>
      <c r="G422" s="17" t="s">
        <v>5573</v>
      </c>
      <c r="H422" s="17"/>
      <c r="I422" s="23">
        <v>3</v>
      </c>
      <c r="J422" s="109"/>
      <c r="K422" s="132"/>
      <c r="L422" s="147">
        <v>3</v>
      </c>
      <c r="M422" s="24"/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3.4868006925300001</v>
      </c>
      <c r="T422" s="2">
        <f t="shared" si="15"/>
        <v>3.4868006925300001</v>
      </c>
    </row>
    <row r="423" spans="1:20" s="2" customFormat="1" ht="22.5" x14ac:dyDescent="0.25">
      <c r="A423" s="20"/>
      <c r="B423" s="21" t="s">
        <v>778</v>
      </c>
      <c r="C423" s="183" t="s">
        <v>24</v>
      </c>
      <c r="D423" s="183"/>
      <c r="E423" s="183"/>
      <c r="F423" s="22" t="s">
        <v>71</v>
      </c>
      <c r="G423" s="17" t="s">
        <v>5574</v>
      </c>
      <c r="H423" s="17"/>
      <c r="I423" s="23">
        <v>2.5</v>
      </c>
      <c r="J423" s="109"/>
      <c r="K423" s="132"/>
      <c r="L423" s="147">
        <v>2.5</v>
      </c>
      <c r="M423" s="24"/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2.905667243775</v>
      </c>
      <c r="T423" s="2">
        <f t="shared" si="15"/>
        <v>2.905667243775</v>
      </c>
    </row>
    <row r="424" spans="1:20" s="2" customFormat="1" ht="22.5" x14ac:dyDescent="0.25">
      <c r="A424" s="25" t="s">
        <v>76</v>
      </c>
      <c r="B424" s="26" t="s">
        <v>895</v>
      </c>
      <c r="C424" s="186" t="s">
        <v>896</v>
      </c>
      <c r="D424" s="186"/>
      <c r="E424" s="186"/>
      <c r="F424" s="27" t="s">
        <v>817</v>
      </c>
      <c r="G424" s="28" t="s">
        <v>5575</v>
      </c>
      <c r="H424" s="28"/>
      <c r="I424" s="29">
        <v>0</v>
      </c>
      <c r="J424" s="110"/>
      <c r="K424" s="133"/>
      <c r="L424" s="148">
        <v>0</v>
      </c>
      <c r="M424" s="30"/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:20" s="2" customFormat="1" ht="22.5" x14ac:dyDescent="0.25">
      <c r="A425" s="10" t="s">
        <v>518</v>
      </c>
      <c r="B425" s="11" t="s">
        <v>881</v>
      </c>
      <c r="C425" s="182" t="s">
        <v>5576</v>
      </c>
      <c r="D425" s="182"/>
      <c r="E425" s="182"/>
      <c r="F425" s="10" t="s">
        <v>883</v>
      </c>
      <c r="G425" s="12">
        <v>1</v>
      </c>
      <c r="H425" s="12"/>
      <c r="I425" s="13">
        <v>3924</v>
      </c>
      <c r="J425" s="72"/>
      <c r="K425" s="131"/>
      <c r="L425" s="72">
        <v>108</v>
      </c>
      <c r="M425" s="13"/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4560.7353058292401</v>
      </c>
      <c r="T425" s="2">
        <f t="shared" si="15"/>
        <v>125.52482493108</v>
      </c>
    </row>
    <row r="426" spans="1:20" s="2" customFormat="1" ht="15" x14ac:dyDescent="0.25">
      <c r="A426" s="14"/>
      <c r="B426" s="15"/>
      <c r="C426" s="15"/>
      <c r="D426" s="15"/>
      <c r="E426" s="16" t="s">
        <v>18</v>
      </c>
      <c r="F426" s="16"/>
      <c r="G426" s="17"/>
      <c r="H426" s="17"/>
      <c r="I426" s="18">
        <v>11111</v>
      </c>
      <c r="J426" s="114"/>
      <c r="K426" s="138"/>
      <c r="L426" s="151"/>
      <c r="M426" s="19"/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12913.9474982336</v>
      </c>
      <c r="T426" s="2">
        <f t="shared" si="15"/>
        <v>0</v>
      </c>
    </row>
    <row r="427" spans="1:20" s="2" customFormat="1" ht="22.5" x14ac:dyDescent="0.25">
      <c r="A427" s="20"/>
      <c r="B427" s="21" t="s">
        <v>884</v>
      </c>
      <c r="C427" s="183" t="s">
        <v>885</v>
      </c>
      <c r="D427" s="183"/>
      <c r="E427" s="183"/>
      <c r="F427" s="22" t="s">
        <v>71</v>
      </c>
      <c r="G427" s="17" t="s">
        <v>943</v>
      </c>
      <c r="H427" s="17"/>
      <c r="I427" s="23">
        <v>12.56</v>
      </c>
      <c r="J427" s="109"/>
      <c r="K427" s="132"/>
      <c r="L427" s="147">
        <v>12.56</v>
      </c>
      <c r="M427" s="24"/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14.598072232725601</v>
      </c>
      <c r="T427" s="2">
        <f t="shared" si="15"/>
        <v>14.598072232725601</v>
      </c>
    </row>
    <row r="428" spans="1:20" s="2" customFormat="1" ht="22.5" x14ac:dyDescent="0.25">
      <c r="A428" s="25" t="s">
        <v>76</v>
      </c>
      <c r="B428" s="26" t="s">
        <v>887</v>
      </c>
      <c r="C428" s="186" t="s">
        <v>888</v>
      </c>
      <c r="D428" s="186"/>
      <c r="E428" s="186"/>
      <c r="F428" s="27" t="s">
        <v>79</v>
      </c>
      <c r="G428" s="28" t="s">
        <v>944</v>
      </c>
      <c r="H428" s="28"/>
      <c r="I428" s="29">
        <v>0</v>
      </c>
      <c r="J428" s="110"/>
      <c r="K428" s="133"/>
      <c r="L428" s="148">
        <v>0</v>
      </c>
      <c r="M428" s="30"/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:20" s="2" customFormat="1" ht="15" x14ac:dyDescent="0.25">
      <c r="A429" s="206" t="s">
        <v>5577</v>
      </c>
      <c r="B429" s="207"/>
      <c r="C429" s="207"/>
      <c r="D429" s="207"/>
      <c r="E429" s="207"/>
      <c r="F429" s="207"/>
      <c r="G429" s="207"/>
      <c r="H429" s="207"/>
      <c r="I429" s="207"/>
      <c r="J429" s="207"/>
      <c r="K429" s="207"/>
      <c r="L429" s="208"/>
      <c r="M429" s="123"/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:20" s="2" customFormat="1" ht="15" x14ac:dyDescent="0.25">
      <c r="A430" s="10" t="s">
        <v>521</v>
      </c>
      <c r="B430" s="11" t="s">
        <v>15</v>
      </c>
      <c r="C430" s="182" t="s">
        <v>5578</v>
      </c>
      <c r="D430" s="182"/>
      <c r="E430" s="182"/>
      <c r="F430" s="10" t="s">
        <v>17</v>
      </c>
      <c r="G430" s="12">
        <v>1</v>
      </c>
      <c r="H430" s="12"/>
      <c r="I430" s="13">
        <v>2156</v>
      </c>
      <c r="J430" s="72"/>
      <c r="K430" s="131"/>
      <c r="L430" s="72">
        <v>36</v>
      </c>
      <c r="M430" s="13"/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2505.8474310315601</v>
      </c>
      <c r="T430" s="2">
        <f t="shared" si="15"/>
        <v>41.841608310360002</v>
      </c>
    </row>
    <row r="431" spans="1:20" s="2" customFormat="1" ht="15" x14ac:dyDescent="0.25">
      <c r="A431" s="14"/>
      <c r="B431" s="15"/>
      <c r="C431" s="15"/>
      <c r="D431" s="15"/>
      <c r="E431" s="16" t="s">
        <v>18</v>
      </c>
      <c r="F431" s="16"/>
      <c r="G431" s="17"/>
      <c r="H431" s="17"/>
      <c r="I431" s="18">
        <v>4647</v>
      </c>
      <c r="J431" s="114"/>
      <c r="K431" s="138"/>
      <c r="L431" s="151"/>
      <c r="M431" s="19"/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5401.0542727289703</v>
      </c>
      <c r="T431" s="2">
        <f t="shared" si="15"/>
        <v>0</v>
      </c>
    </row>
    <row r="432" spans="1:20" s="2" customFormat="1" ht="22.5" x14ac:dyDescent="0.25">
      <c r="A432" s="20"/>
      <c r="B432" s="21" t="s">
        <v>19</v>
      </c>
      <c r="C432" s="183" t="s">
        <v>20</v>
      </c>
      <c r="D432" s="183"/>
      <c r="E432" s="183"/>
      <c r="F432" s="22" t="s">
        <v>21</v>
      </c>
      <c r="G432" s="17" t="s">
        <v>1534</v>
      </c>
      <c r="H432" s="17"/>
      <c r="I432" s="23">
        <v>1.1299999999999999</v>
      </c>
      <c r="J432" s="109"/>
      <c r="K432" s="132"/>
      <c r="L432" s="147">
        <v>1.1299999999999999</v>
      </c>
      <c r="M432" s="24"/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1.3133615941862999</v>
      </c>
      <c r="T432" s="2">
        <f t="shared" si="15"/>
        <v>1.3133615941862999</v>
      </c>
    </row>
    <row r="433" spans="1:20" s="2" customFormat="1" ht="22.5" x14ac:dyDescent="0.25">
      <c r="A433" s="20"/>
      <c r="B433" s="21" t="s">
        <v>23</v>
      </c>
      <c r="C433" s="183" t="s">
        <v>24</v>
      </c>
      <c r="D433" s="183"/>
      <c r="E433" s="183"/>
      <c r="F433" s="22" t="s">
        <v>21</v>
      </c>
      <c r="G433" s="17" t="s">
        <v>1534</v>
      </c>
      <c r="H433" s="17"/>
      <c r="I433" s="23">
        <v>1.56</v>
      </c>
      <c r="J433" s="109"/>
      <c r="K433" s="132"/>
      <c r="L433" s="147">
        <v>1.56</v>
      </c>
      <c r="M433" s="24"/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ref="S433:S478" si="16">I433*N433*O433*P433*Q433*R433</f>
        <v>1.8131363601156001</v>
      </c>
      <c r="T433" s="2">
        <f t="shared" ref="T433:T478" si="17">L433*N433*O433*P433*Q433*R433</f>
        <v>1.8131363601156001</v>
      </c>
    </row>
    <row r="434" spans="1:20" s="2" customFormat="1" ht="22.5" x14ac:dyDescent="0.25">
      <c r="A434" s="20"/>
      <c r="B434" s="21" t="s">
        <v>25</v>
      </c>
      <c r="C434" s="183" t="s">
        <v>26</v>
      </c>
      <c r="D434" s="183"/>
      <c r="E434" s="183"/>
      <c r="F434" s="22" t="s">
        <v>21</v>
      </c>
      <c r="G434" s="17" t="s">
        <v>1535</v>
      </c>
      <c r="H434" s="17"/>
      <c r="I434" s="23">
        <v>0.51</v>
      </c>
      <c r="J434" s="109"/>
      <c r="K434" s="132"/>
      <c r="L434" s="147">
        <v>0.51</v>
      </c>
      <c r="M434" s="24"/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6"/>
        <v>0.59275611773009995</v>
      </c>
      <c r="T434" s="2">
        <f t="shared" si="17"/>
        <v>0.59275611773009995</v>
      </c>
    </row>
    <row r="435" spans="1:20" s="2" customFormat="1" ht="22.5" x14ac:dyDescent="0.25">
      <c r="A435" s="20"/>
      <c r="B435" s="21" t="s">
        <v>28</v>
      </c>
      <c r="C435" s="183" t="s">
        <v>29</v>
      </c>
      <c r="D435" s="183"/>
      <c r="E435" s="183"/>
      <c r="F435" s="22" t="s">
        <v>30</v>
      </c>
      <c r="G435" s="17" t="s">
        <v>1536</v>
      </c>
      <c r="H435" s="17"/>
      <c r="I435" s="23">
        <v>0.89</v>
      </c>
      <c r="J435" s="109"/>
      <c r="K435" s="132"/>
      <c r="L435" s="147">
        <v>0.89</v>
      </c>
      <c r="M435" s="24"/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6"/>
        <v>1.0344175387839001</v>
      </c>
      <c r="T435" s="2">
        <f t="shared" si="17"/>
        <v>1.0344175387839001</v>
      </c>
    </row>
    <row r="436" spans="1:20" s="2" customFormat="1" ht="15" x14ac:dyDescent="0.25">
      <c r="A436" s="10" t="s">
        <v>524</v>
      </c>
      <c r="B436" s="11" t="s">
        <v>1553</v>
      </c>
      <c r="C436" s="182" t="s">
        <v>5129</v>
      </c>
      <c r="D436" s="182"/>
      <c r="E436" s="182"/>
      <c r="F436" s="10" t="s">
        <v>17</v>
      </c>
      <c r="G436" s="12">
        <v>1</v>
      </c>
      <c r="H436" s="12"/>
      <c r="I436" s="13">
        <v>583</v>
      </c>
      <c r="J436" s="72"/>
      <c r="K436" s="131"/>
      <c r="L436" s="72">
        <v>3</v>
      </c>
      <c r="M436" s="13"/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6"/>
        <v>677.60160124832998</v>
      </c>
      <c r="T436" s="2">
        <f t="shared" si="17"/>
        <v>3.4868006925300001</v>
      </c>
    </row>
    <row r="437" spans="1:20" s="2" customFormat="1" ht="15" x14ac:dyDescent="0.25">
      <c r="A437" s="14"/>
      <c r="B437" s="15"/>
      <c r="C437" s="15"/>
      <c r="D437" s="15"/>
      <c r="E437" s="16" t="s">
        <v>18</v>
      </c>
      <c r="F437" s="16"/>
      <c r="G437" s="17"/>
      <c r="H437" s="17"/>
      <c r="I437" s="18">
        <v>1350</v>
      </c>
      <c r="J437" s="114"/>
      <c r="K437" s="138"/>
      <c r="L437" s="151"/>
      <c r="M437" s="19"/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6"/>
        <v>1569.0603116385</v>
      </c>
      <c r="T437" s="2">
        <f t="shared" si="17"/>
        <v>0</v>
      </c>
    </row>
    <row r="438" spans="1:20" s="2" customFormat="1" ht="22.5" x14ac:dyDescent="0.25">
      <c r="A438" s="20"/>
      <c r="B438" s="21" t="s">
        <v>28</v>
      </c>
      <c r="C438" s="183" t="s">
        <v>29</v>
      </c>
      <c r="D438" s="183"/>
      <c r="E438" s="183"/>
      <c r="F438" s="22" t="s">
        <v>30</v>
      </c>
      <c r="G438" s="17" t="s">
        <v>4662</v>
      </c>
      <c r="H438" s="17"/>
      <c r="I438" s="23">
        <v>0.34</v>
      </c>
      <c r="J438" s="109"/>
      <c r="K438" s="132"/>
      <c r="L438" s="147">
        <v>0.34</v>
      </c>
      <c r="M438" s="24"/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6"/>
        <v>0.3951707451534</v>
      </c>
      <c r="T438" s="2">
        <f t="shared" si="17"/>
        <v>0.3951707451534</v>
      </c>
    </row>
    <row r="439" spans="1:20" s="2" customFormat="1" ht="15" x14ac:dyDescent="0.25">
      <c r="A439" s="10" t="s">
        <v>526</v>
      </c>
      <c r="B439" s="11" t="s">
        <v>1537</v>
      </c>
      <c r="C439" s="182" t="s">
        <v>5579</v>
      </c>
      <c r="D439" s="182"/>
      <c r="E439" s="182"/>
      <c r="F439" s="10" t="s">
        <v>17</v>
      </c>
      <c r="G439" s="12">
        <v>1</v>
      </c>
      <c r="H439" s="12"/>
      <c r="I439" s="13">
        <v>339</v>
      </c>
      <c r="J439" s="72"/>
      <c r="K439" s="131"/>
      <c r="L439" s="72">
        <v>12</v>
      </c>
      <c r="M439" s="13"/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6"/>
        <v>394.00847825589</v>
      </c>
      <c r="T439" s="2">
        <f t="shared" si="17"/>
        <v>13.947202770120001</v>
      </c>
    </row>
    <row r="440" spans="1:20" s="2" customFormat="1" ht="15" x14ac:dyDescent="0.25">
      <c r="A440" s="14"/>
      <c r="B440" s="15"/>
      <c r="C440" s="15"/>
      <c r="D440" s="15"/>
      <c r="E440" s="16" t="s">
        <v>18</v>
      </c>
      <c r="F440" s="16"/>
      <c r="G440" s="17"/>
      <c r="H440" s="17"/>
      <c r="I440" s="18">
        <v>783</v>
      </c>
      <c r="J440" s="114"/>
      <c r="K440" s="138"/>
      <c r="L440" s="151"/>
      <c r="M440" s="19"/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6"/>
        <v>910.05498075032995</v>
      </c>
      <c r="T440" s="2">
        <f t="shared" si="17"/>
        <v>0</v>
      </c>
    </row>
    <row r="441" spans="1:20" s="2" customFormat="1" ht="22.5" x14ac:dyDescent="0.25">
      <c r="A441" s="20"/>
      <c r="B441" s="21" t="s">
        <v>1539</v>
      </c>
      <c r="C441" s="183" t="s">
        <v>1540</v>
      </c>
      <c r="D441" s="183"/>
      <c r="E441" s="183"/>
      <c r="F441" s="22" t="s">
        <v>21</v>
      </c>
      <c r="G441" s="17" t="s">
        <v>1548</v>
      </c>
      <c r="H441" s="17"/>
      <c r="I441" s="23">
        <v>1.1399999999999999</v>
      </c>
      <c r="J441" s="109"/>
      <c r="K441" s="132"/>
      <c r="L441" s="147">
        <v>1.1399999999999999</v>
      </c>
      <c r="M441" s="24"/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6"/>
        <v>1.3249842631613999</v>
      </c>
      <c r="T441" s="2">
        <f t="shared" si="17"/>
        <v>1.3249842631613999</v>
      </c>
    </row>
    <row r="442" spans="1:20" s="2" customFormat="1" ht="22.5" x14ac:dyDescent="0.25">
      <c r="A442" s="20"/>
      <c r="B442" s="21" t="s">
        <v>28</v>
      </c>
      <c r="C442" s="183" t="s">
        <v>29</v>
      </c>
      <c r="D442" s="183"/>
      <c r="E442" s="183"/>
      <c r="F442" s="22" t="s">
        <v>30</v>
      </c>
      <c r="G442" s="17" t="s">
        <v>1575</v>
      </c>
      <c r="H442" s="17"/>
      <c r="I442" s="23">
        <v>0.2</v>
      </c>
      <c r="J442" s="109"/>
      <c r="K442" s="132"/>
      <c r="L442" s="147">
        <v>0.2</v>
      </c>
      <c r="M442" s="24"/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6"/>
        <v>0.23245337950200001</v>
      </c>
      <c r="T442" s="2">
        <f t="shared" si="17"/>
        <v>0.23245337950200001</v>
      </c>
    </row>
    <row r="443" spans="1:20" s="2" customFormat="1" ht="15" x14ac:dyDescent="0.25">
      <c r="A443" s="10" t="s">
        <v>529</v>
      </c>
      <c r="B443" s="11" t="s">
        <v>1556</v>
      </c>
      <c r="C443" s="182" t="s">
        <v>5580</v>
      </c>
      <c r="D443" s="182"/>
      <c r="E443" s="182"/>
      <c r="F443" s="10" t="s">
        <v>1558</v>
      </c>
      <c r="G443" s="12">
        <v>1</v>
      </c>
      <c r="H443" s="12"/>
      <c r="I443" s="13">
        <v>731</v>
      </c>
      <c r="J443" s="72"/>
      <c r="K443" s="131"/>
      <c r="L443" s="72">
        <v>10</v>
      </c>
      <c r="M443" s="13"/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6"/>
        <v>849.61710207981002</v>
      </c>
      <c r="T443" s="2">
        <f t="shared" si="17"/>
        <v>11.6226689751</v>
      </c>
    </row>
    <row r="444" spans="1:20" s="2" customFormat="1" ht="15" x14ac:dyDescent="0.25">
      <c r="A444" s="14"/>
      <c r="B444" s="15"/>
      <c r="C444" s="15"/>
      <c r="D444" s="15"/>
      <c r="E444" s="16" t="s">
        <v>18</v>
      </c>
      <c r="F444" s="16"/>
      <c r="G444" s="17"/>
      <c r="H444" s="17"/>
      <c r="I444" s="18">
        <v>1664</v>
      </c>
      <c r="J444" s="114"/>
      <c r="K444" s="138"/>
      <c r="L444" s="151"/>
      <c r="M444" s="19"/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6"/>
        <v>1934.01211745664</v>
      </c>
      <c r="T444" s="2">
        <f t="shared" si="17"/>
        <v>0</v>
      </c>
    </row>
    <row r="445" spans="1:20" s="2" customFormat="1" ht="22.5" x14ac:dyDescent="0.25">
      <c r="A445" s="20"/>
      <c r="B445" s="21" t="s">
        <v>1559</v>
      </c>
      <c r="C445" s="183" t="s">
        <v>1560</v>
      </c>
      <c r="D445" s="183"/>
      <c r="E445" s="183"/>
      <c r="F445" s="22" t="s">
        <v>71</v>
      </c>
      <c r="G445" s="17" t="s">
        <v>1561</v>
      </c>
      <c r="H445" s="17"/>
      <c r="I445" s="23">
        <v>0.74</v>
      </c>
      <c r="J445" s="109"/>
      <c r="K445" s="132"/>
      <c r="L445" s="147">
        <v>0.74</v>
      </c>
      <c r="M445" s="24"/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6"/>
        <v>0.86007750415740003</v>
      </c>
      <c r="T445" s="2">
        <f t="shared" si="17"/>
        <v>0.86007750415740003</v>
      </c>
    </row>
    <row r="446" spans="1:20" s="2" customFormat="1" ht="22.5" x14ac:dyDescent="0.25">
      <c r="A446" s="20"/>
      <c r="B446" s="21" t="s">
        <v>28</v>
      </c>
      <c r="C446" s="183" t="s">
        <v>29</v>
      </c>
      <c r="D446" s="183"/>
      <c r="E446" s="183"/>
      <c r="F446" s="22" t="s">
        <v>30</v>
      </c>
      <c r="G446" s="17" t="s">
        <v>1562</v>
      </c>
      <c r="H446" s="17"/>
      <c r="I446" s="23">
        <v>0.41</v>
      </c>
      <c r="J446" s="109"/>
      <c r="K446" s="132"/>
      <c r="L446" s="147">
        <v>0.41</v>
      </c>
      <c r="M446" s="24"/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0.47652942797909997</v>
      </c>
      <c r="T446" s="2">
        <f t="shared" si="17"/>
        <v>0.47652942797909997</v>
      </c>
    </row>
    <row r="447" spans="1:20" s="2" customFormat="1" ht="15" x14ac:dyDescent="0.25">
      <c r="A447" s="10" t="s">
        <v>531</v>
      </c>
      <c r="B447" s="11" t="s">
        <v>1537</v>
      </c>
      <c r="C447" s="182" t="s">
        <v>4306</v>
      </c>
      <c r="D447" s="182"/>
      <c r="E447" s="182"/>
      <c r="F447" s="10" t="s">
        <v>17</v>
      </c>
      <c r="G447" s="12">
        <v>1</v>
      </c>
      <c r="H447" s="12"/>
      <c r="I447" s="13">
        <v>339</v>
      </c>
      <c r="J447" s="72"/>
      <c r="K447" s="131"/>
      <c r="L447" s="72">
        <v>12</v>
      </c>
      <c r="M447" s="13"/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394.00847825589</v>
      </c>
      <c r="T447" s="2">
        <f t="shared" si="17"/>
        <v>13.947202770120001</v>
      </c>
    </row>
    <row r="448" spans="1:20" s="2" customFormat="1" ht="15" x14ac:dyDescent="0.25">
      <c r="A448" s="14"/>
      <c r="B448" s="15"/>
      <c r="C448" s="15"/>
      <c r="D448" s="15"/>
      <c r="E448" s="16" t="s">
        <v>18</v>
      </c>
      <c r="F448" s="16"/>
      <c r="G448" s="17"/>
      <c r="H448" s="17"/>
      <c r="I448" s="18">
        <v>783</v>
      </c>
      <c r="J448" s="114"/>
      <c r="K448" s="138"/>
      <c r="L448" s="151"/>
      <c r="M448" s="19"/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910.05498075032995</v>
      </c>
      <c r="T448" s="2">
        <f t="shared" si="17"/>
        <v>0</v>
      </c>
    </row>
    <row r="449" spans="1:20" s="2" customFormat="1" ht="22.5" x14ac:dyDescent="0.25">
      <c r="A449" s="20"/>
      <c r="B449" s="21" t="s">
        <v>1539</v>
      </c>
      <c r="C449" s="183" t="s">
        <v>1540</v>
      </c>
      <c r="D449" s="183"/>
      <c r="E449" s="183"/>
      <c r="F449" s="22" t="s">
        <v>21</v>
      </c>
      <c r="G449" s="17" t="s">
        <v>1548</v>
      </c>
      <c r="H449" s="17"/>
      <c r="I449" s="23">
        <v>1.1399999999999999</v>
      </c>
      <c r="J449" s="109"/>
      <c r="K449" s="132"/>
      <c r="L449" s="147">
        <v>1.1399999999999999</v>
      </c>
      <c r="M449" s="24"/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1.3249842631613999</v>
      </c>
      <c r="T449" s="2">
        <f t="shared" si="17"/>
        <v>1.3249842631613999</v>
      </c>
    </row>
    <row r="450" spans="1:20" s="2" customFormat="1" ht="22.5" x14ac:dyDescent="0.25">
      <c r="A450" s="20"/>
      <c r="B450" s="21" t="s">
        <v>28</v>
      </c>
      <c r="C450" s="183" t="s">
        <v>29</v>
      </c>
      <c r="D450" s="183"/>
      <c r="E450" s="183"/>
      <c r="F450" s="22" t="s">
        <v>30</v>
      </c>
      <c r="G450" s="17" t="s">
        <v>1575</v>
      </c>
      <c r="H450" s="17"/>
      <c r="I450" s="23">
        <v>0.2</v>
      </c>
      <c r="J450" s="109"/>
      <c r="K450" s="132"/>
      <c r="L450" s="147">
        <v>0.2</v>
      </c>
      <c r="M450" s="24"/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0.23245337950200001</v>
      </c>
      <c r="T450" s="2">
        <f t="shared" si="17"/>
        <v>0.23245337950200001</v>
      </c>
    </row>
    <row r="451" spans="1:20" s="2" customFormat="1" ht="15" x14ac:dyDescent="0.25">
      <c r="A451" s="10" t="s">
        <v>533</v>
      </c>
      <c r="B451" s="11" t="s">
        <v>1537</v>
      </c>
      <c r="C451" s="182" t="s">
        <v>5581</v>
      </c>
      <c r="D451" s="182"/>
      <c r="E451" s="182"/>
      <c r="F451" s="10" t="s">
        <v>17</v>
      </c>
      <c r="G451" s="12">
        <v>1</v>
      </c>
      <c r="H451" s="12"/>
      <c r="I451" s="13">
        <v>339</v>
      </c>
      <c r="J451" s="72"/>
      <c r="K451" s="131"/>
      <c r="L451" s="72">
        <v>12</v>
      </c>
      <c r="M451" s="13"/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394.00847825589</v>
      </c>
      <c r="T451" s="2">
        <f t="shared" si="17"/>
        <v>13.947202770120001</v>
      </c>
    </row>
    <row r="452" spans="1:20" s="2" customFormat="1" ht="15" x14ac:dyDescent="0.25">
      <c r="A452" s="14"/>
      <c r="B452" s="15"/>
      <c r="C452" s="15"/>
      <c r="D452" s="15"/>
      <c r="E452" s="16" t="s">
        <v>18</v>
      </c>
      <c r="F452" s="16"/>
      <c r="G452" s="17"/>
      <c r="H452" s="17"/>
      <c r="I452" s="18">
        <v>783</v>
      </c>
      <c r="J452" s="114"/>
      <c r="K452" s="138"/>
      <c r="L452" s="151"/>
      <c r="M452" s="19"/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910.05498075032995</v>
      </c>
      <c r="T452" s="2">
        <f t="shared" si="17"/>
        <v>0</v>
      </c>
    </row>
    <row r="453" spans="1:20" s="2" customFormat="1" ht="22.5" x14ac:dyDescent="0.25">
      <c r="A453" s="20"/>
      <c r="B453" s="21" t="s">
        <v>1539</v>
      </c>
      <c r="C453" s="183" t="s">
        <v>1540</v>
      </c>
      <c r="D453" s="183"/>
      <c r="E453" s="183"/>
      <c r="F453" s="22" t="s">
        <v>21</v>
      </c>
      <c r="G453" s="17" t="s">
        <v>1548</v>
      </c>
      <c r="H453" s="17"/>
      <c r="I453" s="23">
        <v>1.1399999999999999</v>
      </c>
      <c r="J453" s="109"/>
      <c r="K453" s="132"/>
      <c r="L453" s="147">
        <v>1.1399999999999999</v>
      </c>
      <c r="M453" s="24"/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1.3249842631613999</v>
      </c>
      <c r="T453" s="2">
        <f t="shared" si="17"/>
        <v>1.3249842631613999</v>
      </c>
    </row>
    <row r="454" spans="1:20" s="2" customFormat="1" ht="22.5" x14ac:dyDescent="0.25">
      <c r="A454" s="20"/>
      <c r="B454" s="21" t="s">
        <v>28</v>
      </c>
      <c r="C454" s="183" t="s">
        <v>29</v>
      </c>
      <c r="D454" s="183"/>
      <c r="E454" s="183"/>
      <c r="F454" s="22" t="s">
        <v>30</v>
      </c>
      <c r="G454" s="17" t="s">
        <v>1575</v>
      </c>
      <c r="H454" s="17"/>
      <c r="I454" s="23">
        <v>0.2</v>
      </c>
      <c r="J454" s="109"/>
      <c r="K454" s="132"/>
      <c r="L454" s="147">
        <v>0.2</v>
      </c>
      <c r="M454" s="24"/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0.23245337950200001</v>
      </c>
      <c r="T454" s="2">
        <f t="shared" si="17"/>
        <v>0.23245337950200001</v>
      </c>
    </row>
    <row r="455" spans="1:20" s="2" customFormat="1" ht="15" x14ac:dyDescent="0.25">
      <c r="A455" s="10" t="s">
        <v>535</v>
      </c>
      <c r="B455" s="11" t="s">
        <v>1537</v>
      </c>
      <c r="C455" s="182" t="s">
        <v>5582</v>
      </c>
      <c r="D455" s="182"/>
      <c r="E455" s="182"/>
      <c r="F455" s="10" t="s">
        <v>17</v>
      </c>
      <c r="G455" s="12">
        <v>1</v>
      </c>
      <c r="H455" s="12"/>
      <c r="I455" s="13">
        <v>339</v>
      </c>
      <c r="J455" s="72"/>
      <c r="K455" s="131"/>
      <c r="L455" s="72">
        <v>12</v>
      </c>
      <c r="M455" s="13"/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394.00847825589</v>
      </c>
      <c r="T455" s="2">
        <f t="shared" si="17"/>
        <v>13.947202770120001</v>
      </c>
    </row>
    <row r="456" spans="1:20" s="2" customFormat="1" ht="15" x14ac:dyDescent="0.25">
      <c r="A456" s="14"/>
      <c r="B456" s="15"/>
      <c r="C456" s="15"/>
      <c r="D456" s="15"/>
      <c r="E456" s="16" t="s">
        <v>18</v>
      </c>
      <c r="F456" s="16"/>
      <c r="G456" s="17"/>
      <c r="H456" s="17"/>
      <c r="I456" s="18">
        <v>783</v>
      </c>
      <c r="J456" s="114"/>
      <c r="K456" s="138"/>
      <c r="L456" s="151"/>
      <c r="M456" s="19"/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910.05498075032995</v>
      </c>
      <c r="T456" s="2">
        <f t="shared" si="17"/>
        <v>0</v>
      </c>
    </row>
    <row r="457" spans="1:20" s="2" customFormat="1" ht="22.5" x14ac:dyDescent="0.25">
      <c r="A457" s="20"/>
      <c r="B457" s="21" t="s">
        <v>1539</v>
      </c>
      <c r="C457" s="183" t="s">
        <v>1540</v>
      </c>
      <c r="D457" s="183"/>
      <c r="E457" s="183"/>
      <c r="F457" s="22" t="s">
        <v>21</v>
      </c>
      <c r="G457" s="17" t="s">
        <v>1548</v>
      </c>
      <c r="H457" s="17"/>
      <c r="I457" s="23">
        <v>1.1399999999999999</v>
      </c>
      <c r="J457" s="109"/>
      <c r="K457" s="132"/>
      <c r="L457" s="147">
        <v>1.1399999999999999</v>
      </c>
      <c r="M457" s="24"/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1.3249842631613999</v>
      </c>
      <c r="T457" s="2">
        <f t="shared" si="17"/>
        <v>1.3249842631613999</v>
      </c>
    </row>
    <row r="458" spans="1:20" s="2" customFormat="1" ht="22.5" x14ac:dyDescent="0.25">
      <c r="A458" s="20"/>
      <c r="B458" s="21" t="s">
        <v>28</v>
      </c>
      <c r="C458" s="183" t="s">
        <v>29</v>
      </c>
      <c r="D458" s="183"/>
      <c r="E458" s="183"/>
      <c r="F458" s="22" t="s">
        <v>30</v>
      </c>
      <c r="G458" s="17" t="s">
        <v>1575</v>
      </c>
      <c r="H458" s="17"/>
      <c r="I458" s="23">
        <v>0.2</v>
      </c>
      <c r="J458" s="109"/>
      <c r="K458" s="132"/>
      <c r="L458" s="147">
        <v>0.2</v>
      </c>
      <c r="M458" s="24"/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0.23245337950200001</v>
      </c>
      <c r="T458" s="2">
        <f t="shared" si="17"/>
        <v>0.23245337950200001</v>
      </c>
    </row>
    <row r="459" spans="1:20" s="2" customFormat="1" ht="15" x14ac:dyDescent="0.25">
      <c r="A459" s="10" t="s">
        <v>538</v>
      </c>
      <c r="B459" s="11" t="s">
        <v>1537</v>
      </c>
      <c r="C459" s="182" t="s">
        <v>4308</v>
      </c>
      <c r="D459" s="182"/>
      <c r="E459" s="182"/>
      <c r="F459" s="10" t="s">
        <v>17</v>
      </c>
      <c r="G459" s="12">
        <v>1</v>
      </c>
      <c r="H459" s="12"/>
      <c r="I459" s="13">
        <v>339</v>
      </c>
      <c r="J459" s="72"/>
      <c r="K459" s="131"/>
      <c r="L459" s="72">
        <v>12</v>
      </c>
      <c r="M459" s="13"/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394.00847825589</v>
      </c>
      <c r="T459" s="2">
        <f t="shared" si="17"/>
        <v>13.947202770120001</v>
      </c>
    </row>
    <row r="460" spans="1:20" s="2" customFormat="1" ht="15" x14ac:dyDescent="0.25">
      <c r="A460" s="14"/>
      <c r="B460" s="15"/>
      <c r="C460" s="15"/>
      <c r="D460" s="15"/>
      <c r="E460" s="16" t="s">
        <v>18</v>
      </c>
      <c r="F460" s="16"/>
      <c r="G460" s="17"/>
      <c r="H460" s="17"/>
      <c r="I460" s="18">
        <v>783</v>
      </c>
      <c r="J460" s="114"/>
      <c r="K460" s="138"/>
      <c r="L460" s="151"/>
      <c r="M460" s="19"/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910.05498075032995</v>
      </c>
      <c r="T460" s="2">
        <f t="shared" si="17"/>
        <v>0</v>
      </c>
    </row>
    <row r="461" spans="1:20" s="2" customFormat="1" ht="22.5" x14ac:dyDescent="0.25">
      <c r="A461" s="20"/>
      <c r="B461" s="21" t="s">
        <v>1539</v>
      </c>
      <c r="C461" s="183" t="s">
        <v>1540</v>
      </c>
      <c r="D461" s="183"/>
      <c r="E461" s="183"/>
      <c r="F461" s="22" t="s">
        <v>21</v>
      </c>
      <c r="G461" s="17" t="s">
        <v>1548</v>
      </c>
      <c r="H461" s="17"/>
      <c r="I461" s="23">
        <v>1.1399999999999999</v>
      </c>
      <c r="J461" s="109"/>
      <c r="K461" s="132"/>
      <c r="L461" s="147">
        <v>1.1399999999999999</v>
      </c>
      <c r="M461" s="24"/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1.3249842631613999</v>
      </c>
      <c r="T461" s="2">
        <f t="shared" si="17"/>
        <v>1.3249842631613999</v>
      </c>
    </row>
    <row r="462" spans="1:20" s="2" customFormat="1" ht="22.5" x14ac:dyDescent="0.25">
      <c r="A462" s="20"/>
      <c r="B462" s="21" t="s">
        <v>28</v>
      </c>
      <c r="C462" s="183" t="s">
        <v>29</v>
      </c>
      <c r="D462" s="183"/>
      <c r="E462" s="183"/>
      <c r="F462" s="22" t="s">
        <v>30</v>
      </c>
      <c r="G462" s="17" t="s">
        <v>1575</v>
      </c>
      <c r="H462" s="17"/>
      <c r="I462" s="23">
        <v>0.2</v>
      </c>
      <c r="J462" s="109"/>
      <c r="K462" s="132"/>
      <c r="L462" s="147">
        <v>0.2</v>
      </c>
      <c r="M462" s="24"/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0.23245337950200001</v>
      </c>
      <c r="T462" s="2">
        <f t="shared" si="17"/>
        <v>0.23245337950200001</v>
      </c>
    </row>
    <row r="463" spans="1:20" s="2" customFormat="1" ht="15" x14ac:dyDescent="0.25">
      <c r="A463" s="10" t="s">
        <v>540</v>
      </c>
      <c r="B463" s="11" t="s">
        <v>57</v>
      </c>
      <c r="C463" s="182" t="s">
        <v>5583</v>
      </c>
      <c r="D463" s="182"/>
      <c r="E463" s="182"/>
      <c r="F463" s="10" t="s">
        <v>17</v>
      </c>
      <c r="G463" s="12">
        <v>1</v>
      </c>
      <c r="H463" s="12"/>
      <c r="I463" s="13">
        <v>913</v>
      </c>
      <c r="J463" s="72"/>
      <c r="K463" s="131"/>
      <c r="L463" s="72">
        <v>75</v>
      </c>
      <c r="M463" s="13"/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1061.14967742663</v>
      </c>
      <c r="T463" s="2">
        <f t="shared" si="17"/>
        <v>87.17001731325</v>
      </c>
    </row>
    <row r="464" spans="1:20" s="2" customFormat="1" ht="15" x14ac:dyDescent="0.25">
      <c r="A464" s="14"/>
      <c r="B464" s="15"/>
      <c r="C464" s="15"/>
      <c r="D464" s="15"/>
      <c r="E464" s="16" t="s">
        <v>18</v>
      </c>
      <c r="F464" s="16"/>
      <c r="G464" s="17"/>
      <c r="H464" s="17"/>
      <c r="I464" s="18">
        <v>1604</v>
      </c>
      <c r="J464" s="114"/>
      <c r="K464" s="138"/>
      <c r="L464" s="151"/>
      <c r="M464" s="19"/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1864.2761036060399</v>
      </c>
      <c r="T464" s="2">
        <f t="shared" si="17"/>
        <v>0</v>
      </c>
    </row>
    <row r="465" spans="1:20" s="2" customFormat="1" ht="22.5" x14ac:dyDescent="0.25">
      <c r="A465" s="20"/>
      <c r="B465" s="21" t="s">
        <v>59</v>
      </c>
      <c r="C465" s="183" t="s">
        <v>60</v>
      </c>
      <c r="D465" s="183"/>
      <c r="E465" s="183"/>
      <c r="F465" s="22" t="s">
        <v>21</v>
      </c>
      <c r="G465" s="17" t="s">
        <v>1705</v>
      </c>
      <c r="H465" s="17"/>
      <c r="I465" s="23">
        <v>8.51</v>
      </c>
      <c r="J465" s="109"/>
      <c r="K465" s="132"/>
      <c r="L465" s="147">
        <v>8.51</v>
      </c>
      <c r="M465" s="24"/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9.8908912978101</v>
      </c>
      <c r="T465" s="2">
        <f t="shared" si="17"/>
        <v>9.8908912978101</v>
      </c>
    </row>
    <row r="466" spans="1:20" s="2" customFormat="1" ht="22.5" x14ac:dyDescent="0.25">
      <c r="A466" s="20"/>
      <c r="B466" s="21" t="s">
        <v>28</v>
      </c>
      <c r="C466" s="183" t="s">
        <v>29</v>
      </c>
      <c r="D466" s="183"/>
      <c r="E466" s="183"/>
      <c r="F466" s="22" t="s">
        <v>30</v>
      </c>
      <c r="G466" s="17" t="s">
        <v>1706</v>
      </c>
      <c r="H466" s="17"/>
      <c r="I466" s="23">
        <v>0.19</v>
      </c>
      <c r="J466" s="109"/>
      <c r="K466" s="132"/>
      <c r="L466" s="147">
        <v>0.19</v>
      </c>
      <c r="M466" s="24"/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0.22083071052690001</v>
      </c>
      <c r="T466" s="2">
        <f t="shared" si="17"/>
        <v>0.22083071052690001</v>
      </c>
    </row>
    <row r="467" spans="1:20" s="2" customFormat="1" ht="15" x14ac:dyDescent="0.25">
      <c r="A467" s="10" t="s">
        <v>543</v>
      </c>
      <c r="B467" s="11" t="s">
        <v>905</v>
      </c>
      <c r="C467" s="182" t="s">
        <v>1544</v>
      </c>
      <c r="D467" s="182"/>
      <c r="E467" s="182"/>
      <c r="F467" s="10" t="s">
        <v>17</v>
      </c>
      <c r="G467" s="12">
        <v>1</v>
      </c>
      <c r="H467" s="12"/>
      <c r="I467" s="13">
        <v>1392</v>
      </c>
      <c r="J467" s="72"/>
      <c r="K467" s="131"/>
      <c r="L467" s="72">
        <v>291</v>
      </c>
      <c r="M467" s="13"/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1617.87552133392</v>
      </c>
      <c r="T467" s="2">
        <f t="shared" si="17"/>
        <v>338.21966717541</v>
      </c>
    </row>
    <row r="468" spans="1:20" s="2" customFormat="1" ht="15" x14ac:dyDescent="0.25">
      <c r="A468" s="14"/>
      <c r="B468" s="15"/>
      <c r="C468" s="15"/>
      <c r="D468" s="15"/>
      <c r="E468" s="16" t="s">
        <v>18</v>
      </c>
      <c r="F468" s="16"/>
      <c r="G468" s="17"/>
      <c r="H468" s="17"/>
      <c r="I468" s="18">
        <v>2999</v>
      </c>
      <c r="J468" s="114"/>
      <c r="K468" s="138"/>
      <c r="L468" s="151"/>
      <c r="M468" s="19"/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3485.63842563249</v>
      </c>
      <c r="T468" s="2">
        <f t="shared" si="17"/>
        <v>0</v>
      </c>
    </row>
    <row r="469" spans="1:20" s="2" customFormat="1" ht="22.5" x14ac:dyDescent="0.25">
      <c r="A469" s="20"/>
      <c r="B469" s="21" t="s">
        <v>907</v>
      </c>
      <c r="C469" s="183" t="s">
        <v>908</v>
      </c>
      <c r="D469" s="183"/>
      <c r="E469" s="183"/>
      <c r="F469" s="22" t="s">
        <v>21</v>
      </c>
      <c r="G469" s="17" t="s">
        <v>1545</v>
      </c>
      <c r="H469" s="17"/>
      <c r="I469" s="23">
        <v>0.19</v>
      </c>
      <c r="J469" s="109"/>
      <c r="K469" s="132"/>
      <c r="L469" s="147">
        <v>0.19</v>
      </c>
      <c r="M469" s="24"/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0.22083071052690001</v>
      </c>
      <c r="T469" s="2">
        <f t="shared" si="17"/>
        <v>0.22083071052690001</v>
      </c>
    </row>
    <row r="470" spans="1:20" s="2" customFormat="1" ht="22.5" x14ac:dyDescent="0.25">
      <c r="A470" s="20"/>
      <c r="B470" s="21" t="s">
        <v>19</v>
      </c>
      <c r="C470" s="183" t="s">
        <v>20</v>
      </c>
      <c r="D470" s="183"/>
      <c r="E470" s="183"/>
      <c r="F470" s="22" t="s">
        <v>21</v>
      </c>
      <c r="G470" s="17" t="s">
        <v>156</v>
      </c>
      <c r="H470" s="17"/>
      <c r="I470" s="23">
        <v>0.68</v>
      </c>
      <c r="J470" s="109"/>
      <c r="K470" s="132"/>
      <c r="L470" s="147">
        <v>0.68</v>
      </c>
      <c r="M470" s="24"/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0.79034149030680001</v>
      </c>
      <c r="T470" s="2">
        <f t="shared" si="17"/>
        <v>0.79034149030680001</v>
      </c>
    </row>
    <row r="471" spans="1:20" s="2" customFormat="1" ht="22.5" x14ac:dyDescent="0.25">
      <c r="A471" s="20"/>
      <c r="B471" s="21" t="s">
        <v>911</v>
      </c>
      <c r="C471" s="183" t="s">
        <v>912</v>
      </c>
      <c r="D471" s="183"/>
      <c r="E471" s="183"/>
      <c r="F471" s="22" t="s">
        <v>21</v>
      </c>
      <c r="G471" s="17" t="s">
        <v>1546</v>
      </c>
      <c r="H471" s="17"/>
      <c r="I471" s="23">
        <v>0.02</v>
      </c>
      <c r="J471" s="109"/>
      <c r="K471" s="132"/>
      <c r="L471" s="147">
        <v>0.02</v>
      </c>
      <c r="M471" s="24"/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2.32453379502E-2</v>
      </c>
      <c r="T471" s="2">
        <f t="shared" si="17"/>
        <v>2.32453379502E-2</v>
      </c>
    </row>
    <row r="472" spans="1:20" s="2" customFormat="1" ht="22.5" x14ac:dyDescent="0.25">
      <c r="A472" s="20"/>
      <c r="B472" s="21" t="s">
        <v>23</v>
      </c>
      <c r="C472" s="183" t="s">
        <v>24</v>
      </c>
      <c r="D472" s="183"/>
      <c r="E472" s="183"/>
      <c r="F472" s="22" t="s">
        <v>21</v>
      </c>
      <c r="G472" s="17" t="s">
        <v>1547</v>
      </c>
      <c r="H472" s="17"/>
      <c r="I472" s="23">
        <v>0.78</v>
      </c>
      <c r="J472" s="109"/>
      <c r="K472" s="132"/>
      <c r="L472" s="147">
        <v>0.78</v>
      </c>
      <c r="M472" s="24"/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0.90656818005780004</v>
      </c>
      <c r="T472" s="2">
        <f t="shared" si="17"/>
        <v>0.90656818005780004</v>
      </c>
    </row>
    <row r="473" spans="1:20" s="2" customFormat="1" ht="22.5" x14ac:dyDescent="0.25">
      <c r="A473" s="20"/>
      <c r="B473" s="21" t="s">
        <v>25</v>
      </c>
      <c r="C473" s="183" t="s">
        <v>26</v>
      </c>
      <c r="D473" s="183"/>
      <c r="E473" s="183"/>
      <c r="F473" s="22" t="s">
        <v>21</v>
      </c>
      <c r="G473" s="17" t="s">
        <v>1548</v>
      </c>
      <c r="H473" s="17"/>
      <c r="I473" s="23">
        <v>0.89</v>
      </c>
      <c r="J473" s="109"/>
      <c r="K473" s="132"/>
      <c r="L473" s="147">
        <v>0.89</v>
      </c>
      <c r="M473" s="24"/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1.0344175387839001</v>
      </c>
      <c r="T473" s="2">
        <f t="shared" si="17"/>
        <v>1.0344175387839001</v>
      </c>
    </row>
    <row r="474" spans="1:20" s="2" customFormat="1" ht="22.5" x14ac:dyDescent="0.25">
      <c r="A474" s="20"/>
      <c r="B474" s="21" t="s">
        <v>916</v>
      </c>
      <c r="C474" s="183" t="s">
        <v>917</v>
      </c>
      <c r="D474" s="183"/>
      <c r="E474" s="183"/>
      <c r="F474" s="22" t="s">
        <v>21</v>
      </c>
      <c r="G474" s="17" t="s">
        <v>1546</v>
      </c>
      <c r="H474" s="17"/>
      <c r="I474" s="23">
        <v>0.12</v>
      </c>
      <c r="J474" s="109"/>
      <c r="K474" s="132"/>
      <c r="L474" s="147">
        <v>0.12</v>
      </c>
      <c r="M474" s="24"/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0.13947202770120001</v>
      </c>
      <c r="T474" s="2">
        <f t="shared" si="17"/>
        <v>0.13947202770120001</v>
      </c>
    </row>
    <row r="475" spans="1:20" s="2" customFormat="1" ht="22.5" x14ac:dyDescent="0.25">
      <c r="A475" s="20"/>
      <c r="B475" s="21" t="s">
        <v>918</v>
      </c>
      <c r="C475" s="183" t="s">
        <v>919</v>
      </c>
      <c r="D475" s="183"/>
      <c r="E475" s="183"/>
      <c r="F475" s="22" t="s">
        <v>21</v>
      </c>
      <c r="G475" s="17" t="s">
        <v>1549</v>
      </c>
      <c r="H475" s="17"/>
      <c r="I475" s="23">
        <v>1.19</v>
      </c>
      <c r="J475" s="109"/>
      <c r="K475" s="132"/>
      <c r="L475" s="147">
        <v>1.19</v>
      </c>
      <c r="M475" s="24"/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1.3830976080369</v>
      </c>
      <c r="T475" s="2">
        <f t="shared" si="17"/>
        <v>1.3830976080369</v>
      </c>
    </row>
    <row r="476" spans="1:20" s="2" customFormat="1" ht="22.5" x14ac:dyDescent="0.25">
      <c r="A476" s="20"/>
      <c r="B476" s="21" t="s">
        <v>871</v>
      </c>
      <c r="C476" s="183" t="s">
        <v>872</v>
      </c>
      <c r="D476" s="183"/>
      <c r="E476" s="183"/>
      <c r="F476" s="22" t="s">
        <v>216</v>
      </c>
      <c r="G476" s="17" t="s">
        <v>1550</v>
      </c>
      <c r="H476" s="17"/>
      <c r="I476" s="23">
        <v>1.07</v>
      </c>
      <c r="J476" s="109"/>
      <c r="K476" s="132"/>
      <c r="L476" s="147">
        <v>1.07</v>
      </c>
      <c r="M476" s="24"/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1.2436255803356999</v>
      </c>
      <c r="T476" s="2">
        <f t="shared" si="17"/>
        <v>1.2436255803356999</v>
      </c>
    </row>
    <row r="477" spans="1:20" s="2" customFormat="1" ht="22.5" x14ac:dyDescent="0.25">
      <c r="A477" s="20"/>
      <c r="B477" s="21" t="s">
        <v>922</v>
      </c>
      <c r="C477" s="183" t="s">
        <v>923</v>
      </c>
      <c r="D477" s="183"/>
      <c r="E477" s="183"/>
      <c r="F477" s="22" t="s">
        <v>216</v>
      </c>
      <c r="G477" s="17" t="s">
        <v>1551</v>
      </c>
      <c r="H477" s="17"/>
      <c r="I477" s="23">
        <v>3.56</v>
      </c>
      <c r="J477" s="109"/>
      <c r="K477" s="132"/>
      <c r="L477" s="147">
        <v>3.56</v>
      </c>
      <c r="M477" s="24"/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4.1376701551356003</v>
      </c>
      <c r="T477" s="2">
        <f t="shared" si="17"/>
        <v>4.1376701551356003</v>
      </c>
    </row>
    <row r="478" spans="1:20" s="2" customFormat="1" ht="22.5" x14ac:dyDescent="0.25">
      <c r="A478" s="20"/>
      <c r="B478" s="21" t="s">
        <v>925</v>
      </c>
      <c r="C478" s="183" t="s">
        <v>926</v>
      </c>
      <c r="D478" s="183"/>
      <c r="E478" s="183"/>
      <c r="F478" s="22" t="s">
        <v>71</v>
      </c>
      <c r="G478" s="17" t="s">
        <v>159</v>
      </c>
      <c r="H478" s="17"/>
      <c r="I478" s="23">
        <v>20.66</v>
      </c>
      <c r="J478" s="109"/>
      <c r="K478" s="132"/>
      <c r="L478" s="147">
        <v>20.66</v>
      </c>
      <c r="M478" s="24"/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24.0124341025566</v>
      </c>
      <c r="T478" s="2">
        <f t="shared" si="17"/>
        <v>24.0124341025566</v>
      </c>
    </row>
    <row r="479" spans="1:20" s="2" customFormat="1" ht="22.5" x14ac:dyDescent="0.25">
      <c r="A479" s="20"/>
      <c r="B479" s="21" t="s">
        <v>928</v>
      </c>
      <c r="C479" s="183" t="s">
        <v>929</v>
      </c>
      <c r="D479" s="183"/>
      <c r="E479" s="183"/>
      <c r="F479" s="22" t="s">
        <v>930</v>
      </c>
      <c r="G479" s="17" t="s">
        <v>1534</v>
      </c>
      <c r="H479" s="17"/>
      <c r="I479" s="23">
        <v>3.47</v>
      </c>
      <c r="J479" s="109"/>
      <c r="K479" s="132"/>
      <c r="L479" s="147">
        <v>3.47</v>
      </c>
      <c r="M479" s="24"/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ref="S479:S525" si="18">I479*N479*O479*P479*Q479*R479</f>
        <v>4.0330661343597001</v>
      </c>
      <c r="T479" s="2">
        <f t="shared" ref="T479:T525" si="19">L479*N479*O479*P479*Q479*R479</f>
        <v>4.0330661343597001</v>
      </c>
    </row>
    <row r="480" spans="1:20" s="2" customFormat="1" ht="22.5" x14ac:dyDescent="0.25">
      <c r="A480" s="20"/>
      <c r="B480" s="21" t="s">
        <v>932</v>
      </c>
      <c r="C480" s="183" t="s">
        <v>933</v>
      </c>
      <c r="D480" s="183"/>
      <c r="E480" s="183"/>
      <c r="F480" s="22" t="s">
        <v>21</v>
      </c>
      <c r="G480" s="17" t="s">
        <v>1545</v>
      </c>
      <c r="H480" s="17"/>
      <c r="I480" s="23">
        <v>0.25</v>
      </c>
      <c r="J480" s="109"/>
      <c r="K480" s="132"/>
      <c r="L480" s="147">
        <v>0.25</v>
      </c>
      <c r="M480" s="24"/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8"/>
        <v>0.29056672437749997</v>
      </c>
      <c r="T480" s="2">
        <f t="shared" si="19"/>
        <v>0.29056672437749997</v>
      </c>
    </row>
    <row r="481" spans="1:20" s="2" customFormat="1" ht="22.5" x14ac:dyDescent="0.25">
      <c r="A481" s="20"/>
      <c r="B481" s="21" t="s">
        <v>28</v>
      </c>
      <c r="C481" s="183" t="s">
        <v>29</v>
      </c>
      <c r="D481" s="183"/>
      <c r="E481" s="183"/>
      <c r="F481" s="22" t="s">
        <v>30</v>
      </c>
      <c r="G481" s="17" t="s">
        <v>1552</v>
      </c>
      <c r="H481" s="17"/>
      <c r="I481" s="23">
        <v>0.65</v>
      </c>
      <c r="J481" s="109"/>
      <c r="K481" s="132"/>
      <c r="L481" s="147">
        <v>0.65</v>
      </c>
      <c r="M481" s="24"/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8"/>
        <v>0.7554734833815</v>
      </c>
      <c r="T481" s="2">
        <f t="shared" si="19"/>
        <v>0.7554734833815</v>
      </c>
    </row>
    <row r="482" spans="1:20" s="2" customFormat="1" ht="15" x14ac:dyDescent="0.25">
      <c r="A482" s="209" t="s">
        <v>5584</v>
      </c>
      <c r="B482" s="210"/>
      <c r="C482" s="210"/>
      <c r="D482" s="210"/>
      <c r="E482" s="210"/>
      <c r="F482" s="210"/>
      <c r="G482" s="210"/>
      <c r="H482" s="210"/>
      <c r="I482" s="210"/>
      <c r="J482" s="210"/>
      <c r="K482" s="210"/>
      <c r="L482" s="211"/>
      <c r="M482" s="122"/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8"/>
        <v>0</v>
      </c>
      <c r="T482" s="2">
        <f t="shared" si="19"/>
        <v>0</v>
      </c>
    </row>
    <row r="483" spans="1:20" s="2" customFormat="1" ht="15" x14ac:dyDescent="0.25">
      <c r="A483" s="206" t="s">
        <v>5585</v>
      </c>
      <c r="B483" s="207"/>
      <c r="C483" s="207"/>
      <c r="D483" s="207"/>
      <c r="E483" s="207"/>
      <c r="F483" s="207"/>
      <c r="G483" s="207"/>
      <c r="H483" s="207"/>
      <c r="I483" s="207"/>
      <c r="J483" s="207"/>
      <c r="K483" s="207"/>
      <c r="L483" s="208"/>
      <c r="M483" s="123"/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8"/>
        <v>0</v>
      </c>
      <c r="T483" s="2">
        <f t="shared" si="19"/>
        <v>0</v>
      </c>
    </row>
    <row r="484" spans="1:20" s="2" customFormat="1" ht="22.5" x14ac:dyDescent="0.25">
      <c r="A484" s="10" t="s">
        <v>5586</v>
      </c>
      <c r="B484" s="11" t="s">
        <v>5559</v>
      </c>
      <c r="C484" s="182" t="s">
        <v>5587</v>
      </c>
      <c r="D484" s="182"/>
      <c r="E484" s="182"/>
      <c r="F484" s="10" t="s">
        <v>880</v>
      </c>
      <c r="G484" s="12">
        <v>1</v>
      </c>
      <c r="H484" s="12"/>
      <c r="I484" s="13">
        <v>1000316</v>
      </c>
      <c r="J484" s="72"/>
      <c r="K484" s="131"/>
      <c r="L484" s="72"/>
      <c r="M484" s="13"/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8"/>
        <v>1162634.1738496099</v>
      </c>
      <c r="T484" s="2">
        <f t="shared" si="19"/>
        <v>0</v>
      </c>
    </row>
    <row r="485" spans="1:20" s="2" customFormat="1" ht="15" x14ac:dyDescent="0.25">
      <c r="A485" s="10" t="s">
        <v>549</v>
      </c>
      <c r="B485" s="11" t="s">
        <v>1507</v>
      </c>
      <c r="C485" s="182" t="s">
        <v>5572</v>
      </c>
      <c r="D485" s="182"/>
      <c r="E485" s="182"/>
      <c r="F485" s="10" t="s">
        <v>1509</v>
      </c>
      <c r="G485" s="12">
        <v>1</v>
      </c>
      <c r="H485" s="12"/>
      <c r="I485" s="13">
        <v>7025</v>
      </c>
      <c r="J485" s="72"/>
      <c r="K485" s="131"/>
      <c r="L485" s="72">
        <v>312</v>
      </c>
      <c r="M485" s="13"/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8"/>
        <v>8164.9249550077502</v>
      </c>
      <c r="T485" s="2">
        <f t="shared" si="19"/>
        <v>362.62727202311999</v>
      </c>
    </row>
    <row r="486" spans="1:20" s="2" customFormat="1" ht="15" x14ac:dyDescent="0.25">
      <c r="A486" s="14"/>
      <c r="B486" s="15"/>
      <c r="C486" s="15"/>
      <c r="D486" s="15"/>
      <c r="E486" s="16" t="s">
        <v>18</v>
      </c>
      <c r="F486" s="16"/>
      <c r="G486" s="17"/>
      <c r="H486" s="17"/>
      <c r="I486" s="18">
        <v>19624</v>
      </c>
      <c r="J486" s="114"/>
      <c r="K486" s="138"/>
      <c r="L486" s="151"/>
      <c r="M486" s="19"/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8"/>
        <v>22808.325596736198</v>
      </c>
      <c r="T486" s="2">
        <f t="shared" si="19"/>
        <v>0</v>
      </c>
    </row>
    <row r="487" spans="1:20" s="2" customFormat="1" ht="22.5" x14ac:dyDescent="0.25">
      <c r="A487" s="20"/>
      <c r="B487" s="21" t="s">
        <v>41</v>
      </c>
      <c r="C487" s="183" t="s">
        <v>42</v>
      </c>
      <c r="D487" s="183"/>
      <c r="E487" s="183"/>
      <c r="F487" s="22" t="s">
        <v>21</v>
      </c>
      <c r="G487" s="17" t="s">
        <v>1673</v>
      </c>
      <c r="H487" s="17"/>
      <c r="I487" s="23">
        <v>5.15</v>
      </c>
      <c r="J487" s="109"/>
      <c r="K487" s="132"/>
      <c r="L487" s="147">
        <v>5.15</v>
      </c>
      <c r="M487" s="24"/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8"/>
        <v>5.9856745221764998</v>
      </c>
      <c r="T487" s="2">
        <f t="shared" si="19"/>
        <v>5.9856745221764998</v>
      </c>
    </row>
    <row r="488" spans="1:20" s="2" customFormat="1" ht="22.5" x14ac:dyDescent="0.25">
      <c r="A488" s="20"/>
      <c r="B488" s="21" t="s">
        <v>778</v>
      </c>
      <c r="C488" s="183" t="s">
        <v>24</v>
      </c>
      <c r="D488" s="183"/>
      <c r="E488" s="183"/>
      <c r="F488" s="22" t="s">
        <v>71</v>
      </c>
      <c r="G488" s="17" t="s">
        <v>1494</v>
      </c>
      <c r="H488" s="17"/>
      <c r="I488" s="23">
        <v>15</v>
      </c>
      <c r="J488" s="109"/>
      <c r="K488" s="132"/>
      <c r="L488" s="147">
        <v>15</v>
      </c>
      <c r="M488" s="24"/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8"/>
        <v>17.434003462650001</v>
      </c>
      <c r="T488" s="2">
        <f t="shared" si="19"/>
        <v>17.434003462650001</v>
      </c>
    </row>
    <row r="489" spans="1:20" s="2" customFormat="1" ht="22.5" x14ac:dyDescent="0.25">
      <c r="A489" s="20"/>
      <c r="B489" s="21" t="s">
        <v>884</v>
      </c>
      <c r="C489" s="183" t="s">
        <v>885</v>
      </c>
      <c r="D489" s="183"/>
      <c r="E489" s="183"/>
      <c r="F489" s="22" t="s">
        <v>71</v>
      </c>
      <c r="G489" s="17" t="s">
        <v>1674</v>
      </c>
      <c r="H489" s="17"/>
      <c r="I489" s="23">
        <v>11.48</v>
      </c>
      <c r="J489" s="109"/>
      <c r="K489" s="132"/>
      <c r="L489" s="147">
        <v>11.48</v>
      </c>
      <c r="M489" s="24"/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8"/>
        <v>13.342823983414799</v>
      </c>
      <c r="T489" s="2">
        <f t="shared" si="19"/>
        <v>13.342823983414799</v>
      </c>
    </row>
    <row r="490" spans="1:20" s="2" customFormat="1" ht="22.5" x14ac:dyDescent="0.25">
      <c r="A490" s="25" t="s">
        <v>344</v>
      </c>
      <c r="B490" s="26" t="s">
        <v>366</v>
      </c>
      <c r="C490" s="186" t="s">
        <v>367</v>
      </c>
      <c r="D490" s="186"/>
      <c r="E490" s="186"/>
      <c r="F490" s="27" t="s">
        <v>21</v>
      </c>
      <c r="G490" s="28" t="s">
        <v>347</v>
      </c>
      <c r="H490" s="28"/>
      <c r="I490" s="29">
        <v>0</v>
      </c>
      <c r="J490" s="110"/>
      <c r="K490" s="133"/>
      <c r="L490" s="148">
        <v>0</v>
      </c>
      <c r="M490" s="30"/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8"/>
        <v>0</v>
      </c>
      <c r="T490" s="2">
        <f t="shared" si="19"/>
        <v>0</v>
      </c>
    </row>
    <row r="491" spans="1:20" s="2" customFormat="1" ht="22.5" x14ac:dyDescent="0.25">
      <c r="A491" s="25" t="s">
        <v>76</v>
      </c>
      <c r="B491" s="26" t="s">
        <v>1513</v>
      </c>
      <c r="C491" s="186" t="s">
        <v>1514</v>
      </c>
      <c r="D491" s="186"/>
      <c r="E491" s="186"/>
      <c r="F491" s="27" t="s">
        <v>79</v>
      </c>
      <c r="G491" s="28" t="s">
        <v>944</v>
      </c>
      <c r="H491" s="28"/>
      <c r="I491" s="29">
        <v>0</v>
      </c>
      <c r="J491" s="110"/>
      <c r="K491" s="133"/>
      <c r="L491" s="148">
        <v>0</v>
      </c>
      <c r="M491" s="30"/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8"/>
        <v>0</v>
      </c>
      <c r="T491" s="2">
        <f t="shared" si="19"/>
        <v>0</v>
      </c>
    </row>
    <row r="492" spans="1:20" s="2" customFormat="1" ht="22.5" x14ac:dyDescent="0.25">
      <c r="A492" s="20"/>
      <c r="B492" s="21" t="s">
        <v>800</v>
      </c>
      <c r="C492" s="183" t="s">
        <v>801</v>
      </c>
      <c r="D492" s="183"/>
      <c r="E492" s="183"/>
      <c r="F492" s="22" t="s">
        <v>282</v>
      </c>
      <c r="G492" s="17" t="s">
        <v>1503</v>
      </c>
      <c r="H492" s="17"/>
      <c r="I492" s="23">
        <v>4.34</v>
      </c>
      <c r="J492" s="109"/>
      <c r="K492" s="132"/>
      <c r="L492" s="147">
        <v>4.34</v>
      </c>
      <c r="M492" s="24"/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8"/>
        <v>5.0442383351934001</v>
      </c>
      <c r="T492" s="2">
        <f t="shared" si="19"/>
        <v>5.0442383351934001</v>
      </c>
    </row>
    <row r="493" spans="1:20" s="2" customFormat="1" ht="15" x14ac:dyDescent="0.25">
      <c r="A493" s="10" t="s">
        <v>555</v>
      </c>
      <c r="B493" s="11" t="s">
        <v>898</v>
      </c>
      <c r="C493" s="182" t="s">
        <v>5112</v>
      </c>
      <c r="D493" s="182"/>
      <c r="E493" s="182"/>
      <c r="F493" s="10" t="s">
        <v>17</v>
      </c>
      <c r="G493" s="12">
        <v>1</v>
      </c>
      <c r="H493" s="12"/>
      <c r="I493" s="13">
        <v>3555</v>
      </c>
      <c r="J493" s="72"/>
      <c r="K493" s="131"/>
      <c r="L493" s="72">
        <v>742</v>
      </c>
      <c r="M493" s="13"/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8"/>
        <v>4131.8588206480499</v>
      </c>
      <c r="T493" s="2">
        <f t="shared" si="19"/>
        <v>862.40203795241996</v>
      </c>
    </row>
    <row r="494" spans="1:20" s="2" customFormat="1" ht="15" x14ac:dyDescent="0.25">
      <c r="A494" s="14"/>
      <c r="B494" s="15"/>
      <c r="C494" s="15"/>
      <c r="D494" s="15"/>
      <c r="E494" s="16" t="s">
        <v>18</v>
      </c>
      <c r="F494" s="16"/>
      <c r="G494" s="17"/>
      <c r="H494" s="17"/>
      <c r="I494" s="18">
        <v>8785</v>
      </c>
      <c r="J494" s="114"/>
      <c r="K494" s="138"/>
      <c r="L494" s="151"/>
      <c r="M494" s="19"/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8"/>
        <v>10210.514694625301</v>
      </c>
      <c r="T494" s="2">
        <f t="shared" si="19"/>
        <v>0</v>
      </c>
    </row>
    <row r="495" spans="1:20" s="2" customFormat="1" ht="22.5" x14ac:dyDescent="0.25">
      <c r="A495" s="20"/>
      <c r="B495" s="21" t="s">
        <v>41</v>
      </c>
      <c r="C495" s="183" t="s">
        <v>42</v>
      </c>
      <c r="D495" s="183"/>
      <c r="E495" s="183"/>
      <c r="F495" s="22" t="s">
        <v>21</v>
      </c>
      <c r="G495" s="17" t="s">
        <v>4652</v>
      </c>
      <c r="H495" s="17"/>
      <c r="I495" s="23">
        <v>76.28</v>
      </c>
      <c r="J495" s="109"/>
      <c r="K495" s="132"/>
      <c r="L495" s="147">
        <v>76.28</v>
      </c>
      <c r="M495" s="24"/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8"/>
        <v>88.6577189420628</v>
      </c>
      <c r="T495" s="2">
        <f t="shared" si="19"/>
        <v>88.6577189420628</v>
      </c>
    </row>
    <row r="496" spans="1:20" s="2" customFormat="1" ht="22.5" x14ac:dyDescent="0.25">
      <c r="A496" s="20"/>
      <c r="B496" s="21" t="s">
        <v>778</v>
      </c>
      <c r="C496" s="183" t="s">
        <v>24</v>
      </c>
      <c r="D496" s="183"/>
      <c r="E496" s="183"/>
      <c r="F496" s="22" t="s">
        <v>71</v>
      </c>
      <c r="G496" s="17" t="s">
        <v>4653</v>
      </c>
      <c r="H496" s="17"/>
      <c r="I496" s="23">
        <v>9.3800000000000008</v>
      </c>
      <c r="J496" s="109"/>
      <c r="K496" s="132"/>
      <c r="L496" s="147">
        <v>9.3800000000000008</v>
      </c>
      <c r="M496" s="24"/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8"/>
        <v>10.9020634986438</v>
      </c>
      <c r="T496" s="2">
        <f t="shared" si="19"/>
        <v>10.9020634986438</v>
      </c>
    </row>
    <row r="497" spans="1:20" s="2" customFormat="1" ht="22.5" x14ac:dyDescent="0.25">
      <c r="A497" s="25" t="s">
        <v>76</v>
      </c>
      <c r="B497" s="26" t="s">
        <v>902</v>
      </c>
      <c r="C497" s="186" t="s">
        <v>903</v>
      </c>
      <c r="D497" s="186"/>
      <c r="E497" s="186"/>
      <c r="F497" s="27" t="s">
        <v>79</v>
      </c>
      <c r="G497" s="28" t="s">
        <v>944</v>
      </c>
      <c r="H497" s="28"/>
      <c r="I497" s="29">
        <v>0</v>
      </c>
      <c r="J497" s="110"/>
      <c r="K497" s="133"/>
      <c r="L497" s="148">
        <v>0</v>
      </c>
      <c r="M497" s="30"/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8"/>
        <v>0</v>
      </c>
      <c r="T497" s="2">
        <f t="shared" si="19"/>
        <v>0</v>
      </c>
    </row>
    <row r="498" spans="1:20" s="2" customFormat="1" ht="15" x14ac:dyDescent="0.25">
      <c r="A498" s="10" t="s">
        <v>568</v>
      </c>
      <c r="B498" s="11" t="s">
        <v>890</v>
      </c>
      <c r="C498" s="182" t="s">
        <v>5107</v>
      </c>
      <c r="D498" s="182"/>
      <c r="E498" s="182"/>
      <c r="F498" s="10" t="s">
        <v>892</v>
      </c>
      <c r="G498" s="32">
        <v>0.8</v>
      </c>
      <c r="H498" s="32"/>
      <c r="I498" s="13">
        <v>2739</v>
      </c>
      <c r="J498" s="72"/>
      <c r="K498" s="131"/>
      <c r="L498" s="72">
        <v>48</v>
      </c>
      <c r="M498" s="13"/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8"/>
        <v>3183.4490322798902</v>
      </c>
      <c r="T498" s="2">
        <f t="shared" si="19"/>
        <v>55.788811080480002</v>
      </c>
    </row>
    <row r="499" spans="1:20" s="2" customFormat="1" ht="15" x14ac:dyDescent="0.25">
      <c r="A499" s="14"/>
      <c r="B499" s="15"/>
      <c r="C499" s="15"/>
      <c r="D499" s="15"/>
      <c r="E499" s="16" t="s">
        <v>18</v>
      </c>
      <c r="F499" s="16"/>
      <c r="G499" s="17"/>
      <c r="H499" s="17"/>
      <c r="I499" s="18">
        <v>7907</v>
      </c>
      <c r="J499" s="114"/>
      <c r="K499" s="138"/>
      <c r="L499" s="151"/>
      <c r="M499" s="19"/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8"/>
        <v>9190.0443586115707</v>
      </c>
      <c r="T499" s="2">
        <f t="shared" si="19"/>
        <v>0</v>
      </c>
    </row>
    <row r="500" spans="1:20" s="2" customFormat="1" ht="22.5" x14ac:dyDescent="0.25">
      <c r="A500" s="20"/>
      <c r="B500" s="21" t="s">
        <v>41</v>
      </c>
      <c r="C500" s="183" t="s">
        <v>42</v>
      </c>
      <c r="D500" s="183"/>
      <c r="E500" s="183"/>
      <c r="F500" s="22" t="s">
        <v>21</v>
      </c>
      <c r="G500" s="17" t="s">
        <v>5573</v>
      </c>
      <c r="H500" s="17"/>
      <c r="I500" s="23">
        <v>3</v>
      </c>
      <c r="J500" s="109"/>
      <c r="K500" s="132"/>
      <c r="L500" s="147">
        <v>3</v>
      </c>
      <c r="M500" s="24"/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3.4868006925300001</v>
      </c>
      <c r="T500" s="2">
        <f t="shared" si="19"/>
        <v>3.4868006925300001</v>
      </c>
    </row>
    <row r="501" spans="1:20" s="2" customFormat="1" ht="22.5" x14ac:dyDescent="0.25">
      <c r="A501" s="20"/>
      <c r="B501" s="21" t="s">
        <v>778</v>
      </c>
      <c r="C501" s="183" t="s">
        <v>24</v>
      </c>
      <c r="D501" s="183"/>
      <c r="E501" s="183"/>
      <c r="F501" s="22" t="s">
        <v>71</v>
      </c>
      <c r="G501" s="17" t="s">
        <v>5574</v>
      </c>
      <c r="H501" s="17"/>
      <c r="I501" s="23">
        <v>2.5</v>
      </c>
      <c r="J501" s="109"/>
      <c r="K501" s="132"/>
      <c r="L501" s="147">
        <v>2.5</v>
      </c>
      <c r="M501" s="24"/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2.905667243775</v>
      </c>
      <c r="T501" s="2">
        <f t="shared" si="19"/>
        <v>2.905667243775</v>
      </c>
    </row>
    <row r="502" spans="1:20" s="2" customFormat="1" ht="22.5" x14ac:dyDescent="0.25">
      <c r="A502" s="25" t="s">
        <v>76</v>
      </c>
      <c r="B502" s="26" t="s">
        <v>895</v>
      </c>
      <c r="C502" s="186" t="s">
        <v>896</v>
      </c>
      <c r="D502" s="186"/>
      <c r="E502" s="186"/>
      <c r="F502" s="27" t="s">
        <v>817</v>
      </c>
      <c r="G502" s="28" t="s">
        <v>5575</v>
      </c>
      <c r="H502" s="28"/>
      <c r="I502" s="29">
        <v>0</v>
      </c>
      <c r="J502" s="110"/>
      <c r="K502" s="133"/>
      <c r="L502" s="148">
        <v>0</v>
      </c>
      <c r="M502" s="30"/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0</v>
      </c>
      <c r="T502" s="2">
        <f t="shared" si="19"/>
        <v>0</v>
      </c>
    </row>
    <row r="503" spans="1:20" s="2" customFormat="1" ht="22.5" x14ac:dyDescent="0.25">
      <c r="A503" s="10" t="s">
        <v>571</v>
      </c>
      <c r="B503" s="11" t="s">
        <v>881</v>
      </c>
      <c r="C503" s="182" t="s">
        <v>5576</v>
      </c>
      <c r="D503" s="182"/>
      <c r="E503" s="182"/>
      <c r="F503" s="10" t="s">
        <v>883</v>
      </c>
      <c r="G503" s="12">
        <v>1</v>
      </c>
      <c r="H503" s="12"/>
      <c r="I503" s="13">
        <v>3924</v>
      </c>
      <c r="J503" s="72"/>
      <c r="K503" s="131"/>
      <c r="L503" s="72">
        <v>108</v>
      </c>
      <c r="M503" s="13"/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4560.7353058292401</v>
      </c>
      <c r="T503" s="2">
        <f t="shared" si="19"/>
        <v>125.52482493108</v>
      </c>
    </row>
    <row r="504" spans="1:20" s="2" customFormat="1" ht="15" x14ac:dyDescent="0.25">
      <c r="A504" s="14"/>
      <c r="B504" s="15"/>
      <c r="C504" s="15"/>
      <c r="D504" s="15"/>
      <c r="E504" s="16" t="s">
        <v>18</v>
      </c>
      <c r="F504" s="16"/>
      <c r="G504" s="17"/>
      <c r="H504" s="17"/>
      <c r="I504" s="18">
        <v>11111</v>
      </c>
      <c r="J504" s="114"/>
      <c r="K504" s="138"/>
      <c r="L504" s="151"/>
      <c r="M504" s="19"/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12913.9474982336</v>
      </c>
      <c r="T504" s="2">
        <f t="shared" si="19"/>
        <v>0</v>
      </c>
    </row>
    <row r="505" spans="1:20" s="2" customFormat="1" ht="22.5" x14ac:dyDescent="0.25">
      <c r="A505" s="20"/>
      <c r="B505" s="21" t="s">
        <v>884</v>
      </c>
      <c r="C505" s="183" t="s">
        <v>885</v>
      </c>
      <c r="D505" s="183"/>
      <c r="E505" s="183"/>
      <c r="F505" s="22" t="s">
        <v>71</v>
      </c>
      <c r="G505" s="17" t="s">
        <v>943</v>
      </c>
      <c r="H505" s="17"/>
      <c r="I505" s="23">
        <v>12.56</v>
      </c>
      <c r="J505" s="109"/>
      <c r="K505" s="132"/>
      <c r="L505" s="147">
        <v>12.56</v>
      </c>
      <c r="M505" s="24"/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14.598072232725601</v>
      </c>
      <c r="T505" s="2">
        <f t="shared" si="19"/>
        <v>14.598072232725601</v>
      </c>
    </row>
    <row r="506" spans="1:20" s="2" customFormat="1" ht="22.5" x14ac:dyDescent="0.25">
      <c r="A506" s="25" t="s">
        <v>76</v>
      </c>
      <c r="B506" s="26" t="s">
        <v>887</v>
      </c>
      <c r="C506" s="186" t="s">
        <v>888</v>
      </c>
      <c r="D506" s="186"/>
      <c r="E506" s="186"/>
      <c r="F506" s="27" t="s">
        <v>79</v>
      </c>
      <c r="G506" s="28" t="s">
        <v>944</v>
      </c>
      <c r="H506" s="28"/>
      <c r="I506" s="29">
        <v>0</v>
      </c>
      <c r="J506" s="110"/>
      <c r="K506" s="133"/>
      <c r="L506" s="148">
        <v>0</v>
      </c>
      <c r="M506" s="30"/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:20" s="2" customFormat="1" ht="15" x14ac:dyDescent="0.25">
      <c r="A507" s="206" t="s">
        <v>5588</v>
      </c>
      <c r="B507" s="207"/>
      <c r="C507" s="207"/>
      <c r="D507" s="207"/>
      <c r="E507" s="207"/>
      <c r="F507" s="207"/>
      <c r="G507" s="207"/>
      <c r="H507" s="207"/>
      <c r="I507" s="207"/>
      <c r="J507" s="207"/>
      <c r="K507" s="207"/>
      <c r="L507" s="208"/>
      <c r="M507" s="123"/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0</v>
      </c>
      <c r="T507" s="2">
        <f t="shared" si="19"/>
        <v>0</v>
      </c>
    </row>
    <row r="508" spans="1:20" s="2" customFormat="1" ht="15" x14ac:dyDescent="0.25">
      <c r="A508" s="10" t="s">
        <v>574</v>
      </c>
      <c r="B508" s="11" t="s">
        <v>15</v>
      </c>
      <c r="C508" s="182" t="s">
        <v>5578</v>
      </c>
      <c r="D508" s="182"/>
      <c r="E508" s="182"/>
      <c r="F508" s="10" t="s">
        <v>17</v>
      </c>
      <c r="G508" s="12">
        <v>1</v>
      </c>
      <c r="H508" s="12"/>
      <c r="I508" s="13">
        <v>2156</v>
      </c>
      <c r="J508" s="72"/>
      <c r="K508" s="131"/>
      <c r="L508" s="72">
        <v>36</v>
      </c>
      <c r="M508" s="13"/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2505.8474310315601</v>
      </c>
      <c r="T508" s="2">
        <f t="shared" si="19"/>
        <v>41.841608310360002</v>
      </c>
    </row>
    <row r="509" spans="1:20" s="2" customFormat="1" ht="15" x14ac:dyDescent="0.25">
      <c r="A509" s="14"/>
      <c r="B509" s="15"/>
      <c r="C509" s="15"/>
      <c r="D509" s="15"/>
      <c r="E509" s="16" t="s">
        <v>18</v>
      </c>
      <c r="F509" s="16"/>
      <c r="G509" s="17"/>
      <c r="H509" s="17"/>
      <c r="I509" s="18">
        <v>4647</v>
      </c>
      <c r="J509" s="114"/>
      <c r="K509" s="138"/>
      <c r="L509" s="151"/>
      <c r="M509" s="19"/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5401.0542727289703</v>
      </c>
      <c r="T509" s="2">
        <f t="shared" si="19"/>
        <v>0</v>
      </c>
    </row>
    <row r="510" spans="1:20" s="2" customFormat="1" ht="22.5" x14ac:dyDescent="0.25">
      <c r="A510" s="20"/>
      <c r="B510" s="21" t="s">
        <v>19</v>
      </c>
      <c r="C510" s="183" t="s">
        <v>20</v>
      </c>
      <c r="D510" s="183"/>
      <c r="E510" s="183"/>
      <c r="F510" s="22" t="s">
        <v>21</v>
      </c>
      <c r="G510" s="17" t="s">
        <v>1534</v>
      </c>
      <c r="H510" s="17"/>
      <c r="I510" s="23">
        <v>1.1299999999999999</v>
      </c>
      <c r="J510" s="109"/>
      <c r="K510" s="132"/>
      <c r="L510" s="147">
        <v>1.1299999999999999</v>
      </c>
      <c r="M510" s="24"/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1.3133615941862999</v>
      </c>
      <c r="T510" s="2">
        <f t="shared" si="19"/>
        <v>1.3133615941862999</v>
      </c>
    </row>
    <row r="511" spans="1:20" s="2" customFormat="1" ht="22.5" x14ac:dyDescent="0.25">
      <c r="A511" s="20"/>
      <c r="B511" s="21" t="s">
        <v>23</v>
      </c>
      <c r="C511" s="183" t="s">
        <v>24</v>
      </c>
      <c r="D511" s="183"/>
      <c r="E511" s="183"/>
      <c r="F511" s="22" t="s">
        <v>21</v>
      </c>
      <c r="G511" s="17" t="s">
        <v>1534</v>
      </c>
      <c r="H511" s="17"/>
      <c r="I511" s="23">
        <v>1.56</v>
      </c>
      <c r="J511" s="109"/>
      <c r="K511" s="132"/>
      <c r="L511" s="147">
        <v>1.56</v>
      </c>
      <c r="M511" s="24"/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1.8131363601156001</v>
      </c>
      <c r="T511" s="2">
        <f t="shared" si="19"/>
        <v>1.8131363601156001</v>
      </c>
    </row>
    <row r="512" spans="1:20" s="2" customFormat="1" ht="22.5" x14ac:dyDescent="0.25">
      <c r="A512" s="20"/>
      <c r="B512" s="21" t="s">
        <v>25</v>
      </c>
      <c r="C512" s="183" t="s">
        <v>26</v>
      </c>
      <c r="D512" s="183"/>
      <c r="E512" s="183"/>
      <c r="F512" s="22" t="s">
        <v>21</v>
      </c>
      <c r="G512" s="17" t="s">
        <v>1535</v>
      </c>
      <c r="H512" s="17"/>
      <c r="I512" s="23">
        <v>0.51</v>
      </c>
      <c r="J512" s="109"/>
      <c r="K512" s="132"/>
      <c r="L512" s="147">
        <v>0.51</v>
      </c>
      <c r="M512" s="24"/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0.59275611773009995</v>
      </c>
      <c r="T512" s="2">
        <f t="shared" si="19"/>
        <v>0.59275611773009995</v>
      </c>
    </row>
    <row r="513" spans="1:20" s="2" customFormat="1" ht="22.5" x14ac:dyDescent="0.25">
      <c r="A513" s="20"/>
      <c r="B513" s="21" t="s">
        <v>28</v>
      </c>
      <c r="C513" s="183" t="s">
        <v>29</v>
      </c>
      <c r="D513" s="183"/>
      <c r="E513" s="183"/>
      <c r="F513" s="22" t="s">
        <v>30</v>
      </c>
      <c r="G513" s="17" t="s">
        <v>1536</v>
      </c>
      <c r="H513" s="17"/>
      <c r="I513" s="23">
        <v>0.89</v>
      </c>
      <c r="J513" s="109"/>
      <c r="K513" s="132"/>
      <c r="L513" s="147">
        <v>0.89</v>
      </c>
      <c r="M513" s="24"/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1.0344175387839001</v>
      </c>
      <c r="T513" s="2">
        <f t="shared" si="19"/>
        <v>1.0344175387839001</v>
      </c>
    </row>
    <row r="514" spans="1:20" s="2" customFormat="1" ht="15" x14ac:dyDescent="0.25">
      <c r="A514" s="10" t="s">
        <v>579</v>
      </c>
      <c r="B514" s="11" t="s">
        <v>1553</v>
      </c>
      <c r="C514" s="182" t="s">
        <v>5129</v>
      </c>
      <c r="D514" s="182"/>
      <c r="E514" s="182"/>
      <c r="F514" s="10" t="s">
        <v>17</v>
      </c>
      <c r="G514" s="12">
        <v>1</v>
      </c>
      <c r="H514" s="12"/>
      <c r="I514" s="13">
        <v>583</v>
      </c>
      <c r="J514" s="72"/>
      <c r="K514" s="131"/>
      <c r="L514" s="72">
        <v>3</v>
      </c>
      <c r="M514" s="13"/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677.60160124832998</v>
      </c>
      <c r="T514" s="2">
        <f t="shared" si="19"/>
        <v>3.4868006925300001</v>
      </c>
    </row>
    <row r="515" spans="1:20" s="2" customFormat="1" ht="15" x14ac:dyDescent="0.25">
      <c r="A515" s="14"/>
      <c r="B515" s="15"/>
      <c r="C515" s="15"/>
      <c r="D515" s="15"/>
      <c r="E515" s="16" t="s">
        <v>18</v>
      </c>
      <c r="F515" s="16"/>
      <c r="G515" s="17"/>
      <c r="H515" s="17"/>
      <c r="I515" s="18">
        <v>1350</v>
      </c>
      <c r="J515" s="114"/>
      <c r="K515" s="138"/>
      <c r="L515" s="151"/>
      <c r="M515" s="19"/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1569.0603116385</v>
      </c>
      <c r="T515" s="2">
        <f t="shared" si="19"/>
        <v>0</v>
      </c>
    </row>
    <row r="516" spans="1:20" s="2" customFormat="1" ht="22.5" x14ac:dyDescent="0.25">
      <c r="A516" s="20"/>
      <c r="B516" s="21" t="s">
        <v>28</v>
      </c>
      <c r="C516" s="183" t="s">
        <v>29</v>
      </c>
      <c r="D516" s="183"/>
      <c r="E516" s="183"/>
      <c r="F516" s="22" t="s">
        <v>30</v>
      </c>
      <c r="G516" s="17" t="s">
        <v>4662</v>
      </c>
      <c r="H516" s="17"/>
      <c r="I516" s="23">
        <v>0.34</v>
      </c>
      <c r="J516" s="109"/>
      <c r="K516" s="132"/>
      <c r="L516" s="147">
        <v>0.34</v>
      </c>
      <c r="M516" s="24"/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0.3951707451534</v>
      </c>
      <c r="T516" s="2">
        <f t="shared" si="19"/>
        <v>0.3951707451534</v>
      </c>
    </row>
    <row r="517" spans="1:20" s="2" customFormat="1" ht="15" x14ac:dyDescent="0.25">
      <c r="A517" s="10" t="s">
        <v>588</v>
      </c>
      <c r="B517" s="11" t="s">
        <v>1537</v>
      </c>
      <c r="C517" s="182" t="s">
        <v>5579</v>
      </c>
      <c r="D517" s="182"/>
      <c r="E517" s="182"/>
      <c r="F517" s="10" t="s">
        <v>17</v>
      </c>
      <c r="G517" s="12">
        <v>1</v>
      </c>
      <c r="H517" s="12"/>
      <c r="I517" s="13">
        <v>339</v>
      </c>
      <c r="J517" s="72"/>
      <c r="K517" s="131"/>
      <c r="L517" s="72">
        <v>12</v>
      </c>
      <c r="M517" s="13"/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394.00847825589</v>
      </c>
      <c r="T517" s="2">
        <f t="shared" si="19"/>
        <v>13.947202770120001</v>
      </c>
    </row>
    <row r="518" spans="1:20" s="2" customFormat="1" ht="15" x14ac:dyDescent="0.25">
      <c r="A518" s="14"/>
      <c r="B518" s="15"/>
      <c r="C518" s="15"/>
      <c r="D518" s="15"/>
      <c r="E518" s="16" t="s">
        <v>18</v>
      </c>
      <c r="F518" s="16"/>
      <c r="G518" s="17"/>
      <c r="H518" s="17"/>
      <c r="I518" s="18">
        <v>783</v>
      </c>
      <c r="J518" s="114"/>
      <c r="K518" s="138"/>
      <c r="L518" s="151"/>
      <c r="M518" s="19"/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910.05498075032995</v>
      </c>
      <c r="T518" s="2">
        <f t="shared" si="19"/>
        <v>0</v>
      </c>
    </row>
    <row r="519" spans="1:20" s="2" customFormat="1" ht="22.5" x14ac:dyDescent="0.25">
      <c r="A519" s="20"/>
      <c r="B519" s="21" t="s">
        <v>1539</v>
      </c>
      <c r="C519" s="183" t="s">
        <v>1540</v>
      </c>
      <c r="D519" s="183"/>
      <c r="E519" s="183"/>
      <c r="F519" s="22" t="s">
        <v>21</v>
      </c>
      <c r="G519" s="17" t="s">
        <v>1548</v>
      </c>
      <c r="H519" s="17"/>
      <c r="I519" s="23">
        <v>1.1399999999999999</v>
      </c>
      <c r="J519" s="109"/>
      <c r="K519" s="132"/>
      <c r="L519" s="147">
        <v>1.1399999999999999</v>
      </c>
      <c r="M519" s="24"/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1.3249842631613999</v>
      </c>
      <c r="T519" s="2">
        <f t="shared" si="19"/>
        <v>1.3249842631613999</v>
      </c>
    </row>
    <row r="520" spans="1:20" s="2" customFormat="1" ht="22.5" x14ac:dyDescent="0.25">
      <c r="A520" s="20"/>
      <c r="B520" s="21" t="s">
        <v>28</v>
      </c>
      <c r="C520" s="183" t="s">
        <v>29</v>
      </c>
      <c r="D520" s="183"/>
      <c r="E520" s="183"/>
      <c r="F520" s="22" t="s">
        <v>30</v>
      </c>
      <c r="G520" s="17" t="s">
        <v>1575</v>
      </c>
      <c r="H520" s="17"/>
      <c r="I520" s="23">
        <v>0.2</v>
      </c>
      <c r="J520" s="109"/>
      <c r="K520" s="132"/>
      <c r="L520" s="147">
        <v>0.2</v>
      </c>
      <c r="M520" s="24"/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0.23245337950200001</v>
      </c>
      <c r="T520" s="2">
        <f t="shared" si="19"/>
        <v>0.23245337950200001</v>
      </c>
    </row>
    <row r="521" spans="1:20" s="2" customFormat="1" ht="15" x14ac:dyDescent="0.25">
      <c r="A521" s="10" t="s">
        <v>591</v>
      </c>
      <c r="B521" s="11" t="s">
        <v>1556</v>
      </c>
      <c r="C521" s="182" t="s">
        <v>5580</v>
      </c>
      <c r="D521" s="182"/>
      <c r="E521" s="182"/>
      <c r="F521" s="10" t="s">
        <v>1558</v>
      </c>
      <c r="G521" s="12">
        <v>1</v>
      </c>
      <c r="H521" s="12"/>
      <c r="I521" s="13">
        <v>731</v>
      </c>
      <c r="J521" s="72"/>
      <c r="K521" s="131"/>
      <c r="L521" s="72">
        <v>10</v>
      </c>
      <c r="M521" s="13"/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849.61710207981002</v>
      </c>
      <c r="T521" s="2">
        <f t="shared" si="19"/>
        <v>11.6226689751</v>
      </c>
    </row>
    <row r="522" spans="1:20" s="2" customFormat="1" ht="15" x14ac:dyDescent="0.25">
      <c r="A522" s="14"/>
      <c r="B522" s="15"/>
      <c r="C522" s="15"/>
      <c r="D522" s="15"/>
      <c r="E522" s="16" t="s">
        <v>18</v>
      </c>
      <c r="F522" s="16"/>
      <c r="G522" s="17"/>
      <c r="H522" s="17"/>
      <c r="I522" s="18">
        <v>1664</v>
      </c>
      <c r="J522" s="114"/>
      <c r="K522" s="138"/>
      <c r="L522" s="151"/>
      <c r="M522" s="19"/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1934.01211745664</v>
      </c>
      <c r="T522" s="2">
        <f t="shared" si="19"/>
        <v>0</v>
      </c>
    </row>
    <row r="523" spans="1:20" s="2" customFormat="1" ht="22.5" x14ac:dyDescent="0.25">
      <c r="A523" s="20"/>
      <c r="B523" s="21" t="s">
        <v>1559</v>
      </c>
      <c r="C523" s="183" t="s">
        <v>1560</v>
      </c>
      <c r="D523" s="183"/>
      <c r="E523" s="183"/>
      <c r="F523" s="22" t="s">
        <v>71</v>
      </c>
      <c r="G523" s="17" t="s">
        <v>1561</v>
      </c>
      <c r="H523" s="17"/>
      <c r="I523" s="23">
        <v>0.74</v>
      </c>
      <c r="J523" s="109"/>
      <c r="K523" s="132"/>
      <c r="L523" s="147">
        <v>0.74</v>
      </c>
      <c r="M523" s="24"/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0.86007750415740003</v>
      </c>
      <c r="T523" s="2">
        <f t="shared" si="19"/>
        <v>0.86007750415740003</v>
      </c>
    </row>
    <row r="524" spans="1:20" s="2" customFormat="1" ht="22.5" x14ac:dyDescent="0.25">
      <c r="A524" s="20"/>
      <c r="B524" s="21" t="s">
        <v>28</v>
      </c>
      <c r="C524" s="183" t="s">
        <v>29</v>
      </c>
      <c r="D524" s="183"/>
      <c r="E524" s="183"/>
      <c r="F524" s="22" t="s">
        <v>30</v>
      </c>
      <c r="G524" s="17" t="s">
        <v>1562</v>
      </c>
      <c r="H524" s="17"/>
      <c r="I524" s="23">
        <v>0.41</v>
      </c>
      <c r="J524" s="109"/>
      <c r="K524" s="132"/>
      <c r="L524" s="147">
        <v>0.41</v>
      </c>
      <c r="M524" s="24"/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0.47652942797909997</v>
      </c>
      <c r="T524" s="2">
        <f t="shared" si="19"/>
        <v>0.47652942797909997</v>
      </c>
    </row>
    <row r="525" spans="1:20" s="2" customFormat="1" ht="15" x14ac:dyDescent="0.25">
      <c r="A525" s="10" t="s">
        <v>594</v>
      </c>
      <c r="B525" s="11" t="s">
        <v>1537</v>
      </c>
      <c r="C525" s="182" t="s">
        <v>4306</v>
      </c>
      <c r="D525" s="182"/>
      <c r="E525" s="182"/>
      <c r="F525" s="10" t="s">
        <v>17</v>
      </c>
      <c r="G525" s="12">
        <v>1</v>
      </c>
      <c r="H525" s="12"/>
      <c r="I525" s="13">
        <v>339</v>
      </c>
      <c r="J525" s="72"/>
      <c r="K525" s="131"/>
      <c r="L525" s="72">
        <v>12</v>
      </c>
      <c r="M525" s="13"/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394.00847825589</v>
      </c>
      <c r="T525" s="2">
        <f t="shared" si="19"/>
        <v>13.947202770120001</v>
      </c>
    </row>
    <row r="526" spans="1:20" s="2" customFormat="1" ht="15" x14ac:dyDescent="0.25">
      <c r="A526" s="14"/>
      <c r="B526" s="15"/>
      <c r="C526" s="15"/>
      <c r="D526" s="15"/>
      <c r="E526" s="16" t="s">
        <v>18</v>
      </c>
      <c r="F526" s="16"/>
      <c r="G526" s="17"/>
      <c r="H526" s="17"/>
      <c r="I526" s="18">
        <v>783</v>
      </c>
      <c r="J526" s="114"/>
      <c r="K526" s="138"/>
      <c r="L526" s="151"/>
      <c r="M526" s="19"/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ref="S526:S535" si="20">I526*N526*O526*P526*Q526*R526</f>
        <v>910.05498075032995</v>
      </c>
      <c r="T526" s="2">
        <f t="shared" ref="T526:T535" si="21">L526*N526*O526*P526*Q526*R526</f>
        <v>0</v>
      </c>
    </row>
    <row r="527" spans="1:20" s="2" customFormat="1" ht="22.5" x14ac:dyDescent="0.25">
      <c r="A527" s="20"/>
      <c r="B527" s="21" t="s">
        <v>1539</v>
      </c>
      <c r="C527" s="183" t="s">
        <v>1540</v>
      </c>
      <c r="D527" s="183"/>
      <c r="E527" s="183"/>
      <c r="F527" s="22" t="s">
        <v>21</v>
      </c>
      <c r="G527" s="17" t="s">
        <v>1548</v>
      </c>
      <c r="H527" s="17"/>
      <c r="I527" s="23">
        <v>1.1399999999999999</v>
      </c>
      <c r="J527" s="109"/>
      <c r="K527" s="132"/>
      <c r="L527" s="147">
        <v>1.1399999999999999</v>
      </c>
      <c r="M527" s="24"/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20"/>
        <v>1.3249842631613999</v>
      </c>
      <c r="T527" s="2">
        <f t="shared" si="21"/>
        <v>1.3249842631613999</v>
      </c>
    </row>
    <row r="528" spans="1:20" s="2" customFormat="1" ht="22.5" x14ac:dyDescent="0.25">
      <c r="A528" s="20"/>
      <c r="B528" s="21" t="s">
        <v>28</v>
      </c>
      <c r="C528" s="183" t="s">
        <v>29</v>
      </c>
      <c r="D528" s="183"/>
      <c r="E528" s="183"/>
      <c r="F528" s="22" t="s">
        <v>30</v>
      </c>
      <c r="G528" s="17" t="s">
        <v>1575</v>
      </c>
      <c r="H528" s="17"/>
      <c r="I528" s="23">
        <v>0.2</v>
      </c>
      <c r="J528" s="109"/>
      <c r="K528" s="132"/>
      <c r="L528" s="147">
        <v>0.2</v>
      </c>
      <c r="M528" s="24"/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20"/>
        <v>0.23245337950200001</v>
      </c>
      <c r="T528" s="2">
        <f t="shared" si="21"/>
        <v>0.23245337950200001</v>
      </c>
    </row>
    <row r="529" spans="1:20" s="2" customFormat="1" ht="15" x14ac:dyDescent="0.25">
      <c r="A529" s="10" t="s">
        <v>597</v>
      </c>
      <c r="B529" s="11" t="s">
        <v>1537</v>
      </c>
      <c r="C529" s="182" t="s">
        <v>5581</v>
      </c>
      <c r="D529" s="182"/>
      <c r="E529" s="182"/>
      <c r="F529" s="10" t="s">
        <v>17</v>
      </c>
      <c r="G529" s="12">
        <v>1</v>
      </c>
      <c r="H529" s="12"/>
      <c r="I529" s="13">
        <v>339</v>
      </c>
      <c r="J529" s="72"/>
      <c r="K529" s="131"/>
      <c r="L529" s="72">
        <v>12</v>
      </c>
      <c r="M529" s="13"/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20"/>
        <v>394.00847825589</v>
      </c>
      <c r="T529" s="2">
        <f t="shared" si="21"/>
        <v>13.947202770120001</v>
      </c>
    </row>
    <row r="530" spans="1:20" s="2" customFormat="1" ht="15" x14ac:dyDescent="0.25">
      <c r="A530" s="14"/>
      <c r="B530" s="15"/>
      <c r="C530" s="15"/>
      <c r="D530" s="15"/>
      <c r="E530" s="16" t="s">
        <v>18</v>
      </c>
      <c r="F530" s="16"/>
      <c r="G530" s="17"/>
      <c r="H530" s="17"/>
      <c r="I530" s="18">
        <v>783</v>
      </c>
      <c r="J530" s="114"/>
      <c r="K530" s="138"/>
      <c r="L530" s="151"/>
      <c r="M530" s="19"/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20"/>
        <v>910.05498075032995</v>
      </c>
      <c r="T530" s="2">
        <f t="shared" si="21"/>
        <v>0</v>
      </c>
    </row>
    <row r="531" spans="1:20" s="2" customFormat="1" ht="22.5" x14ac:dyDescent="0.25">
      <c r="A531" s="20"/>
      <c r="B531" s="21" t="s">
        <v>1539</v>
      </c>
      <c r="C531" s="183" t="s">
        <v>1540</v>
      </c>
      <c r="D531" s="183"/>
      <c r="E531" s="183"/>
      <c r="F531" s="22" t="s">
        <v>21</v>
      </c>
      <c r="G531" s="17" t="s">
        <v>1548</v>
      </c>
      <c r="H531" s="17"/>
      <c r="I531" s="23">
        <v>1.1399999999999999</v>
      </c>
      <c r="J531" s="109"/>
      <c r="K531" s="132"/>
      <c r="L531" s="147">
        <v>1.1399999999999999</v>
      </c>
      <c r="M531" s="24"/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20"/>
        <v>1.3249842631613999</v>
      </c>
      <c r="T531" s="2">
        <f t="shared" si="21"/>
        <v>1.3249842631613999</v>
      </c>
    </row>
    <row r="532" spans="1:20" s="2" customFormat="1" ht="22.5" x14ac:dyDescent="0.25">
      <c r="A532" s="20"/>
      <c r="B532" s="21" t="s">
        <v>28</v>
      </c>
      <c r="C532" s="183" t="s">
        <v>29</v>
      </c>
      <c r="D532" s="183"/>
      <c r="E532" s="183"/>
      <c r="F532" s="22" t="s">
        <v>30</v>
      </c>
      <c r="G532" s="17" t="s">
        <v>1575</v>
      </c>
      <c r="H532" s="17"/>
      <c r="I532" s="23">
        <v>0.2</v>
      </c>
      <c r="J532" s="109"/>
      <c r="K532" s="132"/>
      <c r="L532" s="147">
        <v>0.2</v>
      </c>
      <c r="M532" s="24"/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20"/>
        <v>0.23245337950200001</v>
      </c>
      <c r="T532" s="2">
        <f t="shared" si="21"/>
        <v>0.23245337950200001</v>
      </c>
    </row>
    <row r="533" spans="1:20" s="2" customFormat="1" ht="15" x14ac:dyDescent="0.25">
      <c r="A533" s="10" t="s">
        <v>599</v>
      </c>
      <c r="B533" s="11" t="s">
        <v>1537</v>
      </c>
      <c r="C533" s="182" t="s">
        <v>5582</v>
      </c>
      <c r="D533" s="182"/>
      <c r="E533" s="182"/>
      <c r="F533" s="10" t="s">
        <v>17</v>
      </c>
      <c r="G533" s="12">
        <v>1</v>
      </c>
      <c r="H533" s="12"/>
      <c r="I533" s="13">
        <v>339</v>
      </c>
      <c r="J533" s="72"/>
      <c r="K533" s="131"/>
      <c r="L533" s="72">
        <v>12</v>
      </c>
      <c r="M533" s="13"/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20"/>
        <v>394.00847825589</v>
      </c>
      <c r="T533" s="2">
        <f t="shared" si="21"/>
        <v>13.947202770120001</v>
      </c>
    </row>
    <row r="534" spans="1:20" s="2" customFormat="1" ht="15" x14ac:dyDescent="0.25">
      <c r="A534" s="14"/>
      <c r="B534" s="15"/>
      <c r="C534" s="15"/>
      <c r="D534" s="15"/>
      <c r="E534" s="16" t="s">
        <v>18</v>
      </c>
      <c r="F534" s="16"/>
      <c r="G534" s="17"/>
      <c r="H534" s="17"/>
      <c r="I534" s="18">
        <v>783</v>
      </c>
      <c r="J534" s="114"/>
      <c r="K534" s="138"/>
      <c r="L534" s="151"/>
      <c r="M534" s="19"/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20"/>
        <v>910.05498075032995</v>
      </c>
      <c r="T534" s="2">
        <f t="shared" si="21"/>
        <v>0</v>
      </c>
    </row>
    <row r="535" spans="1:20" s="2" customFormat="1" ht="22.5" x14ac:dyDescent="0.25">
      <c r="A535" s="20"/>
      <c r="B535" s="21" t="s">
        <v>1539</v>
      </c>
      <c r="C535" s="183" t="s">
        <v>1540</v>
      </c>
      <c r="D535" s="183"/>
      <c r="E535" s="183"/>
      <c r="F535" s="22" t="s">
        <v>21</v>
      </c>
      <c r="G535" s="17" t="s">
        <v>1548</v>
      </c>
      <c r="H535" s="17"/>
      <c r="I535" s="23">
        <v>1.1399999999999999</v>
      </c>
      <c r="J535" s="109"/>
      <c r="K535" s="132"/>
      <c r="L535" s="147">
        <v>1.1399999999999999</v>
      </c>
      <c r="M535" s="24"/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20"/>
        <v>1.3249842631613999</v>
      </c>
      <c r="T535" s="2">
        <f t="shared" si="21"/>
        <v>1.3249842631613999</v>
      </c>
    </row>
    <row r="536" spans="1:20" s="2" customFormat="1" ht="22.5" x14ac:dyDescent="0.25">
      <c r="A536" s="20"/>
      <c r="B536" s="21" t="s">
        <v>28</v>
      </c>
      <c r="C536" s="183" t="s">
        <v>29</v>
      </c>
      <c r="D536" s="183"/>
      <c r="E536" s="183"/>
      <c r="F536" s="22" t="s">
        <v>30</v>
      </c>
      <c r="G536" s="17" t="s">
        <v>1575</v>
      </c>
      <c r="H536" s="17"/>
      <c r="I536" s="23">
        <v>0.2</v>
      </c>
      <c r="J536" s="109"/>
      <c r="K536" s="132"/>
      <c r="L536" s="147">
        <v>0.2</v>
      </c>
      <c r="M536" s="24"/>
    </row>
    <row r="537" spans="1:20" s="2" customFormat="1" ht="15" x14ac:dyDescent="0.25">
      <c r="A537" s="10" t="s">
        <v>602</v>
      </c>
      <c r="B537" s="11" t="s">
        <v>1537</v>
      </c>
      <c r="C537" s="182" t="s">
        <v>4308</v>
      </c>
      <c r="D537" s="182"/>
      <c r="E537" s="182"/>
      <c r="F537" s="10" t="s">
        <v>17</v>
      </c>
      <c r="G537" s="12">
        <v>1</v>
      </c>
      <c r="H537" s="12"/>
      <c r="I537" s="13">
        <v>339</v>
      </c>
      <c r="J537" s="72"/>
      <c r="K537" s="131"/>
      <c r="L537" s="72">
        <v>12</v>
      </c>
      <c r="M537" s="13"/>
    </row>
    <row r="538" spans="1:20" s="2" customFormat="1" ht="15" x14ac:dyDescent="0.25">
      <c r="A538" s="14"/>
      <c r="B538" s="15"/>
      <c r="C538" s="15"/>
      <c r="D538" s="15"/>
      <c r="E538" s="16" t="s">
        <v>18</v>
      </c>
      <c r="F538" s="16"/>
      <c r="G538" s="17"/>
      <c r="H538" s="17"/>
      <c r="I538" s="18">
        <v>783</v>
      </c>
      <c r="J538" s="114"/>
      <c r="K538" s="138"/>
      <c r="L538" s="151"/>
      <c r="M538" s="19"/>
    </row>
    <row r="539" spans="1:20" s="2" customFormat="1" ht="22.5" x14ac:dyDescent="0.25">
      <c r="A539" s="20"/>
      <c r="B539" s="21" t="s">
        <v>1539</v>
      </c>
      <c r="C539" s="183" t="s">
        <v>1540</v>
      </c>
      <c r="D539" s="183"/>
      <c r="E539" s="183"/>
      <c r="F539" s="22" t="s">
        <v>21</v>
      </c>
      <c r="G539" s="17" t="s">
        <v>1548</v>
      </c>
      <c r="H539" s="17"/>
      <c r="I539" s="23">
        <v>1.1399999999999999</v>
      </c>
      <c r="J539" s="109"/>
      <c r="K539" s="132"/>
      <c r="L539" s="147">
        <v>1.1399999999999999</v>
      </c>
      <c r="M539" s="24"/>
    </row>
    <row r="540" spans="1:20" s="2" customFormat="1" ht="22.5" x14ac:dyDescent="0.25">
      <c r="A540" s="20"/>
      <c r="B540" s="21" t="s">
        <v>28</v>
      </c>
      <c r="C540" s="183" t="s">
        <v>29</v>
      </c>
      <c r="D540" s="183"/>
      <c r="E540" s="183"/>
      <c r="F540" s="22" t="s">
        <v>30</v>
      </c>
      <c r="G540" s="17" t="s">
        <v>1575</v>
      </c>
      <c r="H540" s="17"/>
      <c r="I540" s="23">
        <v>0.2</v>
      </c>
      <c r="J540" s="109"/>
      <c r="K540" s="132"/>
      <c r="L540" s="147">
        <v>0.2</v>
      </c>
      <c r="M540" s="24"/>
    </row>
    <row r="541" spans="1:20" s="2" customFormat="1" ht="15" x14ac:dyDescent="0.25">
      <c r="A541" s="10" t="s">
        <v>608</v>
      </c>
      <c r="B541" s="11" t="s">
        <v>57</v>
      </c>
      <c r="C541" s="182" t="s">
        <v>5583</v>
      </c>
      <c r="D541" s="182"/>
      <c r="E541" s="182"/>
      <c r="F541" s="10" t="s">
        <v>17</v>
      </c>
      <c r="G541" s="12">
        <v>1</v>
      </c>
      <c r="H541" s="12"/>
      <c r="I541" s="13">
        <v>913</v>
      </c>
      <c r="J541" s="72"/>
      <c r="K541" s="131"/>
      <c r="L541" s="72">
        <v>75</v>
      </c>
      <c r="M541" s="13"/>
    </row>
    <row r="542" spans="1:20" s="2" customFormat="1" ht="15" x14ac:dyDescent="0.25">
      <c r="A542" s="14"/>
      <c r="B542" s="15"/>
      <c r="C542" s="15"/>
      <c r="D542" s="15"/>
      <c r="E542" s="16" t="s">
        <v>18</v>
      </c>
      <c r="F542" s="16"/>
      <c r="G542" s="17"/>
      <c r="H542" s="17"/>
      <c r="I542" s="18">
        <v>1604</v>
      </c>
      <c r="J542" s="114"/>
      <c r="K542" s="138"/>
      <c r="L542" s="151"/>
      <c r="M542" s="19"/>
    </row>
    <row r="543" spans="1:20" s="2" customFormat="1" ht="22.5" x14ac:dyDescent="0.25">
      <c r="A543" s="20"/>
      <c r="B543" s="21" t="s">
        <v>59</v>
      </c>
      <c r="C543" s="183" t="s">
        <v>60</v>
      </c>
      <c r="D543" s="183"/>
      <c r="E543" s="183"/>
      <c r="F543" s="22" t="s">
        <v>21</v>
      </c>
      <c r="G543" s="17" t="s">
        <v>1705</v>
      </c>
      <c r="H543" s="17"/>
      <c r="I543" s="23">
        <v>8.51</v>
      </c>
      <c r="J543" s="109"/>
      <c r="K543" s="132"/>
      <c r="L543" s="147">
        <v>8.51</v>
      </c>
      <c r="M543" s="24"/>
    </row>
    <row r="544" spans="1:20" s="2" customFormat="1" ht="22.5" x14ac:dyDescent="0.25">
      <c r="A544" s="20"/>
      <c r="B544" s="21" t="s">
        <v>28</v>
      </c>
      <c r="C544" s="183" t="s">
        <v>29</v>
      </c>
      <c r="D544" s="183"/>
      <c r="E544" s="183"/>
      <c r="F544" s="22" t="s">
        <v>30</v>
      </c>
      <c r="G544" s="17" t="s">
        <v>1706</v>
      </c>
      <c r="H544" s="17"/>
      <c r="I544" s="23">
        <v>0.19</v>
      </c>
      <c r="J544" s="109"/>
      <c r="K544" s="132"/>
      <c r="L544" s="147">
        <v>0.19</v>
      </c>
      <c r="M544" s="24"/>
    </row>
    <row r="545" spans="1:13" s="2" customFormat="1" ht="15" x14ac:dyDescent="0.25">
      <c r="A545" s="10" t="s">
        <v>616</v>
      </c>
      <c r="B545" s="11" t="s">
        <v>905</v>
      </c>
      <c r="C545" s="182" t="s">
        <v>1544</v>
      </c>
      <c r="D545" s="182"/>
      <c r="E545" s="182"/>
      <c r="F545" s="10" t="s">
        <v>17</v>
      </c>
      <c r="G545" s="12">
        <v>1</v>
      </c>
      <c r="H545" s="12"/>
      <c r="I545" s="13">
        <v>1392</v>
      </c>
      <c r="J545" s="72"/>
      <c r="K545" s="131"/>
      <c r="L545" s="72">
        <v>291</v>
      </c>
      <c r="M545" s="13"/>
    </row>
    <row r="546" spans="1:13" s="2" customFormat="1" ht="15" x14ac:dyDescent="0.25">
      <c r="A546" s="14"/>
      <c r="B546" s="15"/>
      <c r="C546" s="15"/>
      <c r="D546" s="15"/>
      <c r="E546" s="16" t="s">
        <v>18</v>
      </c>
      <c r="F546" s="16"/>
      <c r="G546" s="17"/>
      <c r="H546" s="17"/>
      <c r="I546" s="18">
        <v>2999</v>
      </c>
      <c r="J546" s="114"/>
      <c r="K546" s="138"/>
      <c r="L546" s="151"/>
      <c r="M546" s="19"/>
    </row>
    <row r="547" spans="1:13" s="2" customFormat="1" ht="22.5" x14ac:dyDescent="0.25">
      <c r="A547" s="20"/>
      <c r="B547" s="21" t="s">
        <v>907</v>
      </c>
      <c r="C547" s="183" t="s">
        <v>908</v>
      </c>
      <c r="D547" s="183"/>
      <c r="E547" s="183"/>
      <c r="F547" s="22" t="s">
        <v>21</v>
      </c>
      <c r="G547" s="17" t="s">
        <v>1545</v>
      </c>
      <c r="H547" s="17"/>
      <c r="I547" s="23">
        <v>0.19</v>
      </c>
      <c r="J547" s="109"/>
      <c r="K547" s="132"/>
      <c r="L547" s="147">
        <v>0.19</v>
      </c>
      <c r="M547" s="24"/>
    </row>
    <row r="548" spans="1:13" s="2" customFormat="1" ht="22.5" x14ac:dyDescent="0.25">
      <c r="A548" s="20"/>
      <c r="B548" s="21" t="s">
        <v>19</v>
      </c>
      <c r="C548" s="183" t="s">
        <v>20</v>
      </c>
      <c r="D548" s="183"/>
      <c r="E548" s="183"/>
      <c r="F548" s="22" t="s">
        <v>21</v>
      </c>
      <c r="G548" s="17" t="s">
        <v>156</v>
      </c>
      <c r="H548" s="17"/>
      <c r="I548" s="23">
        <v>0.68</v>
      </c>
      <c r="J548" s="109"/>
      <c r="K548" s="132"/>
      <c r="L548" s="147">
        <v>0.68</v>
      </c>
      <c r="M548" s="24"/>
    </row>
    <row r="549" spans="1:13" s="2" customFormat="1" ht="22.5" x14ac:dyDescent="0.25">
      <c r="A549" s="20"/>
      <c r="B549" s="21" t="s">
        <v>911</v>
      </c>
      <c r="C549" s="183" t="s">
        <v>912</v>
      </c>
      <c r="D549" s="183"/>
      <c r="E549" s="183"/>
      <c r="F549" s="22" t="s">
        <v>21</v>
      </c>
      <c r="G549" s="17" t="s">
        <v>1546</v>
      </c>
      <c r="H549" s="17"/>
      <c r="I549" s="23">
        <v>0.02</v>
      </c>
      <c r="J549" s="109"/>
      <c r="K549" s="132"/>
      <c r="L549" s="147">
        <v>0.02</v>
      </c>
      <c r="M549" s="24"/>
    </row>
    <row r="550" spans="1:13" s="2" customFormat="1" ht="22.5" x14ac:dyDescent="0.25">
      <c r="A550" s="20"/>
      <c r="B550" s="21" t="s">
        <v>23</v>
      </c>
      <c r="C550" s="183" t="s">
        <v>24</v>
      </c>
      <c r="D550" s="183"/>
      <c r="E550" s="183"/>
      <c r="F550" s="22" t="s">
        <v>21</v>
      </c>
      <c r="G550" s="17" t="s">
        <v>1547</v>
      </c>
      <c r="H550" s="17"/>
      <c r="I550" s="23">
        <v>0.78</v>
      </c>
      <c r="J550" s="109"/>
      <c r="K550" s="132"/>
      <c r="L550" s="147">
        <v>0.78</v>
      </c>
      <c r="M550" s="24"/>
    </row>
    <row r="551" spans="1:13" s="2" customFormat="1" ht="22.5" x14ac:dyDescent="0.25">
      <c r="A551" s="20"/>
      <c r="B551" s="21" t="s">
        <v>25</v>
      </c>
      <c r="C551" s="183" t="s">
        <v>26</v>
      </c>
      <c r="D551" s="183"/>
      <c r="E551" s="183"/>
      <c r="F551" s="22" t="s">
        <v>21</v>
      </c>
      <c r="G551" s="17" t="s">
        <v>1548</v>
      </c>
      <c r="H551" s="17"/>
      <c r="I551" s="23">
        <v>0.89</v>
      </c>
      <c r="J551" s="109"/>
      <c r="K551" s="132"/>
      <c r="L551" s="147">
        <v>0.89</v>
      </c>
      <c r="M551" s="24"/>
    </row>
    <row r="552" spans="1:13" s="2" customFormat="1" ht="22.5" x14ac:dyDescent="0.25">
      <c r="A552" s="20"/>
      <c r="B552" s="21" t="s">
        <v>916</v>
      </c>
      <c r="C552" s="183" t="s">
        <v>917</v>
      </c>
      <c r="D552" s="183"/>
      <c r="E552" s="183"/>
      <c r="F552" s="22" t="s">
        <v>21</v>
      </c>
      <c r="G552" s="17" t="s">
        <v>1546</v>
      </c>
      <c r="H552" s="17"/>
      <c r="I552" s="23">
        <v>0.12</v>
      </c>
      <c r="J552" s="109"/>
      <c r="K552" s="132"/>
      <c r="L552" s="147">
        <v>0.12</v>
      </c>
      <c r="M552" s="24"/>
    </row>
    <row r="553" spans="1:13" s="2" customFormat="1" ht="22.5" x14ac:dyDescent="0.25">
      <c r="A553" s="20"/>
      <c r="B553" s="21" t="s">
        <v>918</v>
      </c>
      <c r="C553" s="183" t="s">
        <v>919</v>
      </c>
      <c r="D553" s="183"/>
      <c r="E553" s="183"/>
      <c r="F553" s="22" t="s">
        <v>21</v>
      </c>
      <c r="G553" s="17" t="s">
        <v>1549</v>
      </c>
      <c r="H553" s="17"/>
      <c r="I553" s="23">
        <v>1.19</v>
      </c>
      <c r="J553" s="109"/>
      <c r="K553" s="132"/>
      <c r="L553" s="147">
        <v>1.19</v>
      </c>
      <c r="M553" s="24"/>
    </row>
    <row r="554" spans="1:13" s="2" customFormat="1" ht="22.5" x14ac:dyDescent="0.25">
      <c r="A554" s="20"/>
      <c r="B554" s="21" t="s">
        <v>871</v>
      </c>
      <c r="C554" s="183" t="s">
        <v>872</v>
      </c>
      <c r="D554" s="183"/>
      <c r="E554" s="183"/>
      <c r="F554" s="22" t="s">
        <v>216</v>
      </c>
      <c r="G554" s="17" t="s">
        <v>1550</v>
      </c>
      <c r="H554" s="17"/>
      <c r="I554" s="23">
        <v>1.07</v>
      </c>
      <c r="J554" s="109"/>
      <c r="K554" s="132"/>
      <c r="L554" s="147">
        <v>1.07</v>
      </c>
      <c r="M554" s="24"/>
    </row>
    <row r="555" spans="1:13" s="2" customFormat="1" ht="22.5" x14ac:dyDescent="0.25">
      <c r="A555" s="20"/>
      <c r="B555" s="21" t="s">
        <v>922</v>
      </c>
      <c r="C555" s="183" t="s">
        <v>923</v>
      </c>
      <c r="D555" s="183"/>
      <c r="E555" s="183"/>
      <c r="F555" s="22" t="s">
        <v>216</v>
      </c>
      <c r="G555" s="17" t="s">
        <v>1551</v>
      </c>
      <c r="H555" s="17"/>
      <c r="I555" s="23">
        <v>3.56</v>
      </c>
      <c r="J555" s="109"/>
      <c r="K555" s="132"/>
      <c r="L555" s="147">
        <v>3.56</v>
      </c>
      <c r="M555" s="24"/>
    </row>
    <row r="556" spans="1:13" s="2" customFormat="1" ht="22.5" x14ac:dyDescent="0.25">
      <c r="A556" s="20"/>
      <c r="B556" s="21" t="s">
        <v>925</v>
      </c>
      <c r="C556" s="183" t="s">
        <v>926</v>
      </c>
      <c r="D556" s="183"/>
      <c r="E556" s="183"/>
      <c r="F556" s="22" t="s">
        <v>71</v>
      </c>
      <c r="G556" s="17" t="s">
        <v>159</v>
      </c>
      <c r="H556" s="17"/>
      <c r="I556" s="23">
        <v>20.66</v>
      </c>
      <c r="J556" s="109"/>
      <c r="K556" s="132"/>
      <c r="L556" s="147">
        <v>20.66</v>
      </c>
      <c r="M556" s="24"/>
    </row>
    <row r="557" spans="1:13" s="2" customFormat="1" ht="22.5" x14ac:dyDescent="0.25">
      <c r="A557" s="20"/>
      <c r="B557" s="21" t="s">
        <v>928</v>
      </c>
      <c r="C557" s="183" t="s">
        <v>929</v>
      </c>
      <c r="D557" s="183"/>
      <c r="E557" s="183"/>
      <c r="F557" s="22" t="s">
        <v>930</v>
      </c>
      <c r="G557" s="17" t="s">
        <v>1534</v>
      </c>
      <c r="H557" s="17"/>
      <c r="I557" s="23">
        <v>3.47</v>
      </c>
      <c r="J557" s="109"/>
      <c r="K557" s="132"/>
      <c r="L557" s="147">
        <v>3.47</v>
      </c>
      <c r="M557" s="24"/>
    </row>
    <row r="558" spans="1:13" s="2" customFormat="1" ht="22.5" x14ac:dyDescent="0.25">
      <c r="A558" s="20"/>
      <c r="B558" s="21" t="s">
        <v>932</v>
      </c>
      <c r="C558" s="183" t="s">
        <v>933</v>
      </c>
      <c r="D558" s="183"/>
      <c r="E558" s="183"/>
      <c r="F558" s="22" t="s">
        <v>21</v>
      </c>
      <c r="G558" s="17" t="s">
        <v>1545</v>
      </c>
      <c r="H558" s="17"/>
      <c r="I558" s="23">
        <v>0.25</v>
      </c>
      <c r="J558" s="109"/>
      <c r="K558" s="132"/>
      <c r="L558" s="147">
        <v>0.25</v>
      </c>
      <c r="M558" s="24"/>
    </row>
    <row r="559" spans="1:13" s="2" customFormat="1" ht="22.5" x14ac:dyDescent="0.25">
      <c r="A559" s="20"/>
      <c r="B559" s="21" t="s">
        <v>28</v>
      </c>
      <c r="C559" s="183" t="s">
        <v>29</v>
      </c>
      <c r="D559" s="183"/>
      <c r="E559" s="183"/>
      <c r="F559" s="22" t="s">
        <v>30</v>
      </c>
      <c r="G559" s="17" t="s">
        <v>1552</v>
      </c>
      <c r="H559" s="17"/>
      <c r="I559" s="23">
        <v>0.65</v>
      </c>
      <c r="J559" s="109"/>
      <c r="K559" s="132"/>
      <c r="L559" s="147">
        <v>0.65</v>
      </c>
      <c r="M559" s="24"/>
    </row>
    <row r="560" spans="1:13" s="2" customFormat="1" ht="15" x14ac:dyDescent="0.25">
      <c r="A560" s="209" t="s">
        <v>5589</v>
      </c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1"/>
      <c r="M560" s="122"/>
    </row>
    <row r="561" spans="1:13" s="2" customFormat="1" ht="15" x14ac:dyDescent="0.25">
      <c r="A561" s="206" t="s">
        <v>5590</v>
      </c>
      <c r="B561" s="207"/>
      <c r="C561" s="207"/>
      <c r="D561" s="207"/>
      <c r="E561" s="207"/>
      <c r="F561" s="207"/>
      <c r="G561" s="207"/>
      <c r="H561" s="207"/>
      <c r="I561" s="207"/>
      <c r="J561" s="207"/>
      <c r="K561" s="207"/>
      <c r="L561" s="208"/>
      <c r="M561" s="123"/>
    </row>
    <row r="562" spans="1:13" s="2" customFormat="1" ht="22.5" x14ac:dyDescent="0.25">
      <c r="A562" s="10" t="s">
        <v>5591</v>
      </c>
      <c r="B562" s="11" t="s">
        <v>5559</v>
      </c>
      <c r="C562" s="182" t="s">
        <v>5592</v>
      </c>
      <c r="D562" s="182"/>
      <c r="E562" s="182"/>
      <c r="F562" s="10" t="s">
        <v>880</v>
      </c>
      <c r="G562" s="12">
        <v>1</v>
      </c>
      <c r="H562" s="12"/>
      <c r="I562" s="13">
        <v>266951</v>
      </c>
      <c r="J562" s="72"/>
      <c r="K562" s="131"/>
      <c r="L562" s="72"/>
      <c r="M562" s="13"/>
    </row>
    <row r="563" spans="1:13" s="2" customFormat="1" ht="22.5" x14ac:dyDescent="0.25">
      <c r="A563" s="10" t="s">
        <v>622</v>
      </c>
      <c r="B563" s="11" t="s">
        <v>881</v>
      </c>
      <c r="C563" s="182" t="s">
        <v>5593</v>
      </c>
      <c r="D563" s="182"/>
      <c r="E563" s="182"/>
      <c r="F563" s="10" t="s">
        <v>883</v>
      </c>
      <c r="G563" s="12">
        <v>2</v>
      </c>
      <c r="H563" s="12"/>
      <c r="I563" s="13">
        <v>7848</v>
      </c>
      <c r="J563" s="72"/>
      <c r="K563" s="131"/>
      <c r="L563" s="72">
        <v>217</v>
      </c>
      <c r="M563" s="13"/>
    </row>
    <row r="564" spans="1:13" s="2" customFormat="1" ht="15" x14ac:dyDescent="0.25">
      <c r="A564" s="14"/>
      <c r="B564" s="15"/>
      <c r="C564" s="15"/>
      <c r="D564" s="15"/>
      <c r="E564" s="16" t="s">
        <v>18</v>
      </c>
      <c r="F564" s="16"/>
      <c r="G564" s="17"/>
      <c r="H564" s="17"/>
      <c r="I564" s="18">
        <v>22224</v>
      </c>
      <c r="J564" s="114"/>
      <c r="K564" s="138"/>
      <c r="L564" s="151"/>
      <c r="M564" s="19"/>
    </row>
    <row r="565" spans="1:13" s="2" customFormat="1" ht="22.5" x14ac:dyDescent="0.25">
      <c r="A565" s="20"/>
      <c r="B565" s="21" t="s">
        <v>884</v>
      </c>
      <c r="C565" s="183" t="s">
        <v>885</v>
      </c>
      <c r="D565" s="183"/>
      <c r="E565" s="183"/>
      <c r="F565" s="22" t="s">
        <v>71</v>
      </c>
      <c r="G565" s="17" t="s">
        <v>1531</v>
      </c>
      <c r="H565" s="17"/>
      <c r="I565" s="23">
        <v>25.12</v>
      </c>
      <c r="J565" s="109"/>
      <c r="K565" s="132"/>
      <c r="L565" s="147">
        <v>25.12</v>
      </c>
      <c r="M565" s="24"/>
    </row>
    <row r="566" spans="1:13" s="2" customFormat="1" ht="22.5" x14ac:dyDescent="0.25">
      <c r="A566" s="25" t="s">
        <v>76</v>
      </c>
      <c r="B566" s="26" t="s">
        <v>887</v>
      </c>
      <c r="C566" s="186" t="s">
        <v>888</v>
      </c>
      <c r="D566" s="186"/>
      <c r="E566" s="186"/>
      <c r="F566" s="27" t="s">
        <v>79</v>
      </c>
      <c r="G566" s="28" t="s">
        <v>91</v>
      </c>
      <c r="H566" s="28"/>
      <c r="I566" s="29">
        <v>0</v>
      </c>
      <c r="J566" s="110"/>
      <c r="K566" s="133"/>
      <c r="L566" s="148">
        <v>0</v>
      </c>
      <c r="M566" s="30"/>
    </row>
    <row r="567" spans="1:13" s="2" customFormat="1" ht="15" x14ac:dyDescent="0.25">
      <c r="A567" s="10" t="s">
        <v>625</v>
      </c>
      <c r="B567" s="11" t="s">
        <v>1507</v>
      </c>
      <c r="C567" s="182" t="s">
        <v>5594</v>
      </c>
      <c r="D567" s="182"/>
      <c r="E567" s="182"/>
      <c r="F567" s="10" t="s">
        <v>1509</v>
      </c>
      <c r="G567" s="12">
        <v>1</v>
      </c>
      <c r="H567" s="12"/>
      <c r="I567" s="13">
        <v>7025</v>
      </c>
      <c r="J567" s="72"/>
      <c r="K567" s="131"/>
      <c r="L567" s="72">
        <v>312</v>
      </c>
      <c r="M567" s="13"/>
    </row>
    <row r="568" spans="1:13" s="2" customFormat="1" ht="15" x14ac:dyDescent="0.25">
      <c r="A568" s="14"/>
      <c r="B568" s="15"/>
      <c r="C568" s="15"/>
      <c r="D568" s="15"/>
      <c r="E568" s="16" t="s">
        <v>18</v>
      </c>
      <c r="F568" s="16"/>
      <c r="G568" s="17"/>
      <c r="H568" s="17"/>
      <c r="I568" s="18">
        <v>19624</v>
      </c>
      <c r="J568" s="114"/>
      <c r="K568" s="138"/>
      <c r="L568" s="151"/>
      <c r="M568" s="19"/>
    </row>
    <row r="569" spans="1:13" s="2" customFormat="1" ht="22.5" x14ac:dyDescent="0.25">
      <c r="A569" s="20"/>
      <c r="B569" s="21" t="s">
        <v>41</v>
      </c>
      <c r="C569" s="183" t="s">
        <v>42</v>
      </c>
      <c r="D569" s="183"/>
      <c r="E569" s="183"/>
      <c r="F569" s="22" t="s">
        <v>21</v>
      </c>
      <c r="G569" s="17" t="s">
        <v>1673</v>
      </c>
      <c r="H569" s="17"/>
      <c r="I569" s="23">
        <v>5.15</v>
      </c>
      <c r="J569" s="109"/>
      <c r="K569" s="132"/>
      <c r="L569" s="147">
        <v>5.15</v>
      </c>
      <c r="M569" s="24"/>
    </row>
    <row r="570" spans="1:13" s="2" customFormat="1" ht="22.5" x14ac:dyDescent="0.25">
      <c r="A570" s="20"/>
      <c r="B570" s="21" t="s">
        <v>778</v>
      </c>
      <c r="C570" s="183" t="s">
        <v>24</v>
      </c>
      <c r="D570" s="183"/>
      <c r="E570" s="183"/>
      <c r="F570" s="22" t="s">
        <v>71</v>
      </c>
      <c r="G570" s="17" t="s">
        <v>1494</v>
      </c>
      <c r="H570" s="17"/>
      <c r="I570" s="23">
        <v>15</v>
      </c>
      <c r="J570" s="109"/>
      <c r="K570" s="132"/>
      <c r="L570" s="147">
        <v>15</v>
      </c>
      <c r="M570" s="24"/>
    </row>
    <row r="571" spans="1:13" s="2" customFormat="1" ht="22.5" x14ac:dyDescent="0.25">
      <c r="A571" s="20"/>
      <c r="B571" s="21" t="s">
        <v>884</v>
      </c>
      <c r="C571" s="183" t="s">
        <v>885</v>
      </c>
      <c r="D571" s="183"/>
      <c r="E571" s="183"/>
      <c r="F571" s="22" t="s">
        <v>71</v>
      </c>
      <c r="G571" s="17" t="s">
        <v>1674</v>
      </c>
      <c r="H571" s="17"/>
      <c r="I571" s="23">
        <v>11.48</v>
      </c>
      <c r="J571" s="109"/>
      <c r="K571" s="132"/>
      <c r="L571" s="147">
        <v>11.48</v>
      </c>
      <c r="M571" s="24"/>
    </row>
    <row r="572" spans="1:13" s="2" customFormat="1" ht="22.5" x14ac:dyDescent="0.25">
      <c r="A572" s="25" t="s">
        <v>344</v>
      </c>
      <c r="B572" s="26" t="s">
        <v>366</v>
      </c>
      <c r="C572" s="186" t="s">
        <v>367</v>
      </c>
      <c r="D572" s="186"/>
      <c r="E572" s="186"/>
      <c r="F572" s="27" t="s">
        <v>21</v>
      </c>
      <c r="G572" s="28" t="s">
        <v>347</v>
      </c>
      <c r="H572" s="28"/>
      <c r="I572" s="29">
        <v>0</v>
      </c>
      <c r="J572" s="110"/>
      <c r="K572" s="133"/>
      <c r="L572" s="148">
        <v>0</v>
      </c>
      <c r="M572" s="30"/>
    </row>
    <row r="573" spans="1:13" s="2" customFormat="1" ht="22.5" x14ac:dyDescent="0.25">
      <c r="A573" s="25" t="s">
        <v>76</v>
      </c>
      <c r="B573" s="26" t="s">
        <v>1513</v>
      </c>
      <c r="C573" s="186" t="s">
        <v>1514</v>
      </c>
      <c r="D573" s="186"/>
      <c r="E573" s="186"/>
      <c r="F573" s="27" t="s">
        <v>79</v>
      </c>
      <c r="G573" s="28" t="s">
        <v>944</v>
      </c>
      <c r="H573" s="28"/>
      <c r="I573" s="29">
        <v>0</v>
      </c>
      <c r="J573" s="110"/>
      <c r="K573" s="133"/>
      <c r="L573" s="148">
        <v>0</v>
      </c>
      <c r="M573" s="30"/>
    </row>
    <row r="574" spans="1:13" s="2" customFormat="1" ht="22.5" x14ac:dyDescent="0.25">
      <c r="A574" s="20"/>
      <c r="B574" s="21" t="s">
        <v>800</v>
      </c>
      <c r="C574" s="183" t="s">
        <v>801</v>
      </c>
      <c r="D574" s="183"/>
      <c r="E574" s="183"/>
      <c r="F574" s="22" t="s">
        <v>282</v>
      </c>
      <c r="G574" s="17" t="s">
        <v>1503</v>
      </c>
      <c r="H574" s="17"/>
      <c r="I574" s="23">
        <v>4.34</v>
      </c>
      <c r="J574" s="109"/>
      <c r="K574" s="132"/>
      <c r="L574" s="147">
        <v>4.34</v>
      </c>
      <c r="M574" s="24"/>
    </row>
    <row r="575" spans="1:13" s="2" customFormat="1" ht="15" x14ac:dyDescent="0.25">
      <c r="A575" s="10" t="s">
        <v>628</v>
      </c>
      <c r="B575" s="11" t="s">
        <v>898</v>
      </c>
      <c r="C575" s="182" t="s">
        <v>5595</v>
      </c>
      <c r="D575" s="182"/>
      <c r="E575" s="182"/>
      <c r="F575" s="10" t="s">
        <v>17</v>
      </c>
      <c r="G575" s="12">
        <v>1</v>
      </c>
      <c r="H575" s="12"/>
      <c r="I575" s="13">
        <v>3555</v>
      </c>
      <c r="J575" s="72"/>
      <c r="K575" s="131"/>
      <c r="L575" s="72">
        <v>742</v>
      </c>
      <c r="M575" s="13"/>
    </row>
    <row r="576" spans="1:13" s="2" customFormat="1" ht="15" x14ac:dyDescent="0.25">
      <c r="A576" s="14"/>
      <c r="B576" s="15"/>
      <c r="C576" s="15"/>
      <c r="D576" s="15"/>
      <c r="E576" s="16" t="s">
        <v>18</v>
      </c>
      <c r="F576" s="16"/>
      <c r="G576" s="17"/>
      <c r="H576" s="17"/>
      <c r="I576" s="18">
        <v>8785</v>
      </c>
      <c r="J576" s="114"/>
      <c r="K576" s="138"/>
      <c r="L576" s="151"/>
      <c r="M576" s="19"/>
    </row>
    <row r="577" spans="1:13" s="2" customFormat="1" ht="22.5" x14ac:dyDescent="0.25">
      <c r="A577" s="20"/>
      <c r="B577" s="21" t="s">
        <v>41</v>
      </c>
      <c r="C577" s="183" t="s">
        <v>42</v>
      </c>
      <c r="D577" s="183"/>
      <c r="E577" s="183"/>
      <c r="F577" s="22" t="s">
        <v>21</v>
      </c>
      <c r="G577" s="17" t="s">
        <v>4652</v>
      </c>
      <c r="H577" s="17"/>
      <c r="I577" s="23">
        <v>76.28</v>
      </c>
      <c r="J577" s="109"/>
      <c r="K577" s="132"/>
      <c r="L577" s="147">
        <v>76.28</v>
      </c>
      <c r="M577" s="24"/>
    </row>
    <row r="578" spans="1:13" s="2" customFormat="1" ht="22.5" x14ac:dyDescent="0.25">
      <c r="A578" s="20"/>
      <c r="B578" s="21" t="s">
        <v>778</v>
      </c>
      <c r="C578" s="183" t="s">
        <v>24</v>
      </c>
      <c r="D578" s="183"/>
      <c r="E578" s="183"/>
      <c r="F578" s="22" t="s">
        <v>71</v>
      </c>
      <c r="G578" s="17" t="s">
        <v>4653</v>
      </c>
      <c r="H578" s="17"/>
      <c r="I578" s="23">
        <v>9.3800000000000008</v>
      </c>
      <c r="J578" s="109"/>
      <c r="K578" s="132"/>
      <c r="L578" s="147">
        <v>9.3800000000000008</v>
      </c>
      <c r="M578" s="24"/>
    </row>
    <row r="579" spans="1:13" s="2" customFormat="1" ht="22.5" x14ac:dyDescent="0.25">
      <c r="A579" s="25" t="s">
        <v>76</v>
      </c>
      <c r="B579" s="26" t="s">
        <v>902</v>
      </c>
      <c r="C579" s="186" t="s">
        <v>903</v>
      </c>
      <c r="D579" s="186"/>
      <c r="E579" s="186"/>
      <c r="F579" s="27" t="s">
        <v>79</v>
      </c>
      <c r="G579" s="28" t="s">
        <v>944</v>
      </c>
      <c r="H579" s="28"/>
      <c r="I579" s="29">
        <v>0</v>
      </c>
      <c r="J579" s="110"/>
      <c r="K579" s="133"/>
      <c r="L579" s="148">
        <v>0</v>
      </c>
      <c r="M579" s="30"/>
    </row>
    <row r="580" spans="1:13" s="2" customFormat="1" ht="22.5" x14ac:dyDescent="0.25">
      <c r="A580" s="10" t="s">
        <v>634</v>
      </c>
      <c r="B580" s="11" t="s">
        <v>1681</v>
      </c>
      <c r="C580" s="182" t="s">
        <v>1682</v>
      </c>
      <c r="D580" s="182"/>
      <c r="E580" s="182"/>
      <c r="F580" s="10" t="s">
        <v>1683</v>
      </c>
      <c r="G580" s="36">
        <v>1.2E-2</v>
      </c>
      <c r="H580" s="36"/>
      <c r="I580" s="13">
        <v>125</v>
      </c>
      <c r="J580" s="72"/>
      <c r="K580" s="131"/>
      <c r="L580" s="72">
        <v>79</v>
      </c>
      <c r="M580" s="13"/>
    </row>
    <row r="581" spans="1:13" s="2" customFormat="1" ht="15" x14ac:dyDescent="0.25">
      <c r="A581" s="14"/>
      <c r="B581" s="15"/>
      <c r="C581" s="15"/>
      <c r="D581" s="15"/>
      <c r="E581" s="16" t="s">
        <v>18</v>
      </c>
      <c r="F581" s="16"/>
      <c r="G581" s="17"/>
      <c r="H581" s="17"/>
      <c r="I581" s="18">
        <v>210</v>
      </c>
      <c r="J581" s="114"/>
      <c r="K581" s="138"/>
      <c r="L581" s="151"/>
      <c r="M581" s="19"/>
    </row>
    <row r="582" spans="1:13" s="2" customFormat="1" ht="22.5" x14ac:dyDescent="0.25">
      <c r="A582" s="20"/>
      <c r="B582" s="21" t="s">
        <v>69</v>
      </c>
      <c r="C582" s="183" t="s">
        <v>70</v>
      </c>
      <c r="D582" s="183"/>
      <c r="E582" s="183"/>
      <c r="F582" s="22" t="s">
        <v>71</v>
      </c>
      <c r="G582" s="17" t="s">
        <v>1684</v>
      </c>
      <c r="H582" s="17"/>
      <c r="I582" s="23">
        <v>0.14000000000000001</v>
      </c>
      <c r="J582" s="109"/>
      <c r="K582" s="132"/>
      <c r="L582" s="147">
        <v>0.14000000000000001</v>
      </c>
      <c r="M582" s="24"/>
    </row>
    <row r="583" spans="1:13" s="2" customFormat="1" ht="22.5" x14ac:dyDescent="0.25">
      <c r="A583" s="20"/>
      <c r="B583" s="21" t="s">
        <v>778</v>
      </c>
      <c r="C583" s="183" t="s">
        <v>24</v>
      </c>
      <c r="D583" s="183"/>
      <c r="E583" s="183"/>
      <c r="F583" s="22" t="s">
        <v>71</v>
      </c>
      <c r="G583" s="17" t="s">
        <v>1685</v>
      </c>
      <c r="H583" s="17"/>
      <c r="I583" s="23">
        <v>0.13</v>
      </c>
      <c r="J583" s="109"/>
      <c r="K583" s="132"/>
      <c r="L583" s="147">
        <v>0.13</v>
      </c>
      <c r="M583" s="24"/>
    </row>
    <row r="584" spans="1:13" s="2" customFormat="1" ht="22.5" x14ac:dyDescent="0.25">
      <c r="A584" s="20"/>
      <c r="B584" s="21" t="s">
        <v>1686</v>
      </c>
      <c r="C584" s="183" t="s">
        <v>1687</v>
      </c>
      <c r="D584" s="183"/>
      <c r="E584" s="183"/>
      <c r="F584" s="22" t="s">
        <v>21</v>
      </c>
      <c r="G584" s="17" t="s">
        <v>1688</v>
      </c>
      <c r="H584" s="17"/>
      <c r="I584" s="23">
        <v>8.76</v>
      </c>
      <c r="J584" s="109"/>
      <c r="K584" s="132"/>
      <c r="L584" s="147">
        <v>8.76</v>
      </c>
      <c r="M584" s="24"/>
    </row>
    <row r="585" spans="1:13" s="2" customFormat="1" ht="22.5" x14ac:dyDescent="0.25">
      <c r="A585" s="20"/>
      <c r="B585" s="21" t="s">
        <v>800</v>
      </c>
      <c r="C585" s="183" t="s">
        <v>801</v>
      </c>
      <c r="D585" s="183"/>
      <c r="E585" s="183"/>
      <c r="F585" s="22" t="s">
        <v>282</v>
      </c>
      <c r="G585" s="17" t="s">
        <v>1689</v>
      </c>
      <c r="H585" s="17"/>
      <c r="I585" s="23">
        <v>0.06</v>
      </c>
      <c r="J585" s="109"/>
      <c r="K585" s="132"/>
      <c r="L585" s="147">
        <v>0.06</v>
      </c>
      <c r="M585" s="24"/>
    </row>
    <row r="586" spans="1:13" s="2" customFormat="1" ht="33.75" x14ac:dyDescent="0.25">
      <c r="A586" s="10" t="s">
        <v>643</v>
      </c>
      <c r="B586" s="11" t="s">
        <v>1520</v>
      </c>
      <c r="C586" s="182" t="s">
        <v>5596</v>
      </c>
      <c r="D586" s="182"/>
      <c r="E586" s="182"/>
      <c r="F586" s="10" t="s">
        <v>1522</v>
      </c>
      <c r="G586" s="12">
        <v>1</v>
      </c>
      <c r="H586" s="12"/>
      <c r="I586" s="13">
        <v>6385</v>
      </c>
      <c r="J586" s="72"/>
      <c r="K586" s="131"/>
      <c r="L586" s="72">
        <v>995</v>
      </c>
      <c r="M586" s="13"/>
    </row>
    <row r="587" spans="1:13" s="2" customFormat="1" ht="15" x14ac:dyDescent="0.25">
      <c r="A587" s="14"/>
      <c r="B587" s="15"/>
      <c r="C587" s="15"/>
      <c r="D587" s="15"/>
      <c r="E587" s="16" t="s">
        <v>18</v>
      </c>
      <c r="F587" s="16"/>
      <c r="G587" s="17"/>
      <c r="H587" s="17"/>
      <c r="I587" s="18">
        <v>16344</v>
      </c>
      <c r="J587" s="114"/>
      <c r="K587" s="138"/>
      <c r="L587" s="151"/>
      <c r="M587" s="19"/>
    </row>
    <row r="588" spans="1:13" s="2" customFormat="1" ht="22.5" x14ac:dyDescent="0.25">
      <c r="A588" s="20"/>
      <c r="B588" s="21" t="s">
        <v>69</v>
      </c>
      <c r="C588" s="183" t="s">
        <v>70</v>
      </c>
      <c r="D588" s="183"/>
      <c r="E588" s="183"/>
      <c r="F588" s="22" t="s">
        <v>71</v>
      </c>
      <c r="G588" s="17" t="s">
        <v>1523</v>
      </c>
      <c r="H588" s="17"/>
      <c r="I588" s="23">
        <v>1.69</v>
      </c>
      <c r="J588" s="109"/>
      <c r="K588" s="132"/>
      <c r="L588" s="147">
        <v>1.69</v>
      </c>
      <c r="M588" s="24"/>
    </row>
    <row r="589" spans="1:13" s="2" customFormat="1" ht="22.5" x14ac:dyDescent="0.25">
      <c r="A589" s="20"/>
      <c r="B589" s="21" t="s">
        <v>778</v>
      </c>
      <c r="C589" s="183" t="s">
        <v>24</v>
      </c>
      <c r="D589" s="183"/>
      <c r="E589" s="183"/>
      <c r="F589" s="22" t="s">
        <v>71</v>
      </c>
      <c r="G589" s="17" t="s">
        <v>1524</v>
      </c>
      <c r="H589" s="17"/>
      <c r="I589" s="23">
        <v>10.16</v>
      </c>
      <c r="J589" s="109"/>
      <c r="K589" s="132"/>
      <c r="L589" s="147">
        <v>10.16</v>
      </c>
      <c r="M589" s="24"/>
    </row>
    <row r="590" spans="1:13" s="2" customFormat="1" ht="22.5" x14ac:dyDescent="0.25">
      <c r="A590" s="20"/>
      <c r="B590" s="21" t="s">
        <v>884</v>
      </c>
      <c r="C590" s="183" t="s">
        <v>885</v>
      </c>
      <c r="D590" s="183"/>
      <c r="E590" s="183"/>
      <c r="F590" s="22" t="s">
        <v>71</v>
      </c>
      <c r="G590" s="17" t="s">
        <v>1525</v>
      </c>
      <c r="H590" s="17"/>
      <c r="I590" s="23">
        <v>27.63</v>
      </c>
      <c r="J590" s="109"/>
      <c r="K590" s="132"/>
      <c r="L590" s="147">
        <v>27.63</v>
      </c>
      <c r="M590" s="24"/>
    </row>
    <row r="591" spans="1:13" s="2" customFormat="1" ht="22.5" x14ac:dyDescent="0.25">
      <c r="A591" s="25" t="s">
        <v>76</v>
      </c>
      <c r="B591" s="26" t="s">
        <v>1526</v>
      </c>
      <c r="C591" s="186" t="s">
        <v>1527</v>
      </c>
      <c r="D591" s="186"/>
      <c r="E591" s="186"/>
      <c r="F591" s="27" t="s">
        <v>79</v>
      </c>
      <c r="G591" s="28" t="s">
        <v>944</v>
      </c>
      <c r="H591" s="28"/>
      <c r="I591" s="29">
        <v>0</v>
      </c>
      <c r="J591" s="110"/>
      <c r="K591" s="133"/>
      <c r="L591" s="148">
        <v>0</v>
      </c>
      <c r="M591" s="30"/>
    </row>
    <row r="592" spans="1:13" s="2" customFormat="1" ht="22.5" x14ac:dyDescent="0.25">
      <c r="A592" s="25" t="s">
        <v>344</v>
      </c>
      <c r="B592" s="26" t="s">
        <v>366</v>
      </c>
      <c r="C592" s="186" t="s">
        <v>367</v>
      </c>
      <c r="D592" s="186"/>
      <c r="E592" s="186"/>
      <c r="F592" s="27" t="s">
        <v>21</v>
      </c>
      <c r="G592" s="28" t="s">
        <v>347</v>
      </c>
      <c r="H592" s="28"/>
      <c r="I592" s="29">
        <v>0</v>
      </c>
      <c r="J592" s="110"/>
      <c r="K592" s="133"/>
      <c r="L592" s="148">
        <v>0</v>
      </c>
      <c r="M592" s="30"/>
    </row>
    <row r="593" spans="1:13" s="2" customFormat="1" ht="22.5" x14ac:dyDescent="0.25">
      <c r="A593" s="20"/>
      <c r="B593" s="21" t="s">
        <v>800</v>
      </c>
      <c r="C593" s="183" t="s">
        <v>801</v>
      </c>
      <c r="D593" s="183"/>
      <c r="E593" s="183"/>
      <c r="F593" s="22" t="s">
        <v>282</v>
      </c>
      <c r="G593" s="17" t="s">
        <v>1528</v>
      </c>
      <c r="H593" s="17"/>
      <c r="I593" s="23">
        <v>3.71</v>
      </c>
      <c r="J593" s="109"/>
      <c r="K593" s="132"/>
      <c r="L593" s="147">
        <v>3.71</v>
      </c>
      <c r="M593" s="24"/>
    </row>
    <row r="594" spans="1:13" s="2" customFormat="1" ht="22.5" x14ac:dyDescent="0.25">
      <c r="A594" s="20"/>
      <c r="B594" s="21" t="s">
        <v>284</v>
      </c>
      <c r="C594" s="183" t="s">
        <v>285</v>
      </c>
      <c r="D594" s="183"/>
      <c r="E594" s="183"/>
      <c r="F594" s="22" t="s">
        <v>79</v>
      </c>
      <c r="G594" s="17" t="s">
        <v>1529</v>
      </c>
      <c r="H594" s="17"/>
      <c r="I594" s="23">
        <v>65.319999999999993</v>
      </c>
      <c r="J594" s="109"/>
      <c r="K594" s="132"/>
      <c r="L594" s="147">
        <v>65.319999999999993</v>
      </c>
      <c r="M594" s="24"/>
    </row>
    <row r="595" spans="1:13" s="2" customFormat="1" ht="22.5" x14ac:dyDescent="0.25">
      <c r="A595" s="20"/>
      <c r="B595" s="21" t="s">
        <v>1097</v>
      </c>
      <c r="C595" s="183" t="s">
        <v>1098</v>
      </c>
      <c r="D595" s="183"/>
      <c r="E595" s="183"/>
      <c r="F595" s="22" t="s">
        <v>135</v>
      </c>
      <c r="G595" s="17" t="s">
        <v>159</v>
      </c>
      <c r="H595" s="17"/>
      <c r="I595" s="23">
        <v>6.26</v>
      </c>
      <c r="J595" s="109"/>
      <c r="K595" s="132"/>
      <c r="L595" s="147">
        <v>6.26</v>
      </c>
      <c r="M595" s="24"/>
    </row>
    <row r="596" spans="1:13" s="2" customFormat="1" ht="15" x14ac:dyDescent="0.25">
      <c r="A596" s="10" t="s">
        <v>646</v>
      </c>
      <c r="B596" s="11" t="s">
        <v>1715</v>
      </c>
      <c r="C596" s="182" t="s">
        <v>1716</v>
      </c>
      <c r="D596" s="182"/>
      <c r="E596" s="182"/>
      <c r="F596" s="10" t="s">
        <v>1717</v>
      </c>
      <c r="G596" s="12">
        <v>2</v>
      </c>
      <c r="H596" s="12"/>
      <c r="I596" s="13">
        <v>1525</v>
      </c>
      <c r="J596" s="72"/>
      <c r="K596" s="131"/>
      <c r="L596" s="72">
        <v>254</v>
      </c>
      <c r="M596" s="13"/>
    </row>
    <row r="597" spans="1:13" s="2" customFormat="1" ht="15" x14ac:dyDescent="0.25">
      <c r="A597" s="14"/>
      <c r="B597" s="15"/>
      <c r="C597" s="15"/>
      <c r="D597" s="15"/>
      <c r="E597" s="16" t="s">
        <v>18</v>
      </c>
      <c r="F597" s="16"/>
      <c r="G597" s="17"/>
      <c r="H597" s="17"/>
      <c r="I597" s="18">
        <v>3870</v>
      </c>
      <c r="J597" s="114"/>
      <c r="K597" s="138"/>
      <c r="L597" s="151"/>
      <c r="M597" s="19"/>
    </row>
    <row r="598" spans="1:13" s="2" customFormat="1" ht="22.5" x14ac:dyDescent="0.25">
      <c r="A598" s="20"/>
      <c r="B598" s="21" t="s">
        <v>41</v>
      </c>
      <c r="C598" s="183" t="s">
        <v>42</v>
      </c>
      <c r="D598" s="183"/>
      <c r="E598" s="183"/>
      <c r="F598" s="22" t="s">
        <v>21</v>
      </c>
      <c r="G598" s="17" t="s">
        <v>1718</v>
      </c>
      <c r="H598" s="17"/>
      <c r="I598" s="23">
        <v>23.03</v>
      </c>
      <c r="J598" s="109"/>
      <c r="K598" s="132"/>
      <c r="L598" s="147">
        <v>23.03</v>
      </c>
      <c r="M598" s="24"/>
    </row>
    <row r="599" spans="1:13" s="2" customFormat="1" ht="22.5" x14ac:dyDescent="0.25">
      <c r="A599" s="20"/>
      <c r="B599" s="21" t="s">
        <v>778</v>
      </c>
      <c r="C599" s="183" t="s">
        <v>24</v>
      </c>
      <c r="D599" s="183"/>
      <c r="E599" s="183"/>
      <c r="F599" s="22" t="s">
        <v>71</v>
      </c>
      <c r="G599" s="17" t="s">
        <v>950</v>
      </c>
      <c r="H599" s="17"/>
      <c r="I599" s="23">
        <v>6.25</v>
      </c>
      <c r="J599" s="109"/>
      <c r="K599" s="132"/>
      <c r="L599" s="147">
        <v>6.25</v>
      </c>
      <c r="M599" s="24"/>
    </row>
    <row r="600" spans="1:13" s="2" customFormat="1" ht="22.5" x14ac:dyDescent="0.25">
      <c r="A600" s="25" t="s">
        <v>76</v>
      </c>
      <c r="B600" s="26" t="s">
        <v>1719</v>
      </c>
      <c r="C600" s="186" t="s">
        <v>1720</v>
      </c>
      <c r="D600" s="186"/>
      <c r="E600" s="186"/>
      <c r="F600" s="27" t="s">
        <v>79</v>
      </c>
      <c r="G600" s="28" t="s">
        <v>91</v>
      </c>
      <c r="H600" s="28"/>
      <c r="I600" s="29">
        <v>0</v>
      </c>
      <c r="J600" s="110"/>
      <c r="K600" s="133"/>
      <c r="L600" s="148">
        <v>0</v>
      </c>
      <c r="M600" s="30"/>
    </row>
    <row r="601" spans="1:13" s="2" customFormat="1" ht="15" x14ac:dyDescent="0.25">
      <c r="A601" s="206" t="s">
        <v>5597</v>
      </c>
      <c r="B601" s="207"/>
      <c r="C601" s="207"/>
      <c r="D601" s="207"/>
      <c r="E601" s="207"/>
      <c r="F601" s="207"/>
      <c r="G601" s="207"/>
      <c r="H601" s="207"/>
      <c r="I601" s="207"/>
      <c r="J601" s="207"/>
      <c r="K601" s="207"/>
      <c r="L601" s="208"/>
      <c r="M601" s="123"/>
    </row>
    <row r="602" spans="1:13" s="2" customFormat="1" ht="15" x14ac:dyDescent="0.25">
      <c r="A602" s="10" t="s">
        <v>649</v>
      </c>
      <c r="B602" s="11" t="s">
        <v>15</v>
      </c>
      <c r="C602" s="182" t="s">
        <v>5598</v>
      </c>
      <c r="D602" s="182"/>
      <c r="E602" s="182"/>
      <c r="F602" s="10" t="s">
        <v>17</v>
      </c>
      <c r="G602" s="12">
        <v>1</v>
      </c>
      <c r="H602" s="12"/>
      <c r="I602" s="13">
        <v>2156</v>
      </c>
      <c r="J602" s="72"/>
      <c r="K602" s="131"/>
      <c r="L602" s="72">
        <v>36</v>
      </c>
      <c r="M602" s="13"/>
    </row>
    <row r="603" spans="1:13" s="2" customFormat="1" ht="15" x14ac:dyDescent="0.25">
      <c r="A603" s="14"/>
      <c r="B603" s="15"/>
      <c r="C603" s="15"/>
      <c r="D603" s="15"/>
      <c r="E603" s="16" t="s">
        <v>18</v>
      </c>
      <c r="F603" s="16"/>
      <c r="G603" s="17"/>
      <c r="H603" s="17"/>
      <c r="I603" s="18">
        <v>4647</v>
      </c>
      <c r="J603" s="114"/>
      <c r="K603" s="138"/>
      <c r="L603" s="151"/>
      <c r="M603" s="19"/>
    </row>
    <row r="604" spans="1:13" s="2" customFormat="1" ht="22.5" x14ac:dyDescent="0.25">
      <c r="A604" s="20"/>
      <c r="B604" s="21" t="s">
        <v>19</v>
      </c>
      <c r="C604" s="183" t="s">
        <v>20</v>
      </c>
      <c r="D604" s="183"/>
      <c r="E604" s="183"/>
      <c r="F604" s="22" t="s">
        <v>21</v>
      </c>
      <c r="G604" s="17" t="s">
        <v>1534</v>
      </c>
      <c r="H604" s="17"/>
      <c r="I604" s="23">
        <v>1.1299999999999999</v>
      </c>
      <c r="J604" s="109"/>
      <c r="K604" s="132"/>
      <c r="L604" s="147">
        <v>1.1299999999999999</v>
      </c>
      <c r="M604" s="24"/>
    </row>
    <row r="605" spans="1:13" s="2" customFormat="1" ht="22.5" x14ac:dyDescent="0.25">
      <c r="A605" s="20"/>
      <c r="B605" s="21" t="s">
        <v>23</v>
      </c>
      <c r="C605" s="183" t="s">
        <v>24</v>
      </c>
      <c r="D605" s="183"/>
      <c r="E605" s="183"/>
      <c r="F605" s="22" t="s">
        <v>21</v>
      </c>
      <c r="G605" s="17" t="s">
        <v>1534</v>
      </c>
      <c r="H605" s="17"/>
      <c r="I605" s="23">
        <v>1.56</v>
      </c>
      <c r="J605" s="109"/>
      <c r="K605" s="132"/>
      <c r="L605" s="147">
        <v>1.56</v>
      </c>
      <c r="M605" s="24"/>
    </row>
    <row r="606" spans="1:13" s="2" customFormat="1" ht="22.5" x14ac:dyDescent="0.25">
      <c r="A606" s="20"/>
      <c r="B606" s="21" t="s">
        <v>25</v>
      </c>
      <c r="C606" s="183" t="s">
        <v>26</v>
      </c>
      <c r="D606" s="183"/>
      <c r="E606" s="183"/>
      <c r="F606" s="22" t="s">
        <v>21</v>
      </c>
      <c r="G606" s="17" t="s">
        <v>1535</v>
      </c>
      <c r="H606" s="17"/>
      <c r="I606" s="23">
        <v>0.51</v>
      </c>
      <c r="J606" s="109"/>
      <c r="K606" s="132"/>
      <c r="L606" s="147">
        <v>0.51</v>
      </c>
      <c r="M606" s="24"/>
    </row>
    <row r="607" spans="1:13" s="2" customFormat="1" ht="22.5" x14ac:dyDescent="0.25">
      <c r="A607" s="20"/>
      <c r="B607" s="21" t="s">
        <v>28</v>
      </c>
      <c r="C607" s="183" t="s">
        <v>29</v>
      </c>
      <c r="D607" s="183"/>
      <c r="E607" s="183"/>
      <c r="F607" s="22" t="s">
        <v>30</v>
      </c>
      <c r="G607" s="17" t="s">
        <v>1536</v>
      </c>
      <c r="H607" s="17"/>
      <c r="I607" s="23">
        <v>0.89</v>
      </c>
      <c r="J607" s="109"/>
      <c r="K607" s="132"/>
      <c r="L607" s="147">
        <v>0.89</v>
      </c>
      <c r="M607" s="24"/>
    </row>
    <row r="608" spans="1:13" s="2" customFormat="1" ht="15" x14ac:dyDescent="0.25">
      <c r="A608" s="10" t="s">
        <v>652</v>
      </c>
      <c r="B608" s="11" t="s">
        <v>1581</v>
      </c>
      <c r="C608" s="182" t="s">
        <v>1582</v>
      </c>
      <c r="D608" s="182"/>
      <c r="E608" s="182"/>
      <c r="F608" s="10" t="s">
        <v>216</v>
      </c>
      <c r="G608" s="31">
        <v>0.01</v>
      </c>
      <c r="H608" s="31"/>
      <c r="I608" s="13">
        <v>408</v>
      </c>
      <c r="J608" s="72"/>
      <c r="K608" s="131"/>
      <c r="L608" s="72">
        <v>20</v>
      </c>
      <c r="M608" s="13"/>
    </row>
    <row r="609" spans="1:13" s="2" customFormat="1" ht="15" x14ac:dyDescent="0.25">
      <c r="A609" s="14"/>
      <c r="B609" s="15"/>
      <c r="C609" s="15"/>
      <c r="D609" s="15"/>
      <c r="E609" s="16" t="s">
        <v>18</v>
      </c>
      <c r="F609" s="16"/>
      <c r="G609" s="17"/>
      <c r="H609" s="17"/>
      <c r="I609" s="18">
        <v>975</v>
      </c>
      <c r="J609" s="114"/>
      <c r="K609" s="138"/>
      <c r="L609" s="151"/>
      <c r="M609" s="19"/>
    </row>
    <row r="610" spans="1:13" s="2" customFormat="1" ht="22.5" x14ac:dyDescent="0.25">
      <c r="A610" s="20"/>
      <c r="B610" s="21" t="s">
        <v>1583</v>
      </c>
      <c r="C610" s="183" t="s">
        <v>1584</v>
      </c>
      <c r="D610" s="183"/>
      <c r="E610" s="183"/>
      <c r="F610" s="22" t="s">
        <v>71</v>
      </c>
      <c r="G610" s="17" t="s">
        <v>1698</v>
      </c>
      <c r="H610" s="17"/>
      <c r="I610" s="23">
        <v>0.73</v>
      </c>
      <c r="J610" s="109"/>
      <c r="K610" s="132"/>
      <c r="L610" s="147">
        <v>0.73</v>
      </c>
      <c r="M610" s="24"/>
    </row>
    <row r="611" spans="1:13" s="2" customFormat="1" ht="22.5" x14ac:dyDescent="0.25">
      <c r="A611" s="20"/>
      <c r="B611" s="21" t="s">
        <v>19</v>
      </c>
      <c r="C611" s="183" t="s">
        <v>20</v>
      </c>
      <c r="D611" s="183"/>
      <c r="E611" s="183"/>
      <c r="F611" s="22" t="s">
        <v>21</v>
      </c>
      <c r="G611" s="17" t="s">
        <v>1699</v>
      </c>
      <c r="H611" s="17"/>
      <c r="I611" s="23">
        <v>0</v>
      </c>
      <c r="J611" s="109"/>
      <c r="K611" s="132"/>
      <c r="L611" s="147">
        <v>0</v>
      </c>
      <c r="M611" s="24"/>
    </row>
    <row r="612" spans="1:13" s="2" customFormat="1" ht="22.5" x14ac:dyDescent="0.25">
      <c r="A612" s="20"/>
      <c r="B612" s="21" t="s">
        <v>23</v>
      </c>
      <c r="C612" s="183" t="s">
        <v>24</v>
      </c>
      <c r="D612" s="183"/>
      <c r="E612" s="183"/>
      <c r="F612" s="22" t="s">
        <v>21</v>
      </c>
      <c r="G612" s="17" t="s">
        <v>1700</v>
      </c>
      <c r="H612" s="17"/>
      <c r="I612" s="23">
        <v>0.55000000000000004</v>
      </c>
      <c r="J612" s="109"/>
      <c r="K612" s="132"/>
      <c r="L612" s="147">
        <v>0.55000000000000004</v>
      </c>
      <c r="M612" s="24"/>
    </row>
    <row r="613" spans="1:13" s="2" customFormat="1" ht="22.5" x14ac:dyDescent="0.25">
      <c r="A613" s="20"/>
      <c r="B613" s="21" t="s">
        <v>1588</v>
      </c>
      <c r="C613" s="183" t="s">
        <v>1589</v>
      </c>
      <c r="D613" s="183"/>
      <c r="E613" s="183"/>
      <c r="F613" s="22" t="s">
        <v>71</v>
      </c>
      <c r="G613" s="17" t="s">
        <v>1701</v>
      </c>
      <c r="H613" s="17"/>
      <c r="I613" s="23">
        <v>0.79</v>
      </c>
      <c r="J613" s="109"/>
      <c r="K613" s="132"/>
      <c r="L613" s="147">
        <v>0.79</v>
      </c>
      <c r="M613" s="24"/>
    </row>
    <row r="614" spans="1:13" s="2" customFormat="1" ht="22.5" x14ac:dyDescent="0.25">
      <c r="A614" s="20"/>
      <c r="B614" s="21" t="s">
        <v>28</v>
      </c>
      <c r="C614" s="183" t="s">
        <v>29</v>
      </c>
      <c r="D614" s="183"/>
      <c r="E614" s="183"/>
      <c r="F614" s="22" t="s">
        <v>30</v>
      </c>
      <c r="G614" s="17" t="s">
        <v>1702</v>
      </c>
      <c r="H614" s="17"/>
      <c r="I614" s="23">
        <v>0.23</v>
      </c>
      <c r="J614" s="109"/>
      <c r="K614" s="132"/>
      <c r="L614" s="147">
        <v>0.23</v>
      </c>
      <c r="M614" s="24"/>
    </row>
    <row r="615" spans="1:13" s="2" customFormat="1" ht="15" x14ac:dyDescent="0.25">
      <c r="A615" s="10" t="s">
        <v>658</v>
      </c>
      <c r="B615" s="11" t="s">
        <v>1537</v>
      </c>
      <c r="C615" s="182" t="s">
        <v>5599</v>
      </c>
      <c r="D615" s="182"/>
      <c r="E615" s="182"/>
      <c r="F615" s="10" t="s">
        <v>17</v>
      </c>
      <c r="G615" s="12">
        <v>1</v>
      </c>
      <c r="H615" s="12"/>
      <c r="I615" s="13">
        <v>339</v>
      </c>
      <c r="J615" s="72"/>
      <c r="K615" s="131"/>
      <c r="L615" s="72">
        <v>12</v>
      </c>
      <c r="M615" s="13"/>
    </row>
    <row r="616" spans="1:13" s="2" customFormat="1" ht="15" x14ac:dyDescent="0.25">
      <c r="A616" s="14"/>
      <c r="B616" s="15"/>
      <c r="C616" s="15"/>
      <c r="D616" s="15"/>
      <c r="E616" s="16" t="s">
        <v>18</v>
      </c>
      <c r="F616" s="16"/>
      <c r="G616" s="17"/>
      <c r="H616" s="17"/>
      <c r="I616" s="18">
        <v>783</v>
      </c>
      <c r="J616" s="114"/>
      <c r="K616" s="138"/>
      <c r="L616" s="151"/>
      <c r="M616" s="19"/>
    </row>
    <row r="617" spans="1:13" s="2" customFormat="1" ht="22.5" x14ac:dyDescent="0.25">
      <c r="A617" s="20"/>
      <c r="B617" s="21" t="s">
        <v>1539</v>
      </c>
      <c r="C617" s="183" t="s">
        <v>1540</v>
      </c>
      <c r="D617" s="183"/>
      <c r="E617" s="183"/>
      <c r="F617" s="22" t="s">
        <v>21</v>
      </c>
      <c r="G617" s="17" t="s">
        <v>1548</v>
      </c>
      <c r="H617" s="17"/>
      <c r="I617" s="23">
        <v>1.1399999999999999</v>
      </c>
      <c r="J617" s="109"/>
      <c r="K617" s="132"/>
      <c r="L617" s="147">
        <v>1.1399999999999999</v>
      </c>
      <c r="M617" s="24"/>
    </row>
    <row r="618" spans="1:13" s="2" customFormat="1" ht="22.5" x14ac:dyDescent="0.25">
      <c r="A618" s="20"/>
      <c r="B618" s="21" t="s">
        <v>28</v>
      </c>
      <c r="C618" s="183" t="s">
        <v>29</v>
      </c>
      <c r="D618" s="183"/>
      <c r="E618" s="183"/>
      <c r="F618" s="22" t="s">
        <v>30</v>
      </c>
      <c r="G618" s="17" t="s">
        <v>1575</v>
      </c>
      <c r="H618" s="17"/>
      <c r="I618" s="23">
        <v>0.2</v>
      </c>
      <c r="J618" s="109"/>
      <c r="K618" s="132"/>
      <c r="L618" s="147">
        <v>0.2</v>
      </c>
      <c r="M618" s="24"/>
    </row>
    <row r="619" spans="1:13" s="2" customFormat="1" ht="15" x14ac:dyDescent="0.25">
      <c r="A619" s="10" t="s">
        <v>661</v>
      </c>
      <c r="B619" s="11" t="s">
        <v>1537</v>
      </c>
      <c r="C619" s="182" t="s">
        <v>5600</v>
      </c>
      <c r="D619" s="182"/>
      <c r="E619" s="182"/>
      <c r="F619" s="10" t="s">
        <v>17</v>
      </c>
      <c r="G619" s="12">
        <v>1</v>
      </c>
      <c r="H619" s="12"/>
      <c r="I619" s="13">
        <v>339</v>
      </c>
      <c r="J619" s="72"/>
      <c r="K619" s="131"/>
      <c r="L619" s="72">
        <v>12</v>
      </c>
      <c r="M619" s="13"/>
    </row>
    <row r="620" spans="1:13" s="2" customFormat="1" ht="15" x14ac:dyDescent="0.25">
      <c r="A620" s="14"/>
      <c r="B620" s="15"/>
      <c r="C620" s="15"/>
      <c r="D620" s="15"/>
      <c r="E620" s="16" t="s">
        <v>18</v>
      </c>
      <c r="F620" s="16"/>
      <c r="G620" s="17"/>
      <c r="H620" s="17"/>
      <c r="I620" s="18">
        <v>783</v>
      </c>
      <c r="J620" s="114"/>
      <c r="K620" s="138"/>
      <c r="L620" s="151"/>
      <c r="M620" s="19"/>
    </row>
    <row r="621" spans="1:13" s="2" customFormat="1" ht="22.5" x14ac:dyDescent="0.25">
      <c r="A621" s="20"/>
      <c r="B621" s="21" t="s">
        <v>1539</v>
      </c>
      <c r="C621" s="183" t="s">
        <v>1540</v>
      </c>
      <c r="D621" s="183"/>
      <c r="E621" s="183"/>
      <c r="F621" s="22" t="s">
        <v>21</v>
      </c>
      <c r="G621" s="17" t="s">
        <v>1548</v>
      </c>
      <c r="H621" s="17"/>
      <c r="I621" s="23">
        <v>1.1399999999999999</v>
      </c>
      <c r="J621" s="109"/>
      <c r="K621" s="132"/>
      <c r="L621" s="147">
        <v>1.1399999999999999</v>
      </c>
      <c r="M621" s="24"/>
    </row>
    <row r="622" spans="1:13" s="2" customFormat="1" ht="22.5" x14ac:dyDescent="0.25">
      <c r="A622" s="20"/>
      <c r="B622" s="21" t="s">
        <v>28</v>
      </c>
      <c r="C622" s="183" t="s">
        <v>29</v>
      </c>
      <c r="D622" s="183"/>
      <c r="E622" s="183"/>
      <c r="F622" s="22" t="s">
        <v>30</v>
      </c>
      <c r="G622" s="17" t="s">
        <v>1575</v>
      </c>
      <c r="H622" s="17"/>
      <c r="I622" s="23">
        <v>0.2</v>
      </c>
      <c r="J622" s="109"/>
      <c r="K622" s="132"/>
      <c r="L622" s="147">
        <v>0.2</v>
      </c>
      <c r="M622" s="24"/>
    </row>
    <row r="623" spans="1:13" s="2" customFormat="1" ht="15" x14ac:dyDescent="0.25">
      <c r="A623" s="10" t="s">
        <v>664</v>
      </c>
      <c r="B623" s="11" t="s">
        <v>1537</v>
      </c>
      <c r="C623" s="182" t="s">
        <v>5601</v>
      </c>
      <c r="D623" s="182"/>
      <c r="E623" s="182"/>
      <c r="F623" s="10" t="s">
        <v>17</v>
      </c>
      <c r="G623" s="12">
        <v>1</v>
      </c>
      <c r="H623" s="12"/>
      <c r="I623" s="13">
        <v>339</v>
      </c>
      <c r="J623" s="72"/>
      <c r="K623" s="131"/>
      <c r="L623" s="72">
        <v>12</v>
      </c>
      <c r="M623" s="13"/>
    </row>
    <row r="624" spans="1:13" s="2" customFormat="1" ht="15" x14ac:dyDescent="0.25">
      <c r="A624" s="14"/>
      <c r="B624" s="15"/>
      <c r="C624" s="15"/>
      <c r="D624" s="15"/>
      <c r="E624" s="16" t="s">
        <v>18</v>
      </c>
      <c r="F624" s="16"/>
      <c r="G624" s="17"/>
      <c r="H624" s="17"/>
      <c r="I624" s="18">
        <v>783</v>
      </c>
      <c r="J624" s="114"/>
      <c r="K624" s="138"/>
      <c r="L624" s="151"/>
      <c r="M624" s="19"/>
    </row>
    <row r="625" spans="1:13" s="2" customFormat="1" ht="22.5" x14ac:dyDescent="0.25">
      <c r="A625" s="20"/>
      <c r="B625" s="21" t="s">
        <v>1539</v>
      </c>
      <c r="C625" s="183" t="s">
        <v>1540</v>
      </c>
      <c r="D625" s="183"/>
      <c r="E625" s="183"/>
      <c r="F625" s="22" t="s">
        <v>21</v>
      </c>
      <c r="G625" s="17" t="s">
        <v>1548</v>
      </c>
      <c r="H625" s="17"/>
      <c r="I625" s="23">
        <v>1.1399999999999999</v>
      </c>
      <c r="J625" s="109"/>
      <c r="K625" s="132"/>
      <c r="L625" s="147">
        <v>1.1399999999999999</v>
      </c>
      <c r="M625" s="24"/>
    </row>
    <row r="626" spans="1:13" s="2" customFormat="1" ht="22.5" x14ac:dyDescent="0.25">
      <c r="A626" s="20"/>
      <c r="B626" s="21" t="s">
        <v>28</v>
      </c>
      <c r="C626" s="183" t="s">
        <v>29</v>
      </c>
      <c r="D626" s="183"/>
      <c r="E626" s="183"/>
      <c r="F626" s="22" t="s">
        <v>30</v>
      </c>
      <c r="G626" s="17" t="s">
        <v>1575</v>
      </c>
      <c r="H626" s="17"/>
      <c r="I626" s="23">
        <v>0.2</v>
      </c>
      <c r="J626" s="109"/>
      <c r="K626" s="132"/>
      <c r="L626" s="147">
        <v>0.2</v>
      </c>
      <c r="M626" s="24"/>
    </row>
    <row r="627" spans="1:13" s="2" customFormat="1" ht="15" x14ac:dyDescent="0.25">
      <c r="A627" s="10" t="s">
        <v>667</v>
      </c>
      <c r="B627" s="11" t="s">
        <v>57</v>
      </c>
      <c r="C627" s="182" t="s">
        <v>5602</v>
      </c>
      <c r="D627" s="182"/>
      <c r="E627" s="182"/>
      <c r="F627" s="10" t="s">
        <v>17</v>
      </c>
      <c r="G627" s="12">
        <v>1</v>
      </c>
      <c r="H627" s="12"/>
      <c r="I627" s="13">
        <v>913</v>
      </c>
      <c r="J627" s="72"/>
      <c r="K627" s="131"/>
      <c r="L627" s="72">
        <v>75</v>
      </c>
      <c r="M627" s="13"/>
    </row>
    <row r="628" spans="1:13" s="2" customFormat="1" ht="15" x14ac:dyDescent="0.25">
      <c r="A628" s="14"/>
      <c r="B628" s="15"/>
      <c r="C628" s="15"/>
      <c r="D628" s="15"/>
      <c r="E628" s="16" t="s">
        <v>18</v>
      </c>
      <c r="F628" s="16"/>
      <c r="G628" s="17"/>
      <c r="H628" s="17"/>
      <c r="I628" s="18">
        <v>1604</v>
      </c>
      <c r="J628" s="114"/>
      <c r="K628" s="138"/>
      <c r="L628" s="151"/>
      <c r="M628" s="19"/>
    </row>
    <row r="629" spans="1:13" s="2" customFormat="1" ht="22.5" x14ac:dyDescent="0.25">
      <c r="A629" s="20"/>
      <c r="B629" s="21" t="s">
        <v>59</v>
      </c>
      <c r="C629" s="183" t="s">
        <v>60</v>
      </c>
      <c r="D629" s="183"/>
      <c r="E629" s="183"/>
      <c r="F629" s="22" t="s">
        <v>21</v>
      </c>
      <c r="G629" s="17" t="s">
        <v>1705</v>
      </c>
      <c r="H629" s="17"/>
      <c r="I629" s="23">
        <v>8.51</v>
      </c>
      <c r="J629" s="109"/>
      <c r="K629" s="132"/>
      <c r="L629" s="147">
        <v>8.51</v>
      </c>
      <c r="M629" s="24"/>
    </row>
    <row r="630" spans="1:13" s="2" customFormat="1" ht="22.5" x14ac:dyDescent="0.25">
      <c r="A630" s="20"/>
      <c r="B630" s="21" t="s">
        <v>28</v>
      </c>
      <c r="C630" s="183" t="s">
        <v>29</v>
      </c>
      <c r="D630" s="183"/>
      <c r="E630" s="183"/>
      <c r="F630" s="22" t="s">
        <v>30</v>
      </c>
      <c r="G630" s="17" t="s">
        <v>1706</v>
      </c>
      <c r="H630" s="17"/>
      <c r="I630" s="23">
        <v>0.19</v>
      </c>
      <c r="J630" s="109"/>
      <c r="K630" s="132"/>
      <c r="L630" s="147">
        <v>0.19</v>
      </c>
      <c r="M630" s="24"/>
    </row>
    <row r="631" spans="1:13" s="2" customFormat="1" ht="15" x14ac:dyDescent="0.25">
      <c r="A631" s="10" t="s">
        <v>670</v>
      </c>
      <c r="B631" s="11" t="s">
        <v>905</v>
      </c>
      <c r="C631" s="182" t="s">
        <v>1544</v>
      </c>
      <c r="D631" s="182"/>
      <c r="E631" s="182"/>
      <c r="F631" s="10" t="s">
        <v>17</v>
      </c>
      <c r="G631" s="12">
        <v>1</v>
      </c>
      <c r="H631" s="12"/>
      <c r="I631" s="13">
        <v>1392</v>
      </c>
      <c r="J631" s="72"/>
      <c r="K631" s="131"/>
      <c r="L631" s="72">
        <v>291</v>
      </c>
      <c r="M631" s="13"/>
    </row>
    <row r="632" spans="1:13" s="2" customFormat="1" ht="15" x14ac:dyDescent="0.25">
      <c r="A632" s="14"/>
      <c r="B632" s="15"/>
      <c r="C632" s="15"/>
      <c r="D632" s="15"/>
      <c r="E632" s="16" t="s">
        <v>18</v>
      </c>
      <c r="F632" s="16"/>
      <c r="G632" s="17"/>
      <c r="H632" s="17"/>
      <c r="I632" s="18">
        <v>2999</v>
      </c>
      <c r="J632" s="114"/>
      <c r="K632" s="138"/>
      <c r="L632" s="151"/>
      <c r="M632" s="19"/>
    </row>
    <row r="633" spans="1:13" s="2" customFormat="1" ht="22.5" x14ac:dyDescent="0.25">
      <c r="A633" s="20"/>
      <c r="B633" s="21" t="s">
        <v>907</v>
      </c>
      <c r="C633" s="183" t="s">
        <v>908</v>
      </c>
      <c r="D633" s="183"/>
      <c r="E633" s="183"/>
      <c r="F633" s="22" t="s">
        <v>21</v>
      </c>
      <c r="G633" s="17" t="s">
        <v>1545</v>
      </c>
      <c r="H633" s="17"/>
      <c r="I633" s="23">
        <v>0.19</v>
      </c>
      <c r="J633" s="109"/>
      <c r="K633" s="132"/>
      <c r="L633" s="147">
        <v>0.19</v>
      </c>
      <c r="M633" s="24"/>
    </row>
    <row r="634" spans="1:13" s="2" customFormat="1" ht="22.5" x14ac:dyDescent="0.25">
      <c r="A634" s="20"/>
      <c r="B634" s="21" t="s">
        <v>19</v>
      </c>
      <c r="C634" s="183" t="s">
        <v>20</v>
      </c>
      <c r="D634" s="183"/>
      <c r="E634" s="183"/>
      <c r="F634" s="22" t="s">
        <v>21</v>
      </c>
      <c r="G634" s="17" t="s">
        <v>156</v>
      </c>
      <c r="H634" s="17"/>
      <c r="I634" s="23">
        <v>0.68</v>
      </c>
      <c r="J634" s="109"/>
      <c r="K634" s="132"/>
      <c r="L634" s="147">
        <v>0.68</v>
      </c>
      <c r="M634" s="24"/>
    </row>
    <row r="635" spans="1:13" s="2" customFormat="1" ht="22.5" x14ac:dyDescent="0.25">
      <c r="A635" s="20"/>
      <c r="B635" s="21" t="s">
        <v>911</v>
      </c>
      <c r="C635" s="183" t="s">
        <v>912</v>
      </c>
      <c r="D635" s="183"/>
      <c r="E635" s="183"/>
      <c r="F635" s="22" t="s">
        <v>21</v>
      </c>
      <c r="G635" s="17" t="s">
        <v>1546</v>
      </c>
      <c r="H635" s="17"/>
      <c r="I635" s="23">
        <v>0.02</v>
      </c>
      <c r="J635" s="109"/>
      <c r="K635" s="132"/>
      <c r="L635" s="147">
        <v>0.02</v>
      </c>
      <c r="M635" s="24"/>
    </row>
    <row r="636" spans="1:13" s="2" customFormat="1" ht="22.5" x14ac:dyDescent="0.25">
      <c r="A636" s="20"/>
      <c r="B636" s="21" t="s">
        <v>23</v>
      </c>
      <c r="C636" s="183" t="s">
        <v>24</v>
      </c>
      <c r="D636" s="183"/>
      <c r="E636" s="183"/>
      <c r="F636" s="22" t="s">
        <v>21</v>
      </c>
      <c r="G636" s="17" t="s">
        <v>1547</v>
      </c>
      <c r="H636" s="17"/>
      <c r="I636" s="23">
        <v>0.78</v>
      </c>
      <c r="J636" s="109"/>
      <c r="K636" s="132"/>
      <c r="L636" s="147">
        <v>0.78</v>
      </c>
      <c r="M636" s="24"/>
    </row>
    <row r="637" spans="1:13" s="2" customFormat="1" ht="22.5" x14ac:dyDescent="0.25">
      <c r="A637" s="20"/>
      <c r="B637" s="21" t="s">
        <v>25</v>
      </c>
      <c r="C637" s="183" t="s">
        <v>26</v>
      </c>
      <c r="D637" s="183"/>
      <c r="E637" s="183"/>
      <c r="F637" s="22" t="s">
        <v>21</v>
      </c>
      <c r="G637" s="17" t="s">
        <v>1548</v>
      </c>
      <c r="H637" s="17"/>
      <c r="I637" s="23">
        <v>0.89</v>
      </c>
      <c r="J637" s="109"/>
      <c r="K637" s="132"/>
      <c r="L637" s="147">
        <v>0.89</v>
      </c>
      <c r="M637" s="24"/>
    </row>
    <row r="638" spans="1:13" s="2" customFormat="1" ht="22.5" x14ac:dyDescent="0.25">
      <c r="A638" s="20"/>
      <c r="B638" s="21" t="s">
        <v>916</v>
      </c>
      <c r="C638" s="183" t="s">
        <v>917</v>
      </c>
      <c r="D638" s="183"/>
      <c r="E638" s="183"/>
      <c r="F638" s="22" t="s">
        <v>21</v>
      </c>
      <c r="G638" s="17" t="s">
        <v>1546</v>
      </c>
      <c r="H638" s="17"/>
      <c r="I638" s="23">
        <v>0.12</v>
      </c>
      <c r="J638" s="109"/>
      <c r="K638" s="132"/>
      <c r="L638" s="147">
        <v>0.12</v>
      </c>
      <c r="M638" s="24"/>
    </row>
    <row r="639" spans="1:13" s="2" customFormat="1" ht="22.5" x14ac:dyDescent="0.25">
      <c r="A639" s="20"/>
      <c r="B639" s="21" t="s">
        <v>918</v>
      </c>
      <c r="C639" s="183" t="s">
        <v>919</v>
      </c>
      <c r="D639" s="183"/>
      <c r="E639" s="183"/>
      <c r="F639" s="22" t="s">
        <v>21</v>
      </c>
      <c r="G639" s="17" t="s">
        <v>1549</v>
      </c>
      <c r="H639" s="17"/>
      <c r="I639" s="23">
        <v>1.19</v>
      </c>
      <c r="J639" s="109"/>
      <c r="K639" s="132"/>
      <c r="L639" s="147">
        <v>1.19</v>
      </c>
      <c r="M639" s="24"/>
    </row>
    <row r="640" spans="1:13" s="2" customFormat="1" ht="22.5" x14ac:dyDescent="0.25">
      <c r="A640" s="20"/>
      <c r="B640" s="21" t="s">
        <v>871</v>
      </c>
      <c r="C640" s="183" t="s">
        <v>872</v>
      </c>
      <c r="D640" s="183"/>
      <c r="E640" s="183"/>
      <c r="F640" s="22" t="s">
        <v>216</v>
      </c>
      <c r="G640" s="17" t="s">
        <v>1550</v>
      </c>
      <c r="H640" s="17"/>
      <c r="I640" s="23">
        <v>1.07</v>
      </c>
      <c r="J640" s="109"/>
      <c r="K640" s="132"/>
      <c r="L640" s="147">
        <v>1.07</v>
      </c>
      <c r="M640" s="24"/>
    </row>
    <row r="641" spans="1:13" s="2" customFormat="1" ht="22.5" x14ac:dyDescent="0.25">
      <c r="A641" s="20"/>
      <c r="B641" s="21" t="s">
        <v>922</v>
      </c>
      <c r="C641" s="183" t="s">
        <v>923</v>
      </c>
      <c r="D641" s="183"/>
      <c r="E641" s="183"/>
      <c r="F641" s="22" t="s">
        <v>216</v>
      </c>
      <c r="G641" s="17" t="s">
        <v>1551</v>
      </c>
      <c r="H641" s="17"/>
      <c r="I641" s="23">
        <v>3.56</v>
      </c>
      <c r="J641" s="109"/>
      <c r="K641" s="132"/>
      <c r="L641" s="147">
        <v>3.56</v>
      </c>
      <c r="M641" s="24"/>
    </row>
    <row r="642" spans="1:13" s="2" customFormat="1" ht="22.5" x14ac:dyDescent="0.25">
      <c r="A642" s="20"/>
      <c r="B642" s="21" t="s">
        <v>925</v>
      </c>
      <c r="C642" s="183" t="s">
        <v>926</v>
      </c>
      <c r="D642" s="183"/>
      <c r="E642" s="183"/>
      <c r="F642" s="22" t="s">
        <v>71</v>
      </c>
      <c r="G642" s="17" t="s">
        <v>159</v>
      </c>
      <c r="H642" s="17"/>
      <c r="I642" s="23">
        <v>20.66</v>
      </c>
      <c r="J642" s="109"/>
      <c r="K642" s="132"/>
      <c r="L642" s="147">
        <v>20.66</v>
      </c>
      <c r="M642" s="24"/>
    </row>
    <row r="643" spans="1:13" s="2" customFormat="1" ht="22.5" x14ac:dyDescent="0.25">
      <c r="A643" s="20"/>
      <c r="B643" s="21" t="s">
        <v>928</v>
      </c>
      <c r="C643" s="183" t="s">
        <v>929</v>
      </c>
      <c r="D643" s="183"/>
      <c r="E643" s="183"/>
      <c r="F643" s="22" t="s">
        <v>930</v>
      </c>
      <c r="G643" s="17" t="s">
        <v>1534</v>
      </c>
      <c r="H643" s="17"/>
      <c r="I643" s="23">
        <v>3.47</v>
      </c>
      <c r="J643" s="109"/>
      <c r="K643" s="132"/>
      <c r="L643" s="147">
        <v>3.47</v>
      </c>
      <c r="M643" s="24"/>
    </row>
    <row r="644" spans="1:13" s="2" customFormat="1" ht="22.5" x14ac:dyDescent="0.25">
      <c r="A644" s="20"/>
      <c r="B644" s="21" t="s">
        <v>932</v>
      </c>
      <c r="C644" s="183" t="s">
        <v>933</v>
      </c>
      <c r="D644" s="183"/>
      <c r="E644" s="183"/>
      <c r="F644" s="22" t="s">
        <v>21</v>
      </c>
      <c r="G644" s="17" t="s">
        <v>1545</v>
      </c>
      <c r="H644" s="17"/>
      <c r="I644" s="23">
        <v>0.25</v>
      </c>
      <c r="J644" s="109"/>
      <c r="K644" s="132"/>
      <c r="L644" s="147">
        <v>0.25</v>
      </c>
      <c r="M644" s="24"/>
    </row>
    <row r="645" spans="1:13" s="2" customFormat="1" ht="22.5" x14ac:dyDescent="0.25">
      <c r="A645" s="20"/>
      <c r="B645" s="21" t="s">
        <v>28</v>
      </c>
      <c r="C645" s="183" t="s">
        <v>29</v>
      </c>
      <c r="D645" s="183"/>
      <c r="E645" s="183"/>
      <c r="F645" s="22" t="s">
        <v>30</v>
      </c>
      <c r="G645" s="17" t="s">
        <v>1552</v>
      </c>
      <c r="H645" s="17"/>
      <c r="I645" s="23">
        <v>0.65</v>
      </c>
      <c r="J645" s="109"/>
      <c r="K645" s="132"/>
      <c r="L645" s="147">
        <v>0.65</v>
      </c>
      <c r="M645" s="24"/>
    </row>
    <row r="646" spans="1:13" s="2" customFormat="1" ht="15" x14ac:dyDescent="0.25">
      <c r="A646" s="209" t="s">
        <v>5603</v>
      </c>
      <c r="B646" s="210"/>
      <c r="C646" s="210"/>
      <c r="D646" s="210"/>
      <c r="E646" s="210"/>
      <c r="F646" s="210"/>
      <c r="G646" s="210"/>
      <c r="H646" s="210"/>
      <c r="I646" s="210"/>
      <c r="J646" s="210"/>
      <c r="K646" s="210"/>
      <c r="L646" s="211"/>
      <c r="M646" s="122"/>
    </row>
    <row r="647" spans="1:13" s="2" customFormat="1" ht="22.5" x14ac:dyDescent="0.25">
      <c r="A647" s="10" t="s">
        <v>5604</v>
      </c>
      <c r="B647" s="11" t="s">
        <v>5605</v>
      </c>
      <c r="C647" s="182" t="s">
        <v>5606</v>
      </c>
      <c r="D647" s="182"/>
      <c r="E647" s="182"/>
      <c r="F647" s="10" t="s">
        <v>880</v>
      </c>
      <c r="G647" s="12">
        <v>1</v>
      </c>
      <c r="H647" s="12"/>
      <c r="I647" s="13">
        <v>695433</v>
      </c>
      <c r="J647" s="72"/>
      <c r="K647" s="131"/>
      <c r="L647" s="72"/>
      <c r="M647" s="13"/>
    </row>
    <row r="648" spans="1:13" s="2" customFormat="1" ht="22.5" x14ac:dyDescent="0.25">
      <c r="A648" s="10" t="s">
        <v>675</v>
      </c>
      <c r="B648" s="11" t="s">
        <v>1753</v>
      </c>
      <c r="C648" s="182" t="s">
        <v>5607</v>
      </c>
      <c r="D648" s="182"/>
      <c r="E648" s="182"/>
      <c r="F648" s="10" t="s">
        <v>883</v>
      </c>
      <c r="G648" s="12">
        <v>2</v>
      </c>
      <c r="H648" s="12"/>
      <c r="I648" s="13">
        <v>9980</v>
      </c>
      <c r="J648" s="72"/>
      <c r="K648" s="131"/>
      <c r="L648" s="72">
        <v>854</v>
      </c>
      <c r="M648" s="13"/>
    </row>
    <row r="649" spans="1:13" s="2" customFormat="1" ht="15" x14ac:dyDescent="0.25">
      <c r="A649" s="14"/>
      <c r="B649" s="15"/>
      <c r="C649" s="15"/>
      <c r="D649" s="15"/>
      <c r="E649" s="16" t="s">
        <v>18</v>
      </c>
      <c r="F649" s="16"/>
      <c r="G649" s="17"/>
      <c r="H649" s="17"/>
      <c r="I649" s="18">
        <v>25914</v>
      </c>
      <c r="J649" s="114"/>
      <c r="K649" s="138"/>
      <c r="L649" s="151"/>
      <c r="M649" s="19"/>
    </row>
    <row r="650" spans="1:13" s="2" customFormat="1" ht="22.5" x14ac:dyDescent="0.25">
      <c r="A650" s="20"/>
      <c r="B650" s="21" t="s">
        <v>41</v>
      </c>
      <c r="C650" s="183" t="s">
        <v>42</v>
      </c>
      <c r="D650" s="183"/>
      <c r="E650" s="183"/>
      <c r="F650" s="22" t="s">
        <v>21</v>
      </c>
      <c r="G650" s="17" t="s">
        <v>1755</v>
      </c>
      <c r="H650" s="17"/>
      <c r="I650" s="23">
        <v>46.05</v>
      </c>
      <c r="J650" s="109"/>
      <c r="K650" s="132"/>
      <c r="L650" s="147">
        <v>46.05</v>
      </c>
      <c r="M650" s="24"/>
    </row>
    <row r="651" spans="1:13" s="2" customFormat="1" ht="22.5" x14ac:dyDescent="0.25">
      <c r="A651" s="20"/>
      <c r="B651" s="21" t="s">
        <v>778</v>
      </c>
      <c r="C651" s="183" t="s">
        <v>24</v>
      </c>
      <c r="D651" s="183"/>
      <c r="E651" s="183"/>
      <c r="F651" s="22" t="s">
        <v>71</v>
      </c>
      <c r="G651" s="17" t="s">
        <v>1756</v>
      </c>
      <c r="H651" s="17"/>
      <c r="I651" s="23">
        <v>2.19</v>
      </c>
      <c r="J651" s="109"/>
      <c r="K651" s="132"/>
      <c r="L651" s="147">
        <v>2.19</v>
      </c>
      <c r="M651" s="24"/>
    </row>
    <row r="652" spans="1:13" s="2" customFormat="1" ht="22.5" x14ac:dyDescent="0.25">
      <c r="A652" s="20"/>
      <c r="B652" s="21" t="s">
        <v>884</v>
      </c>
      <c r="C652" s="183" t="s">
        <v>885</v>
      </c>
      <c r="D652" s="183"/>
      <c r="E652" s="183"/>
      <c r="F652" s="22" t="s">
        <v>71</v>
      </c>
      <c r="G652" s="17" t="s">
        <v>1757</v>
      </c>
      <c r="H652" s="17"/>
      <c r="I652" s="23">
        <v>50.24</v>
      </c>
      <c r="J652" s="109"/>
      <c r="K652" s="132"/>
      <c r="L652" s="147">
        <v>50.24</v>
      </c>
      <c r="M652" s="24"/>
    </row>
    <row r="653" spans="1:13" s="2" customFormat="1" ht="22.5" x14ac:dyDescent="0.25">
      <c r="A653" s="25" t="s">
        <v>76</v>
      </c>
      <c r="B653" s="26" t="s">
        <v>1758</v>
      </c>
      <c r="C653" s="186" t="s">
        <v>1759</v>
      </c>
      <c r="D653" s="186"/>
      <c r="E653" s="186"/>
      <c r="F653" s="27" t="s">
        <v>880</v>
      </c>
      <c r="G653" s="28" t="s">
        <v>91</v>
      </c>
      <c r="H653" s="28"/>
      <c r="I653" s="29">
        <v>0</v>
      </c>
      <c r="J653" s="110"/>
      <c r="K653" s="133"/>
      <c r="L653" s="148">
        <v>0</v>
      </c>
      <c r="M653" s="30"/>
    </row>
    <row r="654" spans="1:13" s="2" customFormat="1" ht="33.75" x14ac:dyDescent="0.25">
      <c r="A654" s="10" t="s">
        <v>678</v>
      </c>
      <c r="B654" s="11" t="s">
        <v>1761</v>
      </c>
      <c r="C654" s="182" t="s">
        <v>5608</v>
      </c>
      <c r="D654" s="182"/>
      <c r="E654" s="182"/>
      <c r="F654" s="10" t="s">
        <v>1763</v>
      </c>
      <c r="G654" s="36">
        <v>0.13600000000000001</v>
      </c>
      <c r="H654" s="36"/>
      <c r="I654" s="13">
        <v>13082</v>
      </c>
      <c r="J654" s="72"/>
      <c r="K654" s="131"/>
      <c r="L654" s="72">
        <v>811</v>
      </c>
      <c r="M654" s="13"/>
    </row>
    <row r="655" spans="1:13" s="2" customFormat="1" ht="15" x14ac:dyDescent="0.25">
      <c r="A655" s="14"/>
      <c r="B655" s="15"/>
      <c r="C655" s="15"/>
      <c r="D655" s="15"/>
      <c r="E655" s="16" t="s">
        <v>18</v>
      </c>
      <c r="F655" s="16"/>
      <c r="G655" s="17"/>
      <c r="H655" s="17"/>
      <c r="I655" s="18">
        <v>22232</v>
      </c>
      <c r="J655" s="114"/>
      <c r="K655" s="138"/>
      <c r="L655" s="151"/>
      <c r="M655" s="19"/>
    </row>
    <row r="656" spans="1:13" s="2" customFormat="1" ht="22.5" x14ac:dyDescent="0.25">
      <c r="A656" s="20"/>
      <c r="B656" s="21" t="s">
        <v>1021</v>
      </c>
      <c r="C656" s="183" t="s">
        <v>1022</v>
      </c>
      <c r="D656" s="183"/>
      <c r="E656" s="183"/>
      <c r="F656" s="22" t="s">
        <v>71</v>
      </c>
      <c r="G656" s="17" t="s">
        <v>5609</v>
      </c>
      <c r="H656" s="17"/>
      <c r="I656" s="23">
        <v>4.53</v>
      </c>
      <c r="J656" s="109"/>
      <c r="K656" s="132"/>
      <c r="L656" s="147">
        <v>4.53</v>
      </c>
      <c r="M656" s="24"/>
    </row>
    <row r="657" spans="1:13" s="2" customFormat="1" ht="22.5" x14ac:dyDescent="0.25">
      <c r="A657" s="20"/>
      <c r="B657" s="21" t="s">
        <v>335</v>
      </c>
      <c r="C657" s="183" t="s">
        <v>336</v>
      </c>
      <c r="D657" s="183"/>
      <c r="E657" s="183"/>
      <c r="F657" s="22" t="s">
        <v>282</v>
      </c>
      <c r="G657" s="17" t="s">
        <v>5610</v>
      </c>
      <c r="H657" s="17"/>
      <c r="I657" s="23">
        <v>0.4</v>
      </c>
      <c r="J657" s="109"/>
      <c r="K657" s="132"/>
      <c r="L657" s="147">
        <v>0.4</v>
      </c>
      <c r="M657" s="24"/>
    </row>
    <row r="658" spans="1:13" s="2" customFormat="1" ht="22.5" x14ac:dyDescent="0.25">
      <c r="A658" s="20"/>
      <c r="B658" s="21" t="s">
        <v>1024</v>
      </c>
      <c r="C658" s="183" t="s">
        <v>1025</v>
      </c>
      <c r="D658" s="183"/>
      <c r="E658" s="183"/>
      <c r="F658" s="22" t="s">
        <v>71</v>
      </c>
      <c r="G658" s="17" t="s">
        <v>5611</v>
      </c>
      <c r="H658" s="17"/>
      <c r="I658" s="23">
        <v>0.12</v>
      </c>
      <c r="J658" s="109"/>
      <c r="K658" s="132"/>
      <c r="L658" s="147">
        <v>0.12</v>
      </c>
      <c r="M658" s="24"/>
    </row>
    <row r="659" spans="1:13" s="2" customFormat="1" ht="22.5" x14ac:dyDescent="0.25">
      <c r="A659" s="20"/>
      <c r="B659" s="21" t="s">
        <v>1027</v>
      </c>
      <c r="C659" s="183" t="s">
        <v>1028</v>
      </c>
      <c r="D659" s="183"/>
      <c r="E659" s="183"/>
      <c r="F659" s="22" t="s">
        <v>71</v>
      </c>
      <c r="G659" s="17" t="s">
        <v>5612</v>
      </c>
      <c r="H659" s="17"/>
      <c r="I659" s="23">
        <v>12.9</v>
      </c>
      <c r="J659" s="109"/>
      <c r="K659" s="132"/>
      <c r="L659" s="147">
        <v>12.9</v>
      </c>
      <c r="M659" s="24"/>
    </row>
    <row r="660" spans="1:13" s="2" customFormat="1" ht="22.5" x14ac:dyDescent="0.25">
      <c r="A660" s="20"/>
      <c r="B660" s="21" t="s">
        <v>1768</v>
      </c>
      <c r="C660" s="183" t="s">
        <v>1769</v>
      </c>
      <c r="D660" s="183"/>
      <c r="E660" s="183"/>
      <c r="F660" s="22" t="s">
        <v>71</v>
      </c>
      <c r="G660" s="17" t="s">
        <v>5613</v>
      </c>
      <c r="H660" s="17"/>
      <c r="I660" s="23">
        <v>17.8</v>
      </c>
      <c r="J660" s="109"/>
      <c r="K660" s="132"/>
      <c r="L660" s="147">
        <v>17.8</v>
      </c>
      <c r="M660" s="24"/>
    </row>
    <row r="661" spans="1:13" s="2" customFormat="1" ht="22.5" x14ac:dyDescent="0.25">
      <c r="A661" s="25" t="s">
        <v>344</v>
      </c>
      <c r="B661" s="26" t="s">
        <v>778</v>
      </c>
      <c r="C661" s="186" t="s">
        <v>24</v>
      </c>
      <c r="D661" s="186"/>
      <c r="E661" s="186"/>
      <c r="F661" s="27" t="s">
        <v>71</v>
      </c>
      <c r="G661" s="28" t="s">
        <v>347</v>
      </c>
      <c r="H661" s="28"/>
      <c r="I661" s="29">
        <v>0</v>
      </c>
      <c r="J661" s="110"/>
      <c r="K661" s="133"/>
      <c r="L661" s="148">
        <v>0</v>
      </c>
      <c r="M661" s="30"/>
    </row>
    <row r="662" spans="1:13" s="2" customFormat="1" ht="22.5" x14ac:dyDescent="0.25">
      <c r="A662" s="20"/>
      <c r="B662" s="21" t="s">
        <v>1031</v>
      </c>
      <c r="C662" s="183" t="s">
        <v>1032</v>
      </c>
      <c r="D662" s="183"/>
      <c r="E662" s="183"/>
      <c r="F662" s="22" t="s">
        <v>71</v>
      </c>
      <c r="G662" s="17" t="s">
        <v>5614</v>
      </c>
      <c r="H662" s="17"/>
      <c r="I662" s="23">
        <v>12.34</v>
      </c>
      <c r="J662" s="109"/>
      <c r="K662" s="132"/>
      <c r="L662" s="147">
        <v>12.34</v>
      </c>
      <c r="M662" s="24"/>
    </row>
    <row r="663" spans="1:13" s="2" customFormat="1" ht="22.5" x14ac:dyDescent="0.25">
      <c r="A663" s="20"/>
      <c r="B663" s="21" t="s">
        <v>341</v>
      </c>
      <c r="C663" s="183" t="s">
        <v>342</v>
      </c>
      <c r="D663" s="183"/>
      <c r="E663" s="183"/>
      <c r="F663" s="22" t="s">
        <v>21</v>
      </c>
      <c r="G663" s="17" t="s">
        <v>5615</v>
      </c>
      <c r="H663" s="17"/>
      <c r="I663" s="23">
        <v>1.17</v>
      </c>
      <c r="J663" s="109"/>
      <c r="K663" s="132"/>
      <c r="L663" s="147">
        <v>1.17</v>
      </c>
      <c r="M663" s="24"/>
    </row>
    <row r="664" spans="1:13" s="2" customFormat="1" ht="22.5" x14ac:dyDescent="0.25">
      <c r="A664" s="25" t="s">
        <v>76</v>
      </c>
      <c r="B664" s="26" t="s">
        <v>1773</v>
      </c>
      <c r="C664" s="186" t="s">
        <v>1774</v>
      </c>
      <c r="D664" s="186"/>
      <c r="E664" s="186"/>
      <c r="F664" s="27" t="s">
        <v>71</v>
      </c>
      <c r="G664" s="28" t="s">
        <v>5616</v>
      </c>
      <c r="H664" s="28"/>
      <c r="I664" s="29">
        <v>0</v>
      </c>
      <c r="J664" s="110"/>
      <c r="K664" s="133"/>
      <c r="L664" s="148">
        <v>0</v>
      </c>
      <c r="M664" s="30"/>
    </row>
    <row r="665" spans="1:13" s="2" customFormat="1" ht="22.5" x14ac:dyDescent="0.25">
      <c r="A665" s="20"/>
      <c r="B665" s="21" t="s">
        <v>1037</v>
      </c>
      <c r="C665" s="183" t="s">
        <v>1038</v>
      </c>
      <c r="D665" s="183"/>
      <c r="E665" s="183"/>
      <c r="F665" s="22" t="s">
        <v>282</v>
      </c>
      <c r="G665" s="17" t="s">
        <v>5617</v>
      </c>
      <c r="H665" s="17"/>
      <c r="I665" s="23">
        <v>0.32</v>
      </c>
      <c r="J665" s="109"/>
      <c r="K665" s="132"/>
      <c r="L665" s="147">
        <v>0.32</v>
      </c>
      <c r="M665" s="24"/>
    </row>
    <row r="666" spans="1:13" s="2" customFormat="1" ht="22.5" x14ac:dyDescent="0.25">
      <c r="A666" s="20"/>
      <c r="B666" s="21" t="s">
        <v>1777</v>
      </c>
      <c r="C666" s="183" t="s">
        <v>1778</v>
      </c>
      <c r="D666" s="183"/>
      <c r="E666" s="183"/>
      <c r="F666" s="22" t="s">
        <v>71</v>
      </c>
      <c r="G666" s="17" t="s">
        <v>5618</v>
      </c>
      <c r="H666" s="17"/>
      <c r="I666" s="23">
        <v>34.19</v>
      </c>
      <c r="J666" s="109"/>
      <c r="K666" s="132"/>
      <c r="L666" s="147">
        <v>34.19</v>
      </c>
      <c r="M666" s="24"/>
    </row>
    <row r="667" spans="1:13" s="2" customFormat="1" ht="22.5" x14ac:dyDescent="0.25">
      <c r="A667" s="25" t="s">
        <v>76</v>
      </c>
      <c r="B667" s="26" t="s">
        <v>1043</v>
      </c>
      <c r="C667" s="186" t="s">
        <v>1044</v>
      </c>
      <c r="D667" s="186"/>
      <c r="E667" s="186"/>
      <c r="F667" s="27" t="s">
        <v>71</v>
      </c>
      <c r="G667" s="28" t="s">
        <v>5619</v>
      </c>
      <c r="H667" s="28"/>
      <c r="I667" s="29">
        <v>0</v>
      </c>
      <c r="J667" s="110"/>
      <c r="K667" s="133"/>
      <c r="L667" s="148">
        <v>0</v>
      </c>
      <c r="M667" s="30"/>
    </row>
    <row r="668" spans="1:13" s="2" customFormat="1" ht="22.5" x14ac:dyDescent="0.25">
      <c r="A668" s="20"/>
      <c r="B668" s="21" t="s">
        <v>1046</v>
      </c>
      <c r="C668" s="183" t="s">
        <v>1047</v>
      </c>
      <c r="D668" s="183"/>
      <c r="E668" s="183"/>
      <c r="F668" s="22" t="s">
        <v>1048</v>
      </c>
      <c r="G668" s="17" t="s">
        <v>5620</v>
      </c>
      <c r="H668" s="17"/>
      <c r="I668" s="23">
        <v>9.9700000000000006</v>
      </c>
      <c r="J668" s="109"/>
      <c r="K668" s="132"/>
      <c r="L668" s="147">
        <v>9.9700000000000006</v>
      </c>
      <c r="M668" s="24"/>
    </row>
    <row r="669" spans="1:13" s="2" customFormat="1" ht="15" x14ac:dyDescent="0.25">
      <c r="A669" s="206" t="s">
        <v>5621</v>
      </c>
      <c r="B669" s="207"/>
      <c r="C669" s="207"/>
      <c r="D669" s="207"/>
      <c r="E669" s="207"/>
      <c r="F669" s="207"/>
      <c r="G669" s="207"/>
      <c r="H669" s="207"/>
      <c r="I669" s="207"/>
      <c r="J669" s="207"/>
      <c r="K669" s="207"/>
      <c r="L669" s="208"/>
      <c r="M669" s="123"/>
    </row>
    <row r="670" spans="1:13" s="2" customFormat="1" ht="15" x14ac:dyDescent="0.25">
      <c r="A670" s="10" t="s">
        <v>680</v>
      </c>
      <c r="B670" s="11" t="s">
        <v>15</v>
      </c>
      <c r="C670" s="182" t="s">
        <v>5622</v>
      </c>
      <c r="D670" s="182"/>
      <c r="E670" s="182"/>
      <c r="F670" s="10" t="s">
        <v>17</v>
      </c>
      <c r="G670" s="12">
        <v>2</v>
      </c>
      <c r="H670" s="12"/>
      <c r="I670" s="13">
        <v>4312</v>
      </c>
      <c r="J670" s="72"/>
      <c r="K670" s="131"/>
      <c r="L670" s="72">
        <v>71</v>
      </c>
      <c r="M670" s="13"/>
    </row>
    <row r="671" spans="1:13" s="2" customFormat="1" ht="15" x14ac:dyDescent="0.25">
      <c r="A671" s="14"/>
      <c r="B671" s="15"/>
      <c r="C671" s="15"/>
      <c r="D671" s="15"/>
      <c r="E671" s="16" t="s">
        <v>18</v>
      </c>
      <c r="F671" s="16"/>
      <c r="G671" s="17"/>
      <c r="H671" s="17"/>
      <c r="I671" s="18">
        <v>9294</v>
      </c>
      <c r="J671" s="114"/>
      <c r="K671" s="138"/>
      <c r="L671" s="151"/>
      <c r="M671" s="19"/>
    </row>
    <row r="672" spans="1:13" s="2" customFormat="1" ht="22.5" x14ac:dyDescent="0.25">
      <c r="A672" s="20"/>
      <c r="B672" s="21" t="s">
        <v>19</v>
      </c>
      <c r="C672" s="183" t="s">
        <v>20</v>
      </c>
      <c r="D672" s="183"/>
      <c r="E672" s="183"/>
      <c r="F672" s="22" t="s">
        <v>21</v>
      </c>
      <c r="G672" s="17" t="s">
        <v>22</v>
      </c>
      <c r="H672" s="17"/>
      <c r="I672" s="23">
        <v>2.2599999999999998</v>
      </c>
      <c r="J672" s="109"/>
      <c r="K672" s="132"/>
      <c r="L672" s="147">
        <v>2.2599999999999998</v>
      </c>
      <c r="M672" s="24"/>
    </row>
    <row r="673" spans="1:13" s="2" customFormat="1" ht="22.5" x14ac:dyDescent="0.25">
      <c r="A673" s="20"/>
      <c r="B673" s="21" t="s">
        <v>23</v>
      </c>
      <c r="C673" s="183" t="s">
        <v>24</v>
      </c>
      <c r="D673" s="183"/>
      <c r="E673" s="183"/>
      <c r="F673" s="22" t="s">
        <v>21</v>
      </c>
      <c r="G673" s="17" t="s">
        <v>22</v>
      </c>
      <c r="H673" s="17"/>
      <c r="I673" s="23">
        <v>3.13</v>
      </c>
      <c r="J673" s="109"/>
      <c r="K673" s="132"/>
      <c r="L673" s="147">
        <v>3.13</v>
      </c>
      <c r="M673" s="24"/>
    </row>
    <row r="674" spans="1:13" s="2" customFormat="1" ht="22.5" x14ac:dyDescent="0.25">
      <c r="A674" s="20"/>
      <c r="B674" s="21" t="s">
        <v>25</v>
      </c>
      <c r="C674" s="183" t="s">
        <v>26</v>
      </c>
      <c r="D674" s="183"/>
      <c r="E674" s="183"/>
      <c r="F674" s="22" t="s">
        <v>21</v>
      </c>
      <c r="G674" s="17" t="s">
        <v>27</v>
      </c>
      <c r="H674" s="17"/>
      <c r="I674" s="23">
        <v>1.02</v>
      </c>
      <c r="J674" s="109"/>
      <c r="K674" s="132"/>
      <c r="L674" s="147">
        <v>1.02</v>
      </c>
      <c r="M674" s="24"/>
    </row>
    <row r="675" spans="1:13" s="2" customFormat="1" ht="22.5" x14ac:dyDescent="0.25">
      <c r="A675" s="20"/>
      <c r="B675" s="21" t="s">
        <v>28</v>
      </c>
      <c r="C675" s="183" t="s">
        <v>29</v>
      </c>
      <c r="D675" s="183"/>
      <c r="E675" s="183"/>
      <c r="F675" s="22" t="s">
        <v>30</v>
      </c>
      <c r="G675" s="17" t="s">
        <v>31</v>
      </c>
      <c r="H675" s="17"/>
      <c r="I675" s="23">
        <v>1.78</v>
      </c>
      <c r="J675" s="109"/>
      <c r="K675" s="132"/>
      <c r="L675" s="147">
        <v>1.78</v>
      </c>
      <c r="M675" s="24"/>
    </row>
    <row r="676" spans="1:13" s="2" customFormat="1" ht="15" x14ac:dyDescent="0.25">
      <c r="A676" s="10" t="s">
        <v>685</v>
      </c>
      <c r="B676" s="11" t="s">
        <v>1553</v>
      </c>
      <c r="C676" s="182" t="s">
        <v>4801</v>
      </c>
      <c r="D676" s="182"/>
      <c r="E676" s="182"/>
      <c r="F676" s="10" t="s">
        <v>17</v>
      </c>
      <c r="G676" s="12">
        <v>2</v>
      </c>
      <c r="H676" s="12"/>
      <c r="I676" s="13">
        <v>1166</v>
      </c>
      <c r="J676" s="72"/>
      <c r="K676" s="131"/>
      <c r="L676" s="72">
        <v>6</v>
      </c>
      <c r="M676" s="13"/>
    </row>
    <row r="677" spans="1:13" s="2" customFormat="1" ht="15" x14ac:dyDescent="0.25">
      <c r="A677" s="14"/>
      <c r="B677" s="15"/>
      <c r="C677" s="15"/>
      <c r="D677" s="15"/>
      <c r="E677" s="16" t="s">
        <v>18</v>
      </c>
      <c r="F677" s="16"/>
      <c r="G677" s="17"/>
      <c r="H677" s="17"/>
      <c r="I677" s="18">
        <v>2700</v>
      </c>
      <c r="J677" s="114"/>
      <c r="K677" s="138"/>
      <c r="L677" s="151"/>
      <c r="M677" s="19"/>
    </row>
    <row r="678" spans="1:13" s="2" customFormat="1" ht="22.5" x14ac:dyDescent="0.25">
      <c r="A678" s="20"/>
      <c r="B678" s="21" t="s">
        <v>28</v>
      </c>
      <c r="C678" s="183" t="s">
        <v>29</v>
      </c>
      <c r="D678" s="183"/>
      <c r="E678" s="183"/>
      <c r="F678" s="22" t="s">
        <v>30</v>
      </c>
      <c r="G678" s="17" t="s">
        <v>1555</v>
      </c>
      <c r="H678" s="17"/>
      <c r="I678" s="23">
        <v>0.68</v>
      </c>
      <c r="J678" s="109"/>
      <c r="K678" s="132"/>
      <c r="L678" s="147">
        <v>0.68</v>
      </c>
      <c r="M678" s="24"/>
    </row>
    <row r="679" spans="1:13" s="2" customFormat="1" ht="15" x14ac:dyDescent="0.25">
      <c r="A679" s="209" t="s">
        <v>5623</v>
      </c>
      <c r="B679" s="210"/>
      <c r="C679" s="210"/>
      <c r="D679" s="210"/>
      <c r="E679" s="210"/>
      <c r="F679" s="210"/>
      <c r="G679" s="210"/>
      <c r="H679" s="210"/>
      <c r="I679" s="210"/>
      <c r="J679" s="210"/>
      <c r="K679" s="210"/>
      <c r="L679" s="211"/>
      <c r="M679" s="122"/>
    </row>
    <row r="680" spans="1:13" s="2" customFormat="1" ht="15" x14ac:dyDescent="0.25">
      <c r="A680" s="206" t="s">
        <v>5624</v>
      </c>
      <c r="B680" s="207"/>
      <c r="C680" s="207"/>
      <c r="D680" s="207"/>
      <c r="E680" s="207"/>
      <c r="F680" s="207"/>
      <c r="G680" s="207"/>
      <c r="H680" s="207"/>
      <c r="I680" s="207"/>
      <c r="J680" s="207"/>
      <c r="K680" s="207"/>
      <c r="L680" s="208"/>
      <c r="M680" s="123"/>
    </row>
    <row r="681" spans="1:13" s="2" customFormat="1" ht="22.5" x14ac:dyDescent="0.25">
      <c r="A681" s="10" t="s">
        <v>5625</v>
      </c>
      <c r="B681" s="11" t="s">
        <v>5605</v>
      </c>
      <c r="C681" s="182" t="s">
        <v>5626</v>
      </c>
      <c r="D681" s="182"/>
      <c r="E681" s="182"/>
      <c r="F681" s="10" t="s">
        <v>880</v>
      </c>
      <c r="G681" s="12">
        <v>1</v>
      </c>
      <c r="H681" s="12"/>
      <c r="I681" s="13">
        <v>122484</v>
      </c>
      <c r="J681" s="72"/>
      <c r="K681" s="131"/>
      <c r="L681" s="72"/>
      <c r="M681" s="13"/>
    </row>
    <row r="682" spans="1:13" s="2" customFormat="1" ht="22.5" x14ac:dyDescent="0.25">
      <c r="A682" s="10" t="s">
        <v>691</v>
      </c>
      <c r="B682" s="11" t="s">
        <v>881</v>
      </c>
      <c r="C682" s="182" t="s">
        <v>5627</v>
      </c>
      <c r="D682" s="182"/>
      <c r="E682" s="182"/>
      <c r="F682" s="10" t="s">
        <v>883</v>
      </c>
      <c r="G682" s="12">
        <v>2</v>
      </c>
      <c r="H682" s="12"/>
      <c r="I682" s="13">
        <v>7848</v>
      </c>
      <c r="J682" s="72"/>
      <c r="K682" s="131"/>
      <c r="L682" s="72">
        <v>217</v>
      </c>
      <c r="M682" s="13"/>
    </row>
    <row r="683" spans="1:13" s="2" customFormat="1" ht="15" x14ac:dyDescent="0.25">
      <c r="A683" s="14"/>
      <c r="B683" s="15"/>
      <c r="C683" s="15"/>
      <c r="D683" s="15"/>
      <c r="E683" s="16" t="s">
        <v>18</v>
      </c>
      <c r="F683" s="16"/>
      <c r="G683" s="17"/>
      <c r="H683" s="17"/>
      <c r="I683" s="18">
        <v>22224</v>
      </c>
      <c r="J683" s="114"/>
      <c r="K683" s="138"/>
      <c r="L683" s="151"/>
      <c r="M683" s="19"/>
    </row>
    <row r="684" spans="1:13" s="2" customFormat="1" ht="22.5" x14ac:dyDescent="0.25">
      <c r="A684" s="20"/>
      <c r="B684" s="21" t="s">
        <v>884</v>
      </c>
      <c r="C684" s="183" t="s">
        <v>885</v>
      </c>
      <c r="D684" s="183"/>
      <c r="E684" s="183"/>
      <c r="F684" s="22" t="s">
        <v>71</v>
      </c>
      <c r="G684" s="17" t="s">
        <v>1531</v>
      </c>
      <c r="H684" s="17"/>
      <c r="I684" s="23">
        <v>25.12</v>
      </c>
      <c r="J684" s="109"/>
      <c r="K684" s="132"/>
      <c r="L684" s="147">
        <v>25.12</v>
      </c>
      <c r="M684" s="24"/>
    </row>
    <row r="685" spans="1:13" s="2" customFormat="1" ht="22.5" x14ac:dyDescent="0.25">
      <c r="A685" s="25" t="s">
        <v>76</v>
      </c>
      <c r="B685" s="26" t="s">
        <v>887</v>
      </c>
      <c r="C685" s="186" t="s">
        <v>888</v>
      </c>
      <c r="D685" s="186"/>
      <c r="E685" s="186"/>
      <c r="F685" s="27" t="s">
        <v>79</v>
      </c>
      <c r="G685" s="28" t="s">
        <v>91</v>
      </c>
      <c r="H685" s="28"/>
      <c r="I685" s="29">
        <v>0</v>
      </c>
      <c r="J685" s="110"/>
      <c r="K685" s="133"/>
      <c r="L685" s="148">
        <v>0</v>
      </c>
      <c r="M685" s="30"/>
    </row>
    <row r="686" spans="1:13" s="2" customFormat="1" ht="15" x14ac:dyDescent="0.25">
      <c r="A686" s="10" t="s">
        <v>696</v>
      </c>
      <c r="B686" s="11" t="s">
        <v>1715</v>
      </c>
      <c r="C686" s="182" t="s">
        <v>5628</v>
      </c>
      <c r="D686" s="182"/>
      <c r="E686" s="182"/>
      <c r="F686" s="10" t="s">
        <v>1717</v>
      </c>
      <c r="G686" s="12">
        <v>1</v>
      </c>
      <c r="H686" s="12"/>
      <c r="I686" s="13">
        <v>762</v>
      </c>
      <c r="J686" s="72"/>
      <c r="K686" s="131"/>
      <c r="L686" s="72">
        <v>126</v>
      </c>
      <c r="M686" s="13"/>
    </row>
    <row r="687" spans="1:13" s="2" customFormat="1" ht="15" x14ac:dyDescent="0.25">
      <c r="A687" s="14"/>
      <c r="B687" s="15"/>
      <c r="C687" s="15"/>
      <c r="D687" s="15"/>
      <c r="E687" s="16" t="s">
        <v>18</v>
      </c>
      <c r="F687" s="16"/>
      <c r="G687" s="17"/>
      <c r="H687" s="17"/>
      <c r="I687" s="18">
        <v>1936</v>
      </c>
      <c r="J687" s="114"/>
      <c r="K687" s="138"/>
      <c r="L687" s="151"/>
      <c r="M687" s="19"/>
    </row>
    <row r="688" spans="1:13" s="2" customFormat="1" ht="22.5" x14ac:dyDescent="0.25">
      <c r="A688" s="20"/>
      <c r="B688" s="21" t="s">
        <v>41</v>
      </c>
      <c r="C688" s="183" t="s">
        <v>42</v>
      </c>
      <c r="D688" s="183"/>
      <c r="E688" s="183"/>
      <c r="F688" s="22" t="s">
        <v>21</v>
      </c>
      <c r="G688" s="17" t="s">
        <v>1790</v>
      </c>
      <c r="H688" s="17"/>
      <c r="I688" s="23">
        <v>11.51</v>
      </c>
      <c r="J688" s="109"/>
      <c r="K688" s="132"/>
      <c r="L688" s="147">
        <v>11.51</v>
      </c>
      <c r="M688" s="24"/>
    </row>
    <row r="689" spans="1:13" s="2" customFormat="1" ht="22.5" x14ac:dyDescent="0.25">
      <c r="A689" s="20"/>
      <c r="B689" s="21" t="s">
        <v>778</v>
      </c>
      <c r="C689" s="183" t="s">
        <v>24</v>
      </c>
      <c r="D689" s="183"/>
      <c r="E689" s="183"/>
      <c r="F689" s="22" t="s">
        <v>71</v>
      </c>
      <c r="G689" s="17" t="s">
        <v>1679</v>
      </c>
      <c r="H689" s="17"/>
      <c r="I689" s="23">
        <v>3.13</v>
      </c>
      <c r="J689" s="109"/>
      <c r="K689" s="132"/>
      <c r="L689" s="147">
        <v>3.13</v>
      </c>
      <c r="M689" s="24"/>
    </row>
    <row r="690" spans="1:13" s="2" customFormat="1" ht="22.5" x14ac:dyDescent="0.25">
      <c r="A690" s="25" t="s">
        <v>76</v>
      </c>
      <c r="B690" s="26" t="s">
        <v>1719</v>
      </c>
      <c r="C690" s="186" t="s">
        <v>1720</v>
      </c>
      <c r="D690" s="186"/>
      <c r="E690" s="186"/>
      <c r="F690" s="27" t="s">
        <v>79</v>
      </c>
      <c r="G690" s="28" t="s">
        <v>944</v>
      </c>
      <c r="H690" s="28"/>
      <c r="I690" s="29">
        <v>0</v>
      </c>
      <c r="J690" s="110"/>
      <c r="K690" s="133"/>
      <c r="L690" s="148">
        <v>0</v>
      </c>
      <c r="M690" s="30"/>
    </row>
    <row r="691" spans="1:13" s="2" customFormat="1" ht="15" x14ac:dyDescent="0.25">
      <c r="A691" s="206" t="s">
        <v>5629</v>
      </c>
      <c r="B691" s="207"/>
      <c r="C691" s="207"/>
      <c r="D691" s="207"/>
      <c r="E691" s="207"/>
      <c r="F691" s="207"/>
      <c r="G691" s="207"/>
      <c r="H691" s="207"/>
      <c r="I691" s="207"/>
      <c r="J691" s="207"/>
      <c r="K691" s="207"/>
      <c r="L691" s="208"/>
      <c r="M691" s="123"/>
    </row>
    <row r="692" spans="1:13" s="2" customFormat="1" ht="15" x14ac:dyDescent="0.25">
      <c r="A692" s="10" t="s">
        <v>699</v>
      </c>
      <c r="B692" s="11" t="s">
        <v>15</v>
      </c>
      <c r="C692" s="182" t="s">
        <v>5630</v>
      </c>
      <c r="D692" s="182"/>
      <c r="E692" s="182"/>
      <c r="F692" s="10" t="s">
        <v>17</v>
      </c>
      <c r="G692" s="12">
        <v>1</v>
      </c>
      <c r="H692" s="12"/>
      <c r="I692" s="13">
        <v>2156</v>
      </c>
      <c r="J692" s="72"/>
      <c r="K692" s="131"/>
      <c r="L692" s="72">
        <v>36</v>
      </c>
      <c r="M692" s="13"/>
    </row>
    <row r="693" spans="1:13" s="2" customFormat="1" ht="15" x14ac:dyDescent="0.25">
      <c r="A693" s="14"/>
      <c r="B693" s="15"/>
      <c r="C693" s="15"/>
      <c r="D693" s="15"/>
      <c r="E693" s="16" t="s">
        <v>18</v>
      </c>
      <c r="F693" s="16"/>
      <c r="G693" s="17"/>
      <c r="H693" s="17"/>
      <c r="I693" s="18">
        <v>4647</v>
      </c>
      <c r="J693" s="114"/>
      <c r="K693" s="138"/>
      <c r="L693" s="151"/>
      <c r="M693" s="19"/>
    </row>
    <row r="694" spans="1:13" s="2" customFormat="1" ht="22.5" x14ac:dyDescent="0.25">
      <c r="A694" s="20"/>
      <c r="B694" s="21" t="s">
        <v>19</v>
      </c>
      <c r="C694" s="183" t="s">
        <v>20</v>
      </c>
      <c r="D694" s="183"/>
      <c r="E694" s="183"/>
      <c r="F694" s="22" t="s">
        <v>21</v>
      </c>
      <c r="G694" s="17" t="s">
        <v>1534</v>
      </c>
      <c r="H694" s="17"/>
      <c r="I694" s="23">
        <v>1.1299999999999999</v>
      </c>
      <c r="J694" s="109"/>
      <c r="K694" s="132"/>
      <c r="L694" s="147">
        <v>1.1299999999999999</v>
      </c>
      <c r="M694" s="24"/>
    </row>
    <row r="695" spans="1:13" s="2" customFormat="1" ht="22.5" x14ac:dyDescent="0.25">
      <c r="A695" s="20"/>
      <c r="B695" s="21" t="s">
        <v>23</v>
      </c>
      <c r="C695" s="183" t="s">
        <v>24</v>
      </c>
      <c r="D695" s="183"/>
      <c r="E695" s="183"/>
      <c r="F695" s="22" t="s">
        <v>21</v>
      </c>
      <c r="G695" s="17" t="s">
        <v>1534</v>
      </c>
      <c r="H695" s="17"/>
      <c r="I695" s="23">
        <v>1.56</v>
      </c>
      <c r="J695" s="109"/>
      <c r="K695" s="132"/>
      <c r="L695" s="147">
        <v>1.56</v>
      </c>
      <c r="M695" s="24"/>
    </row>
    <row r="696" spans="1:13" s="2" customFormat="1" ht="22.5" x14ac:dyDescent="0.25">
      <c r="A696" s="20"/>
      <c r="B696" s="21" t="s">
        <v>25</v>
      </c>
      <c r="C696" s="183" t="s">
        <v>26</v>
      </c>
      <c r="D696" s="183"/>
      <c r="E696" s="183"/>
      <c r="F696" s="22" t="s">
        <v>21</v>
      </c>
      <c r="G696" s="17" t="s">
        <v>1535</v>
      </c>
      <c r="H696" s="17"/>
      <c r="I696" s="23">
        <v>0.51</v>
      </c>
      <c r="J696" s="109"/>
      <c r="K696" s="132"/>
      <c r="L696" s="147">
        <v>0.51</v>
      </c>
      <c r="M696" s="24"/>
    </row>
    <row r="697" spans="1:13" s="2" customFormat="1" ht="22.5" x14ac:dyDescent="0.25">
      <c r="A697" s="20"/>
      <c r="B697" s="21" t="s">
        <v>28</v>
      </c>
      <c r="C697" s="183" t="s">
        <v>29</v>
      </c>
      <c r="D697" s="183"/>
      <c r="E697" s="183"/>
      <c r="F697" s="22" t="s">
        <v>30</v>
      </c>
      <c r="G697" s="17" t="s">
        <v>1536</v>
      </c>
      <c r="H697" s="17"/>
      <c r="I697" s="23">
        <v>0.89</v>
      </c>
      <c r="J697" s="109"/>
      <c r="K697" s="132"/>
      <c r="L697" s="147">
        <v>0.89</v>
      </c>
      <c r="M697" s="24"/>
    </row>
    <row r="698" spans="1:13" s="2" customFormat="1" ht="15" x14ac:dyDescent="0.25">
      <c r="A698" s="10" t="s">
        <v>702</v>
      </c>
      <c r="B698" s="11" t="s">
        <v>1581</v>
      </c>
      <c r="C698" s="182" t="s">
        <v>1582</v>
      </c>
      <c r="D698" s="182"/>
      <c r="E698" s="182"/>
      <c r="F698" s="10" t="s">
        <v>216</v>
      </c>
      <c r="G698" s="31">
        <v>0.02</v>
      </c>
      <c r="H698" s="31"/>
      <c r="I698" s="13">
        <v>816</v>
      </c>
      <c r="J698" s="72"/>
      <c r="K698" s="131"/>
      <c r="L698" s="72">
        <v>40</v>
      </c>
      <c r="M698" s="13"/>
    </row>
    <row r="699" spans="1:13" s="2" customFormat="1" ht="15" x14ac:dyDescent="0.25">
      <c r="A699" s="14"/>
      <c r="B699" s="15"/>
      <c r="C699" s="15"/>
      <c r="D699" s="15"/>
      <c r="E699" s="16" t="s">
        <v>18</v>
      </c>
      <c r="F699" s="16"/>
      <c r="G699" s="17"/>
      <c r="H699" s="17"/>
      <c r="I699" s="18">
        <v>1950</v>
      </c>
      <c r="J699" s="114"/>
      <c r="K699" s="138"/>
      <c r="L699" s="151"/>
      <c r="M699" s="19"/>
    </row>
    <row r="700" spans="1:13" s="2" customFormat="1" ht="22.5" x14ac:dyDescent="0.25">
      <c r="A700" s="20"/>
      <c r="B700" s="21" t="s">
        <v>1583</v>
      </c>
      <c r="C700" s="183" t="s">
        <v>1584</v>
      </c>
      <c r="D700" s="183"/>
      <c r="E700" s="183"/>
      <c r="F700" s="22" t="s">
        <v>71</v>
      </c>
      <c r="G700" s="17" t="s">
        <v>1585</v>
      </c>
      <c r="H700" s="17"/>
      <c r="I700" s="23">
        <v>1.46</v>
      </c>
      <c r="J700" s="109"/>
      <c r="K700" s="132"/>
      <c r="L700" s="147">
        <v>1.46</v>
      </c>
      <c r="M700" s="24"/>
    </row>
    <row r="701" spans="1:13" s="2" customFormat="1" ht="22.5" x14ac:dyDescent="0.25">
      <c r="A701" s="20"/>
      <c r="B701" s="21" t="s">
        <v>19</v>
      </c>
      <c r="C701" s="183" t="s">
        <v>20</v>
      </c>
      <c r="D701" s="183"/>
      <c r="E701" s="183"/>
      <c r="F701" s="22" t="s">
        <v>21</v>
      </c>
      <c r="G701" s="17" t="s">
        <v>1586</v>
      </c>
      <c r="H701" s="17"/>
      <c r="I701" s="23">
        <v>0.01</v>
      </c>
      <c r="J701" s="109"/>
      <c r="K701" s="132"/>
      <c r="L701" s="147">
        <v>0.01</v>
      </c>
      <c r="M701" s="24"/>
    </row>
    <row r="702" spans="1:13" s="2" customFormat="1" ht="22.5" x14ac:dyDescent="0.25">
      <c r="A702" s="20"/>
      <c r="B702" s="21" t="s">
        <v>23</v>
      </c>
      <c r="C702" s="183" t="s">
        <v>24</v>
      </c>
      <c r="D702" s="183"/>
      <c r="E702" s="183"/>
      <c r="F702" s="22" t="s">
        <v>21</v>
      </c>
      <c r="G702" s="17" t="s">
        <v>1587</v>
      </c>
      <c r="H702" s="17"/>
      <c r="I702" s="23">
        <v>1.1100000000000001</v>
      </c>
      <c r="J702" s="109"/>
      <c r="K702" s="132"/>
      <c r="L702" s="147">
        <v>1.1100000000000001</v>
      </c>
      <c r="M702" s="24"/>
    </row>
    <row r="703" spans="1:13" s="2" customFormat="1" ht="22.5" x14ac:dyDescent="0.25">
      <c r="A703" s="20"/>
      <c r="B703" s="21" t="s">
        <v>1588</v>
      </c>
      <c r="C703" s="183" t="s">
        <v>1589</v>
      </c>
      <c r="D703" s="183"/>
      <c r="E703" s="183"/>
      <c r="F703" s="22" t="s">
        <v>71</v>
      </c>
      <c r="G703" s="17" t="s">
        <v>1590</v>
      </c>
      <c r="H703" s="17"/>
      <c r="I703" s="23">
        <v>1.58</v>
      </c>
      <c r="J703" s="109"/>
      <c r="K703" s="132"/>
      <c r="L703" s="147">
        <v>1.58</v>
      </c>
      <c r="M703" s="24"/>
    </row>
    <row r="704" spans="1:13" s="2" customFormat="1" ht="22.5" x14ac:dyDescent="0.25">
      <c r="A704" s="20"/>
      <c r="B704" s="21" t="s">
        <v>28</v>
      </c>
      <c r="C704" s="183" t="s">
        <v>29</v>
      </c>
      <c r="D704" s="183"/>
      <c r="E704" s="183"/>
      <c r="F704" s="22" t="s">
        <v>30</v>
      </c>
      <c r="G704" s="17" t="s">
        <v>1591</v>
      </c>
      <c r="H704" s="17"/>
      <c r="I704" s="23">
        <v>0.46</v>
      </c>
      <c r="J704" s="109"/>
      <c r="K704" s="132"/>
      <c r="L704" s="147">
        <v>0.46</v>
      </c>
      <c r="M704" s="24"/>
    </row>
    <row r="705" spans="1:13" s="2" customFormat="1" ht="15" x14ac:dyDescent="0.25">
      <c r="A705" s="209" t="s">
        <v>5631</v>
      </c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1"/>
      <c r="M705" s="122"/>
    </row>
    <row r="706" spans="1:13" s="2" customFormat="1" ht="15" x14ac:dyDescent="0.25">
      <c r="A706" s="206" t="s">
        <v>5158</v>
      </c>
      <c r="B706" s="207"/>
      <c r="C706" s="207"/>
      <c r="D706" s="207"/>
      <c r="E706" s="207"/>
      <c r="F706" s="207"/>
      <c r="G706" s="207"/>
      <c r="H706" s="207"/>
      <c r="I706" s="207"/>
      <c r="J706" s="207"/>
      <c r="K706" s="207"/>
      <c r="L706" s="208"/>
      <c r="M706" s="123"/>
    </row>
    <row r="707" spans="1:13" s="2" customFormat="1" ht="22.5" x14ac:dyDescent="0.25">
      <c r="A707" s="10" t="s">
        <v>5632</v>
      </c>
      <c r="B707" s="11" t="s">
        <v>5605</v>
      </c>
      <c r="C707" s="182" t="s">
        <v>5160</v>
      </c>
      <c r="D707" s="182"/>
      <c r="E707" s="182"/>
      <c r="F707" s="10" t="s">
        <v>880</v>
      </c>
      <c r="G707" s="12">
        <v>1</v>
      </c>
      <c r="H707" s="12"/>
      <c r="I707" s="13">
        <v>129829</v>
      </c>
      <c r="J707" s="72"/>
      <c r="K707" s="131"/>
      <c r="L707" s="72"/>
      <c r="M707" s="13"/>
    </row>
    <row r="708" spans="1:13" s="2" customFormat="1" ht="22.5" x14ac:dyDescent="0.25">
      <c r="A708" s="10" t="s">
        <v>710</v>
      </c>
      <c r="B708" s="11" t="s">
        <v>881</v>
      </c>
      <c r="C708" s="182" t="s">
        <v>5161</v>
      </c>
      <c r="D708" s="182"/>
      <c r="E708" s="182"/>
      <c r="F708" s="10" t="s">
        <v>883</v>
      </c>
      <c r="G708" s="12">
        <v>1</v>
      </c>
      <c r="H708" s="12"/>
      <c r="I708" s="13">
        <v>3924</v>
      </c>
      <c r="J708" s="72"/>
      <c r="K708" s="131"/>
      <c r="L708" s="72">
        <v>108</v>
      </c>
      <c r="M708" s="13"/>
    </row>
    <row r="709" spans="1:13" s="2" customFormat="1" ht="15" x14ac:dyDescent="0.25">
      <c r="A709" s="14"/>
      <c r="B709" s="15"/>
      <c r="C709" s="15"/>
      <c r="D709" s="15"/>
      <c r="E709" s="16" t="s">
        <v>18</v>
      </c>
      <c r="F709" s="16"/>
      <c r="G709" s="17"/>
      <c r="H709" s="17"/>
      <c r="I709" s="18">
        <v>11111</v>
      </c>
      <c r="J709" s="114"/>
      <c r="K709" s="138"/>
      <c r="L709" s="151"/>
      <c r="M709" s="19"/>
    </row>
    <row r="710" spans="1:13" s="2" customFormat="1" ht="22.5" x14ac:dyDescent="0.25">
      <c r="A710" s="20"/>
      <c r="B710" s="21" t="s">
        <v>884</v>
      </c>
      <c r="C710" s="183" t="s">
        <v>885</v>
      </c>
      <c r="D710" s="183"/>
      <c r="E710" s="183"/>
      <c r="F710" s="22" t="s">
        <v>71</v>
      </c>
      <c r="G710" s="17" t="s">
        <v>943</v>
      </c>
      <c r="H710" s="17"/>
      <c r="I710" s="23">
        <v>12.56</v>
      </c>
      <c r="J710" s="109"/>
      <c r="K710" s="132"/>
      <c r="L710" s="147">
        <v>12.56</v>
      </c>
      <c r="M710" s="24"/>
    </row>
    <row r="711" spans="1:13" s="2" customFormat="1" ht="22.5" x14ac:dyDescent="0.25">
      <c r="A711" s="25" t="s">
        <v>76</v>
      </c>
      <c r="B711" s="26" t="s">
        <v>887</v>
      </c>
      <c r="C711" s="186" t="s">
        <v>888</v>
      </c>
      <c r="D711" s="186"/>
      <c r="E711" s="186"/>
      <c r="F711" s="27" t="s">
        <v>79</v>
      </c>
      <c r="G711" s="28" t="s">
        <v>944</v>
      </c>
      <c r="H711" s="28"/>
      <c r="I711" s="29">
        <v>0</v>
      </c>
      <c r="J711" s="110"/>
      <c r="K711" s="133"/>
      <c r="L711" s="148">
        <v>0</v>
      </c>
      <c r="M711" s="30"/>
    </row>
    <row r="712" spans="1:13" s="2" customFormat="1" ht="15" x14ac:dyDescent="0.25">
      <c r="A712" s="10" t="s">
        <v>713</v>
      </c>
      <c r="B712" s="11" t="s">
        <v>1715</v>
      </c>
      <c r="C712" s="182" t="s">
        <v>1800</v>
      </c>
      <c r="D712" s="182"/>
      <c r="E712" s="182"/>
      <c r="F712" s="10" t="s">
        <v>1717</v>
      </c>
      <c r="G712" s="12">
        <v>1</v>
      </c>
      <c r="H712" s="12"/>
      <c r="I712" s="13">
        <v>762</v>
      </c>
      <c r="J712" s="72"/>
      <c r="K712" s="131"/>
      <c r="L712" s="72">
        <v>126</v>
      </c>
      <c r="M712" s="13"/>
    </row>
    <row r="713" spans="1:13" s="2" customFormat="1" ht="15" x14ac:dyDescent="0.25">
      <c r="A713" s="14"/>
      <c r="B713" s="15"/>
      <c r="C713" s="15"/>
      <c r="D713" s="15"/>
      <c r="E713" s="16" t="s">
        <v>18</v>
      </c>
      <c r="F713" s="16"/>
      <c r="G713" s="17"/>
      <c r="H713" s="17"/>
      <c r="I713" s="18">
        <v>1936</v>
      </c>
      <c r="J713" s="114"/>
      <c r="K713" s="138"/>
      <c r="L713" s="151"/>
      <c r="M713" s="19"/>
    </row>
    <row r="714" spans="1:13" s="2" customFormat="1" ht="22.5" x14ac:dyDescent="0.25">
      <c r="A714" s="20"/>
      <c r="B714" s="21" t="s">
        <v>41</v>
      </c>
      <c r="C714" s="183" t="s">
        <v>42</v>
      </c>
      <c r="D714" s="183"/>
      <c r="E714" s="183"/>
      <c r="F714" s="22" t="s">
        <v>21</v>
      </c>
      <c r="G714" s="17" t="s">
        <v>1790</v>
      </c>
      <c r="H714" s="17"/>
      <c r="I714" s="23">
        <v>11.51</v>
      </c>
      <c r="J714" s="109"/>
      <c r="K714" s="132"/>
      <c r="L714" s="147">
        <v>11.51</v>
      </c>
      <c r="M714" s="24"/>
    </row>
    <row r="715" spans="1:13" s="2" customFormat="1" ht="22.5" x14ac:dyDescent="0.25">
      <c r="A715" s="20"/>
      <c r="B715" s="21" t="s">
        <v>778</v>
      </c>
      <c r="C715" s="183" t="s">
        <v>24</v>
      </c>
      <c r="D715" s="183"/>
      <c r="E715" s="183"/>
      <c r="F715" s="22" t="s">
        <v>71</v>
      </c>
      <c r="G715" s="17" t="s">
        <v>1679</v>
      </c>
      <c r="H715" s="17"/>
      <c r="I715" s="23">
        <v>3.13</v>
      </c>
      <c r="J715" s="109"/>
      <c r="K715" s="132"/>
      <c r="L715" s="147">
        <v>3.13</v>
      </c>
      <c r="M715" s="24"/>
    </row>
    <row r="716" spans="1:13" s="2" customFormat="1" ht="22.5" x14ac:dyDescent="0.25">
      <c r="A716" s="25" t="s">
        <v>76</v>
      </c>
      <c r="B716" s="26" t="s">
        <v>1719</v>
      </c>
      <c r="C716" s="186" t="s">
        <v>1720</v>
      </c>
      <c r="D716" s="186"/>
      <c r="E716" s="186"/>
      <c r="F716" s="27" t="s">
        <v>79</v>
      </c>
      <c r="G716" s="28" t="s">
        <v>944</v>
      </c>
      <c r="H716" s="28"/>
      <c r="I716" s="29">
        <v>0</v>
      </c>
      <c r="J716" s="110"/>
      <c r="K716" s="133"/>
      <c r="L716" s="148">
        <v>0</v>
      </c>
      <c r="M716" s="30"/>
    </row>
    <row r="717" spans="1:13" s="2" customFormat="1" ht="15" x14ac:dyDescent="0.25">
      <c r="A717" s="206" t="s">
        <v>4670</v>
      </c>
      <c r="B717" s="207"/>
      <c r="C717" s="207"/>
      <c r="D717" s="207"/>
      <c r="E717" s="207"/>
      <c r="F717" s="207"/>
      <c r="G717" s="207"/>
      <c r="H717" s="207"/>
      <c r="I717" s="207"/>
      <c r="J717" s="207"/>
      <c r="K717" s="207"/>
      <c r="L717" s="208"/>
      <c r="M717" s="123"/>
    </row>
    <row r="718" spans="1:13" s="2" customFormat="1" ht="15" x14ac:dyDescent="0.25">
      <c r="A718" s="10" t="s">
        <v>716</v>
      </c>
      <c r="B718" s="11" t="s">
        <v>1537</v>
      </c>
      <c r="C718" s="182" t="s">
        <v>5165</v>
      </c>
      <c r="D718" s="182"/>
      <c r="E718" s="182"/>
      <c r="F718" s="10" t="s">
        <v>17</v>
      </c>
      <c r="G718" s="12">
        <v>1</v>
      </c>
      <c r="H718" s="12"/>
      <c r="I718" s="13">
        <v>339</v>
      </c>
      <c r="J718" s="72"/>
      <c r="K718" s="131"/>
      <c r="L718" s="72">
        <v>12</v>
      </c>
      <c r="M718" s="13"/>
    </row>
    <row r="719" spans="1:13" s="2" customFormat="1" ht="15" x14ac:dyDescent="0.25">
      <c r="A719" s="14"/>
      <c r="B719" s="15"/>
      <c r="C719" s="15"/>
      <c r="D719" s="15"/>
      <c r="E719" s="16" t="s">
        <v>18</v>
      </c>
      <c r="F719" s="16"/>
      <c r="G719" s="17"/>
      <c r="H719" s="17"/>
      <c r="I719" s="18">
        <v>783</v>
      </c>
      <c r="J719" s="114"/>
      <c r="K719" s="138"/>
      <c r="L719" s="151"/>
      <c r="M719" s="19"/>
    </row>
    <row r="720" spans="1:13" s="2" customFormat="1" ht="22.5" x14ac:dyDescent="0.25">
      <c r="A720" s="20"/>
      <c r="B720" s="21" t="s">
        <v>1539</v>
      </c>
      <c r="C720" s="183" t="s">
        <v>1540</v>
      </c>
      <c r="D720" s="183"/>
      <c r="E720" s="183"/>
      <c r="F720" s="22" t="s">
        <v>21</v>
      </c>
      <c r="G720" s="17" t="s">
        <v>1548</v>
      </c>
      <c r="H720" s="17"/>
      <c r="I720" s="23">
        <v>1.1399999999999999</v>
      </c>
      <c r="J720" s="109"/>
      <c r="K720" s="132"/>
      <c r="L720" s="147">
        <v>1.1399999999999999</v>
      </c>
      <c r="M720" s="24"/>
    </row>
    <row r="721" spans="1:13" s="2" customFormat="1" ht="22.5" x14ac:dyDescent="0.25">
      <c r="A721" s="20"/>
      <c r="B721" s="21" t="s">
        <v>28</v>
      </c>
      <c r="C721" s="183" t="s">
        <v>29</v>
      </c>
      <c r="D721" s="183"/>
      <c r="E721" s="183"/>
      <c r="F721" s="22" t="s">
        <v>30</v>
      </c>
      <c r="G721" s="17" t="s">
        <v>1575</v>
      </c>
      <c r="H721" s="17"/>
      <c r="I721" s="23">
        <v>0.2</v>
      </c>
      <c r="J721" s="109"/>
      <c r="K721" s="132"/>
      <c r="L721" s="147">
        <v>0.2</v>
      </c>
      <c r="M721" s="24"/>
    </row>
    <row r="722" spans="1:13" s="2" customFormat="1" ht="15" x14ac:dyDescent="0.25">
      <c r="A722" s="209" t="s">
        <v>5633</v>
      </c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1"/>
      <c r="M722" s="122"/>
    </row>
    <row r="723" spans="1:13" s="2" customFormat="1" ht="22.5" x14ac:dyDescent="0.25">
      <c r="A723" s="10" t="s">
        <v>5634</v>
      </c>
      <c r="B723" s="11" t="s">
        <v>5605</v>
      </c>
      <c r="C723" s="182" t="s">
        <v>5635</v>
      </c>
      <c r="D723" s="182"/>
      <c r="E723" s="182"/>
      <c r="F723" s="10" t="s">
        <v>880</v>
      </c>
      <c r="G723" s="12">
        <v>1</v>
      </c>
      <c r="H723" s="12"/>
      <c r="I723" s="13">
        <v>764198</v>
      </c>
      <c r="J723" s="72"/>
      <c r="K723" s="131"/>
      <c r="L723" s="72"/>
      <c r="M723" s="13"/>
    </row>
    <row r="724" spans="1:13" s="2" customFormat="1" ht="22.5" x14ac:dyDescent="0.25">
      <c r="A724" s="10" t="s">
        <v>723</v>
      </c>
      <c r="B724" s="11" t="s">
        <v>1753</v>
      </c>
      <c r="C724" s="182" t="s">
        <v>5636</v>
      </c>
      <c r="D724" s="182"/>
      <c r="E724" s="182"/>
      <c r="F724" s="10" t="s">
        <v>883</v>
      </c>
      <c r="G724" s="12">
        <v>1</v>
      </c>
      <c r="H724" s="12"/>
      <c r="I724" s="13">
        <v>4990</v>
      </c>
      <c r="J724" s="72"/>
      <c r="K724" s="131"/>
      <c r="L724" s="72">
        <v>426</v>
      </c>
      <c r="M724" s="13"/>
    </row>
    <row r="725" spans="1:13" s="2" customFormat="1" ht="15" x14ac:dyDescent="0.25">
      <c r="A725" s="14"/>
      <c r="B725" s="15"/>
      <c r="C725" s="15"/>
      <c r="D725" s="15"/>
      <c r="E725" s="16" t="s">
        <v>18</v>
      </c>
      <c r="F725" s="16"/>
      <c r="G725" s="17"/>
      <c r="H725" s="17"/>
      <c r="I725" s="18">
        <v>12957</v>
      </c>
      <c r="J725" s="114"/>
      <c r="K725" s="138"/>
      <c r="L725" s="151"/>
      <c r="M725" s="19"/>
    </row>
    <row r="726" spans="1:13" s="2" customFormat="1" ht="22.5" x14ac:dyDescent="0.25">
      <c r="A726" s="20"/>
      <c r="B726" s="21" t="s">
        <v>41</v>
      </c>
      <c r="C726" s="183" t="s">
        <v>42</v>
      </c>
      <c r="D726" s="183"/>
      <c r="E726" s="183"/>
      <c r="F726" s="22" t="s">
        <v>21</v>
      </c>
      <c r="G726" s="17" t="s">
        <v>1844</v>
      </c>
      <c r="H726" s="17"/>
      <c r="I726" s="23">
        <v>23.03</v>
      </c>
      <c r="J726" s="109"/>
      <c r="K726" s="132"/>
      <c r="L726" s="147">
        <v>23.03</v>
      </c>
      <c r="M726" s="24"/>
    </row>
    <row r="727" spans="1:13" s="2" customFormat="1" ht="22.5" x14ac:dyDescent="0.25">
      <c r="A727" s="20"/>
      <c r="B727" s="21" t="s">
        <v>778</v>
      </c>
      <c r="C727" s="183" t="s">
        <v>24</v>
      </c>
      <c r="D727" s="183"/>
      <c r="E727" s="183"/>
      <c r="F727" s="22" t="s">
        <v>71</v>
      </c>
      <c r="G727" s="17" t="s">
        <v>1845</v>
      </c>
      <c r="H727" s="17"/>
      <c r="I727" s="23">
        <v>1.0900000000000001</v>
      </c>
      <c r="J727" s="109"/>
      <c r="K727" s="132"/>
      <c r="L727" s="147">
        <v>1.0900000000000001</v>
      </c>
      <c r="M727" s="24"/>
    </row>
    <row r="728" spans="1:13" s="2" customFormat="1" ht="22.5" x14ac:dyDescent="0.25">
      <c r="A728" s="20"/>
      <c r="B728" s="21" t="s">
        <v>884</v>
      </c>
      <c r="C728" s="183" t="s">
        <v>885</v>
      </c>
      <c r="D728" s="183"/>
      <c r="E728" s="183"/>
      <c r="F728" s="22" t="s">
        <v>71</v>
      </c>
      <c r="G728" s="17" t="s">
        <v>1846</v>
      </c>
      <c r="H728" s="17"/>
      <c r="I728" s="23">
        <v>25.12</v>
      </c>
      <c r="J728" s="109"/>
      <c r="K728" s="132"/>
      <c r="L728" s="147">
        <v>25.12</v>
      </c>
      <c r="M728" s="24"/>
    </row>
    <row r="729" spans="1:13" s="2" customFormat="1" ht="22.5" x14ac:dyDescent="0.25">
      <c r="A729" s="25" t="s">
        <v>76</v>
      </c>
      <c r="B729" s="26" t="s">
        <v>1758</v>
      </c>
      <c r="C729" s="186" t="s">
        <v>1759</v>
      </c>
      <c r="D729" s="186"/>
      <c r="E729" s="186"/>
      <c r="F729" s="27" t="s">
        <v>880</v>
      </c>
      <c r="G729" s="28" t="s">
        <v>944</v>
      </c>
      <c r="H729" s="28"/>
      <c r="I729" s="29">
        <v>0</v>
      </c>
      <c r="J729" s="110"/>
      <c r="K729" s="133"/>
      <c r="L729" s="148">
        <v>0</v>
      </c>
      <c r="M729" s="30"/>
    </row>
    <row r="730" spans="1:13" s="2" customFormat="1" ht="33.75" x14ac:dyDescent="0.25">
      <c r="A730" s="10" t="s">
        <v>742</v>
      </c>
      <c r="B730" s="11" t="s">
        <v>1761</v>
      </c>
      <c r="C730" s="182" t="s">
        <v>5637</v>
      </c>
      <c r="D730" s="182"/>
      <c r="E730" s="182"/>
      <c r="F730" s="10" t="s">
        <v>1763</v>
      </c>
      <c r="G730" s="36">
        <v>6.8000000000000005E-2</v>
      </c>
      <c r="H730" s="36"/>
      <c r="I730" s="13">
        <v>6541</v>
      </c>
      <c r="J730" s="72"/>
      <c r="K730" s="131"/>
      <c r="L730" s="72">
        <v>406</v>
      </c>
      <c r="M730" s="13"/>
    </row>
    <row r="731" spans="1:13" s="2" customFormat="1" ht="15" x14ac:dyDescent="0.25">
      <c r="A731" s="14"/>
      <c r="B731" s="15"/>
      <c r="C731" s="15"/>
      <c r="D731" s="15"/>
      <c r="E731" s="16" t="s">
        <v>18</v>
      </c>
      <c r="F731" s="16"/>
      <c r="G731" s="17"/>
      <c r="H731" s="17"/>
      <c r="I731" s="18">
        <v>11116</v>
      </c>
      <c r="J731" s="114"/>
      <c r="K731" s="138"/>
      <c r="L731" s="151"/>
      <c r="M731" s="19"/>
    </row>
    <row r="732" spans="1:13" s="2" customFormat="1" ht="22.5" x14ac:dyDescent="0.25">
      <c r="A732" s="20"/>
      <c r="B732" s="21" t="s">
        <v>1021</v>
      </c>
      <c r="C732" s="183" t="s">
        <v>1022</v>
      </c>
      <c r="D732" s="183"/>
      <c r="E732" s="183"/>
      <c r="F732" s="22" t="s">
        <v>71</v>
      </c>
      <c r="G732" s="17" t="s">
        <v>4196</v>
      </c>
      <c r="H732" s="17"/>
      <c r="I732" s="23">
        <v>2.27</v>
      </c>
      <c r="J732" s="109"/>
      <c r="K732" s="132"/>
      <c r="L732" s="147">
        <v>2.27</v>
      </c>
      <c r="M732" s="24"/>
    </row>
    <row r="733" spans="1:13" s="2" customFormat="1" ht="22.5" x14ac:dyDescent="0.25">
      <c r="A733" s="20"/>
      <c r="B733" s="21" t="s">
        <v>335</v>
      </c>
      <c r="C733" s="183" t="s">
        <v>336</v>
      </c>
      <c r="D733" s="183"/>
      <c r="E733" s="183"/>
      <c r="F733" s="22" t="s">
        <v>282</v>
      </c>
      <c r="G733" s="17" t="s">
        <v>4197</v>
      </c>
      <c r="H733" s="17"/>
      <c r="I733" s="23">
        <v>0.2</v>
      </c>
      <c r="J733" s="109"/>
      <c r="K733" s="132"/>
      <c r="L733" s="147">
        <v>0.2</v>
      </c>
      <c r="M733" s="24"/>
    </row>
    <row r="734" spans="1:13" s="2" customFormat="1" ht="22.5" x14ac:dyDescent="0.25">
      <c r="A734" s="20"/>
      <c r="B734" s="21" t="s">
        <v>1024</v>
      </c>
      <c r="C734" s="183" t="s">
        <v>1025</v>
      </c>
      <c r="D734" s="183"/>
      <c r="E734" s="183"/>
      <c r="F734" s="22" t="s">
        <v>71</v>
      </c>
      <c r="G734" s="17" t="s">
        <v>4198</v>
      </c>
      <c r="H734" s="17"/>
      <c r="I734" s="23">
        <v>0.06</v>
      </c>
      <c r="J734" s="109"/>
      <c r="K734" s="132"/>
      <c r="L734" s="147">
        <v>0.06</v>
      </c>
      <c r="M734" s="24"/>
    </row>
    <row r="735" spans="1:13" s="2" customFormat="1" ht="22.5" x14ac:dyDescent="0.25">
      <c r="A735" s="20"/>
      <c r="B735" s="21" t="s">
        <v>1027</v>
      </c>
      <c r="C735" s="183" t="s">
        <v>1028</v>
      </c>
      <c r="D735" s="183"/>
      <c r="E735" s="183"/>
      <c r="F735" s="22" t="s">
        <v>71</v>
      </c>
      <c r="G735" s="17" t="s">
        <v>4199</v>
      </c>
      <c r="H735" s="17"/>
      <c r="I735" s="23">
        <v>6.45</v>
      </c>
      <c r="J735" s="109"/>
      <c r="K735" s="132"/>
      <c r="L735" s="147">
        <v>6.45</v>
      </c>
      <c r="M735" s="24"/>
    </row>
    <row r="736" spans="1:13" s="2" customFormat="1" ht="22.5" x14ac:dyDescent="0.25">
      <c r="A736" s="20"/>
      <c r="B736" s="21" t="s">
        <v>1768</v>
      </c>
      <c r="C736" s="183" t="s">
        <v>1769</v>
      </c>
      <c r="D736" s="183"/>
      <c r="E736" s="183"/>
      <c r="F736" s="22" t="s">
        <v>71</v>
      </c>
      <c r="G736" s="17" t="s">
        <v>4200</v>
      </c>
      <c r="H736" s="17"/>
      <c r="I736" s="23">
        <v>8.9</v>
      </c>
      <c r="J736" s="109"/>
      <c r="K736" s="132"/>
      <c r="L736" s="147">
        <v>8.9</v>
      </c>
      <c r="M736" s="24"/>
    </row>
    <row r="737" spans="1:13" s="2" customFormat="1" ht="22.5" x14ac:dyDescent="0.25">
      <c r="A737" s="25" t="s">
        <v>344</v>
      </c>
      <c r="B737" s="26" t="s">
        <v>778</v>
      </c>
      <c r="C737" s="186" t="s">
        <v>24</v>
      </c>
      <c r="D737" s="186"/>
      <c r="E737" s="186"/>
      <c r="F737" s="27" t="s">
        <v>71</v>
      </c>
      <c r="G737" s="28" t="s">
        <v>347</v>
      </c>
      <c r="H737" s="28"/>
      <c r="I737" s="29">
        <v>0</v>
      </c>
      <c r="J737" s="110"/>
      <c r="K737" s="133"/>
      <c r="L737" s="148">
        <v>0</v>
      </c>
      <c r="M737" s="30"/>
    </row>
    <row r="738" spans="1:13" s="2" customFormat="1" ht="22.5" x14ac:dyDescent="0.25">
      <c r="A738" s="20"/>
      <c r="B738" s="21" t="s">
        <v>1031</v>
      </c>
      <c r="C738" s="183" t="s">
        <v>1032</v>
      </c>
      <c r="D738" s="183"/>
      <c r="E738" s="183"/>
      <c r="F738" s="22" t="s">
        <v>71</v>
      </c>
      <c r="G738" s="17" t="s">
        <v>4201</v>
      </c>
      <c r="H738" s="17"/>
      <c r="I738" s="23">
        <v>6.17</v>
      </c>
      <c r="J738" s="109"/>
      <c r="K738" s="132"/>
      <c r="L738" s="147">
        <v>6.17</v>
      </c>
      <c r="M738" s="24"/>
    </row>
    <row r="739" spans="1:13" s="2" customFormat="1" ht="22.5" x14ac:dyDescent="0.25">
      <c r="A739" s="20"/>
      <c r="B739" s="21" t="s">
        <v>341</v>
      </c>
      <c r="C739" s="183" t="s">
        <v>342</v>
      </c>
      <c r="D739" s="183"/>
      <c r="E739" s="183"/>
      <c r="F739" s="22" t="s">
        <v>21</v>
      </c>
      <c r="G739" s="17" t="s">
        <v>4202</v>
      </c>
      <c r="H739" s="17"/>
      <c r="I739" s="23">
        <v>0.59</v>
      </c>
      <c r="J739" s="109"/>
      <c r="K739" s="132"/>
      <c r="L739" s="147">
        <v>0.59</v>
      </c>
      <c r="M739" s="24"/>
    </row>
    <row r="740" spans="1:13" s="2" customFormat="1" ht="22.5" x14ac:dyDescent="0.25">
      <c r="A740" s="25" t="s">
        <v>76</v>
      </c>
      <c r="B740" s="26" t="s">
        <v>1773</v>
      </c>
      <c r="C740" s="186" t="s">
        <v>1774</v>
      </c>
      <c r="D740" s="186"/>
      <c r="E740" s="186"/>
      <c r="F740" s="27" t="s">
        <v>71</v>
      </c>
      <c r="G740" s="28" t="s">
        <v>4203</v>
      </c>
      <c r="H740" s="28"/>
      <c r="I740" s="29">
        <v>0</v>
      </c>
      <c r="J740" s="110"/>
      <c r="K740" s="133"/>
      <c r="L740" s="148">
        <v>0</v>
      </c>
      <c r="M740" s="30"/>
    </row>
    <row r="741" spans="1:13" s="2" customFormat="1" ht="22.5" x14ac:dyDescent="0.25">
      <c r="A741" s="20"/>
      <c r="B741" s="21" t="s">
        <v>1037</v>
      </c>
      <c r="C741" s="183" t="s">
        <v>1038</v>
      </c>
      <c r="D741" s="183"/>
      <c r="E741" s="183"/>
      <c r="F741" s="22" t="s">
        <v>282</v>
      </c>
      <c r="G741" s="17" t="s">
        <v>4204</v>
      </c>
      <c r="H741" s="17"/>
      <c r="I741" s="23">
        <v>0.16</v>
      </c>
      <c r="J741" s="109"/>
      <c r="K741" s="132"/>
      <c r="L741" s="147">
        <v>0.16</v>
      </c>
      <c r="M741" s="24"/>
    </row>
    <row r="742" spans="1:13" s="2" customFormat="1" ht="22.5" x14ac:dyDescent="0.25">
      <c r="A742" s="20"/>
      <c r="B742" s="21" t="s">
        <v>1777</v>
      </c>
      <c r="C742" s="183" t="s">
        <v>1778</v>
      </c>
      <c r="D742" s="183"/>
      <c r="E742" s="183"/>
      <c r="F742" s="22" t="s">
        <v>71</v>
      </c>
      <c r="G742" s="17" t="s">
        <v>4205</v>
      </c>
      <c r="H742" s="17"/>
      <c r="I742" s="23">
        <v>17.100000000000001</v>
      </c>
      <c r="J742" s="109"/>
      <c r="K742" s="132"/>
      <c r="L742" s="147">
        <v>17.100000000000001</v>
      </c>
      <c r="M742" s="24"/>
    </row>
    <row r="743" spans="1:13" s="2" customFormat="1" ht="22.5" x14ac:dyDescent="0.25">
      <c r="A743" s="25" t="s">
        <v>76</v>
      </c>
      <c r="B743" s="26" t="s">
        <v>1043</v>
      </c>
      <c r="C743" s="186" t="s">
        <v>1044</v>
      </c>
      <c r="D743" s="186"/>
      <c r="E743" s="186"/>
      <c r="F743" s="27" t="s">
        <v>71</v>
      </c>
      <c r="G743" s="28" t="s">
        <v>4206</v>
      </c>
      <c r="H743" s="28"/>
      <c r="I743" s="29">
        <v>0</v>
      </c>
      <c r="J743" s="110"/>
      <c r="K743" s="133"/>
      <c r="L743" s="148">
        <v>0</v>
      </c>
      <c r="M743" s="30"/>
    </row>
    <row r="744" spans="1:13" s="2" customFormat="1" ht="22.5" x14ac:dyDescent="0.25">
      <c r="A744" s="20"/>
      <c r="B744" s="21" t="s">
        <v>1046</v>
      </c>
      <c r="C744" s="183" t="s">
        <v>1047</v>
      </c>
      <c r="D744" s="183"/>
      <c r="E744" s="183"/>
      <c r="F744" s="22" t="s">
        <v>1048</v>
      </c>
      <c r="G744" s="17" t="s">
        <v>4207</v>
      </c>
      <c r="H744" s="17"/>
      <c r="I744" s="23">
        <v>4.9800000000000004</v>
      </c>
      <c r="J744" s="109"/>
      <c r="K744" s="132"/>
      <c r="L744" s="147">
        <v>4.9800000000000004</v>
      </c>
      <c r="M744" s="24"/>
    </row>
    <row r="745" spans="1:13" s="2" customFormat="1" ht="15" x14ac:dyDescent="0.25">
      <c r="A745" s="206" t="s">
        <v>5638</v>
      </c>
      <c r="B745" s="207"/>
      <c r="C745" s="207"/>
      <c r="D745" s="207"/>
      <c r="E745" s="207"/>
      <c r="F745" s="207"/>
      <c r="G745" s="207"/>
      <c r="H745" s="207"/>
      <c r="I745" s="207"/>
      <c r="J745" s="207"/>
      <c r="K745" s="207"/>
      <c r="L745" s="208"/>
      <c r="M745" s="123"/>
    </row>
    <row r="746" spans="1:13" s="2" customFormat="1" ht="15" x14ac:dyDescent="0.25">
      <c r="A746" s="10" t="s">
        <v>745</v>
      </c>
      <c r="B746" s="11" t="s">
        <v>15</v>
      </c>
      <c r="C746" s="182" t="s">
        <v>5639</v>
      </c>
      <c r="D746" s="182"/>
      <c r="E746" s="182"/>
      <c r="F746" s="10" t="s">
        <v>17</v>
      </c>
      <c r="G746" s="12">
        <v>1</v>
      </c>
      <c r="H746" s="12"/>
      <c r="I746" s="13">
        <v>2156</v>
      </c>
      <c r="J746" s="72"/>
      <c r="K746" s="131"/>
      <c r="L746" s="72">
        <v>36</v>
      </c>
      <c r="M746" s="13"/>
    </row>
    <row r="747" spans="1:13" s="2" customFormat="1" ht="15" x14ac:dyDescent="0.25">
      <c r="A747" s="14"/>
      <c r="B747" s="15"/>
      <c r="C747" s="15"/>
      <c r="D747" s="15"/>
      <c r="E747" s="16" t="s">
        <v>18</v>
      </c>
      <c r="F747" s="16"/>
      <c r="G747" s="17"/>
      <c r="H747" s="17"/>
      <c r="I747" s="18">
        <v>4647</v>
      </c>
      <c r="J747" s="114"/>
      <c r="K747" s="138"/>
      <c r="L747" s="151"/>
      <c r="M747" s="19"/>
    </row>
    <row r="748" spans="1:13" s="2" customFormat="1" ht="22.5" x14ac:dyDescent="0.25">
      <c r="A748" s="20"/>
      <c r="B748" s="21" t="s">
        <v>19</v>
      </c>
      <c r="C748" s="183" t="s">
        <v>20</v>
      </c>
      <c r="D748" s="183"/>
      <c r="E748" s="183"/>
      <c r="F748" s="22" t="s">
        <v>21</v>
      </c>
      <c r="G748" s="17" t="s">
        <v>1534</v>
      </c>
      <c r="H748" s="17"/>
      <c r="I748" s="23">
        <v>1.1299999999999999</v>
      </c>
      <c r="J748" s="109"/>
      <c r="K748" s="132"/>
      <c r="L748" s="147">
        <v>1.1299999999999999</v>
      </c>
      <c r="M748" s="24"/>
    </row>
    <row r="749" spans="1:13" s="2" customFormat="1" ht="22.5" x14ac:dyDescent="0.25">
      <c r="A749" s="20"/>
      <c r="B749" s="21" t="s">
        <v>23</v>
      </c>
      <c r="C749" s="183" t="s">
        <v>24</v>
      </c>
      <c r="D749" s="183"/>
      <c r="E749" s="183"/>
      <c r="F749" s="22" t="s">
        <v>21</v>
      </c>
      <c r="G749" s="17" t="s">
        <v>1534</v>
      </c>
      <c r="H749" s="17"/>
      <c r="I749" s="23">
        <v>1.56</v>
      </c>
      <c r="J749" s="109"/>
      <c r="K749" s="132"/>
      <c r="L749" s="147">
        <v>1.56</v>
      </c>
      <c r="M749" s="24"/>
    </row>
    <row r="750" spans="1:13" s="2" customFormat="1" ht="22.5" x14ac:dyDescent="0.25">
      <c r="A750" s="20"/>
      <c r="B750" s="21" t="s">
        <v>25</v>
      </c>
      <c r="C750" s="183" t="s">
        <v>26</v>
      </c>
      <c r="D750" s="183"/>
      <c r="E750" s="183"/>
      <c r="F750" s="22" t="s">
        <v>21</v>
      </c>
      <c r="G750" s="17" t="s">
        <v>1535</v>
      </c>
      <c r="H750" s="17"/>
      <c r="I750" s="23">
        <v>0.51</v>
      </c>
      <c r="J750" s="109"/>
      <c r="K750" s="132"/>
      <c r="L750" s="147">
        <v>0.51</v>
      </c>
      <c r="M750" s="24"/>
    </row>
    <row r="751" spans="1:13" s="2" customFormat="1" ht="22.5" x14ac:dyDescent="0.25">
      <c r="A751" s="20"/>
      <c r="B751" s="21" t="s">
        <v>28</v>
      </c>
      <c r="C751" s="183" t="s">
        <v>29</v>
      </c>
      <c r="D751" s="183"/>
      <c r="E751" s="183"/>
      <c r="F751" s="22" t="s">
        <v>30</v>
      </c>
      <c r="G751" s="17" t="s">
        <v>1536</v>
      </c>
      <c r="H751" s="17"/>
      <c r="I751" s="23">
        <v>0.89</v>
      </c>
      <c r="J751" s="109"/>
      <c r="K751" s="132"/>
      <c r="L751" s="147">
        <v>0.89</v>
      </c>
      <c r="M751" s="24"/>
    </row>
    <row r="752" spans="1:13" s="2" customFormat="1" ht="15" x14ac:dyDescent="0.25">
      <c r="A752" s="209" t="s">
        <v>5640</v>
      </c>
      <c r="B752" s="210"/>
      <c r="C752" s="210"/>
      <c r="D752" s="210"/>
      <c r="E752" s="210"/>
      <c r="F752" s="210"/>
      <c r="G752" s="210"/>
      <c r="H752" s="210"/>
      <c r="I752" s="210"/>
      <c r="J752" s="210"/>
      <c r="K752" s="210"/>
      <c r="L752" s="211"/>
      <c r="M752" s="122"/>
    </row>
    <row r="753" spans="1:13" s="2" customFormat="1" ht="22.5" x14ac:dyDescent="0.25">
      <c r="A753" s="10" t="s">
        <v>1628</v>
      </c>
      <c r="B753" s="11" t="s">
        <v>5605</v>
      </c>
      <c r="C753" s="182" t="s">
        <v>5641</v>
      </c>
      <c r="D753" s="182"/>
      <c r="E753" s="182"/>
      <c r="F753" s="10" t="s">
        <v>880</v>
      </c>
      <c r="G753" s="12">
        <v>1</v>
      </c>
      <c r="H753" s="12"/>
      <c r="I753" s="13">
        <v>331787</v>
      </c>
      <c r="J753" s="72"/>
      <c r="K753" s="131"/>
      <c r="L753" s="72"/>
      <c r="M753" s="13"/>
    </row>
    <row r="754" spans="1:13" s="2" customFormat="1" ht="22.5" x14ac:dyDescent="0.25">
      <c r="A754" s="10" t="s">
        <v>750</v>
      </c>
      <c r="B754" s="11" t="s">
        <v>5642</v>
      </c>
      <c r="C754" s="182" t="s">
        <v>5643</v>
      </c>
      <c r="D754" s="182"/>
      <c r="E754" s="182"/>
      <c r="F754" s="10" t="s">
        <v>883</v>
      </c>
      <c r="G754" s="12">
        <v>1</v>
      </c>
      <c r="H754" s="12"/>
      <c r="I754" s="13">
        <v>10820</v>
      </c>
      <c r="J754" s="72"/>
      <c r="K754" s="131"/>
      <c r="L754" s="72">
        <v>764</v>
      </c>
      <c r="M754" s="13"/>
    </row>
    <row r="755" spans="1:13" s="2" customFormat="1" ht="15" x14ac:dyDescent="0.25">
      <c r="A755" s="14"/>
      <c r="B755" s="15"/>
      <c r="C755" s="15"/>
      <c r="D755" s="15"/>
      <c r="E755" s="16" t="s">
        <v>18</v>
      </c>
      <c r="F755" s="16"/>
      <c r="G755" s="17"/>
      <c r="H755" s="17"/>
      <c r="I755" s="18">
        <v>28684</v>
      </c>
      <c r="J755" s="114"/>
      <c r="K755" s="138"/>
      <c r="L755" s="151"/>
      <c r="M755" s="19"/>
    </row>
    <row r="756" spans="1:13" s="2" customFormat="1" ht="22.5" x14ac:dyDescent="0.25">
      <c r="A756" s="20"/>
      <c r="B756" s="21" t="s">
        <v>41</v>
      </c>
      <c r="C756" s="183" t="s">
        <v>42</v>
      </c>
      <c r="D756" s="183"/>
      <c r="E756" s="183"/>
      <c r="F756" s="22" t="s">
        <v>21</v>
      </c>
      <c r="G756" s="17" t="s">
        <v>156</v>
      </c>
      <c r="H756" s="17"/>
      <c r="I756" s="23">
        <v>2.81</v>
      </c>
      <c r="J756" s="109"/>
      <c r="K756" s="132"/>
      <c r="L756" s="147">
        <v>2.81</v>
      </c>
      <c r="M756" s="24"/>
    </row>
    <row r="757" spans="1:13" s="2" customFormat="1" ht="22.5" x14ac:dyDescent="0.25">
      <c r="A757" s="20"/>
      <c r="B757" s="21" t="s">
        <v>778</v>
      </c>
      <c r="C757" s="183" t="s">
        <v>24</v>
      </c>
      <c r="D757" s="183"/>
      <c r="E757" s="183"/>
      <c r="F757" s="22" t="s">
        <v>71</v>
      </c>
      <c r="G757" s="17" t="s">
        <v>1845</v>
      </c>
      <c r="H757" s="17"/>
      <c r="I757" s="23">
        <v>1.0900000000000001</v>
      </c>
      <c r="J757" s="109"/>
      <c r="K757" s="132"/>
      <c r="L757" s="147">
        <v>1.0900000000000001</v>
      </c>
      <c r="M757" s="24"/>
    </row>
    <row r="758" spans="1:13" s="2" customFormat="1" ht="22.5" x14ac:dyDescent="0.25">
      <c r="A758" s="20"/>
      <c r="B758" s="21" t="s">
        <v>884</v>
      </c>
      <c r="C758" s="183" t="s">
        <v>885</v>
      </c>
      <c r="D758" s="183"/>
      <c r="E758" s="183"/>
      <c r="F758" s="22" t="s">
        <v>71</v>
      </c>
      <c r="G758" s="17" t="s">
        <v>5644</v>
      </c>
      <c r="H758" s="17"/>
      <c r="I758" s="23">
        <v>84.32</v>
      </c>
      <c r="J758" s="109"/>
      <c r="K758" s="132"/>
      <c r="L758" s="147">
        <v>84.32</v>
      </c>
      <c r="M758" s="24"/>
    </row>
    <row r="759" spans="1:13" s="2" customFormat="1" ht="22.5" x14ac:dyDescent="0.25">
      <c r="A759" s="25" t="s">
        <v>76</v>
      </c>
      <c r="B759" s="26" t="s">
        <v>1813</v>
      </c>
      <c r="C759" s="186" t="s">
        <v>1814</v>
      </c>
      <c r="D759" s="186"/>
      <c r="E759" s="186"/>
      <c r="F759" s="27" t="s">
        <v>880</v>
      </c>
      <c r="G759" s="28" t="s">
        <v>944</v>
      </c>
      <c r="H759" s="28"/>
      <c r="I759" s="29">
        <v>0</v>
      </c>
      <c r="J759" s="110"/>
      <c r="K759" s="133"/>
      <c r="L759" s="148">
        <v>0</v>
      </c>
      <c r="M759" s="30"/>
    </row>
    <row r="760" spans="1:13" s="2" customFormat="1" ht="15" x14ac:dyDescent="0.25">
      <c r="A760" s="10" t="s">
        <v>752</v>
      </c>
      <c r="B760" s="11" t="s">
        <v>890</v>
      </c>
      <c r="C760" s="182" t="s">
        <v>5645</v>
      </c>
      <c r="D760" s="182"/>
      <c r="E760" s="182"/>
      <c r="F760" s="10" t="s">
        <v>892</v>
      </c>
      <c r="G760" s="31">
        <v>3.14</v>
      </c>
      <c r="H760" s="31"/>
      <c r="I760" s="13">
        <v>10752</v>
      </c>
      <c r="J760" s="72"/>
      <c r="K760" s="131"/>
      <c r="L760" s="72">
        <v>186</v>
      </c>
      <c r="M760" s="13"/>
    </row>
    <row r="761" spans="1:13" s="2" customFormat="1" ht="15" x14ac:dyDescent="0.25">
      <c r="A761" s="14"/>
      <c r="B761" s="15"/>
      <c r="C761" s="15"/>
      <c r="D761" s="15"/>
      <c r="E761" s="16" t="s">
        <v>18</v>
      </c>
      <c r="F761" s="16"/>
      <c r="G761" s="17"/>
      <c r="H761" s="17"/>
      <c r="I761" s="18">
        <v>31042</v>
      </c>
      <c r="J761" s="114"/>
      <c r="K761" s="138"/>
      <c r="L761" s="151"/>
      <c r="M761" s="19"/>
    </row>
    <row r="762" spans="1:13" s="2" customFormat="1" ht="22.5" x14ac:dyDescent="0.25">
      <c r="A762" s="20"/>
      <c r="B762" s="21" t="s">
        <v>41</v>
      </c>
      <c r="C762" s="183" t="s">
        <v>42</v>
      </c>
      <c r="D762" s="183"/>
      <c r="E762" s="183"/>
      <c r="F762" s="22" t="s">
        <v>21</v>
      </c>
      <c r="G762" s="17" t="s">
        <v>5646</v>
      </c>
      <c r="H762" s="17"/>
      <c r="I762" s="23">
        <v>11.76</v>
      </c>
      <c r="J762" s="109"/>
      <c r="K762" s="132"/>
      <c r="L762" s="147">
        <v>11.76</v>
      </c>
      <c r="M762" s="24"/>
    </row>
    <row r="763" spans="1:13" s="2" customFormat="1" ht="22.5" x14ac:dyDescent="0.25">
      <c r="A763" s="20"/>
      <c r="B763" s="21" t="s">
        <v>778</v>
      </c>
      <c r="C763" s="183" t="s">
        <v>24</v>
      </c>
      <c r="D763" s="183"/>
      <c r="E763" s="183"/>
      <c r="F763" s="22" t="s">
        <v>71</v>
      </c>
      <c r="G763" s="17" t="s">
        <v>5647</v>
      </c>
      <c r="H763" s="17"/>
      <c r="I763" s="23">
        <v>9.82</v>
      </c>
      <c r="J763" s="109"/>
      <c r="K763" s="132"/>
      <c r="L763" s="147">
        <v>9.82</v>
      </c>
      <c r="M763" s="24"/>
    </row>
    <row r="764" spans="1:13" s="2" customFormat="1" ht="22.5" x14ac:dyDescent="0.25">
      <c r="A764" s="25" t="s">
        <v>76</v>
      </c>
      <c r="B764" s="26" t="s">
        <v>895</v>
      </c>
      <c r="C764" s="186" t="s">
        <v>896</v>
      </c>
      <c r="D764" s="186"/>
      <c r="E764" s="186"/>
      <c r="F764" s="27" t="s">
        <v>817</v>
      </c>
      <c r="G764" s="28" t="s">
        <v>5648</v>
      </c>
      <c r="H764" s="28"/>
      <c r="I764" s="29">
        <v>0</v>
      </c>
      <c r="J764" s="110"/>
      <c r="K764" s="133"/>
      <c r="L764" s="148">
        <v>0</v>
      </c>
      <c r="M764" s="30"/>
    </row>
    <row r="765" spans="1:13" s="2" customFormat="1" ht="15" x14ac:dyDescent="0.25">
      <c r="A765" s="206" t="s">
        <v>5649</v>
      </c>
      <c r="B765" s="207"/>
      <c r="C765" s="207"/>
      <c r="D765" s="207"/>
      <c r="E765" s="207"/>
      <c r="F765" s="207"/>
      <c r="G765" s="207"/>
      <c r="H765" s="207"/>
      <c r="I765" s="207"/>
      <c r="J765" s="207"/>
      <c r="K765" s="207"/>
      <c r="L765" s="208"/>
      <c r="M765" s="123"/>
    </row>
    <row r="766" spans="1:13" s="2" customFormat="1" ht="15" x14ac:dyDescent="0.25">
      <c r="A766" s="10" t="s">
        <v>754</v>
      </c>
      <c r="B766" s="11" t="s">
        <v>15</v>
      </c>
      <c r="C766" s="182" t="s">
        <v>5650</v>
      </c>
      <c r="D766" s="182"/>
      <c r="E766" s="182"/>
      <c r="F766" s="10" t="s">
        <v>17</v>
      </c>
      <c r="G766" s="12">
        <v>1</v>
      </c>
      <c r="H766" s="12"/>
      <c r="I766" s="13">
        <v>2156</v>
      </c>
      <c r="J766" s="72"/>
      <c r="K766" s="131"/>
      <c r="L766" s="72">
        <v>36</v>
      </c>
      <c r="M766" s="13"/>
    </row>
    <row r="767" spans="1:13" s="2" customFormat="1" ht="15" x14ac:dyDescent="0.25">
      <c r="A767" s="14"/>
      <c r="B767" s="15"/>
      <c r="C767" s="15"/>
      <c r="D767" s="15"/>
      <c r="E767" s="16" t="s">
        <v>18</v>
      </c>
      <c r="F767" s="16"/>
      <c r="G767" s="17"/>
      <c r="H767" s="17"/>
      <c r="I767" s="18">
        <v>4647</v>
      </c>
      <c r="J767" s="114"/>
      <c r="K767" s="138"/>
      <c r="L767" s="151"/>
      <c r="M767" s="19"/>
    </row>
    <row r="768" spans="1:13" s="2" customFormat="1" ht="22.5" x14ac:dyDescent="0.25">
      <c r="A768" s="20"/>
      <c r="B768" s="21" t="s">
        <v>19</v>
      </c>
      <c r="C768" s="183" t="s">
        <v>20</v>
      </c>
      <c r="D768" s="183"/>
      <c r="E768" s="183"/>
      <c r="F768" s="22" t="s">
        <v>21</v>
      </c>
      <c r="G768" s="17" t="s">
        <v>1534</v>
      </c>
      <c r="H768" s="17"/>
      <c r="I768" s="23">
        <v>1.1299999999999999</v>
      </c>
      <c r="J768" s="109"/>
      <c r="K768" s="132"/>
      <c r="L768" s="147">
        <v>1.1299999999999999</v>
      </c>
      <c r="M768" s="24"/>
    </row>
    <row r="769" spans="1:13" s="2" customFormat="1" ht="22.5" x14ac:dyDescent="0.25">
      <c r="A769" s="20"/>
      <c r="B769" s="21" t="s">
        <v>23</v>
      </c>
      <c r="C769" s="183" t="s">
        <v>24</v>
      </c>
      <c r="D769" s="183"/>
      <c r="E769" s="183"/>
      <c r="F769" s="22" t="s">
        <v>21</v>
      </c>
      <c r="G769" s="17" t="s">
        <v>1534</v>
      </c>
      <c r="H769" s="17"/>
      <c r="I769" s="23">
        <v>1.56</v>
      </c>
      <c r="J769" s="109"/>
      <c r="K769" s="132"/>
      <c r="L769" s="147">
        <v>1.56</v>
      </c>
      <c r="M769" s="24"/>
    </row>
    <row r="770" spans="1:13" s="2" customFormat="1" ht="22.5" x14ac:dyDescent="0.25">
      <c r="A770" s="20"/>
      <c r="B770" s="21" t="s">
        <v>25</v>
      </c>
      <c r="C770" s="183" t="s">
        <v>26</v>
      </c>
      <c r="D770" s="183"/>
      <c r="E770" s="183"/>
      <c r="F770" s="22" t="s">
        <v>21</v>
      </c>
      <c r="G770" s="17" t="s">
        <v>1535</v>
      </c>
      <c r="H770" s="17"/>
      <c r="I770" s="23">
        <v>0.51</v>
      </c>
      <c r="J770" s="109"/>
      <c r="K770" s="132"/>
      <c r="L770" s="147">
        <v>0.51</v>
      </c>
      <c r="M770" s="24"/>
    </row>
    <row r="771" spans="1:13" s="2" customFormat="1" ht="22.5" x14ac:dyDescent="0.25">
      <c r="A771" s="20"/>
      <c r="B771" s="21" t="s">
        <v>28</v>
      </c>
      <c r="C771" s="183" t="s">
        <v>29</v>
      </c>
      <c r="D771" s="183"/>
      <c r="E771" s="183"/>
      <c r="F771" s="22" t="s">
        <v>30</v>
      </c>
      <c r="G771" s="17" t="s">
        <v>1536</v>
      </c>
      <c r="H771" s="17"/>
      <c r="I771" s="23">
        <v>0.89</v>
      </c>
      <c r="J771" s="109"/>
      <c r="K771" s="132"/>
      <c r="L771" s="147">
        <v>0.89</v>
      </c>
      <c r="M771" s="24"/>
    </row>
    <row r="772" spans="1:13" s="2" customFormat="1" ht="15" x14ac:dyDescent="0.25">
      <c r="A772" s="209" t="s">
        <v>5651</v>
      </c>
      <c r="B772" s="210"/>
      <c r="C772" s="210"/>
      <c r="D772" s="210"/>
      <c r="E772" s="210"/>
      <c r="F772" s="210"/>
      <c r="G772" s="210"/>
      <c r="H772" s="210"/>
      <c r="I772" s="210"/>
      <c r="J772" s="210"/>
      <c r="K772" s="210"/>
      <c r="L772" s="211"/>
      <c r="M772" s="122"/>
    </row>
    <row r="773" spans="1:13" s="2" customFormat="1" ht="15" x14ac:dyDescent="0.25">
      <c r="A773" s="10" t="s">
        <v>757</v>
      </c>
      <c r="B773" s="11" t="s">
        <v>1896</v>
      </c>
      <c r="C773" s="182" t="s">
        <v>1897</v>
      </c>
      <c r="D773" s="182"/>
      <c r="E773" s="182"/>
      <c r="F773" s="10" t="s">
        <v>17</v>
      </c>
      <c r="G773" s="12">
        <v>1</v>
      </c>
      <c r="H773" s="12"/>
      <c r="I773" s="13">
        <v>3305</v>
      </c>
      <c r="J773" s="72"/>
      <c r="K773" s="131"/>
      <c r="L773" s="72">
        <v>769</v>
      </c>
      <c r="M773" s="13"/>
    </row>
    <row r="774" spans="1:13" s="2" customFormat="1" ht="15" x14ac:dyDescent="0.25">
      <c r="A774" s="14"/>
      <c r="B774" s="15"/>
      <c r="C774" s="15"/>
      <c r="D774" s="15"/>
      <c r="E774" s="16" t="s">
        <v>18</v>
      </c>
      <c r="F774" s="16"/>
      <c r="G774" s="17"/>
      <c r="H774" s="17"/>
      <c r="I774" s="18">
        <v>7953</v>
      </c>
      <c r="J774" s="114"/>
      <c r="K774" s="138"/>
      <c r="L774" s="151"/>
      <c r="M774" s="19"/>
    </row>
    <row r="775" spans="1:13" s="2" customFormat="1" ht="22.5" x14ac:dyDescent="0.25">
      <c r="A775" s="20"/>
      <c r="B775" s="21" t="s">
        <v>41</v>
      </c>
      <c r="C775" s="183" t="s">
        <v>42</v>
      </c>
      <c r="D775" s="183"/>
      <c r="E775" s="183"/>
      <c r="F775" s="22" t="s">
        <v>21</v>
      </c>
      <c r="G775" s="17" t="s">
        <v>5652</v>
      </c>
      <c r="H775" s="17"/>
      <c r="I775" s="23">
        <v>70.010000000000005</v>
      </c>
      <c r="J775" s="109"/>
      <c r="K775" s="132"/>
      <c r="L775" s="147">
        <v>70.010000000000005</v>
      </c>
      <c r="M775" s="24"/>
    </row>
    <row r="776" spans="1:13" s="2" customFormat="1" ht="22.5" x14ac:dyDescent="0.25">
      <c r="A776" s="20"/>
      <c r="B776" s="21" t="s">
        <v>778</v>
      </c>
      <c r="C776" s="183" t="s">
        <v>24</v>
      </c>
      <c r="D776" s="183"/>
      <c r="E776" s="183"/>
      <c r="F776" s="22" t="s">
        <v>71</v>
      </c>
      <c r="G776" s="17" t="s">
        <v>5653</v>
      </c>
      <c r="H776" s="17"/>
      <c r="I776" s="23">
        <v>18.760000000000002</v>
      </c>
      <c r="J776" s="109"/>
      <c r="K776" s="132"/>
      <c r="L776" s="147">
        <v>18.760000000000002</v>
      </c>
      <c r="M776" s="24"/>
    </row>
    <row r="777" spans="1:13" s="2" customFormat="1" ht="22.5" x14ac:dyDescent="0.25">
      <c r="A777" s="25" t="s">
        <v>76</v>
      </c>
      <c r="B777" s="26" t="s">
        <v>1900</v>
      </c>
      <c r="C777" s="186" t="s">
        <v>1901</v>
      </c>
      <c r="D777" s="186"/>
      <c r="E777" s="186"/>
      <c r="F777" s="27" t="s">
        <v>79</v>
      </c>
      <c r="G777" s="28" t="s">
        <v>944</v>
      </c>
      <c r="H777" s="28"/>
      <c r="I777" s="29">
        <v>0</v>
      </c>
      <c r="J777" s="110"/>
      <c r="K777" s="133"/>
      <c r="L777" s="148">
        <v>0</v>
      </c>
      <c r="M777" s="30"/>
    </row>
    <row r="778" spans="1:13" s="2" customFormat="1" ht="22.5" x14ac:dyDescent="0.25">
      <c r="A778" s="10" t="s">
        <v>5654</v>
      </c>
      <c r="B778" s="11" t="s">
        <v>5655</v>
      </c>
      <c r="C778" s="182" t="s">
        <v>5656</v>
      </c>
      <c r="D778" s="182"/>
      <c r="E778" s="182"/>
      <c r="F778" s="10" t="s">
        <v>35</v>
      </c>
      <c r="G778" s="12">
        <v>1</v>
      </c>
      <c r="H778" s="12"/>
      <c r="I778" s="13">
        <v>32316</v>
      </c>
      <c r="J778" s="72"/>
      <c r="K778" s="131"/>
      <c r="L778" s="72"/>
      <c r="M778" s="13"/>
    </row>
    <row r="779" spans="1:13" s="2" customFormat="1" ht="15" x14ac:dyDescent="0.25">
      <c r="A779" s="206" t="s">
        <v>1905</v>
      </c>
      <c r="B779" s="207"/>
      <c r="C779" s="207"/>
      <c r="D779" s="207"/>
      <c r="E779" s="207"/>
      <c r="F779" s="207"/>
      <c r="G779" s="207"/>
      <c r="H779" s="207"/>
      <c r="I779" s="207"/>
      <c r="J779" s="207"/>
      <c r="K779" s="207"/>
      <c r="L779" s="208"/>
      <c r="M779" s="123"/>
    </row>
    <row r="780" spans="1:13" s="2" customFormat="1" ht="15" x14ac:dyDescent="0.25">
      <c r="A780" s="10" t="s">
        <v>767</v>
      </c>
      <c r="B780" s="11" t="s">
        <v>4295</v>
      </c>
      <c r="C780" s="182" t="s">
        <v>5657</v>
      </c>
      <c r="D780" s="182"/>
      <c r="E780" s="182"/>
      <c r="F780" s="10" t="s">
        <v>17</v>
      </c>
      <c r="G780" s="12">
        <v>10</v>
      </c>
      <c r="H780" s="12"/>
      <c r="I780" s="13">
        <v>13602</v>
      </c>
      <c r="J780" s="72"/>
      <c r="K780" s="131"/>
      <c r="L780" s="72">
        <v>1702</v>
      </c>
      <c r="M780" s="13"/>
    </row>
    <row r="781" spans="1:13" s="2" customFormat="1" ht="15" x14ac:dyDescent="0.25">
      <c r="A781" s="14"/>
      <c r="B781" s="15"/>
      <c r="C781" s="15"/>
      <c r="D781" s="15"/>
      <c r="E781" s="16" t="s">
        <v>18</v>
      </c>
      <c r="F781" s="16"/>
      <c r="G781" s="17"/>
      <c r="H781" s="17"/>
      <c r="I781" s="18">
        <v>35877</v>
      </c>
      <c r="J781" s="114"/>
      <c r="K781" s="138"/>
      <c r="L781" s="151"/>
      <c r="M781" s="19"/>
    </row>
    <row r="782" spans="1:13" s="2" customFormat="1" ht="22.5" x14ac:dyDescent="0.25">
      <c r="A782" s="20"/>
      <c r="B782" s="21" t="s">
        <v>41</v>
      </c>
      <c r="C782" s="183" t="s">
        <v>42</v>
      </c>
      <c r="D782" s="183"/>
      <c r="E782" s="183"/>
      <c r="F782" s="22" t="s">
        <v>21</v>
      </c>
      <c r="G782" s="17" t="s">
        <v>5658</v>
      </c>
      <c r="H782" s="17"/>
      <c r="I782" s="23">
        <v>149.76</v>
      </c>
      <c r="J782" s="109"/>
      <c r="K782" s="132"/>
      <c r="L782" s="147">
        <v>149.76</v>
      </c>
      <c r="M782" s="24"/>
    </row>
    <row r="783" spans="1:13" s="2" customFormat="1" ht="22.5" x14ac:dyDescent="0.25">
      <c r="A783" s="20"/>
      <c r="B783" s="21" t="s">
        <v>778</v>
      </c>
      <c r="C783" s="183" t="s">
        <v>24</v>
      </c>
      <c r="D783" s="183"/>
      <c r="E783" s="183"/>
      <c r="F783" s="22" t="s">
        <v>71</v>
      </c>
      <c r="G783" s="17" t="s">
        <v>5659</v>
      </c>
      <c r="H783" s="17"/>
      <c r="I783" s="23">
        <v>46.89</v>
      </c>
      <c r="J783" s="109"/>
      <c r="K783" s="132"/>
      <c r="L783" s="147">
        <v>46.89</v>
      </c>
      <c r="M783" s="24"/>
    </row>
    <row r="784" spans="1:13" s="2" customFormat="1" ht="22.5" x14ac:dyDescent="0.25">
      <c r="A784" s="25" t="s">
        <v>76</v>
      </c>
      <c r="B784" s="26" t="s">
        <v>902</v>
      </c>
      <c r="C784" s="186" t="s">
        <v>903</v>
      </c>
      <c r="D784" s="186"/>
      <c r="E784" s="186"/>
      <c r="F784" s="27" t="s">
        <v>79</v>
      </c>
      <c r="G784" s="28" t="s">
        <v>1168</v>
      </c>
      <c r="H784" s="28"/>
      <c r="I784" s="29">
        <v>0</v>
      </c>
      <c r="J784" s="110"/>
      <c r="K784" s="133"/>
      <c r="L784" s="148">
        <v>0</v>
      </c>
      <c r="M784" s="30"/>
    </row>
    <row r="785" spans="1:13" s="2" customFormat="1" ht="22.5" x14ac:dyDescent="0.25">
      <c r="A785" s="10" t="s">
        <v>1640</v>
      </c>
      <c r="B785" s="11" t="s">
        <v>5660</v>
      </c>
      <c r="C785" s="182" t="s">
        <v>5661</v>
      </c>
      <c r="D785" s="182"/>
      <c r="E785" s="182"/>
      <c r="F785" s="10" t="s">
        <v>35</v>
      </c>
      <c r="G785" s="12">
        <v>10</v>
      </c>
      <c r="H785" s="12"/>
      <c r="I785" s="13">
        <v>569994</v>
      </c>
      <c r="J785" s="72"/>
      <c r="K785" s="131"/>
      <c r="L785" s="72">
        <v>569994</v>
      </c>
      <c r="M785" s="13"/>
    </row>
    <row r="786" spans="1:13" s="2" customFormat="1" ht="15" x14ac:dyDescent="0.25">
      <c r="A786" s="10" t="s">
        <v>5662</v>
      </c>
      <c r="B786" s="11" t="s">
        <v>1676</v>
      </c>
      <c r="C786" s="182" t="s">
        <v>1989</v>
      </c>
      <c r="D786" s="182"/>
      <c r="E786" s="182"/>
      <c r="F786" s="10" t="s">
        <v>17</v>
      </c>
      <c r="G786" s="12">
        <v>3</v>
      </c>
      <c r="H786" s="12"/>
      <c r="I786" s="13">
        <v>3779</v>
      </c>
      <c r="J786" s="72"/>
      <c r="K786" s="131"/>
      <c r="L786" s="72">
        <v>762</v>
      </c>
      <c r="M786" s="13"/>
    </row>
    <row r="787" spans="1:13" s="2" customFormat="1" ht="15" x14ac:dyDescent="0.25">
      <c r="A787" s="14"/>
      <c r="B787" s="15"/>
      <c r="C787" s="15"/>
      <c r="D787" s="15"/>
      <c r="E787" s="16" t="s">
        <v>18</v>
      </c>
      <c r="F787" s="16"/>
      <c r="G787" s="17"/>
      <c r="H787" s="17"/>
      <c r="I787" s="18">
        <v>9416</v>
      </c>
      <c r="J787" s="114"/>
      <c r="K787" s="138"/>
      <c r="L787" s="151"/>
      <c r="M787" s="19"/>
    </row>
    <row r="788" spans="1:13" s="2" customFormat="1" ht="22.5" x14ac:dyDescent="0.25">
      <c r="A788" s="20"/>
      <c r="B788" s="21" t="s">
        <v>41</v>
      </c>
      <c r="C788" s="183" t="s">
        <v>42</v>
      </c>
      <c r="D788" s="183"/>
      <c r="E788" s="183"/>
      <c r="F788" s="22" t="s">
        <v>21</v>
      </c>
      <c r="G788" s="17" t="s">
        <v>4337</v>
      </c>
      <c r="H788" s="17"/>
      <c r="I788" s="23">
        <v>78.62</v>
      </c>
      <c r="J788" s="109"/>
      <c r="K788" s="132"/>
      <c r="L788" s="147">
        <v>78.62</v>
      </c>
      <c r="M788" s="24"/>
    </row>
    <row r="789" spans="1:13" s="2" customFormat="1" ht="22.5" x14ac:dyDescent="0.25">
      <c r="A789" s="20"/>
      <c r="B789" s="21" t="s">
        <v>778</v>
      </c>
      <c r="C789" s="183" t="s">
        <v>24</v>
      </c>
      <c r="D789" s="183"/>
      <c r="E789" s="183"/>
      <c r="F789" s="22" t="s">
        <v>71</v>
      </c>
      <c r="G789" s="17" t="s">
        <v>4338</v>
      </c>
      <c r="H789" s="17"/>
      <c r="I789" s="23">
        <v>9.3800000000000008</v>
      </c>
      <c r="J789" s="109"/>
      <c r="K789" s="132"/>
      <c r="L789" s="147">
        <v>9.3800000000000008</v>
      </c>
      <c r="M789" s="24"/>
    </row>
    <row r="790" spans="1:13" s="2" customFormat="1" ht="22.5" x14ac:dyDescent="0.25">
      <c r="A790" s="25" t="s">
        <v>76</v>
      </c>
      <c r="B790" s="26" t="s">
        <v>902</v>
      </c>
      <c r="C790" s="186" t="s">
        <v>903</v>
      </c>
      <c r="D790" s="186"/>
      <c r="E790" s="186"/>
      <c r="F790" s="27" t="s">
        <v>79</v>
      </c>
      <c r="G790" s="28" t="s">
        <v>80</v>
      </c>
      <c r="H790" s="28"/>
      <c r="I790" s="29">
        <v>0</v>
      </c>
      <c r="J790" s="110"/>
      <c r="K790" s="133"/>
      <c r="L790" s="148">
        <v>0</v>
      </c>
      <c r="M790" s="30"/>
    </row>
    <row r="791" spans="1:13" s="2" customFormat="1" ht="22.5" x14ac:dyDescent="0.25">
      <c r="A791" s="10" t="s">
        <v>1644</v>
      </c>
      <c r="B791" s="11" t="s">
        <v>5660</v>
      </c>
      <c r="C791" s="182" t="s">
        <v>5663</v>
      </c>
      <c r="D791" s="182"/>
      <c r="E791" s="182"/>
      <c r="F791" s="10" t="s">
        <v>35</v>
      </c>
      <c r="G791" s="12">
        <v>3</v>
      </c>
      <c r="H791" s="12"/>
      <c r="I791" s="13">
        <v>98345</v>
      </c>
      <c r="J791" s="72"/>
      <c r="K791" s="131"/>
      <c r="L791" s="72">
        <v>98345</v>
      </c>
      <c r="M791" s="13"/>
    </row>
    <row r="792" spans="1:13" s="2" customFormat="1" ht="15" x14ac:dyDescent="0.25">
      <c r="A792" s="10" t="s">
        <v>1646</v>
      </c>
      <c r="B792" s="11" t="s">
        <v>1907</v>
      </c>
      <c r="C792" s="182" t="s">
        <v>1908</v>
      </c>
      <c r="D792" s="182"/>
      <c r="E792" s="182"/>
      <c r="F792" s="10" t="s">
        <v>1717</v>
      </c>
      <c r="G792" s="12">
        <v>4</v>
      </c>
      <c r="H792" s="12"/>
      <c r="I792" s="13">
        <v>20773</v>
      </c>
      <c r="J792" s="72"/>
      <c r="K792" s="131"/>
      <c r="L792" s="72">
        <v>6408</v>
      </c>
      <c r="M792" s="13"/>
    </row>
    <row r="793" spans="1:13" s="2" customFormat="1" ht="15" x14ac:dyDescent="0.25">
      <c r="A793" s="14"/>
      <c r="B793" s="15"/>
      <c r="C793" s="15"/>
      <c r="D793" s="15"/>
      <c r="E793" s="16" t="s">
        <v>18</v>
      </c>
      <c r="F793" s="16"/>
      <c r="G793" s="17"/>
      <c r="H793" s="17"/>
      <c r="I793" s="18">
        <v>47581</v>
      </c>
      <c r="J793" s="114"/>
      <c r="K793" s="138"/>
      <c r="L793" s="151"/>
      <c r="M793" s="19"/>
    </row>
    <row r="794" spans="1:13" s="2" customFormat="1" ht="22.5" x14ac:dyDescent="0.25">
      <c r="A794" s="20"/>
      <c r="B794" s="21" t="s">
        <v>41</v>
      </c>
      <c r="C794" s="183" t="s">
        <v>42</v>
      </c>
      <c r="D794" s="183"/>
      <c r="E794" s="183"/>
      <c r="F794" s="22" t="s">
        <v>21</v>
      </c>
      <c r="G794" s="17" t="s">
        <v>5664</v>
      </c>
      <c r="H794" s="17"/>
      <c r="I794" s="23">
        <v>80.5</v>
      </c>
      <c r="J794" s="109"/>
      <c r="K794" s="132"/>
      <c r="L794" s="147">
        <v>80.5</v>
      </c>
      <c r="M794" s="24"/>
    </row>
    <row r="795" spans="1:13" s="2" customFormat="1" ht="22.5" x14ac:dyDescent="0.25">
      <c r="A795" s="20"/>
      <c r="B795" s="21" t="s">
        <v>778</v>
      </c>
      <c r="C795" s="183" t="s">
        <v>24</v>
      </c>
      <c r="D795" s="183"/>
      <c r="E795" s="183"/>
      <c r="F795" s="22" t="s">
        <v>71</v>
      </c>
      <c r="G795" s="17" t="s">
        <v>683</v>
      </c>
      <c r="H795" s="17"/>
      <c r="I795" s="23">
        <v>50.01</v>
      </c>
      <c r="J795" s="109"/>
      <c r="K795" s="132"/>
      <c r="L795" s="147">
        <v>50.01</v>
      </c>
      <c r="M795" s="24"/>
    </row>
    <row r="796" spans="1:13" s="2" customFormat="1" ht="22.5" x14ac:dyDescent="0.25">
      <c r="A796" s="20"/>
      <c r="B796" s="21" t="s">
        <v>1910</v>
      </c>
      <c r="C796" s="183" t="s">
        <v>1911</v>
      </c>
      <c r="D796" s="183"/>
      <c r="E796" s="183"/>
      <c r="F796" s="22" t="s">
        <v>165</v>
      </c>
      <c r="G796" s="17" t="s">
        <v>1594</v>
      </c>
      <c r="H796" s="17"/>
      <c r="I796" s="23">
        <v>25.08</v>
      </c>
      <c r="J796" s="109"/>
      <c r="K796" s="132"/>
      <c r="L796" s="147">
        <v>25.08</v>
      </c>
      <c r="M796" s="24"/>
    </row>
    <row r="797" spans="1:13" s="2" customFormat="1" ht="22.5" x14ac:dyDescent="0.25">
      <c r="A797" s="20"/>
      <c r="B797" s="21" t="s">
        <v>1913</v>
      </c>
      <c r="C797" s="183" t="s">
        <v>1914</v>
      </c>
      <c r="D797" s="183"/>
      <c r="E797" s="183"/>
      <c r="F797" s="22" t="s">
        <v>930</v>
      </c>
      <c r="G797" s="17" t="s">
        <v>1822</v>
      </c>
      <c r="H797" s="17"/>
      <c r="I797" s="23">
        <v>162.47999999999999</v>
      </c>
      <c r="J797" s="109"/>
      <c r="K797" s="132"/>
      <c r="L797" s="147">
        <v>162.47999999999999</v>
      </c>
      <c r="M797" s="24"/>
    </row>
    <row r="798" spans="1:13" s="2" customFormat="1" ht="22.5" x14ac:dyDescent="0.25">
      <c r="A798" s="25" t="s">
        <v>76</v>
      </c>
      <c r="B798" s="26" t="s">
        <v>1719</v>
      </c>
      <c r="C798" s="186" t="s">
        <v>1720</v>
      </c>
      <c r="D798" s="186"/>
      <c r="E798" s="186"/>
      <c r="F798" s="27" t="s">
        <v>79</v>
      </c>
      <c r="G798" s="28" t="s">
        <v>1318</v>
      </c>
      <c r="H798" s="28"/>
      <c r="I798" s="29">
        <v>0</v>
      </c>
      <c r="J798" s="110"/>
      <c r="K798" s="133"/>
      <c r="L798" s="148">
        <v>0</v>
      </c>
      <c r="M798" s="30"/>
    </row>
    <row r="799" spans="1:13" s="2" customFormat="1" ht="22.5" x14ac:dyDescent="0.25">
      <c r="A799" s="20"/>
      <c r="B799" s="21" t="s">
        <v>1915</v>
      </c>
      <c r="C799" s="183" t="s">
        <v>1916</v>
      </c>
      <c r="D799" s="183"/>
      <c r="E799" s="183"/>
      <c r="F799" s="22" t="s">
        <v>165</v>
      </c>
      <c r="G799" s="17" t="s">
        <v>5202</v>
      </c>
      <c r="H799" s="17"/>
      <c r="I799" s="23">
        <v>398.41</v>
      </c>
      <c r="J799" s="109"/>
      <c r="K799" s="132"/>
      <c r="L799" s="147">
        <v>398.41</v>
      </c>
      <c r="M799" s="24"/>
    </row>
    <row r="800" spans="1:13" s="2" customFormat="1" ht="22.5" x14ac:dyDescent="0.25">
      <c r="A800" s="20"/>
      <c r="B800" s="21" t="s">
        <v>784</v>
      </c>
      <c r="C800" s="183" t="s">
        <v>785</v>
      </c>
      <c r="D800" s="183"/>
      <c r="E800" s="183"/>
      <c r="F800" s="22" t="s">
        <v>71</v>
      </c>
      <c r="G800" s="17" t="s">
        <v>2057</v>
      </c>
      <c r="H800" s="17"/>
      <c r="I800" s="23">
        <v>23.5</v>
      </c>
      <c r="J800" s="109"/>
      <c r="K800" s="132"/>
      <c r="L800" s="147">
        <v>23.5</v>
      </c>
      <c r="M800" s="24"/>
    </row>
    <row r="801" spans="1:13" s="2" customFormat="1" ht="22.5" x14ac:dyDescent="0.25">
      <c r="A801" s="10" t="s">
        <v>5665</v>
      </c>
      <c r="B801" s="11" t="s">
        <v>5666</v>
      </c>
      <c r="C801" s="182" t="s">
        <v>5667</v>
      </c>
      <c r="D801" s="182"/>
      <c r="E801" s="182"/>
      <c r="F801" s="10" t="s">
        <v>35</v>
      </c>
      <c r="G801" s="12">
        <v>1</v>
      </c>
      <c r="H801" s="12"/>
      <c r="I801" s="13">
        <v>39396</v>
      </c>
      <c r="J801" s="72"/>
      <c r="K801" s="131"/>
      <c r="L801" s="72"/>
      <c r="M801" s="13"/>
    </row>
    <row r="802" spans="1:13" s="2" customFormat="1" ht="22.5" x14ac:dyDescent="0.25">
      <c r="A802" s="10" t="s">
        <v>5668</v>
      </c>
      <c r="B802" s="11" t="s">
        <v>5666</v>
      </c>
      <c r="C802" s="182" t="s">
        <v>5669</v>
      </c>
      <c r="D802" s="182"/>
      <c r="E802" s="182"/>
      <c r="F802" s="10" t="s">
        <v>35</v>
      </c>
      <c r="G802" s="12">
        <v>1</v>
      </c>
      <c r="H802" s="12"/>
      <c r="I802" s="13">
        <v>39396</v>
      </c>
      <c r="J802" s="72"/>
      <c r="K802" s="131"/>
      <c r="L802" s="72"/>
      <c r="M802" s="13"/>
    </row>
    <row r="803" spans="1:13" s="2" customFormat="1" ht="22.5" x14ac:dyDescent="0.25">
      <c r="A803" s="10" t="s">
        <v>5670</v>
      </c>
      <c r="B803" s="11" t="s">
        <v>5666</v>
      </c>
      <c r="C803" s="182" t="s">
        <v>5671</v>
      </c>
      <c r="D803" s="182"/>
      <c r="E803" s="182"/>
      <c r="F803" s="10" t="s">
        <v>35</v>
      </c>
      <c r="G803" s="12">
        <v>2</v>
      </c>
      <c r="H803" s="12"/>
      <c r="I803" s="13">
        <v>91656</v>
      </c>
      <c r="J803" s="72"/>
      <c r="K803" s="131"/>
      <c r="L803" s="72"/>
      <c r="M803" s="13"/>
    </row>
    <row r="804" spans="1:13" s="2" customFormat="1" ht="15" x14ac:dyDescent="0.25">
      <c r="A804" s="10" t="s">
        <v>1665</v>
      </c>
      <c r="B804" s="11" t="s">
        <v>1676</v>
      </c>
      <c r="C804" s="182" t="s">
        <v>1989</v>
      </c>
      <c r="D804" s="182"/>
      <c r="E804" s="182"/>
      <c r="F804" s="10" t="s">
        <v>17</v>
      </c>
      <c r="G804" s="12">
        <v>2</v>
      </c>
      <c r="H804" s="12"/>
      <c r="I804" s="13">
        <v>2519</v>
      </c>
      <c r="J804" s="72"/>
      <c r="K804" s="131"/>
      <c r="L804" s="72">
        <v>508</v>
      </c>
      <c r="M804" s="13"/>
    </row>
    <row r="805" spans="1:13" s="2" customFormat="1" ht="15" x14ac:dyDescent="0.25">
      <c r="A805" s="14"/>
      <c r="B805" s="15"/>
      <c r="C805" s="15"/>
      <c r="D805" s="15"/>
      <c r="E805" s="16" t="s">
        <v>18</v>
      </c>
      <c r="F805" s="16"/>
      <c r="G805" s="17"/>
      <c r="H805" s="17"/>
      <c r="I805" s="18">
        <v>6277</v>
      </c>
      <c r="J805" s="114"/>
      <c r="K805" s="138"/>
      <c r="L805" s="151"/>
      <c r="M805" s="19"/>
    </row>
    <row r="806" spans="1:13" s="2" customFormat="1" ht="22.5" x14ac:dyDescent="0.25">
      <c r="A806" s="20"/>
      <c r="B806" s="21" t="s">
        <v>41</v>
      </c>
      <c r="C806" s="183" t="s">
        <v>42</v>
      </c>
      <c r="D806" s="183"/>
      <c r="E806" s="183"/>
      <c r="F806" s="22" t="s">
        <v>21</v>
      </c>
      <c r="G806" s="17" t="s">
        <v>949</v>
      </c>
      <c r="H806" s="17"/>
      <c r="I806" s="23">
        <v>52.42</v>
      </c>
      <c r="J806" s="109"/>
      <c r="K806" s="132"/>
      <c r="L806" s="147">
        <v>52.42</v>
      </c>
      <c r="M806" s="24"/>
    </row>
    <row r="807" spans="1:13" s="2" customFormat="1" ht="22.5" x14ac:dyDescent="0.25">
      <c r="A807" s="20"/>
      <c r="B807" s="21" t="s">
        <v>778</v>
      </c>
      <c r="C807" s="183" t="s">
        <v>24</v>
      </c>
      <c r="D807" s="183"/>
      <c r="E807" s="183"/>
      <c r="F807" s="22" t="s">
        <v>71</v>
      </c>
      <c r="G807" s="17" t="s">
        <v>950</v>
      </c>
      <c r="H807" s="17"/>
      <c r="I807" s="23">
        <v>6.25</v>
      </c>
      <c r="J807" s="109"/>
      <c r="K807" s="132"/>
      <c r="L807" s="147">
        <v>6.25</v>
      </c>
      <c r="M807" s="24"/>
    </row>
    <row r="808" spans="1:13" s="2" customFormat="1" ht="22.5" x14ac:dyDescent="0.25">
      <c r="A808" s="25" t="s">
        <v>76</v>
      </c>
      <c r="B808" s="26" t="s">
        <v>902</v>
      </c>
      <c r="C808" s="186" t="s">
        <v>903</v>
      </c>
      <c r="D808" s="186"/>
      <c r="E808" s="186"/>
      <c r="F808" s="27" t="s">
        <v>79</v>
      </c>
      <c r="G808" s="28" t="s">
        <v>91</v>
      </c>
      <c r="H808" s="28"/>
      <c r="I808" s="29">
        <v>0</v>
      </c>
      <c r="J808" s="110"/>
      <c r="K808" s="133"/>
      <c r="L808" s="148">
        <v>0</v>
      </c>
      <c r="M808" s="30"/>
    </row>
    <row r="809" spans="1:13" s="2" customFormat="1" ht="22.5" x14ac:dyDescent="0.25">
      <c r="A809" s="10" t="s">
        <v>5672</v>
      </c>
      <c r="B809" s="11" t="s">
        <v>5666</v>
      </c>
      <c r="C809" s="182" t="s">
        <v>5673</v>
      </c>
      <c r="D809" s="182"/>
      <c r="E809" s="182"/>
      <c r="F809" s="10" t="s">
        <v>35</v>
      </c>
      <c r="G809" s="12">
        <v>2</v>
      </c>
      <c r="H809" s="12"/>
      <c r="I809" s="13">
        <v>69858</v>
      </c>
      <c r="J809" s="72"/>
      <c r="K809" s="131"/>
      <c r="L809" s="72"/>
      <c r="M809" s="13"/>
    </row>
    <row r="810" spans="1:13" s="2" customFormat="1" ht="15" x14ac:dyDescent="0.25">
      <c r="A810" s="10" t="s">
        <v>5674</v>
      </c>
      <c r="B810" s="11" t="s">
        <v>1907</v>
      </c>
      <c r="C810" s="182" t="s">
        <v>1908</v>
      </c>
      <c r="D810" s="182"/>
      <c r="E810" s="182"/>
      <c r="F810" s="10" t="s">
        <v>1717</v>
      </c>
      <c r="G810" s="12">
        <v>2</v>
      </c>
      <c r="H810" s="12"/>
      <c r="I810" s="13">
        <v>10387</v>
      </c>
      <c r="J810" s="72"/>
      <c r="K810" s="131"/>
      <c r="L810" s="72">
        <v>3204</v>
      </c>
      <c r="M810" s="13"/>
    </row>
    <row r="811" spans="1:13" s="2" customFormat="1" ht="15" x14ac:dyDescent="0.25">
      <c r="A811" s="14"/>
      <c r="B811" s="15"/>
      <c r="C811" s="15"/>
      <c r="D811" s="15"/>
      <c r="E811" s="16" t="s">
        <v>18</v>
      </c>
      <c r="F811" s="16"/>
      <c r="G811" s="17"/>
      <c r="H811" s="17"/>
      <c r="I811" s="18">
        <v>23793</v>
      </c>
      <c r="J811" s="114"/>
      <c r="K811" s="138"/>
      <c r="L811" s="151"/>
      <c r="M811" s="19"/>
    </row>
    <row r="812" spans="1:13" s="2" customFormat="1" ht="22.5" x14ac:dyDescent="0.25">
      <c r="A812" s="20"/>
      <c r="B812" s="21" t="s">
        <v>41</v>
      </c>
      <c r="C812" s="183" t="s">
        <v>42</v>
      </c>
      <c r="D812" s="183"/>
      <c r="E812" s="183"/>
      <c r="F812" s="22" t="s">
        <v>21</v>
      </c>
      <c r="G812" s="17" t="s">
        <v>1909</v>
      </c>
      <c r="H812" s="17"/>
      <c r="I812" s="23">
        <v>40.25</v>
      </c>
      <c r="J812" s="109"/>
      <c r="K812" s="132"/>
      <c r="L812" s="147">
        <v>40.25</v>
      </c>
      <c r="M812" s="24"/>
    </row>
    <row r="813" spans="1:13" s="2" customFormat="1" ht="22.5" x14ac:dyDescent="0.25">
      <c r="A813" s="20"/>
      <c r="B813" s="21" t="s">
        <v>778</v>
      </c>
      <c r="C813" s="183" t="s">
        <v>24</v>
      </c>
      <c r="D813" s="183"/>
      <c r="E813" s="183"/>
      <c r="F813" s="22" t="s">
        <v>71</v>
      </c>
      <c r="G813" s="17" t="s">
        <v>694</v>
      </c>
      <c r="H813" s="17"/>
      <c r="I813" s="23">
        <v>25.01</v>
      </c>
      <c r="J813" s="109"/>
      <c r="K813" s="132"/>
      <c r="L813" s="147">
        <v>25.01</v>
      </c>
      <c r="M813" s="24"/>
    </row>
    <row r="814" spans="1:13" s="2" customFormat="1" ht="22.5" x14ac:dyDescent="0.25">
      <c r="A814" s="20"/>
      <c r="B814" s="21" t="s">
        <v>1910</v>
      </c>
      <c r="C814" s="183" t="s">
        <v>1911</v>
      </c>
      <c r="D814" s="183"/>
      <c r="E814" s="183"/>
      <c r="F814" s="22" t="s">
        <v>165</v>
      </c>
      <c r="G814" s="17" t="s">
        <v>1912</v>
      </c>
      <c r="H814" s="17"/>
      <c r="I814" s="23">
        <v>12.54</v>
      </c>
      <c r="J814" s="109"/>
      <c r="K814" s="132"/>
      <c r="L814" s="147">
        <v>12.54</v>
      </c>
      <c r="M814" s="24"/>
    </row>
    <row r="815" spans="1:13" s="2" customFormat="1" ht="22.5" x14ac:dyDescent="0.25">
      <c r="A815" s="20"/>
      <c r="B815" s="21" t="s">
        <v>1913</v>
      </c>
      <c r="C815" s="183" t="s">
        <v>1914</v>
      </c>
      <c r="D815" s="183"/>
      <c r="E815" s="183"/>
      <c r="F815" s="22" t="s">
        <v>930</v>
      </c>
      <c r="G815" s="17" t="s">
        <v>1616</v>
      </c>
      <c r="H815" s="17"/>
      <c r="I815" s="23">
        <v>81.239999999999995</v>
      </c>
      <c r="J815" s="109"/>
      <c r="K815" s="132"/>
      <c r="L815" s="147">
        <v>81.239999999999995</v>
      </c>
      <c r="M815" s="24"/>
    </row>
    <row r="816" spans="1:13" s="2" customFormat="1" ht="22.5" x14ac:dyDescent="0.25">
      <c r="A816" s="25" t="s">
        <v>76</v>
      </c>
      <c r="B816" s="26" t="s">
        <v>1719</v>
      </c>
      <c r="C816" s="186" t="s">
        <v>1720</v>
      </c>
      <c r="D816" s="186"/>
      <c r="E816" s="186"/>
      <c r="F816" s="27" t="s">
        <v>79</v>
      </c>
      <c r="G816" s="28" t="s">
        <v>91</v>
      </c>
      <c r="H816" s="28"/>
      <c r="I816" s="29">
        <v>0</v>
      </c>
      <c r="J816" s="110"/>
      <c r="K816" s="133"/>
      <c r="L816" s="148">
        <v>0</v>
      </c>
      <c r="M816" s="30"/>
    </row>
    <row r="817" spans="1:13" s="2" customFormat="1" ht="22.5" x14ac:dyDescent="0.25">
      <c r="A817" s="20"/>
      <c r="B817" s="21" t="s">
        <v>1915</v>
      </c>
      <c r="C817" s="183" t="s">
        <v>1916</v>
      </c>
      <c r="D817" s="183"/>
      <c r="E817" s="183"/>
      <c r="F817" s="22" t="s">
        <v>165</v>
      </c>
      <c r="G817" s="17" t="s">
        <v>1917</v>
      </c>
      <c r="H817" s="17"/>
      <c r="I817" s="23">
        <v>199.21</v>
      </c>
      <c r="J817" s="109"/>
      <c r="K817" s="132"/>
      <c r="L817" s="147">
        <v>199.21</v>
      </c>
      <c r="M817" s="24"/>
    </row>
    <row r="818" spans="1:13" s="2" customFormat="1" ht="22.5" x14ac:dyDescent="0.25">
      <c r="A818" s="20"/>
      <c r="B818" s="21" t="s">
        <v>784</v>
      </c>
      <c r="C818" s="183" t="s">
        <v>785</v>
      </c>
      <c r="D818" s="183"/>
      <c r="E818" s="183"/>
      <c r="F818" s="22" t="s">
        <v>71</v>
      </c>
      <c r="G818" s="17" t="s">
        <v>1918</v>
      </c>
      <c r="H818" s="17"/>
      <c r="I818" s="23">
        <v>11.75</v>
      </c>
      <c r="J818" s="109"/>
      <c r="K818" s="132"/>
      <c r="L818" s="147">
        <v>11.75</v>
      </c>
      <c r="M818" s="24"/>
    </row>
    <row r="819" spans="1:13" s="2" customFormat="1" ht="22.5" x14ac:dyDescent="0.25">
      <c r="A819" s="10" t="s">
        <v>5675</v>
      </c>
      <c r="B819" s="11" t="s">
        <v>5666</v>
      </c>
      <c r="C819" s="182" t="s">
        <v>5676</v>
      </c>
      <c r="D819" s="182"/>
      <c r="E819" s="182"/>
      <c r="F819" s="10" t="s">
        <v>35</v>
      </c>
      <c r="G819" s="12">
        <v>2</v>
      </c>
      <c r="H819" s="12"/>
      <c r="I819" s="13">
        <v>46632</v>
      </c>
      <c r="J819" s="72"/>
      <c r="K819" s="131"/>
      <c r="L819" s="72"/>
      <c r="M819" s="13"/>
    </row>
    <row r="820" spans="1:13" s="2" customFormat="1" ht="15" x14ac:dyDescent="0.25">
      <c r="A820" s="10" t="s">
        <v>1675</v>
      </c>
      <c r="B820" s="11" t="s">
        <v>57</v>
      </c>
      <c r="C820" s="182" t="s">
        <v>5677</v>
      </c>
      <c r="D820" s="182"/>
      <c r="E820" s="182"/>
      <c r="F820" s="10" t="s">
        <v>17</v>
      </c>
      <c r="G820" s="12">
        <v>2</v>
      </c>
      <c r="H820" s="12"/>
      <c r="I820" s="13">
        <v>1827</v>
      </c>
      <c r="J820" s="72"/>
      <c r="K820" s="131"/>
      <c r="L820" s="72">
        <v>150</v>
      </c>
      <c r="M820" s="13"/>
    </row>
    <row r="821" spans="1:13" s="2" customFormat="1" ht="15" x14ac:dyDescent="0.25">
      <c r="A821" s="14"/>
      <c r="B821" s="15"/>
      <c r="C821" s="15"/>
      <c r="D821" s="15"/>
      <c r="E821" s="16" t="s">
        <v>18</v>
      </c>
      <c r="F821" s="16"/>
      <c r="G821" s="17"/>
      <c r="H821" s="17"/>
      <c r="I821" s="18">
        <v>3208</v>
      </c>
      <c r="J821" s="114"/>
      <c r="K821" s="138"/>
      <c r="L821" s="151"/>
      <c r="M821" s="19"/>
    </row>
    <row r="822" spans="1:13" s="2" customFormat="1" ht="22.5" x14ac:dyDescent="0.25">
      <c r="A822" s="20"/>
      <c r="B822" s="21" t="s">
        <v>59</v>
      </c>
      <c r="C822" s="183" t="s">
        <v>60</v>
      </c>
      <c r="D822" s="183"/>
      <c r="E822" s="183"/>
      <c r="F822" s="22" t="s">
        <v>21</v>
      </c>
      <c r="G822" s="17" t="s">
        <v>1637</v>
      </c>
      <c r="H822" s="17"/>
      <c r="I822" s="23">
        <v>17.02</v>
      </c>
      <c r="J822" s="109"/>
      <c r="K822" s="132"/>
      <c r="L822" s="147">
        <v>17.02</v>
      </c>
      <c r="M822" s="24"/>
    </row>
    <row r="823" spans="1:13" s="2" customFormat="1" ht="22.5" x14ac:dyDescent="0.25">
      <c r="A823" s="20"/>
      <c r="B823" s="21" t="s">
        <v>28</v>
      </c>
      <c r="C823" s="183" t="s">
        <v>29</v>
      </c>
      <c r="D823" s="183"/>
      <c r="E823" s="183"/>
      <c r="F823" s="22" t="s">
        <v>30</v>
      </c>
      <c r="G823" s="17" t="s">
        <v>1638</v>
      </c>
      <c r="H823" s="17"/>
      <c r="I823" s="23">
        <v>0.38</v>
      </c>
      <c r="J823" s="109"/>
      <c r="K823" s="132"/>
      <c r="L823" s="147">
        <v>0.38</v>
      </c>
      <c r="M823" s="24"/>
    </row>
    <row r="824" spans="1:13" s="2" customFormat="1" ht="15" x14ac:dyDescent="0.25">
      <c r="A824" s="10" t="s">
        <v>1680</v>
      </c>
      <c r="B824" s="11" t="s">
        <v>1907</v>
      </c>
      <c r="C824" s="182" t="s">
        <v>1908</v>
      </c>
      <c r="D824" s="182"/>
      <c r="E824" s="182"/>
      <c r="F824" s="10" t="s">
        <v>1717</v>
      </c>
      <c r="G824" s="12">
        <v>1</v>
      </c>
      <c r="H824" s="12"/>
      <c r="I824" s="13">
        <v>5193</v>
      </c>
      <c r="J824" s="72"/>
      <c r="K824" s="131"/>
      <c r="L824" s="72">
        <v>1602</v>
      </c>
      <c r="M824" s="13"/>
    </row>
    <row r="825" spans="1:13" s="2" customFormat="1" ht="15" x14ac:dyDescent="0.25">
      <c r="A825" s="14"/>
      <c r="B825" s="15"/>
      <c r="C825" s="15"/>
      <c r="D825" s="15"/>
      <c r="E825" s="16" t="s">
        <v>18</v>
      </c>
      <c r="F825" s="16"/>
      <c r="G825" s="17"/>
      <c r="H825" s="17"/>
      <c r="I825" s="18">
        <v>11894</v>
      </c>
      <c r="J825" s="114"/>
      <c r="K825" s="138"/>
      <c r="L825" s="151"/>
      <c r="M825" s="19"/>
    </row>
    <row r="826" spans="1:13" s="2" customFormat="1" ht="22.5" x14ac:dyDescent="0.25">
      <c r="A826" s="20"/>
      <c r="B826" s="21" t="s">
        <v>41</v>
      </c>
      <c r="C826" s="183" t="s">
        <v>42</v>
      </c>
      <c r="D826" s="183"/>
      <c r="E826" s="183"/>
      <c r="F826" s="22" t="s">
        <v>21</v>
      </c>
      <c r="G826" s="17" t="s">
        <v>5678</v>
      </c>
      <c r="H826" s="17"/>
      <c r="I826" s="23">
        <v>20.12</v>
      </c>
      <c r="J826" s="109"/>
      <c r="K826" s="132"/>
      <c r="L826" s="147">
        <v>20.12</v>
      </c>
      <c r="M826" s="24"/>
    </row>
    <row r="827" spans="1:13" s="2" customFormat="1" ht="22.5" x14ac:dyDescent="0.25">
      <c r="A827" s="20"/>
      <c r="B827" s="21" t="s">
        <v>778</v>
      </c>
      <c r="C827" s="183" t="s">
        <v>24</v>
      </c>
      <c r="D827" s="183"/>
      <c r="E827" s="183"/>
      <c r="F827" s="22" t="s">
        <v>71</v>
      </c>
      <c r="G827" s="17" t="s">
        <v>5679</v>
      </c>
      <c r="H827" s="17"/>
      <c r="I827" s="23">
        <v>12.5</v>
      </c>
      <c r="J827" s="109"/>
      <c r="K827" s="132"/>
      <c r="L827" s="147">
        <v>12.5</v>
      </c>
      <c r="M827" s="24"/>
    </row>
    <row r="828" spans="1:13" s="2" customFormat="1" ht="22.5" x14ac:dyDescent="0.25">
      <c r="A828" s="20"/>
      <c r="B828" s="21" t="s">
        <v>1910</v>
      </c>
      <c r="C828" s="183" t="s">
        <v>1911</v>
      </c>
      <c r="D828" s="183"/>
      <c r="E828" s="183"/>
      <c r="F828" s="22" t="s">
        <v>165</v>
      </c>
      <c r="G828" s="17" t="s">
        <v>3756</v>
      </c>
      <c r="H828" s="17"/>
      <c r="I828" s="23">
        <v>6.27</v>
      </c>
      <c r="J828" s="109"/>
      <c r="K828" s="132"/>
      <c r="L828" s="147">
        <v>6.27</v>
      </c>
      <c r="M828" s="24"/>
    </row>
    <row r="829" spans="1:13" s="2" customFormat="1" ht="22.5" x14ac:dyDescent="0.25">
      <c r="A829" s="20"/>
      <c r="B829" s="21" t="s">
        <v>1913</v>
      </c>
      <c r="C829" s="183" t="s">
        <v>1914</v>
      </c>
      <c r="D829" s="183"/>
      <c r="E829" s="183"/>
      <c r="F829" s="22" t="s">
        <v>930</v>
      </c>
      <c r="G829" s="17" t="s">
        <v>1575</v>
      </c>
      <c r="H829" s="17"/>
      <c r="I829" s="23">
        <v>40.619999999999997</v>
      </c>
      <c r="J829" s="109"/>
      <c r="K829" s="132"/>
      <c r="L829" s="147">
        <v>40.619999999999997</v>
      </c>
      <c r="M829" s="24"/>
    </row>
    <row r="830" spans="1:13" s="2" customFormat="1" ht="22.5" x14ac:dyDescent="0.25">
      <c r="A830" s="25" t="s">
        <v>76</v>
      </c>
      <c r="B830" s="26" t="s">
        <v>1719</v>
      </c>
      <c r="C830" s="186" t="s">
        <v>1720</v>
      </c>
      <c r="D830" s="186"/>
      <c r="E830" s="186"/>
      <c r="F830" s="27" t="s">
        <v>79</v>
      </c>
      <c r="G830" s="28" t="s">
        <v>944</v>
      </c>
      <c r="H830" s="28"/>
      <c r="I830" s="29">
        <v>0</v>
      </c>
      <c r="J830" s="110"/>
      <c r="K830" s="133"/>
      <c r="L830" s="148">
        <v>0</v>
      </c>
      <c r="M830" s="30"/>
    </row>
    <row r="831" spans="1:13" s="2" customFormat="1" ht="22.5" x14ac:dyDescent="0.25">
      <c r="A831" s="20"/>
      <c r="B831" s="21" t="s">
        <v>1915</v>
      </c>
      <c r="C831" s="183" t="s">
        <v>1916</v>
      </c>
      <c r="D831" s="183"/>
      <c r="E831" s="183"/>
      <c r="F831" s="22" t="s">
        <v>165</v>
      </c>
      <c r="G831" s="17" t="s">
        <v>5680</v>
      </c>
      <c r="H831" s="17"/>
      <c r="I831" s="23">
        <v>99.6</v>
      </c>
      <c r="J831" s="109"/>
      <c r="K831" s="132"/>
      <c r="L831" s="147">
        <v>99.6</v>
      </c>
      <c r="M831" s="24"/>
    </row>
    <row r="832" spans="1:13" s="2" customFormat="1" ht="22.5" x14ac:dyDescent="0.25">
      <c r="A832" s="20"/>
      <c r="B832" s="21" t="s">
        <v>784</v>
      </c>
      <c r="C832" s="183" t="s">
        <v>785</v>
      </c>
      <c r="D832" s="183"/>
      <c r="E832" s="183"/>
      <c r="F832" s="22" t="s">
        <v>71</v>
      </c>
      <c r="G832" s="17" t="s">
        <v>1054</v>
      </c>
      <c r="H832" s="17"/>
      <c r="I832" s="23">
        <v>5.88</v>
      </c>
      <c r="J832" s="109"/>
      <c r="K832" s="132"/>
      <c r="L832" s="147">
        <v>5.88</v>
      </c>
      <c r="M832" s="24"/>
    </row>
    <row r="833" spans="1:13" s="2" customFormat="1" ht="22.5" x14ac:dyDescent="0.25">
      <c r="A833" s="10" t="s">
        <v>1690</v>
      </c>
      <c r="B833" s="11" t="s">
        <v>5681</v>
      </c>
      <c r="C833" s="182" t="s">
        <v>5682</v>
      </c>
      <c r="D833" s="182"/>
      <c r="E833" s="182"/>
      <c r="F833" s="10" t="s">
        <v>35</v>
      </c>
      <c r="G833" s="12">
        <v>1</v>
      </c>
      <c r="H833" s="12"/>
      <c r="I833" s="13">
        <v>68848</v>
      </c>
      <c r="J833" s="72"/>
      <c r="K833" s="131"/>
      <c r="L833" s="72">
        <v>68848</v>
      </c>
      <c r="M833" s="13"/>
    </row>
    <row r="834" spans="1:13" s="2" customFormat="1" ht="15" x14ac:dyDescent="0.25">
      <c r="A834" s="10" t="s">
        <v>1692</v>
      </c>
      <c r="B834" s="11" t="s">
        <v>1923</v>
      </c>
      <c r="C834" s="182" t="s">
        <v>1924</v>
      </c>
      <c r="D834" s="182"/>
      <c r="E834" s="182"/>
      <c r="F834" s="10" t="s">
        <v>1717</v>
      </c>
      <c r="G834" s="12">
        <v>1</v>
      </c>
      <c r="H834" s="12"/>
      <c r="I834" s="13">
        <v>6690</v>
      </c>
      <c r="J834" s="72"/>
      <c r="K834" s="131"/>
      <c r="L834" s="72">
        <v>1934</v>
      </c>
      <c r="M834" s="13"/>
    </row>
    <row r="835" spans="1:13" s="2" customFormat="1" ht="15" x14ac:dyDescent="0.25">
      <c r="A835" s="14"/>
      <c r="B835" s="15"/>
      <c r="C835" s="15"/>
      <c r="D835" s="15"/>
      <c r="E835" s="16" t="s">
        <v>18</v>
      </c>
      <c r="F835" s="16"/>
      <c r="G835" s="17"/>
      <c r="H835" s="17"/>
      <c r="I835" s="18">
        <v>15504</v>
      </c>
      <c r="J835" s="114"/>
      <c r="K835" s="138"/>
      <c r="L835" s="151"/>
      <c r="M835" s="19"/>
    </row>
    <row r="836" spans="1:13" s="2" customFormat="1" ht="22.5" x14ac:dyDescent="0.25">
      <c r="A836" s="20"/>
      <c r="B836" s="21" t="s">
        <v>41</v>
      </c>
      <c r="C836" s="183" t="s">
        <v>42</v>
      </c>
      <c r="D836" s="183"/>
      <c r="E836" s="183"/>
      <c r="F836" s="22" t="s">
        <v>21</v>
      </c>
      <c r="G836" s="17" t="s">
        <v>5683</v>
      </c>
      <c r="H836" s="17"/>
      <c r="I836" s="23">
        <v>32.29</v>
      </c>
      <c r="J836" s="109"/>
      <c r="K836" s="132"/>
      <c r="L836" s="147">
        <v>32.29</v>
      </c>
      <c r="M836" s="24"/>
    </row>
    <row r="837" spans="1:13" s="2" customFormat="1" ht="22.5" x14ac:dyDescent="0.25">
      <c r="A837" s="20"/>
      <c r="B837" s="21" t="s">
        <v>778</v>
      </c>
      <c r="C837" s="183" t="s">
        <v>24</v>
      </c>
      <c r="D837" s="183"/>
      <c r="E837" s="183"/>
      <c r="F837" s="22" t="s">
        <v>71</v>
      </c>
      <c r="G837" s="17" t="s">
        <v>5684</v>
      </c>
      <c r="H837" s="17"/>
      <c r="I837" s="23">
        <v>36.729999999999997</v>
      </c>
      <c r="J837" s="109"/>
      <c r="K837" s="132"/>
      <c r="L837" s="147">
        <v>36.729999999999997</v>
      </c>
      <c r="M837" s="24"/>
    </row>
    <row r="838" spans="1:13" s="2" customFormat="1" ht="22.5" x14ac:dyDescent="0.25">
      <c r="A838" s="20"/>
      <c r="B838" s="21" t="s">
        <v>1910</v>
      </c>
      <c r="C838" s="183" t="s">
        <v>1911</v>
      </c>
      <c r="D838" s="183"/>
      <c r="E838" s="183"/>
      <c r="F838" s="22" t="s">
        <v>165</v>
      </c>
      <c r="G838" s="17" t="s">
        <v>3756</v>
      </c>
      <c r="H838" s="17"/>
      <c r="I838" s="23">
        <v>6.27</v>
      </c>
      <c r="J838" s="109"/>
      <c r="K838" s="132"/>
      <c r="L838" s="147">
        <v>6.27</v>
      </c>
      <c r="M838" s="24"/>
    </row>
    <row r="839" spans="1:13" s="2" customFormat="1" ht="22.5" x14ac:dyDescent="0.25">
      <c r="A839" s="20"/>
      <c r="B839" s="21" t="s">
        <v>1913</v>
      </c>
      <c r="C839" s="183" t="s">
        <v>1914</v>
      </c>
      <c r="D839" s="183"/>
      <c r="E839" s="183"/>
      <c r="F839" s="22" t="s">
        <v>930</v>
      </c>
      <c r="G839" s="17" t="s">
        <v>1575</v>
      </c>
      <c r="H839" s="17"/>
      <c r="I839" s="23">
        <v>40.619999999999997</v>
      </c>
      <c r="J839" s="109"/>
      <c r="K839" s="132"/>
      <c r="L839" s="147">
        <v>40.619999999999997</v>
      </c>
      <c r="M839" s="24"/>
    </row>
    <row r="840" spans="1:13" s="2" customFormat="1" ht="22.5" x14ac:dyDescent="0.25">
      <c r="A840" s="25" t="s">
        <v>76</v>
      </c>
      <c r="B840" s="26" t="s">
        <v>1719</v>
      </c>
      <c r="C840" s="186" t="s">
        <v>1720</v>
      </c>
      <c r="D840" s="186"/>
      <c r="E840" s="186"/>
      <c r="F840" s="27" t="s">
        <v>79</v>
      </c>
      <c r="G840" s="28" t="s">
        <v>944</v>
      </c>
      <c r="H840" s="28"/>
      <c r="I840" s="29">
        <v>0</v>
      </c>
      <c r="J840" s="110"/>
      <c r="K840" s="133"/>
      <c r="L840" s="148">
        <v>0</v>
      </c>
      <c r="M840" s="30"/>
    </row>
    <row r="841" spans="1:13" s="2" customFormat="1" ht="22.5" x14ac:dyDescent="0.25">
      <c r="A841" s="20"/>
      <c r="B841" s="21" t="s">
        <v>1915</v>
      </c>
      <c r="C841" s="183" t="s">
        <v>1916</v>
      </c>
      <c r="D841" s="183"/>
      <c r="E841" s="183"/>
      <c r="F841" s="22" t="s">
        <v>165</v>
      </c>
      <c r="G841" s="17" t="s">
        <v>5680</v>
      </c>
      <c r="H841" s="17"/>
      <c r="I841" s="23">
        <v>99.6</v>
      </c>
      <c r="J841" s="109"/>
      <c r="K841" s="132"/>
      <c r="L841" s="147">
        <v>99.6</v>
      </c>
      <c r="M841" s="24"/>
    </row>
    <row r="842" spans="1:13" s="2" customFormat="1" ht="22.5" x14ac:dyDescent="0.25">
      <c r="A842" s="20"/>
      <c r="B842" s="21" t="s">
        <v>784</v>
      </c>
      <c r="C842" s="183" t="s">
        <v>785</v>
      </c>
      <c r="D842" s="183"/>
      <c r="E842" s="183"/>
      <c r="F842" s="22" t="s">
        <v>71</v>
      </c>
      <c r="G842" s="17" t="s">
        <v>5685</v>
      </c>
      <c r="H842" s="17"/>
      <c r="I842" s="23">
        <v>7.83</v>
      </c>
      <c r="J842" s="109"/>
      <c r="K842" s="132"/>
      <c r="L842" s="147">
        <v>7.83</v>
      </c>
      <c r="M842" s="24"/>
    </row>
    <row r="843" spans="1:13" s="2" customFormat="1" ht="22.5" x14ac:dyDescent="0.25">
      <c r="A843" s="10" t="s">
        <v>1695</v>
      </c>
      <c r="B843" s="11" t="s">
        <v>5681</v>
      </c>
      <c r="C843" s="182" t="s">
        <v>5686</v>
      </c>
      <c r="D843" s="182"/>
      <c r="E843" s="182"/>
      <c r="F843" s="10" t="s">
        <v>35</v>
      </c>
      <c r="G843" s="12">
        <v>1</v>
      </c>
      <c r="H843" s="12"/>
      <c r="I843" s="13">
        <v>131282</v>
      </c>
      <c r="J843" s="72"/>
      <c r="K843" s="131"/>
      <c r="L843" s="72">
        <v>131282</v>
      </c>
      <c r="M843" s="13"/>
    </row>
    <row r="844" spans="1:13" s="2" customFormat="1" ht="15" x14ac:dyDescent="0.25">
      <c r="A844" s="10" t="s">
        <v>1697</v>
      </c>
      <c r="B844" s="11" t="s">
        <v>791</v>
      </c>
      <c r="C844" s="182" t="s">
        <v>792</v>
      </c>
      <c r="D844" s="182"/>
      <c r="E844" s="182"/>
      <c r="F844" s="10" t="s">
        <v>793</v>
      </c>
      <c r="G844" s="12">
        <v>2</v>
      </c>
      <c r="H844" s="12"/>
      <c r="I844" s="13">
        <v>1809</v>
      </c>
      <c r="J844" s="72"/>
      <c r="K844" s="131"/>
      <c r="L844" s="72">
        <v>75</v>
      </c>
      <c r="M844" s="13"/>
    </row>
    <row r="845" spans="1:13" s="2" customFormat="1" ht="15" x14ac:dyDescent="0.25">
      <c r="A845" s="14"/>
      <c r="B845" s="15"/>
      <c r="C845" s="15"/>
      <c r="D845" s="15"/>
      <c r="E845" s="16" t="s">
        <v>18</v>
      </c>
      <c r="F845" s="16"/>
      <c r="G845" s="17"/>
      <c r="H845" s="17"/>
      <c r="I845" s="18">
        <v>5015</v>
      </c>
      <c r="J845" s="114"/>
      <c r="K845" s="138"/>
      <c r="L845" s="151"/>
      <c r="M845" s="19"/>
    </row>
    <row r="846" spans="1:13" s="2" customFormat="1" ht="22.5" x14ac:dyDescent="0.25">
      <c r="A846" s="20"/>
      <c r="B846" s="21" t="s">
        <v>69</v>
      </c>
      <c r="C846" s="183" t="s">
        <v>70</v>
      </c>
      <c r="D846" s="183"/>
      <c r="E846" s="183"/>
      <c r="F846" s="22" t="s">
        <v>71</v>
      </c>
      <c r="G846" s="17" t="s">
        <v>2048</v>
      </c>
      <c r="H846" s="17"/>
      <c r="I846" s="23">
        <v>3.11</v>
      </c>
      <c r="J846" s="109"/>
      <c r="K846" s="132"/>
      <c r="L846" s="147">
        <v>3.11</v>
      </c>
      <c r="M846" s="24"/>
    </row>
    <row r="847" spans="1:13" s="2" customFormat="1" ht="22.5" x14ac:dyDescent="0.25">
      <c r="A847" s="20"/>
      <c r="B847" s="21" t="s">
        <v>795</v>
      </c>
      <c r="C847" s="183" t="s">
        <v>796</v>
      </c>
      <c r="D847" s="183"/>
      <c r="E847" s="183"/>
      <c r="F847" s="22" t="s">
        <v>71</v>
      </c>
      <c r="G847" s="17" t="s">
        <v>2049</v>
      </c>
      <c r="H847" s="17"/>
      <c r="I847" s="23">
        <v>5.25</v>
      </c>
      <c r="J847" s="109"/>
      <c r="K847" s="132"/>
      <c r="L847" s="147">
        <v>5.25</v>
      </c>
      <c r="M847" s="24"/>
    </row>
    <row r="848" spans="1:13" s="2" customFormat="1" ht="22.5" x14ac:dyDescent="0.25">
      <c r="A848" s="25" t="s">
        <v>76</v>
      </c>
      <c r="B848" s="26" t="s">
        <v>798</v>
      </c>
      <c r="C848" s="186" t="s">
        <v>799</v>
      </c>
      <c r="D848" s="186"/>
      <c r="E848" s="186"/>
      <c r="F848" s="27" t="s">
        <v>79</v>
      </c>
      <c r="G848" s="28" t="s">
        <v>91</v>
      </c>
      <c r="H848" s="28"/>
      <c r="I848" s="29">
        <v>0</v>
      </c>
      <c r="J848" s="110"/>
      <c r="K848" s="133"/>
      <c r="L848" s="148">
        <v>0</v>
      </c>
      <c r="M848" s="30"/>
    </row>
    <row r="849" spans="1:13" s="2" customFormat="1" ht="22.5" x14ac:dyDescent="0.25">
      <c r="A849" s="20"/>
      <c r="B849" s="21" t="s">
        <v>800</v>
      </c>
      <c r="C849" s="183" t="s">
        <v>801</v>
      </c>
      <c r="D849" s="183"/>
      <c r="E849" s="183"/>
      <c r="F849" s="22" t="s">
        <v>282</v>
      </c>
      <c r="G849" s="17" t="s">
        <v>1918</v>
      </c>
      <c r="H849" s="17"/>
      <c r="I849" s="23">
        <v>0.28999999999999998</v>
      </c>
      <c r="J849" s="109"/>
      <c r="K849" s="132"/>
      <c r="L849" s="147">
        <v>0.28999999999999998</v>
      </c>
      <c r="M849" s="24"/>
    </row>
    <row r="850" spans="1:13" s="2" customFormat="1" ht="22.5" x14ac:dyDescent="0.25">
      <c r="A850" s="10" t="s">
        <v>1703</v>
      </c>
      <c r="B850" s="11" t="s">
        <v>5687</v>
      </c>
      <c r="C850" s="182" t="s">
        <v>5688</v>
      </c>
      <c r="D850" s="182"/>
      <c r="E850" s="182"/>
      <c r="F850" s="10" t="s">
        <v>35</v>
      </c>
      <c r="G850" s="12">
        <v>1</v>
      </c>
      <c r="H850" s="12"/>
      <c r="I850" s="13">
        <v>987</v>
      </c>
      <c r="J850" s="72"/>
      <c r="K850" s="131"/>
      <c r="L850" s="72">
        <v>987</v>
      </c>
      <c r="M850" s="13"/>
    </row>
    <row r="851" spans="1:13" s="2" customFormat="1" ht="22.5" x14ac:dyDescent="0.25">
      <c r="A851" s="10" t="s">
        <v>1704</v>
      </c>
      <c r="B851" s="11" t="s">
        <v>5687</v>
      </c>
      <c r="C851" s="182" t="s">
        <v>5689</v>
      </c>
      <c r="D851" s="182"/>
      <c r="E851" s="182"/>
      <c r="F851" s="10" t="s">
        <v>35</v>
      </c>
      <c r="G851" s="12">
        <v>1</v>
      </c>
      <c r="H851" s="12"/>
      <c r="I851" s="13">
        <v>730</v>
      </c>
      <c r="J851" s="72"/>
      <c r="K851" s="131"/>
      <c r="L851" s="72">
        <v>730</v>
      </c>
      <c r="M851" s="13"/>
    </row>
    <row r="852" spans="1:13" s="2" customFormat="1" ht="45" x14ac:dyDescent="0.25">
      <c r="A852" s="10" t="s">
        <v>1707</v>
      </c>
      <c r="B852" s="11" t="s">
        <v>2029</v>
      </c>
      <c r="C852" s="182" t="s">
        <v>2030</v>
      </c>
      <c r="D852" s="182"/>
      <c r="E852" s="182"/>
      <c r="F852" s="10" t="s">
        <v>2031</v>
      </c>
      <c r="G852" s="12">
        <v>6</v>
      </c>
      <c r="H852" s="12"/>
      <c r="I852" s="13">
        <v>5736</v>
      </c>
      <c r="J852" s="72"/>
      <c r="K852" s="131"/>
      <c r="L852" s="72">
        <v>659</v>
      </c>
      <c r="M852" s="13"/>
    </row>
    <row r="853" spans="1:13" s="2" customFormat="1" ht="15" x14ac:dyDescent="0.25">
      <c r="A853" s="14"/>
      <c r="B853" s="15"/>
      <c r="C853" s="15"/>
      <c r="D853" s="15"/>
      <c r="E853" s="16" t="s">
        <v>18</v>
      </c>
      <c r="F853" s="16"/>
      <c r="G853" s="17"/>
      <c r="H853" s="17"/>
      <c r="I853" s="18">
        <v>14823</v>
      </c>
      <c r="J853" s="114"/>
      <c r="K853" s="138"/>
      <c r="L853" s="151"/>
      <c r="M853" s="19"/>
    </row>
    <row r="854" spans="1:13" s="2" customFormat="1" ht="22.5" x14ac:dyDescent="0.25">
      <c r="A854" s="20"/>
      <c r="B854" s="21" t="s">
        <v>69</v>
      </c>
      <c r="C854" s="183" t="s">
        <v>70</v>
      </c>
      <c r="D854" s="183"/>
      <c r="E854" s="183"/>
      <c r="F854" s="22" t="s">
        <v>71</v>
      </c>
      <c r="G854" s="17" t="s">
        <v>1955</v>
      </c>
      <c r="H854" s="17"/>
      <c r="I854" s="23">
        <v>16.95</v>
      </c>
      <c r="J854" s="109"/>
      <c r="K854" s="132"/>
      <c r="L854" s="147">
        <v>16.95</v>
      </c>
      <c r="M854" s="24"/>
    </row>
    <row r="855" spans="1:13" s="2" customFormat="1" ht="22.5" x14ac:dyDescent="0.25">
      <c r="A855" s="20"/>
      <c r="B855" s="21" t="s">
        <v>41</v>
      </c>
      <c r="C855" s="183" t="s">
        <v>42</v>
      </c>
      <c r="D855" s="183"/>
      <c r="E855" s="183"/>
      <c r="F855" s="22" t="s">
        <v>21</v>
      </c>
      <c r="G855" s="17" t="s">
        <v>5690</v>
      </c>
      <c r="H855" s="17"/>
      <c r="I855" s="23">
        <v>46.05</v>
      </c>
      <c r="J855" s="109"/>
      <c r="K855" s="132"/>
      <c r="L855" s="147">
        <v>46.05</v>
      </c>
      <c r="M855" s="24"/>
    </row>
    <row r="856" spans="1:13" s="2" customFormat="1" ht="22.5" x14ac:dyDescent="0.25">
      <c r="A856" s="20"/>
      <c r="B856" s="21" t="s">
        <v>778</v>
      </c>
      <c r="C856" s="183" t="s">
        <v>24</v>
      </c>
      <c r="D856" s="183"/>
      <c r="E856" s="183"/>
      <c r="F856" s="22" t="s">
        <v>71</v>
      </c>
      <c r="G856" s="17" t="s">
        <v>1171</v>
      </c>
      <c r="H856" s="17"/>
      <c r="I856" s="23">
        <v>13.13</v>
      </c>
      <c r="J856" s="109"/>
      <c r="K856" s="132"/>
      <c r="L856" s="147">
        <v>13.13</v>
      </c>
      <c r="M856" s="24"/>
    </row>
    <row r="857" spans="1:13" s="2" customFormat="1" ht="22.5" x14ac:dyDescent="0.25">
      <c r="A857" s="25" t="s">
        <v>76</v>
      </c>
      <c r="B857" s="26" t="s">
        <v>2035</v>
      </c>
      <c r="C857" s="186" t="s">
        <v>2036</v>
      </c>
      <c r="D857" s="186"/>
      <c r="E857" s="186"/>
      <c r="F857" s="27" t="s">
        <v>79</v>
      </c>
      <c r="G857" s="28" t="s">
        <v>1173</v>
      </c>
      <c r="H857" s="28"/>
      <c r="I857" s="29">
        <v>0</v>
      </c>
      <c r="J857" s="110"/>
      <c r="K857" s="133"/>
      <c r="L857" s="148">
        <v>0</v>
      </c>
      <c r="M857" s="30"/>
    </row>
    <row r="858" spans="1:13" s="2" customFormat="1" ht="22.5" x14ac:dyDescent="0.25">
      <c r="A858" s="25" t="s">
        <v>344</v>
      </c>
      <c r="B858" s="26" t="s">
        <v>366</v>
      </c>
      <c r="C858" s="186" t="s">
        <v>367</v>
      </c>
      <c r="D858" s="186"/>
      <c r="E858" s="186"/>
      <c r="F858" s="27" t="s">
        <v>21</v>
      </c>
      <c r="G858" s="28" t="s">
        <v>347</v>
      </c>
      <c r="H858" s="28"/>
      <c r="I858" s="29">
        <v>0</v>
      </c>
      <c r="J858" s="110"/>
      <c r="K858" s="133"/>
      <c r="L858" s="148">
        <v>0</v>
      </c>
      <c r="M858" s="30"/>
    </row>
    <row r="859" spans="1:13" s="2" customFormat="1" ht="22.5" x14ac:dyDescent="0.25">
      <c r="A859" s="10" t="s">
        <v>5691</v>
      </c>
      <c r="B859" s="11" t="s">
        <v>5692</v>
      </c>
      <c r="C859" s="182" t="s">
        <v>2040</v>
      </c>
      <c r="D859" s="182"/>
      <c r="E859" s="182"/>
      <c r="F859" s="10" t="s">
        <v>35</v>
      </c>
      <c r="G859" s="12">
        <v>2</v>
      </c>
      <c r="H859" s="12"/>
      <c r="I859" s="13">
        <v>382</v>
      </c>
      <c r="J859" s="72"/>
      <c r="K859" s="131"/>
      <c r="L859" s="72">
        <v>382</v>
      </c>
      <c r="M859" s="13"/>
    </row>
    <row r="860" spans="1:13" s="2" customFormat="1" ht="22.5" x14ac:dyDescent="0.25">
      <c r="A860" s="10" t="s">
        <v>1712</v>
      </c>
      <c r="B860" s="11" t="s">
        <v>5692</v>
      </c>
      <c r="C860" s="182" t="s">
        <v>2042</v>
      </c>
      <c r="D860" s="182"/>
      <c r="E860" s="182"/>
      <c r="F860" s="10" t="s">
        <v>35</v>
      </c>
      <c r="G860" s="12">
        <v>2</v>
      </c>
      <c r="H860" s="12"/>
      <c r="I860" s="13">
        <v>450</v>
      </c>
      <c r="J860" s="72"/>
      <c r="K860" s="131"/>
      <c r="L860" s="72">
        <v>450</v>
      </c>
      <c r="M860" s="13"/>
    </row>
    <row r="861" spans="1:13" s="2" customFormat="1" ht="22.5" x14ac:dyDescent="0.25">
      <c r="A861" s="10" t="s">
        <v>1714</v>
      </c>
      <c r="B861" s="11" t="s">
        <v>5692</v>
      </c>
      <c r="C861" s="182" t="s">
        <v>2044</v>
      </c>
      <c r="D861" s="182"/>
      <c r="E861" s="182"/>
      <c r="F861" s="10" t="s">
        <v>35</v>
      </c>
      <c r="G861" s="12">
        <v>1</v>
      </c>
      <c r="H861" s="12"/>
      <c r="I861" s="13">
        <v>334</v>
      </c>
      <c r="J861" s="72"/>
      <c r="K861" s="131"/>
      <c r="L861" s="72">
        <v>334</v>
      </c>
      <c r="M861" s="13"/>
    </row>
    <row r="862" spans="1:13" s="2" customFormat="1" ht="22.5" x14ac:dyDescent="0.25">
      <c r="A862" s="10" t="s">
        <v>1722</v>
      </c>
      <c r="B862" s="11" t="s">
        <v>5692</v>
      </c>
      <c r="C862" s="182" t="s">
        <v>2046</v>
      </c>
      <c r="D862" s="182"/>
      <c r="E862" s="182"/>
      <c r="F862" s="10" t="s">
        <v>35</v>
      </c>
      <c r="G862" s="12">
        <v>1</v>
      </c>
      <c r="H862" s="12"/>
      <c r="I862" s="13">
        <v>390</v>
      </c>
      <c r="J862" s="72"/>
      <c r="K862" s="131"/>
      <c r="L862" s="72">
        <v>390</v>
      </c>
      <c r="M862" s="13"/>
    </row>
    <row r="863" spans="1:13" s="2" customFormat="1" ht="15" x14ac:dyDescent="0.25">
      <c r="A863" s="10" t="s">
        <v>1723</v>
      </c>
      <c r="B863" s="11" t="s">
        <v>791</v>
      </c>
      <c r="C863" s="182" t="s">
        <v>2054</v>
      </c>
      <c r="D863" s="182"/>
      <c r="E863" s="182"/>
      <c r="F863" s="10" t="s">
        <v>793</v>
      </c>
      <c r="G863" s="12">
        <v>2</v>
      </c>
      <c r="H863" s="12"/>
      <c r="I863" s="13">
        <v>1809</v>
      </c>
      <c r="J863" s="72"/>
      <c r="K863" s="131"/>
      <c r="L863" s="72">
        <v>75</v>
      </c>
      <c r="M863" s="13"/>
    </row>
    <row r="864" spans="1:13" s="2" customFormat="1" ht="15" x14ac:dyDescent="0.25">
      <c r="A864" s="14"/>
      <c r="B864" s="15"/>
      <c r="C864" s="15"/>
      <c r="D864" s="15"/>
      <c r="E864" s="16" t="s">
        <v>18</v>
      </c>
      <c r="F864" s="16"/>
      <c r="G864" s="17"/>
      <c r="H864" s="17"/>
      <c r="I864" s="18">
        <v>5015</v>
      </c>
      <c r="J864" s="114"/>
      <c r="K864" s="138"/>
      <c r="L864" s="151"/>
      <c r="M864" s="19"/>
    </row>
    <row r="865" spans="1:13" s="2" customFormat="1" ht="22.5" x14ac:dyDescent="0.25">
      <c r="A865" s="20"/>
      <c r="B865" s="21" t="s">
        <v>69</v>
      </c>
      <c r="C865" s="183" t="s">
        <v>70</v>
      </c>
      <c r="D865" s="183"/>
      <c r="E865" s="183"/>
      <c r="F865" s="22" t="s">
        <v>71</v>
      </c>
      <c r="G865" s="17" t="s">
        <v>2048</v>
      </c>
      <c r="H865" s="17"/>
      <c r="I865" s="23">
        <v>3.11</v>
      </c>
      <c r="J865" s="109"/>
      <c r="K865" s="132"/>
      <c r="L865" s="147">
        <v>3.11</v>
      </c>
      <c r="M865" s="24"/>
    </row>
    <row r="866" spans="1:13" s="2" customFormat="1" ht="22.5" x14ac:dyDescent="0.25">
      <c r="A866" s="20"/>
      <c r="B866" s="21" t="s">
        <v>795</v>
      </c>
      <c r="C866" s="183" t="s">
        <v>796</v>
      </c>
      <c r="D866" s="183"/>
      <c r="E866" s="183"/>
      <c r="F866" s="22" t="s">
        <v>71</v>
      </c>
      <c r="G866" s="17" t="s">
        <v>2049</v>
      </c>
      <c r="H866" s="17"/>
      <c r="I866" s="23">
        <v>5.25</v>
      </c>
      <c r="J866" s="109"/>
      <c r="K866" s="132"/>
      <c r="L866" s="147">
        <v>5.25</v>
      </c>
      <c r="M866" s="24"/>
    </row>
    <row r="867" spans="1:13" s="2" customFormat="1" ht="22.5" x14ac:dyDescent="0.25">
      <c r="A867" s="25" t="s">
        <v>76</v>
      </c>
      <c r="B867" s="26" t="s">
        <v>798</v>
      </c>
      <c r="C867" s="186" t="s">
        <v>799</v>
      </c>
      <c r="D867" s="186"/>
      <c r="E867" s="186"/>
      <c r="F867" s="27" t="s">
        <v>79</v>
      </c>
      <c r="G867" s="28" t="s">
        <v>91</v>
      </c>
      <c r="H867" s="28"/>
      <c r="I867" s="29">
        <v>0</v>
      </c>
      <c r="J867" s="110"/>
      <c r="K867" s="133"/>
      <c r="L867" s="148">
        <v>0</v>
      </c>
      <c r="M867" s="30"/>
    </row>
    <row r="868" spans="1:13" s="2" customFormat="1" ht="22.5" x14ac:dyDescent="0.25">
      <c r="A868" s="20"/>
      <c r="B868" s="21" t="s">
        <v>800</v>
      </c>
      <c r="C868" s="183" t="s">
        <v>801</v>
      </c>
      <c r="D868" s="183"/>
      <c r="E868" s="183"/>
      <c r="F868" s="22" t="s">
        <v>282</v>
      </c>
      <c r="G868" s="17" t="s">
        <v>1918</v>
      </c>
      <c r="H868" s="17"/>
      <c r="I868" s="23">
        <v>0.28999999999999998</v>
      </c>
      <c r="J868" s="109"/>
      <c r="K868" s="132"/>
      <c r="L868" s="147">
        <v>0.28999999999999998</v>
      </c>
      <c r="M868" s="24"/>
    </row>
    <row r="869" spans="1:13" s="2" customFormat="1" ht="22.5" x14ac:dyDescent="0.25">
      <c r="A869" s="10" t="s">
        <v>5693</v>
      </c>
      <c r="B869" s="11" t="s">
        <v>5694</v>
      </c>
      <c r="C869" s="182" t="s">
        <v>5695</v>
      </c>
      <c r="D869" s="182"/>
      <c r="E869" s="182"/>
      <c r="F869" s="10" t="s">
        <v>35</v>
      </c>
      <c r="G869" s="12">
        <v>1</v>
      </c>
      <c r="H869" s="12"/>
      <c r="I869" s="13">
        <v>365</v>
      </c>
      <c r="J869" s="72"/>
      <c r="K869" s="131"/>
      <c r="L869" s="72">
        <v>365</v>
      </c>
      <c r="M869" s="13"/>
    </row>
    <row r="870" spans="1:13" s="2" customFormat="1" ht="22.5" x14ac:dyDescent="0.25">
      <c r="A870" s="10" t="s">
        <v>1728</v>
      </c>
      <c r="B870" s="11" t="s">
        <v>5694</v>
      </c>
      <c r="C870" s="182" t="s">
        <v>5696</v>
      </c>
      <c r="D870" s="182"/>
      <c r="E870" s="182"/>
      <c r="F870" s="10" t="s">
        <v>35</v>
      </c>
      <c r="G870" s="12">
        <v>1</v>
      </c>
      <c r="H870" s="12"/>
      <c r="I870" s="13">
        <v>1427</v>
      </c>
      <c r="J870" s="72"/>
      <c r="K870" s="131"/>
      <c r="L870" s="72">
        <v>1427</v>
      </c>
      <c r="M870" s="13"/>
    </row>
    <row r="871" spans="1:13" s="2" customFormat="1" ht="22.5" x14ac:dyDescent="0.25">
      <c r="A871" s="10" t="s">
        <v>1731</v>
      </c>
      <c r="B871" s="11" t="s">
        <v>5697</v>
      </c>
      <c r="C871" s="182" t="s">
        <v>2068</v>
      </c>
      <c r="D871" s="182"/>
      <c r="E871" s="182"/>
      <c r="F871" s="10" t="s">
        <v>817</v>
      </c>
      <c r="G871" s="32">
        <v>7.5</v>
      </c>
      <c r="H871" s="32"/>
      <c r="I871" s="13">
        <v>46251</v>
      </c>
      <c r="J871" s="72"/>
      <c r="K871" s="131"/>
      <c r="L871" s="72">
        <v>46251</v>
      </c>
      <c r="M871" s="13"/>
    </row>
    <row r="872" spans="1:13" s="2" customFormat="1" ht="15" x14ac:dyDescent="0.25">
      <c r="A872" s="10" t="s">
        <v>1732</v>
      </c>
      <c r="B872" s="11" t="s">
        <v>791</v>
      </c>
      <c r="C872" s="182" t="s">
        <v>792</v>
      </c>
      <c r="D872" s="182"/>
      <c r="E872" s="182"/>
      <c r="F872" s="10" t="s">
        <v>793</v>
      </c>
      <c r="G872" s="12">
        <v>1</v>
      </c>
      <c r="H872" s="12"/>
      <c r="I872" s="13">
        <v>904</v>
      </c>
      <c r="J872" s="72"/>
      <c r="K872" s="131"/>
      <c r="L872" s="72">
        <v>37</v>
      </c>
      <c r="M872" s="13"/>
    </row>
    <row r="873" spans="1:13" s="2" customFormat="1" ht="15" x14ac:dyDescent="0.25">
      <c r="A873" s="14"/>
      <c r="B873" s="15"/>
      <c r="C873" s="15"/>
      <c r="D873" s="15"/>
      <c r="E873" s="16" t="s">
        <v>18</v>
      </c>
      <c r="F873" s="16"/>
      <c r="G873" s="17"/>
      <c r="H873" s="17"/>
      <c r="I873" s="18">
        <v>2508</v>
      </c>
      <c r="J873" s="114"/>
      <c r="K873" s="138"/>
      <c r="L873" s="151"/>
      <c r="M873" s="19"/>
    </row>
    <row r="874" spans="1:13" s="2" customFormat="1" ht="22.5" x14ac:dyDescent="0.25">
      <c r="A874" s="20"/>
      <c r="B874" s="21" t="s">
        <v>69</v>
      </c>
      <c r="C874" s="183" t="s">
        <v>70</v>
      </c>
      <c r="D874" s="183"/>
      <c r="E874" s="183"/>
      <c r="F874" s="22" t="s">
        <v>71</v>
      </c>
      <c r="G874" s="17" t="s">
        <v>1052</v>
      </c>
      <c r="H874" s="17"/>
      <c r="I874" s="23">
        <v>1.55</v>
      </c>
      <c r="J874" s="109"/>
      <c r="K874" s="132"/>
      <c r="L874" s="147">
        <v>1.55</v>
      </c>
      <c r="M874" s="24"/>
    </row>
    <row r="875" spans="1:13" s="2" customFormat="1" ht="22.5" x14ac:dyDescent="0.25">
      <c r="A875" s="20"/>
      <c r="B875" s="21" t="s">
        <v>795</v>
      </c>
      <c r="C875" s="183" t="s">
        <v>796</v>
      </c>
      <c r="D875" s="183"/>
      <c r="E875" s="183"/>
      <c r="F875" s="22" t="s">
        <v>71</v>
      </c>
      <c r="G875" s="17" t="s">
        <v>1053</v>
      </c>
      <c r="H875" s="17"/>
      <c r="I875" s="23">
        <v>2.63</v>
      </c>
      <c r="J875" s="109"/>
      <c r="K875" s="132"/>
      <c r="L875" s="147">
        <v>2.63</v>
      </c>
      <c r="M875" s="24"/>
    </row>
    <row r="876" spans="1:13" s="2" customFormat="1" ht="22.5" x14ac:dyDescent="0.25">
      <c r="A876" s="25" t="s">
        <v>76</v>
      </c>
      <c r="B876" s="26" t="s">
        <v>798</v>
      </c>
      <c r="C876" s="186" t="s">
        <v>799</v>
      </c>
      <c r="D876" s="186"/>
      <c r="E876" s="186"/>
      <c r="F876" s="27" t="s">
        <v>79</v>
      </c>
      <c r="G876" s="28" t="s">
        <v>944</v>
      </c>
      <c r="H876" s="28"/>
      <c r="I876" s="29">
        <v>0</v>
      </c>
      <c r="J876" s="110"/>
      <c r="K876" s="133"/>
      <c r="L876" s="148">
        <v>0</v>
      </c>
      <c r="M876" s="30"/>
    </row>
    <row r="877" spans="1:13" s="2" customFormat="1" ht="22.5" x14ac:dyDescent="0.25">
      <c r="A877" s="20"/>
      <c r="B877" s="21" t="s">
        <v>800</v>
      </c>
      <c r="C877" s="183" t="s">
        <v>801</v>
      </c>
      <c r="D877" s="183"/>
      <c r="E877" s="183"/>
      <c r="F877" s="22" t="s">
        <v>282</v>
      </c>
      <c r="G877" s="17" t="s">
        <v>1054</v>
      </c>
      <c r="H877" s="17"/>
      <c r="I877" s="23">
        <v>0.14000000000000001</v>
      </c>
      <c r="J877" s="109"/>
      <c r="K877" s="132"/>
      <c r="L877" s="147">
        <v>0.14000000000000001</v>
      </c>
      <c r="M877" s="24"/>
    </row>
    <row r="878" spans="1:13" s="2" customFormat="1" ht="22.5" x14ac:dyDescent="0.25">
      <c r="A878" s="10" t="s">
        <v>5698</v>
      </c>
      <c r="B878" s="11" t="s">
        <v>5699</v>
      </c>
      <c r="C878" s="182" t="s">
        <v>5700</v>
      </c>
      <c r="D878" s="182"/>
      <c r="E878" s="182"/>
      <c r="F878" s="10" t="s">
        <v>35</v>
      </c>
      <c r="G878" s="12">
        <v>1</v>
      </c>
      <c r="H878" s="12"/>
      <c r="I878" s="13">
        <v>2621</v>
      </c>
      <c r="J878" s="72"/>
      <c r="K878" s="131"/>
      <c r="L878" s="72">
        <v>2621</v>
      </c>
      <c r="M878" s="13"/>
    </row>
    <row r="879" spans="1:13" s="2" customFormat="1" ht="15" x14ac:dyDescent="0.25">
      <c r="A879" s="10" t="s">
        <v>1736</v>
      </c>
      <c r="B879" s="11" t="s">
        <v>2077</v>
      </c>
      <c r="C879" s="182" t="s">
        <v>2078</v>
      </c>
      <c r="D879" s="182"/>
      <c r="E879" s="182"/>
      <c r="F879" s="10" t="s">
        <v>793</v>
      </c>
      <c r="G879" s="12">
        <v>3</v>
      </c>
      <c r="H879" s="12"/>
      <c r="I879" s="13">
        <v>3478</v>
      </c>
      <c r="J879" s="72"/>
      <c r="K879" s="131"/>
      <c r="L879" s="72">
        <v>275</v>
      </c>
      <c r="M879" s="13"/>
    </row>
    <row r="880" spans="1:13" s="2" customFormat="1" ht="15" x14ac:dyDescent="0.25">
      <c r="A880" s="14"/>
      <c r="B880" s="15"/>
      <c r="C880" s="15"/>
      <c r="D880" s="15"/>
      <c r="E880" s="16" t="s">
        <v>18</v>
      </c>
      <c r="F880" s="16"/>
      <c r="G880" s="17"/>
      <c r="H880" s="17"/>
      <c r="I880" s="18">
        <v>9389</v>
      </c>
      <c r="J880" s="114"/>
      <c r="K880" s="138"/>
      <c r="L880" s="151"/>
      <c r="M880" s="19"/>
    </row>
    <row r="881" spans="1:13" s="2" customFormat="1" ht="22.5" x14ac:dyDescent="0.25">
      <c r="A881" s="20"/>
      <c r="B881" s="21" t="s">
        <v>69</v>
      </c>
      <c r="C881" s="183" t="s">
        <v>70</v>
      </c>
      <c r="D881" s="183"/>
      <c r="E881" s="183"/>
      <c r="F881" s="22" t="s">
        <v>71</v>
      </c>
      <c r="G881" s="17" t="s">
        <v>794</v>
      </c>
      <c r="H881" s="17"/>
      <c r="I881" s="23">
        <v>4.66</v>
      </c>
      <c r="J881" s="109"/>
      <c r="K881" s="132"/>
      <c r="L881" s="147">
        <v>4.66</v>
      </c>
      <c r="M881" s="24"/>
    </row>
    <row r="882" spans="1:13" s="2" customFormat="1" ht="22.5" x14ac:dyDescent="0.25">
      <c r="A882" s="20"/>
      <c r="B882" s="21" t="s">
        <v>778</v>
      </c>
      <c r="C882" s="183" t="s">
        <v>24</v>
      </c>
      <c r="D882" s="183"/>
      <c r="E882" s="183"/>
      <c r="F882" s="22" t="s">
        <v>71</v>
      </c>
      <c r="G882" s="17" t="s">
        <v>1929</v>
      </c>
      <c r="H882" s="17"/>
      <c r="I882" s="23">
        <v>18.760000000000002</v>
      </c>
      <c r="J882" s="109"/>
      <c r="K882" s="132"/>
      <c r="L882" s="147">
        <v>18.760000000000002</v>
      </c>
      <c r="M882" s="24"/>
    </row>
    <row r="883" spans="1:13" s="2" customFormat="1" ht="22.5" x14ac:dyDescent="0.25">
      <c r="A883" s="20"/>
      <c r="B883" s="21" t="s">
        <v>795</v>
      </c>
      <c r="C883" s="183" t="s">
        <v>796</v>
      </c>
      <c r="D883" s="183"/>
      <c r="E883" s="183"/>
      <c r="F883" s="22" t="s">
        <v>71</v>
      </c>
      <c r="G883" s="17" t="s">
        <v>797</v>
      </c>
      <c r="H883" s="17"/>
      <c r="I883" s="23">
        <v>7.88</v>
      </c>
      <c r="J883" s="109"/>
      <c r="K883" s="132"/>
      <c r="L883" s="147">
        <v>7.88</v>
      </c>
      <c r="M883" s="24"/>
    </row>
    <row r="884" spans="1:13" s="2" customFormat="1" ht="22.5" x14ac:dyDescent="0.25">
      <c r="A884" s="25" t="s">
        <v>76</v>
      </c>
      <c r="B884" s="26" t="s">
        <v>798</v>
      </c>
      <c r="C884" s="186" t="s">
        <v>799</v>
      </c>
      <c r="D884" s="186"/>
      <c r="E884" s="186"/>
      <c r="F884" s="27" t="s">
        <v>79</v>
      </c>
      <c r="G884" s="28" t="s">
        <v>80</v>
      </c>
      <c r="H884" s="28"/>
      <c r="I884" s="29">
        <v>0</v>
      </c>
      <c r="J884" s="110"/>
      <c r="K884" s="133"/>
      <c r="L884" s="148">
        <v>0</v>
      </c>
      <c r="M884" s="30"/>
    </row>
    <row r="885" spans="1:13" s="2" customFormat="1" ht="22.5" x14ac:dyDescent="0.25">
      <c r="A885" s="20"/>
      <c r="B885" s="21" t="s">
        <v>800</v>
      </c>
      <c r="C885" s="183" t="s">
        <v>801</v>
      </c>
      <c r="D885" s="183"/>
      <c r="E885" s="183"/>
      <c r="F885" s="22" t="s">
        <v>282</v>
      </c>
      <c r="G885" s="17" t="s">
        <v>802</v>
      </c>
      <c r="H885" s="17"/>
      <c r="I885" s="23">
        <v>0.43</v>
      </c>
      <c r="J885" s="109"/>
      <c r="K885" s="132"/>
      <c r="L885" s="147">
        <v>0.43</v>
      </c>
      <c r="M885" s="24"/>
    </row>
    <row r="886" spans="1:13" s="2" customFormat="1" ht="22.5" x14ac:dyDescent="0.25">
      <c r="A886" s="10" t="s">
        <v>1746</v>
      </c>
      <c r="B886" s="11" t="s">
        <v>5699</v>
      </c>
      <c r="C886" s="182" t="s">
        <v>5701</v>
      </c>
      <c r="D886" s="182"/>
      <c r="E886" s="182"/>
      <c r="F886" s="10" t="s">
        <v>35</v>
      </c>
      <c r="G886" s="12">
        <v>1</v>
      </c>
      <c r="H886" s="12"/>
      <c r="I886" s="13">
        <v>3080</v>
      </c>
      <c r="J886" s="72"/>
      <c r="K886" s="131"/>
      <c r="L886" s="72">
        <v>3080</v>
      </c>
      <c r="M886" s="13"/>
    </row>
    <row r="887" spans="1:13" s="2" customFormat="1" ht="22.5" x14ac:dyDescent="0.25">
      <c r="A887" s="10" t="s">
        <v>1748</v>
      </c>
      <c r="B887" s="11" t="s">
        <v>5699</v>
      </c>
      <c r="C887" s="182" t="s">
        <v>5702</v>
      </c>
      <c r="D887" s="182"/>
      <c r="E887" s="182"/>
      <c r="F887" s="10" t="s">
        <v>35</v>
      </c>
      <c r="G887" s="12">
        <v>2</v>
      </c>
      <c r="H887" s="12"/>
      <c r="I887" s="13">
        <v>7460</v>
      </c>
      <c r="J887" s="72"/>
      <c r="K887" s="131"/>
      <c r="L887" s="72">
        <v>7460</v>
      </c>
      <c r="M887" s="13"/>
    </row>
    <row r="888" spans="1:13" s="2" customFormat="1" ht="15" x14ac:dyDescent="0.25">
      <c r="A888" s="10" t="s">
        <v>5703</v>
      </c>
      <c r="B888" s="11" t="s">
        <v>791</v>
      </c>
      <c r="C888" s="182" t="s">
        <v>792</v>
      </c>
      <c r="D888" s="182"/>
      <c r="E888" s="182"/>
      <c r="F888" s="10" t="s">
        <v>793</v>
      </c>
      <c r="G888" s="12">
        <v>1</v>
      </c>
      <c r="H888" s="12"/>
      <c r="I888" s="13">
        <v>904</v>
      </c>
      <c r="J888" s="72"/>
      <c r="K888" s="131"/>
      <c r="L888" s="72">
        <v>37</v>
      </c>
      <c r="M888" s="13"/>
    </row>
    <row r="889" spans="1:13" s="2" customFormat="1" ht="15" x14ac:dyDescent="0.25">
      <c r="A889" s="14"/>
      <c r="B889" s="15"/>
      <c r="C889" s="15"/>
      <c r="D889" s="15"/>
      <c r="E889" s="16" t="s">
        <v>18</v>
      </c>
      <c r="F889" s="16"/>
      <c r="G889" s="17"/>
      <c r="H889" s="17"/>
      <c r="I889" s="18">
        <v>2508</v>
      </c>
      <c r="J889" s="114"/>
      <c r="K889" s="138"/>
      <c r="L889" s="151"/>
      <c r="M889" s="19"/>
    </row>
    <row r="890" spans="1:13" s="2" customFormat="1" ht="22.5" x14ac:dyDescent="0.25">
      <c r="A890" s="20"/>
      <c r="B890" s="21" t="s">
        <v>69</v>
      </c>
      <c r="C890" s="183" t="s">
        <v>70</v>
      </c>
      <c r="D890" s="183"/>
      <c r="E890" s="183"/>
      <c r="F890" s="22" t="s">
        <v>71</v>
      </c>
      <c r="G890" s="17" t="s">
        <v>1052</v>
      </c>
      <c r="H890" s="17"/>
      <c r="I890" s="23">
        <v>1.55</v>
      </c>
      <c r="J890" s="109"/>
      <c r="K890" s="132"/>
      <c r="L890" s="147">
        <v>1.55</v>
      </c>
      <c r="M890" s="24"/>
    </row>
    <row r="891" spans="1:13" s="2" customFormat="1" ht="22.5" x14ac:dyDescent="0.25">
      <c r="A891" s="20"/>
      <c r="B891" s="21" t="s">
        <v>795</v>
      </c>
      <c r="C891" s="183" t="s">
        <v>796</v>
      </c>
      <c r="D891" s="183"/>
      <c r="E891" s="183"/>
      <c r="F891" s="22" t="s">
        <v>71</v>
      </c>
      <c r="G891" s="17" t="s">
        <v>1053</v>
      </c>
      <c r="H891" s="17"/>
      <c r="I891" s="23">
        <v>2.63</v>
      </c>
      <c r="J891" s="109"/>
      <c r="K891" s="132"/>
      <c r="L891" s="147">
        <v>2.63</v>
      </c>
      <c r="M891" s="24"/>
    </row>
    <row r="892" spans="1:13" s="2" customFormat="1" ht="22.5" x14ac:dyDescent="0.25">
      <c r="A892" s="25" t="s">
        <v>76</v>
      </c>
      <c r="B892" s="26" t="s">
        <v>798</v>
      </c>
      <c r="C892" s="186" t="s">
        <v>799</v>
      </c>
      <c r="D892" s="186"/>
      <c r="E892" s="186"/>
      <c r="F892" s="27" t="s">
        <v>79</v>
      </c>
      <c r="G892" s="28" t="s">
        <v>944</v>
      </c>
      <c r="H892" s="28"/>
      <c r="I892" s="29">
        <v>0</v>
      </c>
      <c r="J892" s="110"/>
      <c r="K892" s="133"/>
      <c r="L892" s="148">
        <v>0</v>
      </c>
      <c r="M892" s="30"/>
    </row>
    <row r="893" spans="1:13" s="2" customFormat="1" ht="22.5" x14ac:dyDescent="0.25">
      <c r="A893" s="20"/>
      <c r="B893" s="21" t="s">
        <v>800</v>
      </c>
      <c r="C893" s="183" t="s">
        <v>801</v>
      </c>
      <c r="D893" s="183"/>
      <c r="E893" s="183"/>
      <c r="F893" s="22" t="s">
        <v>282</v>
      </c>
      <c r="G893" s="17" t="s">
        <v>1054</v>
      </c>
      <c r="H893" s="17"/>
      <c r="I893" s="23">
        <v>0.14000000000000001</v>
      </c>
      <c r="J893" s="109"/>
      <c r="K893" s="132"/>
      <c r="L893" s="147">
        <v>0.14000000000000001</v>
      </c>
      <c r="M893" s="24"/>
    </row>
    <row r="894" spans="1:13" s="2" customFormat="1" ht="22.5" x14ac:dyDescent="0.25">
      <c r="A894" s="10" t="s">
        <v>1752</v>
      </c>
      <c r="B894" s="11" t="s">
        <v>5704</v>
      </c>
      <c r="C894" s="182" t="s">
        <v>5705</v>
      </c>
      <c r="D894" s="182"/>
      <c r="E894" s="182"/>
      <c r="F894" s="10" t="s">
        <v>35</v>
      </c>
      <c r="G894" s="12">
        <v>1</v>
      </c>
      <c r="H894" s="12"/>
      <c r="I894" s="13">
        <v>13940</v>
      </c>
      <c r="J894" s="72"/>
      <c r="K894" s="131"/>
      <c r="L894" s="72">
        <v>13940</v>
      </c>
      <c r="M894" s="13"/>
    </row>
    <row r="895" spans="1:13" s="2" customFormat="1" ht="15" x14ac:dyDescent="0.25">
      <c r="A895" s="10" t="s">
        <v>1760</v>
      </c>
      <c r="B895" s="11" t="s">
        <v>5706</v>
      </c>
      <c r="C895" s="182" t="s">
        <v>5707</v>
      </c>
      <c r="D895" s="182"/>
      <c r="E895" s="182"/>
      <c r="F895" s="10" t="s">
        <v>793</v>
      </c>
      <c r="G895" s="12">
        <v>1</v>
      </c>
      <c r="H895" s="12"/>
      <c r="I895" s="13">
        <v>2190</v>
      </c>
      <c r="J895" s="72"/>
      <c r="K895" s="131"/>
      <c r="L895" s="72">
        <v>224</v>
      </c>
      <c r="M895" s="13"/>
    </row>
    <row r="896" spans="1:13" s="2" customFormat="1" ht="15" x14ac:dyDescent="0.25">
      <c r="A896" s="14"/>
      <c r="B896" s="15"/>
      <c r="C896" s="15"/>
      <c r="D896" s="15"/>
      <c r="E896" s="16" t="s">
        <v>18</v>
      </c>
      <c r="F896" s="16"/>
      <c r="G896" s="17"/>
      <c r="H896" s="17"/>
      <c r="I896" s="18">
        <v>5795</v>
      </c>
      <c r="J896" s="114"/>
      <c r="K896" s="138"/>
      <c r="L896" s="151"/>
      <c r="M896" s="19"/>
    </row>
    <row r="897" spans="1:13" s="2" customFormat="1" ht="22.5" x14ac:dyDescent="0.25">
      <c r="A897" s="20"/>
      <c r="B897" s="21" t="s">
        <v>69</v>
      </c>
      <c r="C897" s="183" t="s">
        <v>70</v>
      </c>
      <c r="D897" s="183"/>
      <c r="E897" s="183"/>
      <c r="F897" s="22" t="s">
        <v>71</v>
      </c>
      <c r="G897" s="17" t="s">
        <v>5708</v>
      </c>
      <c r="H897" s="17"/>
      <c r="I897" s="23">
        <v>3.11</v>
      </c>
      <c r="J897" s="109"/>
      <c r="K897" s="132"/>
      <c r="L897" s="147">
        <v>3.11</v>
      </c>
      <c r="M897" s="24"/>
    </row>
    <row r="898" spans="1:13" s="2" customFormat="1" ht="22.5" x14ac:dyDescent="0.25">
      <c r="A898" s="20"/>
      <c r="B898" s="21" t="s">
        <v>778</v>
      </c>
      <c r="C898" s="183" t="s">
        <v>24</v>
      </c>
      <c r="D898" s="183"/>
      <c r="E898" s="183"/>
      <c r="F898" s="22" t="s">
        <v>71</v>
      </c>
      <c r="G898" s="17" t="s">
        <v>4899</v>
      </c>
      <c r="H898" s="17"/>
      <c r="I898" s="23">
        <v>17.190000000000001</v>
      </c>
      <c r="J898" s="109"/>
      <c r="K898" s="132"/>
      <c r="L898" s="147">
        <v>17.190000000000001</v>
      </c>
      <c r="M898" s="24"/>
    </row>
    <row r="899" spans="1:13" s="2" customFormat="1" ht="22.5" x14ac:dyDescent="0.25">
      <c r="A899" s="20"/>
      <c r="B899" s="21" t="s">
        <v>795</v>
      </c>
      <c r="C899" s="183" t="s">
        <v>796</v>
      </c>
      <c r="D899" s="183"/>
      <c r="E899" s="183"/>
      <c r="F899" s="22" t="s">
        <v>71</v>
      </c>
      <c r="G899" s="17" t="s">
        <v>5709</v>
      </c>
      <c r="H899" s="17"/>
      <c r="I899" s="23">
        <v>5.19</v>
      </c>
      <c r="J899" s="109"/>
      <c r="K899" s="132"/>
      <c r="L899" s="147">
        <v>5.19</v>
      </c>
      <c r="M899" s="24"/>
    </row>
    <row r="900" spans="1:13" s="2" customFormat="1" ht="22.5" x14ac:dyDescent="0.25">
      <c r="A900" s="25" t="s">
        <v>76</v>
      </c>
      <c r="B900" s="26" t="s">
        <v>798</v>
      </c>
      <c r="C900" s="186" t="s">
        <v>799</v>
      </c>
      <c r="D900" s="186"/>
      <c r="E900" s="186"/>
      <c r="F900" s="27" t="s">
        <v>79</v>
      </c>
      <c r="G900" s="28" t="s">
        <v>944</v>
      </c>
      <c r="H900" s="28"/>
      <c r="I900" s="29">
        <v>0</v>
      </c>
      <c r="J900" s="110"/>
      <c r="K900" s="133"/>
      <c r="L900" s="148">
        <v>0</v>
      </c>
      <c r="M900" s="30"/>
    </row>
    <row r="901" spans="1:13" s="2" customFormat="1" ht="22.5" x14ac:dyDescent="0.25">
      <c r="A901" s="20"/>
      <c r="B901" s="21" t="s">
        <v>800</v>
      </c>
      <c r="C901" s="183" t="s">
        <v>801</v>
      </c>
      <c r="D901" s="183"/>
      <c r="E901" s="183"/>
      <c r="F901" s="22" t="s">
        <v>282</v>
      </c>
      <c r="G901" s="17" t="s">
        <v>4653</v>
      </c>
      <c r="H901" s="17"/>
      <c r="I901" s="23">
        <v>0.28999999999999998</v>
      </c>
      <c r="J901" s="109"/>
      <c r="K901" s="132"/>
      <c r="L901" s="147">
        <v>0.28999999999999998</v>
      </c>
      <c r="M901" s="24"/>
    </row>
    <row r="902" spans="1:13" s="2" customFormat="1" ht="22.5" x14ac:dyDescent="0.25">
      <c r="A902" s="10" t="s">
        <v>1783</v>
      </c>
      <c r="B902" s="11" t="s">
        <v>5704</v>
      </c>
      <c r="C902" s="182" t="s">
        <v>5710</v>
      </c>
      <c r="D902" s="182"/>
      <c r="E902" s="182"/>
      <c r="F902" s="10" t="s">
        <v>35</v>
      </c>
      <c r="G902" s="12">
        <v>1</v>
      </c>
      <c r="H902" s="12"/>
      <c r="I902" s="13">
        <v>57609</v>
      </c>
      <c r="J902" s="72"/>
      <c r="K902" s="131"/>
      <c r="L902" s="72">
        <v>57609</v>
      </c>
      <c r="M902" s="13"/>
    </row>
    <row r="903" spans="1:13" s="2" customFormat="1" ht="15" x14ac:dyDescent="0.25">
      <c r="A903" s="10" t="s">
        <v>1784</v>
      </c>
      <c r="B903" s="11" t="s">
        <v>5711</v>
      </c>
      <c r="C903" s="182" t="s">
        <v>5712</v>
      </c>
      <c r="D903" s="182"/>
      <c r="E903" s="182"/>
      <c r="F903" s="10" t="s">
        <v>793</v>
      </c>
      <c r="G903" s="12">
        <v>1</v>
      </c>
      <c r="H903" s="12"/>
      <c r="I903" s="13">
        <v>3484</v>
      </c>
      <c r="J903" s="72"/>
      <c r="K903" s="131"/>
      <c r="L903" s="72">
        <v>364</v>
      </c>
      <c r="M903" s="13"/>
    </row>
    <row r="904" spans="1:13" s="2" customFormat="1" ht="15" x14ac:dyDescent="0.25">
      <c r="A904" s="14"/>
      <c r="B904" s="15"/>
      <c r="C904" s="15"/>
      <c r="D904" s="15"/>
      <c r="E904" s="16" t="s">
        <v>18</v>
      </c>
      <c r="F904" s="16"/>
      <c r="G904" s="17"/>
      <c r="H904" s="17"/>
      <c r="I904" s="18">
        <v>9257</v>
      </c>
      <c r="J904" s="114"/>
      <c r="K904" s="138"/>
      <c r="L904" s="151"/>
      <c r="M904" s="19"/>
    </row>
    <row r="905" spans="1:13" s="2" customFormat="1" ht="22.5" x14ac:dyDescent="0.25">
      <c r="A905" s="20"/>
      <c r="B905" s="21" t="s">
        <v>69</v>
      </c>
      <c r="C905" s="183" t="s">
        <v>70</v>
      </c>
      <c r="D905" s="183"/>
      <c r="E905" s="183"/>
      <c r="F905" s="22" t="s">
        <v>71</v>
      </c>
      <c r="G905" s="17" t="s">
        <v>1574</v>
      </c>
      <c r="H905" s="17"/>
      <c r="I905" s="23">
        <v>3.81</v>
      </c>
      <c r="J905" s="109"/>
      <c r="K905" s="132"/>
      <c r="L905" s="147">
        <v>3.81</v>
      </c>
      <c r="M905" s="24"/>
    </row>
    <row r="906" spans="1:13" s="2" customFormat="1" ht="22.5" x14ac:dyDescent="0.25">
      <c r="A906" s="20"/>
      <c r="B906" s="21" t="s">
        <v>778</v>
      </c>
      <c r="C906" s="183" t="s">
        <v>24</v>
      </c>
      <c r="D906" s="183"/>
      <c r="E906" s="183"/>
      <c r="F906" s="22" t="s">
        <v>71</v>
      </c>
      <c r="G906" s="17" t="s">
        <v>159</v>
      </c>
      <c r="H906" s="17"/>
      <c r="I906" s="23">
        <v>31.26</v>
      </c>
      <c r="J906" s="109"/>
      <c r="K906" s="132"/>
      <c r="L906" s="147">
        <v>31.26</v>
      </c>
      <c r="M906" s="24"/>
    </row>
    <row r="907" spans="1:13" s="2" customFormat="1" ht="22.5" x14ac:dyDescent="0.25">
      <c r="A907" s="20"/>
      <c r="B907" s="21" t="s">
        <v>795</v>
      </c>
      <c r="C907" s="183" t="s">
        <v>796</v>
      </c>
      <c r="D907" s="183"/>
      <c r="E907" s="183"/>
      <c r="F907" s="22" t="s">
        <v>71</v>
      </c>
      <c r="G907" s="17" t="s">
        <v>5713</v>
      </c>
      <c r="H907" s="17"/>
      <c r="I907" s="23">
        <v>6.6</v>
      </c>
      <c r="J907" s="109"/>
      <c r="K907" s="132"/>
      <c r="L907" s="147">
        <v>6.6</v>
      </c>
      <c r="M907" s="24"/>
    </row>
    <row r="908" spans="1:13" s="2" customFormat="1" ht="22.5" x14ac:dyDescent="0.25">
      <c r="A908" s="25" t="s">
        <v>76</v>
      </c>
      <c r="B908" s="26" t="s">
        <v>798</v>
      </c>
      <c r="C908" s="186" t="s">
        <v>799</v>
      </c>
      <c r="D908" s="186"/>
      <c r="E908" s="186"/>
      <c r="F908" s="27" t="s">
        <v>79</v>
      </c>
      <c r="G908" s="28" t="s">
        <v>944</v>
      </c>
      <c r="H908" s="28"/>
      <c r="I908" s="29">
        <v>0</v>
      </c>
      <c r="J908" s="110"/>
      <c r="K908" s="133"/>
      <c r="L908" s="148">
        <v>0</v>
      </c>
      <c r="M908" s="30"/>
    </row>
    <row r="909" spans="1:13" s="2" customFormat="1" ht="22.5" x14ac:dyDescent="0.25">
      <c r="A909" s="20"/>
      <c r="B909" s="21" t="s">
        <v>800</v>
      </c>
      <c r="C909" s="183" t="s">
        <v>801</v>
      </c>
      <c r="D909" s="183"/>
      <c r="E909" s="183"/>
      <c r="F909" s="22" t="s">
        <v>282</v>
      </c>
      <c r="G909" s="17" t="s">
        <v>5714</v>
      </c>
      <c r="H909" s="17"/>
      <c r="I909" s="23">
        <v>0.37</v>
      </c>
      <c r="J909" s="109"/>
      <c r="K909" s="132"/>
      <c r="L909" s="147">
        <v>0.37</v>
      </c>
      <c r="M909" s="24"/>
    </row>
    <row r="910" spans="1:13" s="2" customFormat="1" ht="22.5" x14ac:dyDescent="0.25">
      <c r="A910" s="10" t="s">
        <v>5715</v>
      </c>
      <c r="B910" s="11" t="s">
        <v>5704</v>
      </c>
      <c r="C910" s="182" t="s">
        <v>5716</v>
      </c>
      <c r="D910" s="182"/>
      <c r="E910" s="182"/>
      <c r="F910" s="10" t="s">
        <v>35</v>
      </c>
      <c r="G910" s="12">
        <v>1</v>
      </c>
      <c r="H910" s="12"/>
      <c r="I910" s="13">
        <v>63538</v>
      </c>
      <c r="J910" s="72"/>
      <c r="K910" s="131"/>
      <c r="L910" s="72">
        <v>63538</v>
      </c>
      <c r="M910" s="13"/>
    </row>
    <row r="911" spans="1:13" s="2" customFormat="1" ht="15" x14ac:dyDescent="0.25">
      <c r="A911" s="10" t="s">
        <v>1788</v>
      </c>
      <c r="B911" s="11" t="s">
        <v>2109</v>
      </c>
      <c r="C911" s="182" t="s">
        <v>2110</v>
      </c>
      <c r="D911" s="182"/>
      <c r="E911" s="182"/>
      <c r="F911" s="10" t="s">
        <v>2111</v>
      </c>
      <c r="G911" s="32">
        <v>0.1</v>
      </c>
      <c r="H911" s="32"/>
      <c r="I911" s="13">
        <v>2256</v>
      </c>
      <c r="J911" s="72"/>
      <c r="K911" s="131"/>
      <c r="L911" s="72">
        <v>169</v>
      </c>
      <c r="M911" s="13"/>
    </row>
    <row r="912" spans="1:13" s="2" customFormat="1" ht="15" x14ac:dyDescent="0.25">
      <c r="A912" s="14"/>
      <c r="B912" s="15"/>
      <c r="C912" s="15"/>
      <c r="D912" s="15"/>
      <c r="E912" s="16" t="s">
        <v>18</v>
      </c>
      <c r="F912" s="16"/>
      <c r="G912" s="17"/>
      <c r="H912" s="17"/>
      <c r="I912" s="18">
        <v>6249</v>
      </c>
      <c r="J912" s="114"/>
      <c r="K912" s="138"/>
      <c r="L912" s="151"/>
      <c r="M912" s="19"/>
    </row>
    <row r="913" spans="1:13" s="2" customFormat="1" ht="22.5" x14ac:dyDescent="0.25">
      <c r="A913" s="20"/>
      <c r="B913" s="21" t="s">
        <v>176</v>
      </c>
      <c r="C913" s="183" t="s">
        <v>177</v>
      </c>
      <c r="D913" s="183"/>
      <c r="E913" s="183"/>
      <c r="F913" s="22" t="s">
        <v>71</v>
      </c>
      <c r="G913" s="17" t="s">
        <v>2112</v>
      </c>
      <c r="H913" s="17"/>
      <c r="I913" s="23">
        <v>0.01</v>
      </c>
      <c r="J913" s="109"/>
      <c r="K913" s="132"/>
      <c r="L913" s="147">
        <v>0.01</v>
      </c>
      <c r="M913" s="24"/>
    </row>
    <row r="914" spans="1:13" s="2" customFormat="1" ht="22.5" x14ac:dyDescent="0.25">
      <c r="A914" s="20"/>
      <c r="B914" s="21" t="s">
        <v>182</v>
      </c>
      <c r="C914" s="183" t="s">
        <v>183</v>
      </c>
      <c r="D914" s="183"/>
      <c r="E914" s="183"/>
      <c r="F914" s="22" t="s">
        <v>21</v>
      </c>
      <c r="G914" s="17" t="s">
        <v>2112</v>
      </c>
      <c r="H914" s="17"/>
      <c r="I914" s="23">
        <v>0</v>
      </c>
      <c r="J914" s="109"/>
      <c r="K914" s="132"/>
      <c r="L914" s="147">
        <v>0</v>
      </c>
      <c r="M914" s="24"/>
    </row>
    <row r="915" spans="1:13" s="2" customFormat="1" ht="22.5" x14ac:dyDescent="0.25">
      <c r="A915" s="20"/>
      <c r="B915" s="21" t="s">
        <v>41</v>
      </c>
      <c r="C915" s="183" t="s">
        <v>42</v>
      </c>
      <c r="D915" s="183"/>
      <c r="E915" s="183"/>
      <c r="F915" s="22" t="s">
        <v>21</v>
      </c>
      <c r="G915" s="17" t="s">
        <v>2113</v>
      </c>
      <c r="H915" s="17"/>
      <c r="I915" s="23">
        <v>15.91</v>
      </c>
      <c r="J915" s="109"/>
      <c r="K915" s="132"/>
      <c r="L915" s="147">
        <v>15.91</v>
      </c>
      <c r="M915" s="24"/>
    </row>
    <row r="916" spans="1:13" s="2" customFormat="1" ht="22.5" x14ac:dyDescent="0.25">
      <c r="A916" s="20"/>
      <c r="B916" s="21" t="s">
        <v>778</v>
      </c>
      <c r="C916" s="183" t="s">
        <v>24</v>
      </c>
      <c r="D916" s="183"/>
      <c r="E916" s="183"/>
      <c r="F916" s="22" t="s">
        <v>71</v>
      </c>
      <c r="G916" s="17" t="s">
        <v>2114</v>
      </c>
      <c r="H916" s="17"/>
      <c r="I916" s="23">
        <v>3.59</v>
      </c>
      <c r="J916" s="109"/>
      <c r="K916" s="132"/>
      <c r="L916" s="147">
        <v>3.59</v>
      </c>
      <c r="M916" s="24"/>
    </row>
    <row r="917" spans="1:13" s="2" customFormat="1" ht="22.5" x14ac:dyDescent="0.25">
      <c r="A917" s="20"/>
      <c r="B917" s="21" t="s">
        <v>2115</v>
      </c>
      <c r="C917" s="183" t="s">
        <v>2116</v>
      </c>
      <c r="D917" s="183"/>
      <c r="E917" s="183"/>
      <c r="F917" s="22" t="s">
        <v>21</v>
      </c>
      <c r="G917" s="17" t="s">
        <v>2117</v>
      </c>
      <c r="H917" s="17"/>
      <c r="I917" s="23">
        <v>0.02</v>
      </c>
      <c r="J917" s="109"/>
      <c r="K917" s="132"/>
      <c r="L917" s="147">
        <v>0.02</v>
      </c>
      <c r="M917" s="24"/>
    </row>
    <row r="918" spans="1:13" s="2" customFormat="1" ht="22.5" x14ac:dyDescent="0.25">
      <c r="A918" s="25" t="s">
        <v>76</v>
      </c>
      <c r="B918" s="26" t="s">
        <v>2118</v>
      </c>
      <c r="C918" s="186" t="s">
        <v>2119</v>
      </c>
      <c r="D918" s="186"/>
      <c r="E918" s="186"/>
      <c r="F918" s="27" t="s">
        <v>79</v>
      </c>
      <c r="G918" s="28" t="s">
        <v>2120</v>
      </c>
      <c r="H918" s="28"/>
      <c r="I918" s="29">
        <v>0</v>
      </c>
      <c r="J918" s="110"/>
      <c r="K918" s="133"/>
      <c r="L918" s="148">
        <v>0</v>
      </c>
      <c r="M918" s="30"/>
    </row>
    <row r="919" spans="1:13" s="2" customFormat="1" ht="22.5" x14ac:dyDescent="0.25">
      <c r="A919" s="10" t="s">
        <v>1789</v>
      </c>
      <c r="B919" s="11" t="s">
        <v>5717</v>
      </c>
      <c r="C919" s="182" t="s">
        <v>2123</v>
      </c>
      <c r="D919" s="182"/>
      <c r="E919" s="182"/>
      <c r="F919" s="10" t="s">
        <v>35</v>
      </c>
      <c r="G919" s="12">
        <v>1</v>
      </c>
      <c r="H919" s="12"/>
      <c r="I919" s="13">
        <v>112398</v>
      </c>
      <c r="J919" s="72"/>
      <c r="K919" s="131"/>
      <c r="L919" s="72">
        <v>112398</v>
      </c>
      <c r="M919" s="13"/>
    </row>
    <row r="920" spans="1:13" s="2" customFormat="1" ht="15" x14ac:dyDescent="0.25">
      <c r="A920" s="10" t="s">
        <v>1792</v>
      </c>
      <c r="B920" s="11" t="s">
        <v>1887</v>
      </c>
      <c r="C920" s="182" t="s">
        <v>1888</v>
      </c>
      <c r="D920" s="182"/>
      <c r="E920" s="182"/>
      <c r="F920" s="10" t="s">
        <v>17</v>
      </c>
      <c r="G920" s="12">
        <v>1</v>
      </c>
      <c r="H920" s="12"/>
      <c r="I920" s="13">
        <v>2126</v>
      </c>
      <c r="J920" s="72"/>
      <c r="K920" s="131"/>
      <c r="L920" s="72">
        <v>643</v>
      </c>
      <c r="M920" s="13"/>
    </row>
    <row r="921" spans="1:13" s="2" customFormat="1" ht="15" x14ac:dyDescent="0.25">
      <c r="A921" s="14"/>
      <c r="B921" s="15"/>
      <c r="C921" s="15"/>
      <c r="D921" s="15"/>
      <c r="E921" s="16" t="s">
        <v>18</v>
      </c>
      <c r="F921" s="16"/>
      <c r="G921" s="17"/>
      <c r="H921" s="17"/>
      <c r="I921" s="18">
        <v>4625</v>
      </c>
      <c r="J921" s="114"/>
      <c r="K921" s="138"/>
      <c r="L921" s="151"/>
      <c r="M921" s="19"/>
    </row>
    <row r="922" spans="1:13" s="2" customFormat="1" ht="22.5" x14ac:dyDescent="0.25">
      <c r="A922" s="20"/>
      <c r="B922" s="21" t="s">
        <v>69</v>
      </c>
      <c r="C922" s="183" t="s">
        <v>70</v>
      </c>
      <c r="D922" s="183"/>
      <c r="E922" s="183"/>
      <c r="F922" s="22" t="s">
        <v>71</v>
      </c>
      <c r="G922" s="17" t="s">
        <v>5718</v>
      </c>
      <c r="H922" s="17"/>
      <c r="I922" s="23">
        <v>10.17</v>
      </c>
      <c r="J922" s="109"/>
      <c r="K922" s="132"/>
      <c r="L922" s="147">
        <v>10.17</v>
      </c>
      <c r="M922" s="24"/>
    </row>
    <row r="923" spans="1:13" s="2" customFormat="1" ht="22.5" x14ac:dyDescent="0.25">
      <c r="A923" s="20"/>
      <c r="B923" s="21" t="s">
        <v>778</v>
      </c>
      <c r="C923" s="183" t="s">
        <v>24</v>
      </c>
      <c r="D923" s="183"/>
      <c r="E923" s="183"/>
      <c r="F923" s="22" t="s">
        <v>71</v>
      </c>
      <c r="G923" s="17" t="s">
        <v>5719</v>
      </c>
      <c r="H923" s="17"/>
      <c r="I923" s="23">
        <v>64.08</v>
      </c>
      <c r="J923" s="109"/>
      <c r="K923" s="132"/>
      <c r="L923" s="147">
        <v>64.08</v>
      </c>
      <c r="M923" s="24"/>
    </row>
    <row r="924" spans="1:13" s="2" customFormat="1" ht="22.5" x14ac:dyDescent="0.25">
      <c r="A924" s="10" t="s">
        <v>1793</v>
      </c>
      <c r="B924" s="11" t="s">
        <v>5720</v>
      </c>
      <c r="C924" s="182" t="s">
        <v>2159</v>
      </c>
      <c r="D924" s="182"/>
      <c r="E924" s="182"/>
      <c r="F924" s="10" t="s">
        <v>35</v>
      </c>
      <c r="G924" s="12">
        <v>1</v>
      </c>
      <c r="H924" s="12"/>
      <c r="I924" s="13">
        <v>12708</v>
      </c>
      <c r="J924" s="72"/>
      <c r="K924" s="131"/>
      <c r="L924" s="72">
        <v>12708</v>
      </c>
      <c r="M924" s="13"/>
    </row>
    <row r="925" spans="1:13" s="2" customFormat="1" ht="22.5" x14ac:dyDescent="0.25">
      <c r="A925" s="10" t="s">
        <v>5721</v>
      </c>
      <c r="B925" s="11" t="s">
        <v>774</v>
      </c>
      <c r="C925" s="182" t="s">
        <v>775</v>
      </c>
      <c r="D925" s="182"/>
      <c r="E925" s="182"/>
      <c r="F925" s="10" t="s">
        <v>776</v>
      </c>
      <c r="G925" s="12">
        <v>1</v>
      </c>
      <c r="H925" s="12"/>
      <c r="I925" s="13">
        <v>2076</v>
      </c>
      <c r="J925" s="72"/>
      <c r="K925" s="131"/>
      <c r="L925" s="72">
        <v>65</v>
      </c>
      <c r="M925" s="13"/>
    </row>
    <row r="926" spans="1:13" s="2" customFormat="1" ht="15" x14ac:dyDescent="0.25">
      <c r="A926" s="14"/>
      <c r="B926" s="15"/>
      <c r="C926" s="15"/>
      <c r="D926" s="15"/>
      <c r="E926" s="16" t="s">
        <v>18</v>
      </c>
      <c r="F926" s="16"/>
      <c r="G926" s="17"/>
      <c r="H926" s="17"/>
      <c r="I926" s="18">
        <v>5859</v>
      </c>
      <c r="J926" s="114"/>
      <c r="K926" s="138"/>
      <c r="L926" s="151"/>
      <c r="M926" s="19"/>
    </row>
    <row r="927" spans="1:13" s="2" customFormat="1" ht="22.5" x14ac:dyDescent="0.25">
      <c r="A927" s="20"/>
      <c r="B927" s="21" t="s">
        <v>41</v>
      </c>
      <c r="C927" s="183" t="s">
        <v>42</v>
      </c>
      <c r="D927" s="183"/>
      <c r="E927" s="183"/>
      <c r="F927" s="22" t="s">
        <v>21</v>
      </c>
      <c r="G927" s="17" t="s">
        <v>4071</v>
      </c>
      <c r="H927" s="17"/>
      <c r="I927" s="23">
        <v>5.48</v>
      </c>
      <c r="J927" s="109"/>
      <c r="K927" s="132"/>
      <c r="L927" s="147">
        <v>5.48</v>
      </c>
      <c r="M927" s="24"/>
    </row>
    <row r="928" spans="1:13" s="2" customFormat="1" ht="22.5" x14ac:dyDescent="0.25">
      <c r="A928" s="20"/>
      <c r="B928" s="21" t="s">
        <v>778</v>
      </c>
      <c r="C928" s="183" t="s">
        <v>24</v>
      </c>
      <c r="D928" s="183"/>
      <c r="E928" s="183"/>
      <c r="F928" s="22" t="s">
        <v>71</v>
      </c>
      <c r="G928" s="17" t="s">
        <v>4072</v>
      </c>
      <c r="H928" s="17"/>
      <c r="I928" s="23">
        <v>0.78</v>
      </c>
      <c r="J928" s="109"/>
      <c r="K928" s="132"/>
      <c r="L928" s="147">
        <v>0.78</v>
      </c>
      <c r="M928" s="24"/>
    </row>
    <row r="929" spans="1:13" s="2" customFormat="1" ht="22.5" x14ac:dyDescent="0.25">
      <c r="A929" s="25" t="s">
        <v>344</v>
      </c>
      <c r="B929" s="26" t="s">
        <v>780</v>
      </c>
      <c r="C929" s="186" t="s">
        <v>781</v>
      </c>
      <c r="D929" s="186"/>
      <c r="E929" s="186"/>
      <c r="F929" s="27" t="s">
        <v>79</v>
      </c>
      <c r="G929" s="28" t="s">
        <v>347</v>
      </c>
      <c r="H929" s="28"/>
      <c r="I929" s="29">
        <v>0</v>
      </c>
      <c r="J929" s="110"/>
      <c r="K929" s="133"/>
      <c r="L929" s="148">
        <v>0</v>
      </c>
      <c r="M929" s="30"/>
    </row>
    <row r="930" spans="1:13" s="2" customFormat="1" ht="22.5" x14ac:dyDescent="0.25">
      <c r="A930" s="25" t="s">
        <v>76</v>
      </c>
      <c r="B930" s="26" t="s">
        <v>782</v>
      </c>
      <c r="C930" s="186" t="s">
        <v>783</v>
      </c>
      <c r="D930" s="186"/>
      <c r="E930" s="186"/>
      <c r="F930" s="27" t="s">
        <v>79</v>
      </c>
      <c r="G930" s="28" t="s">
        <v>944</v>
      </c>
      <c r="H930" s="28"/>
      <c r="I930" s="29">
        <v>0</v>
      </c>
      <c r="J930" s="110"/>
      <c r="K930" s="133"/>
      <c r="L930" s="148">
        <v>0</v>
      </c>
      <c r="M930" s="30"/>
    </row>
    <row r="931" spans="1:13" s="2" customFormat="1" ht="22.5" x14ac:dyDescent="0.25">
      <c r="A931" s="20"/>
      <c r="B931" s="21" t="s">
        <v>784</v>
      </c>
      <c r="C931" s="183" t="s">
        <v>785</v>
      </c>
      <c r="D931" s="183"/>
      <c r="E931" s="183"/>
      <c r="F931" s="22" t="s">
        <v>71</v>
      </c>
      <c r="G931" s="17" t="s">
        <v>1561</v>
      </c>
      <c r="H931" s="17"/>
      <c r="I931" s="23">
        <v>1.18</v>
      </c>
      <c r="J931" s="109"/>
      <c r="K931" s="132"/>
      <c r="L931" s="147">
        <v>1.18</v>
      </c>
      <c r="M931" s="24"/>
    </row>
    <row r="932" spans="1:13" s="2" customFormat="1" ht="22.5" x14ac:dyDescent="0.25">
      <c r="A932" s="10" t="s">
        <v>1797</v>
      </c>
      <c r="B932" s="11" t="s">
        <v>5722</v>
      </c>
      <c r="C932" s="182" t="s">
        <v>5723</v>
      </c>
      <c r="D932" s="182"/>
      <c r="E932" s="182"/>
      <c r="F932" s="10" t="s">
        <v>35</v>
      </c>
      <c r="G932" s="12">
        <v>1</v>
      </c>
      <c r="H932" s="12"/>
      <c r="I932" s="13">
        <v>20524</v>
      </c>
      <c r="J932" s="72"/>
      <c r="K932" s="131"/>
      <c r="L932" s="72">
        <v>20524</v>
      </c>
      <c r="M932" s="13"/>
    </row>
    <row r="933" spans="1:13" s="2" customFormat="1" ht="15" x14ac:dyDescent="0.25">
      <c r="A933" s="10" t="s">
        <v>1799</v>
      </c>
      <c r="B933" s="11" t="s">
        <v>97</v>
      </c>
      <c r="C933" s="182" t="s">
        <v>2161</v>
      </c>
      <c r="D933" s="182"/>
      <c r="E933" s="182"/>
      <c r="F933" s="10" t="s">
        <v>17</v>
      </c>
      <c r="G933" s="12">
        <v>26</v>
      </c>
      <c r="H933" s="12"/>
      <c r="I933" s="13">
        <v>17156</v>
      </c>
      <c r="J933" s="72"/>
      <c r="K933" s="131"/>
      <c r="L933" s="72">
        <v>311</v>
      </c>
      <c r="M933" s="13"/>
    </row>
    <row r="934" spans="1:13" s="2" customFormat="1" ht="15" x14ac:dyDescent="0.25">
      <c r="A934" s="14"/>
      <c r="B934" s="15"/>
      <c r="C934" s="15"/>
      <c r="D934" s="15"/>
      <c r="E934" s="16" t="s">
        <v>18</v>
      </c>
      <c r="F934" s="16"/>
      <c r="G934" s="17"/>
      <c r="H934" s="17"/>
      <c r="I934" s="18">
        <v>40066</v>
      </c>
      <c r="J934" s="114"/>
      <c r="K934" s="138"/>
      <c r="L934" s="151"/>
      <c r="M934" s="19"/>
    </row>
    <row r="935" spans="1:13" s="2" customFormat="1" ht="22.5" x14ac:dyDescent="0.25">
      <c r="A935" s="20"/>
      <c r="B935" s="21" t="s">
        <v>99</v>
      </c>
      <c r="C935" s="183" t="s">
        <v>100</v>
      </c>
      <c r="D935" s="183"/>
      <c r="E935" s="183"/>
      <c r="F935" s="22" t="s">
        <v>21</v>
      </c>
      <c r="G935" s="17" t="s">
        <v>5724</v>
      </c>
      <c r="H935" s="17"/>
      <c r="I935" s="23">
        <v>25.72</v>
      </c>
      <c r="J935" s="109"/>
      <c r="K935" s="132"/>
      <c r="L935" s="147">
        <v>25.72</v>
      </c>
      <c r="M935" s="24"/>
    </row>
    <row r="936" spans="1:13" s="2" customFormat="1" ht="22.5" x14ac:dyDescent="0.25">
      <c r="A936" s="20"/>
      <c r="B936" s="21" t="s">
        <v>28</v>
      </c>
      <c r="C936" s="183" t="s">
        <v>29</v>
      </c>
      <c r="D936" s="183"/>
      <c r="E936" s="183"/>
      <c r="F936" s="22" t="s">
        <v>30</v>
      </c>
      <c r="G936" s="17" t="s">
        <v>5725</v>
      </c>
      <c r="H936" s="17"/>
      <c r="I936" s="23">
        <v>10.14</v>
      </c>
      <c r="J936" s="109"/>
      <c r="K936" s="132"/>
      <c r="L936" s="147">
        <v>10.14</v>
      </c>
      <c r="M936" s="24"/>
    </row>
    <row r="937" spans="1:13" s="2" customFormat="1" ht="22.5" x14ac:dyDescent="0.25">
      <c r="A937" s="10" t="s">
        <v>1802</v>
      </c>
      <c r="B937" s="11" t="s">
        <v>5726</v>
      </c>
      <c r="C937" s="182" t="s">
        <v>2166</v>
      </c>
      <c r="D937" s="182"/>
      <c r="E937" s="182"/>
      <c r="F937" s="10" t="s">
        <v>35</v>
      </c>
      <c r="G937" s="12">
        <v>26</v>
      </c>
      <c r="H937" s="12"/>
      <c r="I937" s="13">
        <v>6320</v>
      </c>
      <c r="J937" s="72"/>
      <c r="K937" s="131"/>
      <c r="L937" s="72">
        <v>6320</v>
      </c>
      <c r="M937" s="13"/>
    </row>
    <row r="938" spans="1:13" s="2" customFormat="1" ht="15" x14ac:dyDescent="0.25">
      <c r="A938" s="209" t="s">
        <v>5727</v>
      </c>
      <c r="B938" s="210"/>
      <c r="C938" s="210"/>
      <c r="D938" s="210"/>
      <c r="E938" s="210"/>
      <c r="F938" s="210"/>
      <c r="G938" s="210"/>
      <c r="H938" s="210"/>
      <c r="I938" s="210"/>
      <c r="J938" s="210"/>
      <c r="K938" s="210"/>
      <c r="L938" s="211"/>
      <c r="M938" s="122"/>
    </row>
    <row r="939" spans="1:13" s="2" customFormat="1" ht="15" x14ac:dyDescent="0.25">
      <c r="A939" s="206" t="s">
        <v>2179</v>
      </c>
      <c r="B939" s="207"/>
      <c r="C939" s="207"/>
      <c r="D939" s="207"/>
      <c r="E939" s="207"/>
      <c r="F939" s="207"/>
      <c r="G939" s="207"/>
      <c r="H939" s="207"/>
      <c r="I939" s="207"/>
      <c r="J939" s="207"/>
      <c r="K939" s="207"/>
      <c r="L939" s="208"/>
      <c r="M939" s="123"/>
    </row>
    <row r="940" spans="1:13" s="2" customFormat="1" ht="56.25" x14ac:dyDescent="0.25">
      <c r="A940" s="10" t="s">
        <v>1803</v>
      </c>
      <c r="B940" s="11" t="s">
        <v>2181</v>
      </c>
      <c r="C940" s="182" t="s">
        <v>2182</v>
      </c>
      <c r="D940" s="182"/>
      <c r="E940" s="182"/>
      <c r="F940" s="10" t="s">
        <v>808</v>
      </c>
      <c r="G940" s="33">
        <v>8.3900000000000002E-2</v>
      </c>
      <c r="H940" s="33"/>
      <c r="I940" s="13">
        <v>8925</v>
      </c>
      <c r="J940" s="72"/>
      <c r="K940" s="131"/>
      <c r="L940" s="72">
        <v>519</v>
      </c>
      <c r="M940" s="13"/>
    </row>
    <row r="941" spans="1:13" s="2" customFormat="1" ht="15" x14ac:dyDescent="0.25">
      <c r="A941" s="14"/>
      <c r="B941" s="15"/>
      <c r="C941" s="15"/>
      <c r="D941" s="15"/>
      <c r="E941" s="16" t="s">
        <v>18</v>
      </c>
      <c r="F941" s="16"/>
      <c r="G941" s="17"/>
      <c r="H941" s="17"/>
      <c r="I941" s="18">
        <v>24821</v>
      </c>
      <c r="J941" s="114"/>
      <c r="K941" s="138"/>
      <c r="L941" s="151"/>
      <c r="M941" s="19"/>
    </row>
    <row r="942" spans="1:13" s="2" customFormat="1" ht="22.5" x14ac:dyDescent="0.25">
      <c r="A942" s="20"/>
      <c r="B942" s="21" t="s">
        <v>809</v>
      </c>
      <c r="C942" s="183" t="s">
        <v>810</v>
      </c>
      <c r="D942" s="183"/>
      <c r="E942" s="183"/>
      <c r="F942" s="22" t="s">
        <v>71</v>
      </c>
      <c r="G942" s="17" t="s">
        <v>5728</v>
      </c>
      <c r="H942" s="17"/>
      <c r="I942" s="23">
        <v>6.84</v>
      </c>
      <c r="J942" s="109"/>
      <c r="K942" s="132"/>
      <c r="L942" s="147">
        <v>6.84</v>
      </c>
      <c r="M942" s="24"/>
    </row>
    <row r="943" spans="1:13" s="2" customFormat="1" ht="22.5" x14ac:dyDescent="0.25">
      <c r="A943" s="20"/>
      <c r="B943" s="21" t="s">
        <v>69</v>
      </c>
      <c r="C943" s="183" t="s">
        <v>70</v>
      </c>
      <c r="D943" s="183"/>
      <c r="E943" s="183"/>
      <c r="F943" s="22" t="s">
        <v>71</v>
      </c>
      <c r="G943" s="17" t="s">
        <v>5729</v>
      </c>
      <c r="H943" s="17"/>
      <c r="I943" s="23">
        <v>0.53</v>
      </c>
      <c r="J943" s="109"/>
      <c r="K943" s="132"/>
      <c r="L943" s="147">
        <v>0.53</v>
      </c>
      <c r="M943" s="24"/>
    </row>
    <row r="944" spans="1:13" s="2" customFormat="1" ht="22.5" x14ac:dyDescent="0.25">
      <c r="A944" s="20"/>
      <c r="B944" s="21" t="s">
        <v>41</v>
      </c>
      <c r="C944" s="183" t="s">
        <v>42</v>
      </c>
      <c r="D944" s="183"/>
      <c r="E944" s="183"/>
      <c r="F944" s="22" t="s">
        <v>21</v>
      </c>
      <c r="G944" s="17" t="s">
        <v>5730</v>
      </c>
      <c r="H944" s="17"/>
      <c r="I944" s="23">
        <v>31.41</v>
      </c>
      <c r="J944" s="109"/>
      <c r="K944" s="132"/>
      <c r="L944" s="147">
        <v>31.41</v>
      </c>
      <c r="M944" s="24"/>
    </row>
    <row r="945" spans="1:13" s="2" customFormat="1" ht="22.5" x14ac:dyDescent="0.25">
      <c r="A945" s="20"/>
      <c r="B945" s="21" t="s">
        <v>778</v>
      </c>
      <c r="C945" s="183" t="s">
        <v>24</v>
      </c>
      <c r="D945" s="183"/>
      <c r="E945" s="183"/>
      <c r="F945" s="22" t="s">
        <v>71</v>
      </c>
      <c r="G945" s="17" t="s">
        <v>5731</v>
      </c>
      <c r="H945" s="17"/>
      <c r="I945" s="23">
        <v>19.670000000000002</v>
      </c>
      <c r="J945" s="109"/>
      <c r="K945" s="132"/>
      <c r="L945" s="147">
        <v>19.670000000000002</v>
      </c>
      <c r="M945" s="24"/>
    </row>
    <row r="946" spans="1:13" s="2" customFormat="1" ht="22.5" x14ac:dyDescent="0.25">
      <c r="A946" s="25" t="s">
        <v>344</v>
      </c>
      <c r="B946" s="26" t="s">
        <v>815</v>
      </c>
      <c r="C946" s="186" t="s">
        <v>816</v>
      </c>
      <c r="D946" s="186"/>
      <c r="E946" s="186"/>
      <c r="F946" s="27" t="s">
        <v>817</v>
      </c>
      <c r="G946" s="28" t="s">
        <v>347</v>
      </c>
      <c r="H946" s="28"/>
      <c r="I946" s="29">
        <v>0</v>
      </c>
      <c r="J946" s="110"/>
      <c r="K946" s="133"/>
      <c r="L946" s="148">
        <v>0</v>
      </c>
      <c r="M946" s="30"/>
    </row>
    <row r="947" spans="1:13" s="2" customFormat="1" ht="22.5" x14ac:dyDescent="0.25">
      <c r="A947" s="25" t="s">
        <v>76</v>
      </c>
      <c r="B947" s="26" t="s">
        <v>818</v>
      </c>
      <c r="C947" s="186" t="s">
        <v>819</v>
      </c>
      <c r="D947" s="186"/>
      <c r="E947" s="186"/>
      <c r="F947" s="27" t="s">
        <v>817</v>
      </c>
      <c r="G947" s="28" t="s">
        <v>5732</v>
      </c>
      <c r="H947" s="28"/>
      <c r="I947" s="29">
        <v>0</v>
      </c>
      <c r="J947" s="110"/>
      <c r="K947" s="133"/>
      <c r="L947" s="148">
        <v>0</v>
      </c>
      <c r="M947" s="30"/>
    </row>
    <row r="948" spans="1:13" s="2" customFormat="1" ht="22.5" x14ac:dyDescent="0.25">
      <c r="A948" s="25" t="s">
        <v>344</v>
      </c>
      <c r="B948" s="26" t="s">
        <v>821</v>
      </c>
      <c r="C948" s="186" t="s">
        <v>822</v>
      </c>
      <c r="D948" s="186"/>
      <c r="E948" s="186"/>
      <c r="F948" s="27" t="s">
        <v>79</v>
      </c>
      <c r="G948" s="28" t="s">
        <v>347</v>
      </c>
      <c r="H948" s="28"/>
      <c r="I948" s="29">
        <v>0</v>
      </c>
      <c r="J948" s="110"/>
      <c r="K948" s="133"/>
      <c r="L948" s="148">
        <v>0</v>
      </c>
      <c r="M948" s="30"/>
    </row>
    <row r="949" spans="1:13" s="2" customFormat="1" ht="22.5" x14ac:dyDescent="0.25">
      <c r="A949" s="25" t="s">
        <v>344</v>
      </c>
      <c r="B949" s="26" t="s">
        <v>366</v>
      </c>
      <c r="C949" s="186" t="s">
        <v>367</v>
      </c>
      <c r="D949" s="186"/>
      <c r="E949" s="186"/>
      <c r="F949" s="27" t="s">
        <v>21</v>
      </c>
      <c r="G949" s="28" t="s">
        <v>347</v>
      </c>
      <c r="H949" s="28"/>
      <c r="I949" s="29">
        <v>0</v>
      </c>
      <c r="J949" s="110"/>
      <c r="K949" s="133"/>
      <c r="L949" s="148">
        <v>0</v>
      </c>
      <c r="M949" s="30"/>
    </row>
    <row r="950" spans="1:13" s="2" customFormat="1" ht="22.5" x14ac:dyDescent="0.25">
      <c r="A950" s="25" t="s">
        <v>344</v>
      </c>
      <c r="B950" s="26" t="s">
        <v>823</v>
      </c>
      <c r="C950" s="186" t="s">
        <v>824</v>
      </c>
      <c r="D950" s="186"/>
      <c r="E950" s="186"/>
      <c r="F950" s="27" t="s">
        <v>79</v>
      </c>
      <c r="G950" s="28" t="s">
        <v>347</v>
      </c>
      <c r="H950" s="28"/>
      <c r="I950" s="29">
        <v>0</v>
      </c>
      <c r="J950" s="110"/>
      <c r="K950" s="133"/>
      <c r="L950" s="148">
        <v>0</v>
      </c>
      <c r="M950" s="30"/>
    </row>
    <row r="951" spans="1:13" s="2" customFormat="1" ht="22.5" x14ac:dyDescent="0.25">
      <c r="A951" s="25" t="s">
        <v>344</v>
      </c>
      <c r="B951" s="26" t="s">
        <v>825</v>
      </c>
      <c r="C951" s="186" t="s">
        <v>826</v>
      </c>
      <c r="D951" s="186"/>
      <c r="E951" s="186"/>
      <c r="F951" s="27" t="s">
        <v>79</v>
      </c>
      <c r="G951" s="28" t="s">
        <v>347</v>
      </c>
      <c r="H951" s="28"/>
      <c r="I951" s="29">
        <v>0</v>
      </c>
      <c r="J951" s="110"/>
      <c r="K951" s="133"/>
      <c r="L951" s="148">
        <v>0</v>
      </c>
      <c r="M951" s="30"/>
    </row>
    <row r="952" spans="1:13" s="2" customFormat="1" ht="22.5" x14ac:dyDescent="0.25">
      <c r="A952" s="20"/>
      <c r="B952" s="21" t="s">
        <v>784</v>
      </c>
      <c r="C952" s="183" t="s">
        <v>785</v>
      </c>
      <c r="D952" s="183"/>
      <c r="E952" s="183"/>
      <c r="F952" s="22" t="s">
        <v>71</v>
      </c>
      <c r="G952" s="17" t="s">
        <v>5733</v>
      </c>
      <c r="H952" s="17"/>
      <c r="I952" s="23">
        <v>1.46</v>
      </c>
      <c r="J952" s="109"/>
      <c r="K952" s="132"/>
      <c r="L952" s="147">
        <v>1.46</v>
      </c>
      <c r="M952" s="24"/>
    </row>
    <row r="953" spans="1:13" s="2" customFormat="1" ht="22.5" x14ac:dyDescent="0.25">
      <c r="A953" s="10" t="s">
        <v>5734</v>
      </c>
      <c r="B953" s="11" t="s">
        <v>5735</v>
      </c>
      <c r="C953" s="182" t="s">
        <v>2191</v>
      </c>
      <c r="D953" s="182"/>
      <c r="E953" s="182"/>
      <c r="F953" s="10" t="s">
        <v>165</v>
      </c>
      <c r="G953" s="32">
        <v>0.5</v>
      </c>
      <c r="H953" s="32"/>
      <c r="I953" s="13">
        <v>191</v>
      </c>
      <c r="J953" s="72"/>
      <c r="K953" s="131"/>
      <c r="L953" s="72">
        <v>191</v>
      </c>
      <c r="M953" s="13"/>
    </row>
    <row r="954" spans="1:13" s="2" customFormat="1" ht="22.5" x14ac:dyDescent="0.25">
      <c r="A954" s="10" t="s">
        <v>1808</v>
      </c>
      <c r="B954" s="11" t="s">
        <v>5735</v>
      </c>
      <c r="C954" s="182" t="s">
        <v>2193</v>
      </c>
      <c r="D954" s="182"/>
      <c r="E954" s="182"/>
      <c r="F954" s="10" t="s">
        <v>165</v>
      </c>
      <c r="G954" s="12">
        <v>12</v>
      </c>
      <c r="H954" s="12"/>
      <c r="I954" s="13">
        <v>5697</v>
      </c>
      <c r="J954" s="72"/>
      <c r="K954" s="131"/>
      <c r="L954" s="72">
        <v>5697</v>
      </c>
      <c r="M954" s="13"/>
    </row>
    <row r="955" spans="1:13" s="2" customFormat="1" ht="22.5" x14ac:dyDescent="0.25">
      <c r="A955" s="10" t="s">
        <v>1816</v>
      </c>
      <c r="B955" s="11" t="s">
        <v>5736</v>
      </c>
      <c r="C955" s="182" t="s">
        <v>2196</v>
      </c>
      <c r="D955" s="182"/>
      <c r="E955" s="182"/>
      <c r="F955" s="10" t="s">
        <v>35</v>
      </c>
      <c r="G955" s="12">
        <v>1</v>
      </c>
      <c r="H955" s="12"/>
      <c r="I955" s="13">
        <v>160</v>
      </c>
      <c r="J955" s="72"/>
      <c r="K955" s="131"/>
      <c r="L955" s="72">
        <v>160</v>
      </c>
      <c r="M955" s="13"/>
    </row>
    <row r="956" spans="1:13" s="2" customFormat="1" ht="22.5" x14ac:dyDescent="0.25">
      <c r="A956" s="10" t="s">
        <v>1820</v>
      </c>
      <c r="B956" s="11" t="s">
        <v>5726</v>
      </c>
      <c r="C956" s="182" t="s">
        <v>5737</v>
      </c>
      <c r="D956" s="182"/>
      <c r="E956" s="182"/>
      <c r="F956" s="10" t="s">
        <v>35</v>
      </c>
      <c r="G956" s="12">
        <v>2</v>
      </c>
      <c r="H956" s="12"/>
      <c r="I956" s="13">
        <v>710</v>
      </c>
      <c r="J956" s="72"/>
      <c r="K956" s="131"/>
      <c r="L956" s="72">
        <v>710</v>
      </c>
      <c r="M956" s="13"/>
    </row>
    <row r="957" spans="1:13" s="2" customFormat="1" ht="56.25" x14ac:dyDescent="0.25">
      <c r="A957" s="10" t="s">
        <v>5738</v>
      </c>
      <c r="B957" s="11" t="s">
        <v>2387</v>
      </c>
      <c r="C957" s="182" t="s">
        <v>2388</v>
      </c>
      <c r="D957" s="182"/>
      <c r="E957" s="182"/>
      <c r="F957" s="10" t="s">
        <v>808</v>
      </c>
      <c r="G957" s="33">
        <v>8.2299999999999998E-2</v>
      </c>
      <c r="H957" s="33"/>
      <c r="I957" s="13">
        <v>8758</v>
      </c>
      <c r="J957" s="72"/>
      <c r="K957" s="131"/>
      <c r="L957" s="72">
        <v>509</v>
      </c>
      <c r="M957" s="13"/>
    </row>
    <row r="958" spans="1:13" s="2" customFormat="1" ht="15" x14ac:dyDescent="0.25">
      <c r="A958" s="14"/>
      <c r="B958" s="15"/>
      <c r="C958" s="15"/>
      <c r="D958" s="15"/>
      <c r="E958" s="16" t="s">
        <v>18</v>
      </c>
      <c r="F958" s="16"/>
      <c r="G958" s="17"/>
      <c r="H958" s="17"/>
      <c r="I958" s="18">
        <v>24351</v>
      </c>
      <c r="J958" s="114"/>
      <c r="K958" s="138"/>
      <c r="L958" s="151"/>
      <c r="M958" s="19"/>
    </row>
    <row r="959" spans="1:13" s="2" customFormat="1" ht="22.5" x14ac:dyDescent="0.25">
      <c r="A959" s="20"/>
      <c r="B959" s="21" t="s">
        <v>809</v>
      </c>
      <c r="C959" s="183" t="s">
        <v>810</v>
      </c>
      <c r="D959" s="183"/>
      <c r="E959" s="183"/>
      <c r="F959" s="22" t="s">
        <v>71</v>
      </c>
      <c r="G959" s="17" t="s">
        <v>5739</v>
      </c>
      <c r="H959" s="17"/>
      <c r="I959" s="23">
        <v>6.71</v>
      </c>
      <c r="J959" s="109"/>
      <c r="K959" s="132"/>
      <c r="L959" s="147">
        <v>6.71</v>
      </c>
      <c r="M959" s="24"/>
    </row>
    <row r="960" spans="1:13" s="2" customFormat="1" ht="22.5" x14ac:dyDescent="0.25">
      <c r="A960" s="20"/>
      <c r="B960" s="21" t="s">
        <v>69</v>
      </c>
      <c r="C960" s="183" t="s">
        <v>70</v>
      </c>
      <c r="D960" s="183"/>
      <c r="E960" s="183"/>
      <c r="F960" s="22" t="s">
        <v>71</v>
      </c>
      <c r="G960" s="17" t="s">
        <v>5740</v>
      </c>
      <c r="H960" s="17"/>
      <c r="I960" s="23">
        <v>0.52</v>
      </c>
      <c r="J960" s="109"/>
      <c r="K960" s="132"/>
      <c r="L960" s="147">
        <v>0.52</v>
      </c>
      <c r="M960" s="24"/>
    </row>
    <row r="961" spans="1:13" s="2" customFormat="1" ht="22.5" x14ac:dyDescent="0.25">
      <c r="A961" s="20"/>
      <c r="B961" s="21" t="s">
        <v>41</v>
      </c>
      <c r="C961" s="183" t="s">
        <v>42</v>
      </c>
      <c r="D961" s="183"/>
      <c r="E961" s="183"/>
      <c r="F961" s="22" t="s">
        <v>21</v>
      </c>
      <c r="G961" s="17" t="s">
        <v>5741</v>
      </c>
      <c r="H961" s="17"/>
      <c r="I961" s="23">
        <v>30.81</v>
      </c>
      <c r="J961" s="109"/>
      <c r="K961" s="132"/>
      <c r="L961" s="147">
        <v>30.81</v>
      </c>
      <c r="M961" s="24"/>
    </row>
    <row r="962" spans="1:13" s="2" customFormat="1" ht="22.5" x14ac:dyDescent="0.25">
      <c r="A962" s="20"/>
      <c r="B962" s="21" t="s">
        <v>778</v>
      </c>
      <c r="C962" s="183" t="s">
        <v>24</v>
      </c>
      <c r="D962" s="183"/>
      <c r="E962" s="183"/>
      <c r="F962" s="22" t="s">
        <v>71</v>
      </c>
      <c r="G962" s="17" t="s">
        <v>5742</v>
      </c>
      <c r="H962" s="17"/>
      <c r="I962" s="23">
        <v>19.29</v>
      </c>
      <c r="J962" s="109"/>
      <c r="K962" s="132"/>
      <c r="L962" s="147">
        <v>19.29</v>
      </c>
      <c r="M962" s="24"/>
    </row>
    <row r="963" spans="1:13" s="2" customFormat="1" ht="22.5" x14ac:dyDescent="0.25">
      <c r="A963" s="25" t="s">
        <v>344</v>
      </c>
      <c r="B963" s="26" t="s">
        <v>815</v>
      </c>
      <c r="C963" s="186" t="s">
        <v>816</v>
      </c>
      <c r="D963" s="186"/>
      <c r="E963" s="186"/>
      <c r="F963" s="27" t="s">
        <v>817</v>
      </c>
      <c r="G963" s="28" t="s">
        <v>347</v>
      </c>
      <c r="H963" s="28"/>
      <c r="I963" s="29">
        <v>0</v>
      </c>
      <c r="J963" s="110"/>
      <c r="K963" s="133"/>
      <c r="L963" s="148">
        <v>0</v>
      </c>
      <c r="M963" s="30"/>
    </row>
    <row r="964" spans="1:13" s="2" customFormat="1" ht="22.5" x14ac:dyDescent="0.25">
      <c r="A964" s="25" t="s">
        <v>76</v>
      </c>
      <c r="B964" s="26" t="s">
        <v>818</v>
      </c>
      <c r="C964" s="186" t="s">
        <v>819</v>
      </c>
      <c r="D964" s="186"/>
      <c r="E964" s="186"/>
      <c r="F964" s="27" t="s">
        <v>817</v>
      </c>
      <c r="G964" s="28" t="s">
        <v>5743</v>
      </c>
      <c r="H964" s="28"/>
      <c r="I964" s="29">
        <v>0</v>
      </c>
      <c r="J964" s="110"/>
      <c r="K964" s="133"/>
      <c r="L964" s="148">
        <v>0</v>
      </c>
      <c r="M964" s="30"/>
    </row>
    <row r="965" spans="1:13" s="2" customFormat="1" ht="22.5" x14ac:dyDescent="0.25">
      <c r="A965" s="25" t="s">
        <v>344</v>
      </c>
      <c r="B965" s="26" t="s">
        <v>821</v>
      </c>
      <c r="C965" s="186" t="s">
        <v>822</v>
      </c>
      <c r="D965" s="186"/>
      <c r="E965" s="186"/>
      <c r="F965" s="27" t="s">
        <v>79</v>
      </c>
      <c r="G965" s="28" t="s">
        <v>347</v>
      </c>
      <c r="H965" s="28"/>
      <c r="I965" s="29">
        <v>0</v>
      </c>
      <c r="J965" s="110"/>
      <c r="K965" s="133"/>
      <c r="L965" s="148">
        <v>0</v>
      </c>
      <c r="M965" s="30"/>
    </row>
    <row r="966" spans="1:13" s="2" customFormat="1" ht="22.5" x14ac:dyDescent="0.25">
      <c r="A966" s="25" t="s">
        <v>344</v>
      </c>
      <c r="B966" s="26" t="s">
        <v>366</v>
      </c>
      <c r="C966" s="186" t="s">
        <v>367</v>
      </c>
      <c r="D966" s="186"/>
      <c r="E966" s="186"/>
      <c r="F966" s="27" t="s">
        <v>21</v>
      </c>
      <c r="G966" s="28" t="s">
        <v>347</v>
      </c>
      <c r="H966" s="28"/>
      <c r="I966" s="29">
        <v>0</v>
      </c>
      <c r="J966" s="110"/>
      <c r="K966" s="133"/>
      <c r="L966" s="148">
        <v>0</v>
      </c>
      <c r="M966" s="30"/>
    </row>
    <row r="967" spans="1:13" s="2" customFormat="1" ht="22.5" x14ac:dyDescent="0.25">
      <c r="A967" s="25" t="s">
        <v>344</v>
      </c>
      <c r="B967" s="26" t="s">
        <v>823</v>
      </c>
      <c r="C967" s="186" t="s">
        <v>824</v>
      </c>
      <c r="D967" s="186"/>
      <c r="E967" s="186"/>
      <c r="F967" s="27" t="s">
        <v>79</v>
      </c>
      <c r="G967" s="28" t="s">
        <v>347</v>
      </c>
      <c r="H967" s="28"/>
      <c r="I967" s="29">
        <v>0</v>
      </c>
      <c r="J967" s="110"/>
      <c r="K967" s="133"/>
      <c r="L967" s="148">
        <v>0</v>
      </c>
      <c r="M967" s="30"/>
    </row>
    <row r="968" spans="1:13" s="2" customFormat="1" ht="22.5" x14ac:dyDescent="0.25">
      <c r="A968" s="25" t="s">
        <v>344</v>
      </c>
      <c r="B968" s="26" t="s">
        <v>825</v>
      </c>
      <c r="C968" s="186" t="s">
        <v>826</v>
      </c>
      <c r="D968" s="186"/>
      <c r="E968" s="186"/>
      <c r="F968" s="27" t="s">
        <v>79</v>
      </c>
      <c r="G968" s="28" t="s">
        <v>347</v>
      </c>
      <c r="H968" s="28"/>
      <c r="I968" s="29">
        <v>0</v>
      </c>
      <c r="J968" s="110"/>
      <c r="K968" s="133"/>
      <c r="L968" s="148">
        <v>0</v>
      </c>
      <c r="M968" s="30"/>
    </row>
    <row r="969" spans="1:13" s="2" customFormat="1" ht="22.5" x14ac:dyDescent="0.25">
      <c r="A969" s="20"/>
      <c r="B969" s="21" t="s">
        <v>784</v>
      </c>
      <c r="C969" s="183" t="s">
        <v>785</v>
      </c>
      <c r="D969" s="183"/>
      <c r="E969" s="183"/>
      <c r="F969" s="22" t="s">
        <v>71</v>
      </c>
      <c r="G969" s="17" t="s">
        <v>5744</v>
      </c>
      <c r="H969" s="17"/>
      <c r="I969" s="23">
        <v>1.43</v>
      </c>
      <c r="J969" s="109"/>
      <c r="K969" s="132"/>
      <c r="L969" s="147">
        <v>1.43</v>
      </c>
      <c r="M969" s="24"/>
    </row>
    <row r="970" spans="1:13" s="2" customFormat="1" ht="22.5" x14ac:dyDescent="0.25">
      <c r="A970" s="10" t="s">
        <v>1827</v>
      </c>
      <c r="B970" s="11" t="s">
        <v>5735</v>
      </c>
      <c r="C970" s="182" t="s">
        <v>5745</v>
      </c>
      <c r="D970" s="182"/>
      <c r="E970" s="182"/>
      <c r="F970" s="10" t="s">
        <v>165</v>
      </c>
      <c r="G970" s="12">
        <v>7</v>
      </c>
      <c r="H970" s="12"/>
      <c r="I970" s="13">
        <v>4143</v>
      </c>
      <c r="J970" s="72"/>
      <c r="K970" s="131"/>
      <c r="L970" s="72">
        <v>4143</v>
      </c>
      <c r="M970" s="13"/>
    </row>
    <row r="971" spans="1:13" s="2" customFormat="1" ht="22.5" x14ac:dyDescent="0.25">
      <c r="A971" s="10" t="s">
        <v>1831</v>
      </c>
      <c r="B971" s="11" t="s">
        <v>5726</v>
      </c>
      <c r="C971" s="182" t="s">
        <v>5746</v>
      </c>
      <c r="D971" s="182"/>
      <c r="E971" s="182"/>
      <c r="F971" s="10" t="s">
        <v>35</v>
      </c>
      <c r="G971" s="12">
        <v>3</v>
      </c>
      <c r="H971" s="12"/>
      <c r="I971" s="13">
        <v>1787</v>
      </c>
      <c r="J971" s="72"/>
      <c r="K971" s="131"/>
      <c r="L971" s="72">
        <v>1787</v>
      </c>
      <c r="M971" s="13"/>
    </row>
    <row r="972" spans="1:13" s="2" customFormat="1" ht="22.5" x14ac:dyDescent="0.25">
      <c r="A972" s="10" t="s">
        <v>1837</v>
      </c>
      <c r="B972" s="11" t="s">
        <v>5726</v>
      </c>
      <c r="C972" s="182" t="s">
        <v>5747</v>
      </c>
      <c r="D972" s="182"/>
      <c r="E972" s="182"/>
      <c r="F972" s="10" t="s">
        <v>35</v>
      </c>
      <c r="G972" s="12">
        <v>2</v>
      </c>
      <c r="H972" s="12"/>
      <c r="I972" s="13">
        <v>817</v>
      </c>
      <c r="J972" s="72"/>
      <c r="K972" s="131"/>
      <c r="L972" s="72">
        <v>817</v>
      </c>
      <c r="M972" s="13"/>
    </row>
    <row r="973" spans="1:13" s="2" customFormat="1" ht="22.5" x14ac:dyDescent="0.25">
      <c r="A973" s="10" t="s">
        <v>5748</v>
      </c>
      <c r="B973" s="11" t="s">
        <v>5726</v>
      </c>
      <c r="C973" s="182" t="s">
        <v>5749</v>
      </c>
      <c r="D973" s="182"/>
      <c r="E973" s="182"/>
      <c r="F973" s="10" t="s">
        <v>35</v>
      </c>
      <c r="G973" s="12">
        <v>1</v>
      </c>
      <c r="H973" s="12"/>
      <c r="I973" s="13">
        <v>466</v>
      </c>
      <c r="J973" s="72"/>
      <c r="K973" s="131"/>
      <c r="L973" s="72">
        <v>466</v>
      </c>
      <c r="M973" s="13"/>
    </row>
    <row r="974" spans="1:13" s="2" customFormat="1" ht="56.25" x14ac:dyDescent="0.25">
      <c r="A974" s="10" t="s">
        <v>1842</v>
      </c>
      <c r="B974" s="11" t="s">
        <v>3838</v>
      </c>
      <c r="C974" s="182" t="s">
        <v>5750</v>
      </c>
      <c r="D974" s="182"/>
      <c r="E974" s="182"/>
      <c r="F974" s="10" t="s">
        <v>808</v>
      </c>
      <c r="G974" s="33">
        <v>9.1000000000000004E-3</v>
      </c>
      <c r="H974" s="33"/>
      <c r="I974" s="13">
        <v>888</v>
      </c>
      <c r="J974" s="72"/>
      <c r="K974" s="131"/>
      <c r="L974" s="72">
        <v>56</v>
      </c>
      <c r="M974" s="13"/>
    </row>
    <row r="975" spans="1:13" s="2" customFormat="1" ht="15" x14ac:dyDescent="0.25">
      <c r="A975" s="14"/>
      <c r="B975" s="15"/>
      <c r="C975" s="15"/>
      <c r="D975" s="15"/>
      <c r="E975" s="16" t="s">
        <v>18</v>
      </c>
      <c r="F975" s="16"/>
      <c r="G975" s="17"/>
      <c r="H975" s="17"/>
      <c r="I975" s="18">
        <v>2465</v>
      </c>
      <c r="J975" s="114"/>
      <c r="K975" s="138"/>
      <c r="L975" s="151"/>
      <c r="M975" s="19"/>
    </row>
    <row r="976" spans="1:13" s="2" customFormat="1" ht="22.5" x14ac:dyDescent="0.25">
      <c r="A976" s="20"/>
      <c r="B976" s="21" t="s">
        <v>809</v>
      </c>
      <c r="C976" s="183" t="s">
        <v>810</v>
      </c>
      <c r="D976" s="183"/>
      <c r="E976" s="183"/>
      <c r="F976" s="22" t="s">
        <v>71</v>
      </c>
      <c r="G976" s="17" t="s">
        <v>5751</v>
      </c>
      <c r="H976" s="17"/>
      <c r="I976" s="23">
        <v>0.74</v>
      </c>
      <c r="J976" s="109"/>
      <c r="K976" s="132"/>
      <c r="L976" s="147">
        <v>0.74</v>
      </c>
      <c r="M976" s="24"/>
    </row>
    <row r="977" spans="1:13" s="2" customFormat="1" ht="22.5" x14ac:dyDescent="0.25">
      <c r="A977" s="20"/>
      <c r="B977" s="21" t="s">
        <v>69</v>
      </c>
      <c r="C977" s="183" t="s">
        <v>70</v>
      </c>
      <c r="D977" s="183"/>
      <c r="E977" s="183"/>
      <c r="F977" s="22" t="s">
        <v>71</v>
      </c>
      <c r="G977" s="17" t="s">
        <v>5752</v>
      </c>
      <c r="H977" s="17"/>
      <c r="I977" s="23">
        <v>0.05</v>
      </c>
      <c r="J977" s="109"/>
      <c r="K977" s="132"/>
      <c r="L977" s="147">
        <v>0.05</v>
      </c>
      <c r="M977" s="24"/>
    </row>
    <row r="978" spans="1:13" s="2" customFormat="1" ht="22.5" x14ac:dyDescent="0.25">
      <c r="A978" s="20"/>
      <c r="B978" s="21" t="s">
        <v>41</v>
      </c>
      <c r="C978" s="183" t="s">
        <v>42</v>
      </c>
      <c r="D978" s="183"/>
      <c r="E978" s="183"/>
      <c r="F978" s="22" t="s">
        <v>21</v>
      </c>
      <c r="G978" s="17" t="s">
        <v>5753</v>
      </c>
      <c r="H978" s="17"/>
      <c r="I978" s="23">
        <v>3.41</v>
      </c>
      <c r="J978" s="109"/>
      <c r="K978" s="132"/>
      <c r="L978" s="147">
        <v>3.41</v>
      </c>
      <c r="M978" s="24"/>
    </row>
    <row r="979" spans="1:13" s="2" customFormat="1" ht="22.5" x14ac:dyDescent="0.25">
      <c r="A979" s="20"/>
      <c r="B979" s="21" t="s">
        <v>778</v>
      </c>
      <c r="C979" s="183" t="s">
        <v>24</v>
      </c>
      <c r="D979" s="183"/>
      <c r="E979" s="183"/>
      <c r="F979" s="22" t="s">
        <v>71</v>
      </c>
      <c r="G979" s="17" t="s">
        <v>5754</v>
      </c>
      <c r="H979" s="17"/>
      <c r="I979" s="23">
        <v>2.13</v>
      </c>
      <c r="J979" s="109"/>
      <c r="K979" s="132"/>
      <c r="L979" s="147">
        <v>2.13</v>
      </c>
      <c r="M979" s="24"/>
    </row>
    <row r="980" spans="1:13" s="2" customFormat="1" ht="22.5" x14ac:dyDescent="0.25">
      <c r="A980" s="25" t="s">
        <v>344</v>
      </c>
      <c r="B980" s="26" t="s">
        <v>815</v>
      </c>
      <c r="C980" s="186" t="s">
        <v>816</v>
      </c>
      <c r="D980" s="186"/>
      <c r="E980" s="186"/>
      <c r="F980" s="27" t="s">
        <v>817</v>
      </c>
      <c r="G980" s="28" t="s">
        <v>347</v>
      </c>
      <c r="H980" s="28"/>
      <c r="I980" s="29">
        <v>0</v>
      </c>
      <c r="J980" s="110"/>
      <c r="K980" s="133"/>
      <c r="L980" s="148">
        <v>0</v>
      </c>
      <c r="M980" s="30"/>
    </row>
    <row r="981" spans="1:13" s="2" customFormat="1" ht="22.5" x14ac:dyDescent="0.25">
      <c r="A981" s="25" t="s">
        <v>76</v>
      </c>
      <c r="B981" s="26" t="s">
        <v>818</v>
      </c>
      <c r="C981" s="186" t="s">
        <v>819</v>
      </c>
      <c r="D981" s="186"/>
      <c r="E981" s="186"/>
      <c r="F981" s="27" t="s">
        <v>817</v>
      </c>
      <c r="G981" s="28" t="s">
        <v>5755</v>
      </c>
      <c r="H981" s="28"/>
      <c r="I981" s="29">
        <v>0</v>
      </c>
      <c r="J981" s="110"/>
      <c r="K981" s="133"/>
      <c r="L981" s="148">
        <v>0</v>
      </c>
      <c r="M981" s="30"/>
    </row>
    <row r="982" spans="1:13" s="2" customFormat="1" ht="22.5" x14ac:dyDescent="0.25">
      <c r="A982" s="25" t="s">
        <v>344</v>
      </c>
      <c r="B982" s="26" t="s">
        <v>821</v>
      </c>
      <c r="C982" s="186" t="s">
        <v>822</v>
      </c>
      <c r="D982" s="186"/>
      <c r="E982" s="186"/>
      <c r="F982" s="27" t="s">
        <v>79</v>
      </c>
      <c r="G982" s="28" t="s">
        <v>347</v>
      </c>
      <c r="H982" s="28"/>
      <c r="I982" s="29">
        <v>0</v>
      </c>
      <c r="J982" s="110"/>
      <c r="K982" s="133"/>
      <c r="L982" s="148">
        <v>0</v>
      </c>
      <c r="M982" s="30"/>
    </row>
    <row r="983" spans="1:13" s="2" customFormat="1" ht="22.5" x14ac:dyDescent="0.25">
      <c r="A983" s="25" t="s">
        <v>344</v>
      </c>
      <c r="B983" s="26" t="s">
        <v>366</v>
      </c>
      <c r="C983" s="186" t="s">
        <v>367</v>
      </c>
      <c r="D983" s="186"/>
      <c r="E983" s="186"/>
      <c r="F983" s="27" t="s">
        <v>21</v>
      </c>
      <c r="G983" s="28" t="s">
        <v>347</v>
      </c>
      <c r="H983" s="28"/>
      <c r="I983" s="29">
        <v>0</v>
      </c>
      <c r="J983" s="110"/>
      <c r="K983" s="133"/>
      <c r="L983" s="148">
        <v>0</v>
      </c>
      <c r="M983" s="30"/>
    </row>
    <row r="984" spans="1:13" s="2" customFormat="1" ht="22.5" x14ac:dyDescent="0.25">
      <c r="A984" s="25" t="s">
        <v>344</v>
      </c>
      <c r="B984" s="26" t="s">
        <v>825</v>
      </c>
      <c r="C984" s="186" t="s">
        <v>826</v>
      </c>
      <c r="D984" s="186"/>
      <c r="E984" s="186"/>
      <c r="F984" s="27" t="s">
        <v>79</v>
      </c>
      <c r="G984" s="28" t="s">
        <v>347</v>
      </c>
      <c r="H984" s="28"/>
      <c r="I984" s="29">
        <v>0</v>
      </c>
      <c r="J984" s="110"/>
      <c r="K984" s="133"/>
      <c r="L984" s="148">
        <v>0</v>
      </c>
      <c r="M984" s="30"/>
    </row>
    <row r="985" spans="1:13" s="2" customFormat="1" ht="22.5" x14ac:dyDescent="0.25">
      <c r="A985" s="20"/>
      <c r="B985" s="21" t="s">
        <v>784</v>
      </c>
      <c r="C985" s="183" t="s">
        <v>785</v>
      </c>
      <c r="D985" s="183"/>
      <c r="E985" s="183"/>
      <c r="F985" s="22" t="s">
        <v>71</v>
      </c>
      <c r="G985" s="17" t="s">
        <v>5756</v>
      </c>
      <c r="H985" s="17"/>
      <c r="I985" s="23">
        <v>0.16</v>
      </c>
      <c r="J985" s="109"/>
      <c r="K985" s="132"/>
      <c r="L985" s="147">
        <v>0.16</v>
      </c>
      <c r="M985" s="24"/>
    </row>
    <row r="986" spans="1:13" s="2" customFormat="1" ht="22.5" x14ac:dyDescent="0.25">
      <c r="A986" s="10" t="s">
        <v>1847</v>
      </c>
      <c r="B986" s="11" t="s">
        <v>5735</v>
      </c>
      <c r="C986" s="182" t="s">
        <v>5757</v>
      </c>
      <c r="D986" s="182"/>
      <c r="E986" s="182"/>
      <c r="F986" s="10" t="s">
        <v>165</v>
      </c>
      <c r="G986" s="32">
        <v>0.5</v>
      </c>
      <c r="H986" s="32"/>
      <c r="I986" s="13">
        <v>516</v>
      </c>
      <c r="J986" s="72"/>
      <c r="K986" s="131"/>
      <c r="L986" s="72">
        <v>516</v>
      </c>
      <c r="M986" s="13"/>
    </row>
    <row r="987" spans="1:13" s="2" customFormat="1" ht="22.5" x14ac:dyDescent="0.25">
      <c r="A987" s="10" t="s">
        <v>1862</v>
      </c>
      <c r="B987" s="11" t="s">
        <v>5726</v>
      </c>
      <c r="C987" s="182" t="s">
        <v>5758</v>
      </c>
      <c r="D987" s="182"/>
      <c r="E987" s="182"/>
      <c r="F987" s="10" t="s">
        <v>35</v>
      </c>
      <c r="G987" s="12">
        <v>1</v>
      </c>
      <c r="H987" s="12"/>
      <c r="I987" s="13">
        <v>695</v>
      </c>
      <c r="J987" s="72"/>
      <c r="K987" s="131"/>
      <c r="L987" s="72">
        <v>695</v>
      </c>
      <c r="M987" s="13"/>
    </row>
    <row r="988" spans="1:13" s="2" customFormat="1" ht="56.25" x14ac:dyDescent="0.25">
      <c r="A988" s="10" t="s">
        <v>5759</v>
      </c>
      <c r="B988" s="11" t="s">
        <v>2235</v>
      </c>
      <c r="C988" s="182" t="s">
        <v>2236</v>
      </c>
      <c r="D988" s="182"/>
      <c r="E988" s="182"/>
      <c r="F988" s="10" t="s">
        <v>808</v>
      </c>
      <c r="G988" s="33">
        <v>5.4999999999999997E-3</v>
      </c>
      <c r="H988" s="33"/>
      <c r="I988" s="13">
        <v>466</v>
      </c>
      <c r="J988" s="72"/>
      <c r="K988" s="131"/>
      <c r="L988" s="72">
        <v>30</v>
      </c>
      <c r="M988" s="13"/>
    </row>
    <row r="989" spans="1:13" s="2" customFormat="1" ht="15" x14ac:dyDescent="0.25">
      <c r="A989" s="14"/>
      <c r="B989" s="15"/>
      <c r="C989" s="15"/>
      <c r="D989" s="15"/>
      <c r="E989" s="16" t="s">
        <v>18</v>
      </c>
      <c r="F989" s="16"/>
      <c r="G989" s="17"/>
      <c r="H989" s="17"/>
      <c r="I989" s="18">
        <v>1292</v>
      </c>
      <c r="J989" s="114"/>
      <c r="K989" s="138"/>
      <c r="L989" s="151"/>
      <c r="M989" s="19"/>
    </row>
    <row r="990" spans="1:13" s="2" customFormat="1" ht="22.5" x14ac:dyDescent="0.25">
      <c r="A990" s="20"/>
      <c r="B990" s="21" t="s">
        <v>809</v>
      </c>
      <c r="C990" s="183" t="s">
        <v>810</v>
      </c>
      <c r="D990" s="183"/>
      <c r="E990" s="183"/>
      <c r="F990" s="22" t="s">
        <v>71</v>
      </c>
      <c r="G990" s="17" t="s">
        <v>5760</v>
      </c>
      <c r="H990" s="17"/>
      <c r="I990" s="23">
        <v>0.46</v>
      </c>
      <c r="J990" s="109"/>
      <c r="K990" s="132"/>
      <c r="L990" s="147">
        <v>0.46</v>
      </c>
      <c r="M990" s="24"/>
    </row>
    <row r="991" spans="1:13" s="2" customFormat="1" ht="22.5" x14ac:dyDescent="0.25">
      <c r="A991" s="20"/>
      <c r="B991" s="21" t="s">
        <v>69</v>
      </c>
      <c r="C991" s="183" t="s">
        <v>70</v>
      </c>
      <c r="D991" s="183"/>
      <c r="E991" s="183"/>
      <c r="F991" s="22" t="s">
        <v>71</v>
      </c>
      <c r="G991" s="17" t="s">
        <v>5761</v>
      </c>
      <c r="H991" s="17"/>
      <c r="I991" s="23">
        <v>0.03</v>
      </c>
      <c r="J991" s="109"/>
      <c r="K991" s="132"/>
      <c r="L991" s="147">
        <v>0.03</v>
      </c>
      <c r="M991" s="24"/>
    </row>
    <row r="992" spans="1:13" s="2" customFormat="1" ht="22.5" x14ac:dyDescent="0.25">
      <c r="A992" s="20"/>
      <c r="B992" s="21" t="s">
        <v>41</v>
      </c>
      <c r="C992" s="183" t="s">
        <v>42</v>
      </c>
      <c r="D992" s="183"/>
      <c r="E992" s="183"/>
      <c r="F992" s="22" t="s">
        <v>21</v>
      </c>
      <c r="G992" s="17" t="s">
        <v>5762</v>
      </c>
      <c r="H992" s="17"/>
      <c r="I992" s="23">
        <v>1.95</v>
      </c>
      <c r="J992" s="109"/>
      <c r="K992" s="132"/>
      <c r="L992" s="147">
        <v>1.95</v>
      </c>
      <c r="M992" s="24"/>
    </row>
    <row r="993" spans="1:13" s="2" customFormat="1" ht="22.5" x14ac:dyDescent="0.25">
      <c r="A993" s="20"/>
      <c r="B993" s="21" t="s">
        <v>778</v>
      </c>
      <c r="C993" s="183" t="s">
        <v>24</v>
      </c>
      <c r="D993" s="183"/>
      <c r="E993" s="183"/>
      <c r="F993" s="22" t="s">
        <v>71</v>
      </c>
      <c r="G993" s="17" t="s">
        <v>5763</v>
      </c>
      <c r="H993" s="17"/>
      <c r="I993" s="23">
        <v>0.95</v>
      </c>
      <c r="J993" s="109"/>
      <c r="K993" s="132"/>
      <c r="L993" s="147">
        <v>0.95</v>
      </c>
      <c r="M993" s="24"/>
    </row>
    <row r="994" spans="1:13" s="2" customFormat="1" ht="22.5" x14ac:dyDescent="0.25">
      <c r="A994" s="25" t="s">
        <v>344</v>
      </c>
      <c r="B994" s="26" t="s">
        <v>815</v>
      </c>
      <c r="C994" s="186" t="s">
        <v>816</v>
      </c>
      <c r="D994" s="186"/>
      <c r="E994" s="186"/>
      <c r="F994" s="27" t="s">
        <v>817</v>
      </c>
      <c r="G994" s="28" t="s">
        <v>347</v>
      </c>
      <c r="H994" s="28"/>
      <c r="I994" s="29">
        <v>0</v>
      </c>
      <c r="J994" s="110"/>
      <c r="K994" s="133"/>
      <c r="L994" s="148">
        <v>0</v>
      </c>
      <c r="M994" s="30"/>
    </row>
    <row r="995" spans="1:13" s="2" customFormat="1" ht="22.5" x14ac:dyDescent="0.25">
      <c r="A995" s="25" t="s">
        <v>76</v>
      </c>
      <c r="B995" s="26" t="s">
        <v>818</v>
      </c>
      <c r="C995" s="186" t="s">
        <v>819</v>
      </c>
      <c r="D995" s="186"/>
      <c r="E995" s="186"/>
      <c r="F995" s="27" t="s">
        <v>817</v>
      </c>
      <c r="G995" s="28" t="s">
        <v>5764</v>
      </c>
      <c r="H995" s="28"/>
      <c r="I995" s="29">
        <v>0</v>
      </c>
      <c r="J995" s="110"/>
      <c r="K995" s="133"/>
      <c r="L995" s="148">
        <v>0</v>
      </c>
      <c r="M995" s="30"/>
    </row>
    <row r="996" spans="1:13" s="2" customFormat="1" ht="22.5" x14ac:dyDescent="0.25">
      <c r="A996" s="25" t="s">
        <v>344</v>
      </c>
      <c r="B996" s="26" t="s">
        <v>821</v>
      </c>
      <c r="C996" s="186" t="s">
        <v>822</v>
      </c>
      <c r="D996" s="186"/>
      <c r="E996" s="186"/>
      <c r="F996" s="27" t="s">
        <v>79</v>
      </c>
      <c r="G996" s="28" t="s">
        <v>347</v>
      </c>
      <c r="H996" s="28"/>
      <c r="I996" s="29">
        <v>0</v>
      </c>
      <c r="J996" s="110"/>
      <c r="K996" s="133"/>
      <c r="L996" s="148">
        <v>0</v>
      </c>
      <c r="M996" s="30"/>
    </row>
    <row r="997" spans="1:13" s="2" customFormat="1" ht="22.5" x14ac:dyDescent="0.25">
      <c r="A997" s="25" t="s">
        <v>344</v>
      </c>
      <c r="B997" s="26" t="s">
        <v>366</v>
      </c>
      <c r="C997" s="186" t="s">
        <v>367</v>
      </c>
      <c r="D997" s="186"/>
      <c r="E997" s="186"/>
      <c r="F997" s="27" t="s">
        <v>21</v>
      </c>
      <c r="G997" s="28" t="s">
        <v>347</v>
      </c>
      <c r="H997" s="28"/>
      <c r="I997" s="29">
        <v>0</v>
      </c>
      <c r="J997" s="110"/>
      <c r="K997" s="133"/>
      <c r="L997" s="148">
        <v>0</v>
      </c>
      <c r="M997" s="30"/>
    </row>
    <row r="998" spans="1:13" s="2" customFormat="1" ht="22.5" x14ac:dyDescent="0.25">
      <c r="A998" s="25" t="s">
        <v>344</v>
      </c>
      <c r="B998" s="26" t="s">
        <v>825</v>
      </c>
      <c r="C998" s="186" t="s">
        <v>826</v>
      </c>
      <c r="D998" s="186"/>
      <c r="E998" s="186"/>
      <c r="F998" s="27" t="s">
        <v>79</v>
      </c>
      <c r="G998" s="28" t="s">
        <v>347</v>
      </c>
      <c r="H998" s="28"/>
      <c r="I998" s="29">
        <v>0</v>
      </c>
      <c r="J998" s="110"/>
      <c r="K998" s="133"/>
      <c r="L998" s="148">
        <v>0</v>
      </c>
      <c r="M998" s="30"/>
    </row>
    <row r="999" spans="1:13" s="2" customFormat="1" ht="22.5" x14ac:dyDescent="0.25">
      <c r="A999" s="20"/>
      <c r="B999" s="21" t="s">
        <v>784</v>
      </c>
      <c r="C999" s="183" t="s">
        <v>785</v>
      </c>
      <c r="D999" s="183"/>
      <c r="E999" s="183"/>
      <c r="F999" s="22" t="s">
        <v>71</v>
      </c>
      <c r="G999" s="17" t="s">
        <v>5765</v>
      </c>
      <c r="H999" s="17"/>
      <c r="I999" s="23">
        <v>0.09</v>
      </c>
      <c r="J999" s="109"/>
      <c r="K999" s="132"/>
      <c r="L999" s="147">
        <v>0.09</v>
      </c>
      <c r="M999" s="24"/>
    </row>
    <row r="1000" spans="1:13" s="2" customFormat="1" ht="22.5" x14ac:dyDescent="0.25">
      <c r="A1000" s="10" t="s">
        <v>1867</v>
      </c>
      <c r="B1000" s="11" t="s">
        <v>5735</v>
      </c>
      <c r="C1000" s="182" t="s">
        <v>5766</v>
      </c>
      <c r="D1000" s="182"/>
      <c r="E1000" s="182"/>
      <c r="F1000" s="10" t="s">
        <v>165</v>
      </c>
      <c r="G1000" s="32">
        <v>0.5</v>
      </c>
      <c r="H1000" s="32"/>
      <c r="I1000" s="13">
        <v>727</v>
      </c>
      <c r="J1000" s="72"/>
      <c r="K1000" s="131"/>
      <c r="L1000" s="72">
        <v>727</v>
      </c>
      <c r="M1000" s="13"/>
    </row>
    <row r="1001" spans="1:13" s="2" customFormat="1" ht="56.25" x14ac:dyDescent="0.25">
      <c r="A1001" s="10" t="s">
        <v>1869</v>
      </c>
      <c r="B1001" s="11" t="s">
        <v>2387</v>
      </c>
      <c r="C1001" s="182" t="s">
        <v>5767</v>
      </c>
      <c r="D1001" s="182"/>
      <c r="E1001" s="182"/>
      <c r="F1001" s="10" t="s">
        <v>808</v>
      </c>
      <c r="G1001" s="33">
        <v>7.7200000000000005E-2</v>
      </c>
      <c r="H1001" s="33"/>
      <c r="I1001" s="13">
        <v>8947</v>
      </c>
      <c r="J1001" s="72"/>
      <c r="K1001" s="131"/>
      <c r="L1001" s="72">
        <v>477</v>
      </c>
      <c r="M1001" s="13"/>
    </row>
    <row r="1002" spans="1:13" s="2" customFormat="1" ht="15" x14ac:dyDescent="0.25">
      <c r="A1002" s="14"/>
      <c r="B1002" s="15"/>
      <c r="C1002" s="15"/>
      <c r="D1002" s="15"/>
      <c r="E1002" s="16" t="s">
        <v>18</v>
      </c>
      <c r="F1002" s="16"/>
      <c r="G1002" s="17"/>
      <c r="H1002" s="17"/>
      <c r="I1002" s="18">
        <v>24985</v>
      </c>
      <c r="J1002" s="114"/>
      <c r="K1002" s="138"/>
      <c r="L1002" s="151"/>
      <c r="M1002" s="19"/>
    </row>
    <row r="1003" spans="1:13" s="2" customFormat="1" ht="22.5" x14ac:dyDescent="0.25">
      <c r="A1003" s="20"/>
      <c r="B1003" s="21" t="s">
        <v>809</v>
      </c>
      <c r="C1003" s="183" t="s">
        <v>810</v>
      </c>
      <c r="D1003" s="183"/>
      <c r="E1003" s="183"/>
      <c r="F1003" s="22" t="s">
        <v>71</v>
      </c>
      <c r="G1003" s="17" t="s">
        <v>5768</v>
      </c>
      <c r="H1003" s="17"/>
      <c r="I1003" s="23">
        <v>6.29</v>
      </c>
      <c r="J1003" s="109"/>
      <c r="K1003" s="132"/>
      <c r="L1003" s="147">
        <v>6.29</v>
      </c>
      <c r="M1003" s="24"/>
    </row>
    <row r="1004" spans="1:13" s="2" customFormat="1" ht="22.5" x14ac:dyDescent="0.25">
      <c r="A1004" s="20"/>
      <c r="B1004" s="21" t="s">
        <v>69</v>
      </c>
      <c r="C1004" s="183" t="s">
        <v>70</v>
      </c>
      <c r="D1004" s="183"/>
      <c r="E1004" s="183"/>
      <c r="F1004" s="22" t="s">
        <v>71</v>
      </c>
      <c r="G1004" s="17" t="s">
        <v>5769</v>
      </c>
      <c r="H1004" s="17"/>
      <c r="I1004" s="23">
        <v>0.49</v>
      </c>
      <c r="J1004" s="109"/>
      <c r="K1004" s="132"/>
      <c r="L1004" s="147">
        <v>0.49</v>
      </c>
      <c r="M1004" s="24"/>
    </row>
    <row r="1005" spans="1:13" s="2" customFormat="1" ht="22.5" x14ac:dyDescent="0.25">
      <c r="A1005" s="20"/>
      <c r="B1005" s="21" t="s">
        <v>41</v>
      </c>
      <c r="C1005" s="183" t="s">
        <v>42</v>
      </c>
      <c r="D1005" s="183"/>
      <c r="E1005" s="183"/>
      <c r="F1005" s="22" t="s">
        <v>21</v>
      </c>
      <c r="G1005" s="17" t="s">
        <v>5770</v>
      </c>
      <c r="H1005" s="17"/>
      <c r="I1005" s="23">
        <v>28.9</v>
      </c>
      <c r="J1005" s="109"/>
      <c r="K1005" s="132"/>
      <c r="L1005" s="147">
        <v>28.9</v>
      </c>
      <c r="M1005" s="24"/>
    </row>
    <row r="1006" spans="1:13" s="2" customFormat="1" ht="22.5" x14ac:dyDescent="0.25">
      <c r="A1006" s="20"/>
      <c r="B1006" s="21" t="s">
        <v>778</v>
      </c>
      <c r="C1006" s="183" t="s">
        <v>24</v>
      </c>
      <c r="D1006" s="183"/>
      <c r="E1006" s="183"/>
      <c r="F1006" s="22" t="s">
        <v>71</v>
      </c>
      <c r="G1006" s="17" t="s">
        <v>5771</v>
      </c>
      <c r="H1006" s="17"/>
      <c r="I1006" s="23">
        <v>18.100000000000001</v>
      </c>
      <c r="J1006" s="109"/>
      <c r="K1006" s="132"/>
      <c r="L1006" s="147">
        <v>18.100000000000001</v>
      </c>
      <c r="M1006" s="24"/>
    </row>
    <row r="1007" spans="1:13" s="2" customFormat="1" ht="22.5" x14ac:dyDescent="0.25">
      <c r="A1007" s="25" t="s">
        <v>344</v>
      </c>
      <c r="B1007" s="26" t="s">
        <v>815</v>
      </c>
      <c r="C1007" s="186" t="s">
        <v>816</v>
      </c>
      <c r="D1007" s="186"/>
      <c r="E1007" s="186"/>
      <c r="F1007" s="27" t="s">
        <v>817</v>
      </c>
      <c r="G1007" s="28" t="s">
        <v>347</v>
      </c>
      <c r="H1007" s="28"/>
      <c r="I1007" s="29">
        <v>0</v>
      </c>
      <c r="J1007" s="110"/>
      <c r="K1007" s="133"/>
      <c r="L1007" s="148">
        <v>0</v>
      </c>
      <c r="M1007" s="30"/>
    </row>
    <row r="1008" spans="1:13" s="2" customFormat="1" ht="22.5" x14ac:dyDescent="0.25">
      <c r="A1008" s="25" t="s">
        <v>76</v>
      </c>
      <c r="B1008" s="26" t="s">
        <v>818</v>
      </c>
      <c r="C1008" s="186" t="s">
        <v>819</v>
      </c>
      <c r="D1008" s="186"/>
      <c r="E1008" s="186"/>
      <c r="F1008" s="27" t="s">
        <v>817</v>
      </c>
      <c r="G1008" s="28" t="s">
        <v>5772</v>
      </c>
      <c r="H1008" s="28"/>
      <c r="I1008" s="29">
        <v>0</v>
      </c>
      <c r="J1008" s="110"/>
      <c r="K1008" s="133"/>
      <c r="L1008" s="148">
        <v>0</v>
      </c>
      <c r="M1008" s="30"/>
    </row>
    <row r="1009" spans="1:13" s="2" customFormat="1" ht="22.5" x14ac:dyDescent="0.25">
      <c r="A1009" s="25" t="s">
        <v>344</v>
      </c>
      <c r="B1009" s="26" t="s">
        <v>821</v>
      </c>
      <c r="C1009" s="186" t="s">
        <v>822</v>
      </c>
      <c r="D1009" s="186"/>
      <c r="E1009" s="186"/>
      <c r="F1009" s="27" t="s">
        <v>79</v>
      </c>
      <c r="G1009" s="28" t="s">
        <v>347</v>
      </c>
      <c r="H1009" s="28"/>
      <c r="I1009" s="29">
        <v>0</v>
      </c>
      <c r="J1009" s="110"/>
      <c r="K1009" s="133"/>
      <c r="L1009" s="148">
        <v>0</v>
      </c>
      <c r="M1009" s="30"/>
    </row>
    <row r="1010" spans="1:13" s="2" customFormat="1" ht="22.5" x14ac:dyDescent="0.25">
      <c r="A1010" s="25" t="s">
        <v>344</v>
      </c>
      <c r="B1010" s="26" t="s">
        <v>366</v>
      </c>
      <c r="C1010" s="186" t="s">
        <v>367</v>
      </c>
      <c r="D1010" s="186"/>
      <c r="E1010" s="186"/>
      <c r="F1010" s="27" t="s">
        <v>21</v>
      </c>
      <c r="G1010" s="28" t="s">
        <v>347</v>
      </c>
      <c r="H1010" s="28"/>
      <c r="I1010" s="29">
        <v>0</v>
      </c>
      <c r="J1010" s="110"/>
      <c r="K1010" s="133"/>
      <c r="L1010" s="148">
        <v>0</v>
      </c>
      <c r="M1010" s="30"/>
    </row>
    <row r="1011" spans="1:13" s="2" customFormat="1" ht="22.5" x14ac:dyDescent="0.25">
      <c r="A1011" s="25" t="s">
        <v>344</v>
      </c>
      <c r="B1011" s="26" t="s">
        <v>823</v>
      </c>
      <c r="C1011" s="186" t="s">
        <v>824</v>
      </c>
      <c r="D1011" s="186"/>
      <c r="E1011" s="186"/>
      <c r="F1011" s="27" t="s">
        <v>79</v>
      </c>
      <c r="G1011" s="28" t="s">
        <v>347</v>
      </c>
      <c r="H1011" s="28"/>
      <c r="I1011" s="29">
        <v>0</v>
      </c>
      <c r="J1011" s="110"/>
      <c r="K1011" s="133"/>
      <c r="L1011" s="148">
        <v>0</v>
      </c>
      <c r="M1011" s="30"/>
    </row>
    <row r="1012" spans="1:13" s="2" customFormat="1" ht="22.5" x14ac:dyDescent="0.25">
      <c r="A1012" s="25" t="s">
        <v>344</v>
      </c>
      <c r="B1012" s="26" t="s">
        <v>825</v>
      </c>
      <c r="C1012" s="186" t="s">
        <v>826</v>
      </c>
      <c r="D1012" s="186"/>
      <c r="E1012" s="186"/>
      <c r="F1012" s="27" t="s">
        <v>79</v>
      </c>
      <c r="G1012" s="28" t="s">
        <v>347</v>
      </c>
      <c r="H1012" s="28"/>
      <c r="I1012" s="29">
        <v>0</v>
      </c>
      <c r="J1012" s="110"/>
      <c r="K1012" s="133"/>
      <c r="L1012" s="148">
        <v>0</v>
      </c>
      <c r="M1012" s="30"/>
    </row>
    <row r="1013" spans="1:13" s="2" customFormat="1" ht="22.5" x14ac:dyDescent="0.25">
      <c r="A1013" s="20"/>
      <c r="B1013" s="21" t="s">
        <v>784</v>
      </c>
      <c r="C1013" s="183" t="s">
        <v>785</v>
      </c>
      <c r="D1013" s="183"/>
      <c r="E1013" s="183"/>
      <c r="F1013" s="22" t="s">
        <v>71</v>
      </c>
      <c r="G1013" s="17" t="s">
        <v>5773</v>
      </c>
      <c r="H1013" s="17"/>
      <c r="I1013" s="23">
        <v>1.35</v>
      </c>
      <c r="J1013" s="109"/>
      <c r="K1013" s="132"/>
      <c r="L1013" s="147">
        <v>1.35</v>
      </c>
      <c r="M1013" s="24"/>
    </row>
    <row r="1014" spans="1:13" s="2" customFormat="1" ht="22.5" x14ac:dyDescent="0.25">
      <c r="A1014" s="10" t="s">
        <v>1883</v>
      </c>
      <c r="B1014" s="11" t="s">
        <v>5735</v>
      </c>
      <c r="C1014" s="182" t="s">
        <v>5774</v>
      </c>
      <c r="D1014" s="182"/>
      <c r="E1014" s="182"/>
      <c r="F1014" s="10" t="s">
        <v>165</v>
      </c>
      <c r="G1014" s="12">
        <v>6</v>
      </c>
      <c r="H1014" s="12"/>
      <c r="I1014" s="13">
        <v>7042</v>
      </c>
      <c r="J1014" s="72"/>
      <c r="K1014" s="131"/>
      <c r="L1014" s="72">
        <v>7042</v>
      </c>
      <c r="M1014" s="13"/>
    </row>
    <row r="1015" spans="1:13" s="2" customFormat="1" ht="22.5" x14ac:dyDescent="0.25">
      <c r="A1015" s="10" t="s">
        <v>1886</v>
      </c>
      <c r="B1015" s="11" t="s">
        <v>5726</v>
      </c>
      <c r="C1015" s="182" t="s">
        <v>5775</v>
      </c>
      <c r="D1015" s="182"/>
      <c r="E1015" s="182"/>
      <c r="F1015" s="10" t="s">
        <v>35</v>
      </c>
      <c r="G1015" s="12">
        <v>1</v>
      </c>
      <c r="H1015" s="12"/>
      <c r="I1015" s="13">
        <v>847</v>
      </c>
      <c r="J1015" s="72"/>
      <c r="K1015" s="131"/>
      <c r="L1015" s="72">
        <v>847</v>
      </c>
      <c r="M1015" s="13"/>
    </row>
    <row r="1016" spans="1:13" s="2" customFormat="1" ht="22.5" x14ac:dyDescent="0.25">
      <c r="A1016" s="10" t="s">
        <v>1891</v>
      </c>
      <c r="B1016" s="11" t="s">
        <v>5735</v>
      </c>
      <c r="C1016" s="182" t="s">
        <v>5776</v>
      </c>
      <c r="D1016" s="182"/>
      <c r="E1016" s="182"/>
      <c r="F1016" s="10" t="s">
        <v>165</v>
      </c>
      <c r="G1016" s="12">
        <v>2</v>
      </c>
      <c r="H1016" s="12"/>
      <c r="I1016" s="13">
        <v>57103</v>
      </c>
      <c r="J1016" s="72"/>
      <c r="K1016" s="131"/>
      <c r="L1016" s="72">
        <v>57103</v>
      </c>
      <c r="M1016" s="13"/>
    </row>
    <row r="1017" spans="1:13" s="2" customFormat="1" ht="22.5" x14ac:dyDescent="0.25">
      <c r="A1017" s="10" t="s">
        <v>1895</v>
      </c>
      <c r="B1017" s="11" t="s">
        <v>5726</v>
      </c>
      <c r="C1017" s="182" t="s">
        <v>5777</v>
      </c>
      <c r="D1017" s="182"/>
      <c r="E1017" s="182"/>
      <c r="F1017" s="10" t="s">
        <v>35</v>
      </c>
      <c r="G1017" s="12">
        <v>1</v>
      </c>
      <c r="H1017" s="12"/>
      <c r="I1017" s="13">
        <v>1526</v>
      </c>
      <c r="J1017" s="72"/>
      <c r="K1017" s="131"/>
      <c r="L1017" s="72">
        <v>1526</v>
      </c>
      <c r="M1017" s="13"/>
    </row>
    <row r="1018" spans="1:13" s="2" customFormat="1" ht="22.5" x14ac:dyDescent="0.25">
      <c r="A1018" s="10" t="s">
        <v>5778</v>
      </c>
      <c r="B1018" s="11" t="s">
        <v>5726</v>
      </c>
      <c r="C1018" s="182" t="s">
        <v>5779</v>
      </c>
      <c r="D1018" s="182"/>
      <c r="E1018" s="182"/>
      <c r="F1018" s="10" t="s">
        <v>35</v>
      </c>
      <c r="G1018" s="12">
        <v>1</v>
      </c>
      <c r="H1018" s="12"/>
      <c r="I1018" s="13">
        <v>17004</v>
      </c>
      <c r="J1018" s="72"/>
      <c r="K1018" s="131"/>
      <c r="L1018" s="72">
        <v>17004</v>
      </c>
      <c r="M1018" s="13"/>
    </row>
    <row r="1019" spans="1:13" s="2" customFormat="1" ht="15" x14ac:dyDescent="0.25">
      <c r="A1019" s="10" t="s">
        <v>1906</v>
      </c>
      <c r="B1019" s="11" t="s">
        <v>834</v>
      </c>
      <c r="C1019" s="182" t="s">
        <v>835</v>
      </c>
      <c r="D1019" s="182"/>
      <c r="E1019" s="182"/>
      <c r="F1019" s="10" t="s">
        <v>71</v>
      </c>
      <c r="G1019" s="31">
        <v>0.05</v>
      </c>
      <c r="H1019" s="31"/>
      <c r="I1019" s="13">
        <v>4978</v>
      </c>
      <c r="J1019" s="72"/>
      <c r="K1019" s="131"/>
      <c r="L1019" s="72">
        <v>4978</v>
      </c>
      <c r="M1019" s="13"/>
    </row>
    <row r="1020" spans="1:13" s="2" customFormat="1" ht="22.5" x14ac:dyDescent="0.25">
      <c r="A1020" s="10" t="s">
        <v>5780</v>
      </c>
      <c r="B1020" s="11" t="s">
        <v>2333</v>
      </c>
      <c r="C1020" s="182" t="s">
        <v>2334</v>
      </c>
      <c r="D1020" s="182"/>
      <c r="E1020" s="182"/>
      <c r="F1020" s="10" t="s">
        <v>726</v>
      </c>
      <c r="G1020" s="36">
        <v>0.252</v>
      </c>
      <c r="H1020" s="36"/>
      <c r="I1020" s="13">
        <v>3902</v>
      </c>
      <c r="J1020" s="72"/>
      <c r="K1020" s="131"/>
      <c r="L1020" s="72">
        <v>698</v>
      </c>
      <c r="M1020" s="13"/>
    </row>
    <row r="1021" spans="1:13" s="2" customFormat="1" ht="15" x14ac:dyDescent="0.25">
      <c r="A1021" s="14"/>
      <c r="B1021" s="15"/>
      <c r="C1021" s="15"/>
      <c r="D1021" s="15"/>
      <c r="E1021" s="16" t="s">
        <v>18</v>
      </c>
      <c r="F1021" s="16"/>
      <c r="G1021" s="17"/>
      <c r="H1021" s="17"/>
      <c r="I1021" s="18">
        <v>8374</v>
      </c>
      <c r="J1021" s="114"/>
      <c r="K1021" s="138"/>
      <c r="L1021" s="151"/>
      <c r="M1021" s="19"/>
    </row>
    <row r="1022" spans="1:13" s="2" customFormat="1" ht="22.5" x14ac:dyDescent="0.25">
      <c r="A1022" s="20"/>
      <c r="B1022" s="21" t="s">
        <v>730</v>
      </c>
      <c r="C1022" s="183" t="s">
        <v>731</v>
      </c>
      <c r="D1022" s="183"/>
      <c r="E1022" s="183"/>
      <c r="F1022" s="22" t="s">
        <v>71</v>
      </c>
      <c r="G1022" s="17" t="s">
        <v>2426</v>
      </c>
      <c r="H1022" s="17"/>
      <c r="I1022" s="23">
        <v>2.0499999999999998</v>
      </c>
      <c r="J1022" s="109"/>
      <c r="K1022" s="132"/>
      <c r="L1022" s="147">
        <v>2.0499999999999998</v>
      </c>
      <c r="M1022" s="24"/>
    </row>
    <row r="1023" spans="1:13" s="2" customFormat="1" ht="22.5" x14ac:dyDescent="0.25">
      <c r="A1023" s="20"/>
      <c r="B1023" s="21" t="s">
        <v>733</v>
      </c>
      <c r="C1023" s="183" t="s">
        <v>734</v>
      </c>
      <c r="D1023" s="183"/>
      <c r="E1023" s="183"/>
      <c r="F1023" s="22" t="s">
        <v>71</v>
      </c>
      <c r="G1023" s="17" t="s">
        <v>2427</v>
      </c>
      <c r="H1023" s="17"/>
      <c r="I1023" s="23">
        <v>2.64</v>
      </c>
      <c r="J1023" s="109"/>
      <c r="K1023" s="132"/>
      <c r="L1023" s="147">
        <v>2.64</v>
      </c>
      <c r="M1023" s="24"/>
    </row>
    <row r="1024" spans="1:13" s="2" customFormat="1" ht="22.5" x14ac:dyDescent="0.25">
      <c r="A1024" s="20"/>
      <c r="B1024" s="21" t="s">
        <v>736</v>
      </c>
      <c r="C1024" s="183" t="s">
        <v>737</v>
      </c>
      <c r="D1024" s="183"/>
      <c r="E1024" s="183"/>
      <c r="F1024" s="22" t="s">
        <v>71</v>
      </c>
      <c r="G1024" s="17" t="s">
        <v>2428</v>
      </c>
      <c r="H1024" s="17"/>
      <c r="I1024" s="23">
        <v>0.3</v>
      </c>
      <c r="J1024" s="109"/>
      <c r="K1024" s="132"/>
      <c r="L1024" s="147">
        <v>0.3</v>
      </c>
      <c r="M1024" s="24"/>
    </row>
    <row r="1025" spans="1:13" s="2" customFormat="1" ht="22.5" x14ac:dyDescent="0.25">
      <c r="A1025" s="20"/>
      <c r="B1025" s="21" t="s">
        <v>739</v>
      </c>
      <c r="C1025" s="183" t="s">
        <v>740</v>
      </c>
      <c r="D1025" s="183"/>
      <c r="E1025" s="183"/>
      <c r="F1025" s="22" t="s">
        <v>71</v>
      </c>
      <c r="G1025" s="17" t="s">
        <v>2429</v>
      </c>
      <c r="H1025" s="17"/>
      <c r="I1025" s="23">
        <v>64.58</v>
      </c>
      <c r="J1025" s="109"/>
      <c r="K1025" s="132"/>
      <c r="L1025" s="147">
        <v>64.58</v>
      </c>
      <c r="M1025" s="24"/>
    </row>
    <row r="1026" spans="1:13" s="2" customFormat="1" ht="22.5" x14ac:dyDescent="0.25">
      <c r="A1026" s="20"/>
      <c r="B1026" s="21" t="s">
        <v>2339</v>
      </c>
      <c r="C1026" s="183" t="s">
        <v>2340</v>
      </c>
      <c r="D1026" s="183"/>
      <c r="E1026" s="183"/>
      <c r="F1026" s="22" t="s">
        <v>2341</v>
      </c>
      <c r="G1026" s="17" t="s">
        <v>2430</v>
      </c>
      <c r="H1026" s="17"/>
      <c r="I1026" s="23">
        <v>11.06</v>
      </c>
      <c r="J1026" s="109"/>
      <c r="K1026" s="132"/>
      <c r="L1026" s="147">
        <v>11.06</v>
      </c>
      <c r="M1026" s="24"/>
    </row>
    <row r="1027" spans="1:13" s="2" customFormat="1" ht="22.5" x14ac:dyDescent="0.25">
      <c r="A1027" s="10" t="s">
        <v>1922</v>
      </c>
      <c r="B1027" s="11" t="s">
        <v>4614</v>
      </c>
      <c r="C1027" s="182" t="s">
        <v>4406</v>
      </c>
      <c r="D1027" s="182"/>
      <c r="E1027" s="182"/>
      <c r="F1027" s="10" t="s">
        <v>282</v>
      </c>
      <c r="G1027" s="36">
        <v>0.252</v>
      </c>
      <c r="H1027" s="36"/>
      <c r="I1027" s="13">
        <v>141</v>
      </c>
      <c r="J1027" s="72"/>
      <c r="K1027" s="131"/>
      <c r="L1027" s="72">
        <v>141</v>
      </c>
      <c r="M1027" s="13"/>
    </row>
    <row r="1028" spans="1:13" s="2" customFormat="1" ht="22.5" x14ac:dyDescent="0.25">
      <c r="A1028" s="10" t="s">
        <v>5781</v>
      </c>
      <c r="B1028" s="11" t="s">
        <v>4614</v>
      </c>
      <c r="C1028" s="182" t="s">
        <v>4408</v>
      </c>
      <c r="D1028" s="182"/>
      <c r="E1028" s="182"/>
      <c r="F1028" s="10" t="s">
        <v>817</v>
      </c>
      <c r="G1028" s="32">
        <v>8.3000000000000007</v>
      </c>
      <c r="H1028" s="32"/>
      <c r="I1028" s="13">
        <v>1115</v>
      </c>
      <c r="J1028" s="72"/>
      <c r="K1028" s="131"/>
      <c r="L1028" s="72">
        <v>1115</v>
      </c>
      <c r="M1028" s="13"/>
    </row>
    <row r="1029" spans="1:13" s="2" customFormat="1" ht="22.5" x14ac:dyDescent="0.25">
      <c r="A1029" s="10" t="s">
        <v>5782</v>
      </c>
      <c r="B1029" s="11" t="s">
        <v>4614</v>
      </c>
      <c r="C1029" s="182" t="s">
        <v>2348</v>
      </c>
      <c r="D1029" s="182"/>
      <c r="E1029" s="182"/>
      <c r="F1029" s="10" t="s">
        <v>35</v>
      </c>
      <c r="G1029" s="12">
        <v>1</v>
      </c>
      <c r="H1029" s="12"/>
      <c r="I1029" s="13">
        <v>500</v>
      </c>
      <c r="J1029" s="72"/>
      <c r="K1029" s="131"/>
      <c r="L1029" s="72">
        <v>500</v>
      </c>
      <c r="M1029" s="13"/>
    </row>
    <row r="1030" spans="1:13" s="2" customFormat="1" ht="22.5" x14ac:dyDescent="0.25">
      <c r="A1030" s="10" t="s">
        <v>1934</v>
      </c>
      <c r="B1030" s="11" t="s">
        <v>4614</v>
      </c>
      <c r="C1030" s="182" t="s">
        <v>2351</v>
      </c>
      <c r="D1030" s="182"/>
      <c r="E1030" s="182"/>
      <c r="F1030" s="10" t="s">
        <v>165</v>
      </c>
      <c r="G1030" s="32">
        <v>17.7</v>
      </c>
      <c r="H1030" s="32"/>
      <c r="I1030" s="13">
        <v>296</v>
      </c>
      <c r="J1030" s="72"/>
      <c r="K1030" s="131"/>
      <c r="L1030" s="72">
        <v>296</v>
      </c>
      <c r="M1030" s="13"/>
    </row>
    <row r="1031" spans="1:13" s="2" customFormat="1" ht="22.5" x14ac:dyDescent="0.25">
      <c r="A1031" s="10" t="s">
        <v>5783</v>
      </c>
      <c r="B1031" s="11" t="s">
        <v>5784</v>
      </c>
      <c r="C1031" s="182" t="s">
        <v>2354</v>
      </c>
      <c r="D1031" s="182"/>
      <c r="E1031" s="182"/>
      <c r="F1031" s="10" t="s">
        <v>35</v>
      </c>
      <c r="G1031" s="12">
        <v>1</v>
      </c>
      <c r="H1031" s="12"/>
      <c r="I1031" s="13">
        <v>861</v>
      </c>
      <c r="J1031" s="72"/>
      <c r="K1031" s="131"/>
      <c r="L1031" s="72">
        <v>861</v>
      </c>
      <c r="M1031" s="13"/>
    </row>
    <row r="1032" spans="1:13" s="2" customFormat="1" ht="22.5" x14ac:dyDescent="0.25">
      <c r="A1032" s="10" t="s">
        <v>1940</v>
      </c>
      <c r="B1032" s="11" t="s">
        <v>4781</v>
      </c>
      <c r="C1032" s="182" t="s">
        <v>2357</v>
      </c>
      <c r="D1032" s="182"/>
      <c r="E1032" s="182"/>
      <c r="F1032" s="10" t="s">
        <v>21</v>
      </c>
      <c r="G1032" s="32">
        <v>0.5</v>
      </c>
      <c r="H1032" s="32"/>
      <c r="I1032" s="13">
        <v>422</v>
      </c>
      <c r="J1032" s="72"/>
      <c r="K1032" s="131"/>
      <c r="L1032" s="72">
        <v>422</v>
      </c>
      <c r="M1032" s="13"/>
    </row>
    <row r="1033" spans="1:13" s="2" customFormat="1" ht="15" x14ac:dyDescent="0.25">
      <c r="A1033" s="206" t="s">
        <v>5785</v>
      </c>
      <c r="B1033" s="207"/>
      <c r="C1033" s="207"/>
      <c r="D1033" s="207"/>
      <c r="E1033" s="207"/>
      <c r="F1033" s="207"/>
      <c r="G1033" s="207"/>
      <c r="H1033" s="207"/>
      <c r="I1033" s="207"/>
      <c r="J1033" s="207"/>
      <c r="K1033" s="207"/>
      <c r="L1033" s="208"/>
      <c r="M1033" s="123"/>
    </row>
    <row r="1034" spans="1:13" s="2" customFormat="1" ht="56.25" x14ac:dyDescent="0.25">
      <c r="A1034" s="10" t="s">
        <v>5786</v>
      </c>
      <c r="B1034" s="11" t="s">
        <v>2303</v>
      </c>
      <c r="C1034" s="182" t="s">
        <v>5322</v>
      </c>
      <c r="D1034" s="182"/>
      <c r="E1034" s="182"/>
      <c r="F1034" s="10" t="s">
        <v>808</v>
      </c>
      <c r="G1034" s="33">
        <v>0.16539999999999999</v>
      </c>
      <c r="H1034" s="33"/>
      <c r="I1034" s="13">
        <v>16653</v>
      </c>
      <c r="J1034" s="72"/>
      <c r="K1034" s="131"/>
      <c r="L1034" s="72">
        <v>2071</v>
      </c>
      <c r="M1034" s="13"/>
    </row>
    <row r="1035" spans="1:13" s="2" customFormat="1" ht="15" x14ac:dyDescent="0.25">
      <c r="A1035" s="14"/>
      <c r="B1035" s="15"/>
      <c r="C1035" s="15"/>
      <c r="D1035" s="15"/>
      <c r="E1035" s="16" t="s">
        <v>18</v>
      </c>
      <c r="F1035" s="16"/>
      <c r="G1035" s="17"/>
      <c r="H1035" s="17"/>
      <c r="I1035" s="18">
        <v>44312</v>
      </c>
      <c r="J1035" s="114"/>
      <c r="K1035" s="138"/>
      <c r="L1035" s="151"/>
      <c r="M1035" s="19"/>
    </row>
    <row r="1036" spans="1:13" s="2" customFormat="1" ht="22.5" x14ac:dyDescent="0.25">
      <c r="A1036" s="20"/>
      <c r="B1036" s="21" t="s">
        <v>69</v>
      </c>
      <c r="C1036" s="183" t="s">
        <v>70</v>
      </c>
      <c r="D1036" s="183"/>
      <c r="E1036" s="183"/>
      <c r="F1036" s="22" t="s">
        <v>71</v>
      </c>
      <c r="G1036" s="17" t="s">
        <v>5787</v>
      </c>
      <c r="H1036" s="17"/>
      <c r="I1036" s="23">
        <v>0.91</v>
      </c>
      <c r="J1036" s="109"/>
      <c r="K1036" s="132"/>
      <c r="L1036" s="147">
        <v>0.91</v>
      </c>
      <c r="M1036" s="24"/>
    </row>
    <row r="1037" spans="1:13" s="2" customFormat="1" ht="22.5" x14ac:dyDescent="0.25">
      <c r="A1037" s="20"/>
      <c r="B1037" s="21" t="s">
        <v>41</v>
      </c>
      <c r="C1037" s="183" t="s">
        <v>42</v>
      </c>
      <c r="D1037" s="183"/>
      <c r="E1037" s="183"/>
      <c r="F1037" s="22" t="s">
        <v>21</v>
      </c>
      <c r="G1037" s="17" t="s">
        <v>5788</v>
      </c>
      <c r="H1037" s="17"/>
      <c r="I1037" s="23">
        <v>58.67</v>
      </c>
      <c r="J1037" s="109"/>
      <c r="K1037" s="132"/>
      <c r="L1037" s="147">
        <v>58.67</v>
      </c>
      <c r="M1037" s="24"/>
    </row>
    <row r="1038" spans="1:13" s="2" customFormat="1" ht="22.5" x14ac:dyDescent="0.25">
      <c r="A1038" s="20"/>
      <c r="B1038" s="21" t="s">
        <v>778</v>
      </c>
      <c r="C1038" s="183" t="s">
        <v>24</v>
      </c>
      <c r="D1038" s="183"/>
      <c r="E1038" s="183"/>
      <c r="F1038" s="22" t="s">
        <v>71</v>
      </c>
      <c r="G1038" s="17" t="s">
        <v>5789</v>
      </c>
      <c r="H1038" s="17"/>
      <c r="I1038" s="23">
        <v>28.44</v>
      </c>
      <c r="J1038" s="109"/>
      <c r="K1038" s="132"/>
      <c r="L1038" s="147">
        <v>28.44</v>
      </c>
      <c r="M1038" s="24"/>
    </row>
    <row r="1039" spans="1:13" s="2" customFormat="1" ht="22.5" x14ac:dyDescent="0.25">
      <c r="A1039" s="20"/>
      <c r="B1039" s="21" t="s">
        <v>965</v>
      </c>
      <c r="C1039" s="183" t="s">
        <v>966</v>
      </c>
      <c r="D1039" s="183"/>
      <c r="E1039" s="183"/>
      <c r="F1039" s="22" t="s">
        <v>21</v>
      </c>
      <c r="G1039" s="17" t="s">
        <v>5790</v>
      </c>
      <c r="H1039" s="17"/>
      <c r="I1039" s="23">
        <v>117.82</v>
      </c>
      <c r="J1039" s="109"/>
      <c r="K1039" s="132"/>
      <c r="L1039" s="147">
        <v>117.82</v>
      </c>
      <c r="M1039" s="24"/>
    </row>
    <row r="1040" spans="1:13" s="2" customFormat="1" ht="22.5" x14ac:dyDescent="0.25">
      <c r="A1040" s="20"/>
      <c r="B1040" s="21" t="s">
        <v>968</v>
      </c>
      <c r="C1040" s="183" t="s">
        <v>969</v>
      </c>
      <c r="D1040" s="183"/>
      <c r="E1040" s="183"/>
      <c r="F1040" s="22" t="s">
        <v>21</v>
      </c>
      <c r="G1040" s="17" t="s">
        <v>5791</v>
      </c>
      <c r="H1040" s="17"/>
      <c r="I1040" s="23">
        <v>33.22</v>
      </c>
      <c r="J1040" s="109"/>
      <c r="K1040" s="132"/>
      <c r="L1040" s="147">
        <v>33.22</v>
      </c>
      <c r="M1040" s="24"/>
    </row>
    <row r="1041" spans="1:13" s="2" customFormat="1" ht="22.5" x14ac:dyDescent="0.25">
      <c r="A1041" s="25" t="s">
        <v>344</v>
      </c>
      <c r="B1041" s="26" t="s">
        <v>815</v>
      </c>
      <c r="C1041" s="186" t="s">
        <v>816</v>
      </c>
      <c r="D1041" s="186"/>
      <c r="E1041" s="186"/>
      <c r="F1041" s="27" t="s">
        <v>817</v>
      </c>
      <c r="G1041" s="28" t="s">
        <v>347</v>
      </c>
      <c r="H1041" s="28"/>
      <c r="I1041" s="29">
        <v>0</v>
      </c>
      <c r="J1041" s="110"/>
      <c r="K1041" s="133"/>
      <c r="L1041" s="148">
        <v>0</v>
      </c>
      <c r="M1041" s="30"/>
    </row>
    <row r="1042" spans="1:13" s="2" customFormat="1" ht="22.5" x14ac:dyDescent="0.25">
      <c r="A1042" s="25" t="s">
        <v>76</v>
      </c>
      <c r="B1042" s="26" t="s">
        <v>818</v>
      </c>
      <c r="C1042" s="186" t="s">
        <v>819</v>
      </c>
      <c r="D1042" s="186"/>
      <c r="E1042" s="186"/>
      <c r="F1042" s="27" t="s">
        <v>817</v>
      </c>
      <c r="G1042" s="28" t="s">
        <v>5792</v>
      </c>
      <c r="H1042" s="28"/>
      <c r="I1042" s="29">
        <v>0</v>
      </c>
      <c r="J1042" s="110"/>
      <c r="K1042" s="133"/>
      <c r="L1042" s="148">
        <v>0</v>
      </c>
      <c r="M1042" s="30"/>
    </row>
    <row r="1043" spans="1:13" s="2" customFormat="1" ht="22.5" x14ac:dyDescent="0.25">
      <c r="A1043" s="25" t="s">
        <v>344</v>
      </c>
      <c r="B1043" s="26" t="s">
        <v>821</v>
      </c>
      <c r="C1043" s="186" t="s">
        <v>822</v>
      </c>
      <c r="D1043" s="186"/>
      <c r="E1043" s="186"/>
      <c r="F1043" s="27" t="s">
        <v>79</v>
      </c>
      <c r="G1043" s="28" t="s">
        <v>347</v>
      </c>
      <c r="H1043" s="28"/>
      <c r="I1043" s="29">
        <v>0</v>
      </c>
      <c r="J1043" s="110"/>
      <c r="K1043" s="133"/>
      <c r="L1043" s="148">
        <v>0</v>
      </c>
      <c r="M1043" s="30"/>
    </row>
    <row r="1044" spans="1:13" s="2" customFormat="1" ht="22.5" x14ac:dyDescent="0.25">
      <c r="A1044" s="25" t="s">
        <v>344</v>
      </c>
      <c r="B1044" s="26" t="s">
        <v>366</v>
      </c>
      <c r="C1044" s="186" t="s">
        <v>367</v>
      </c>
      <c r="D1044" s="186"/>
      <c r="E1044" s="186"/>
      <c r="F1044" s="27" t="s">
        <v>21</v>
      </c>
      <c r="G1044" s="28" t="s">
        <v>347</v>
      </c>
      <c r="H1044" s="28"/>
      <c r="I1044" s="29">
        <v>0</v>
      </c>
      <c r="J1044" s="110"/>
      <c r="K1044" s="133"/>
      <c r="L1044" s="148">
        <v>0</v>
      </c>
      <c r="M1044" s="30"/>
    </row>
    <row r="1045" spans="1:13" s="2" customFormat="1" ht="22.5" x14ac:dyDescent="0.25">
      <c r="A1045" s="25" t="s">
        <v>344</v>
      </c>
      <c r="B1045" s="26" t="s">
        <v>825</v>
      </c>
      <c r="C1045" s="186" t="s">
        <v>826</v>
      </c>
      <c r="D1045" s="186"/>
      <c r="E1045" s="186"/>
      <c r="F1045" s="27" t="s">
        <v>79</v>
      </c>
      <c r="G1045" s="28" t="s">
        <v>347</v>
      </c>
      <c r="H1045" s="28"/>
      <c r="I1045" s="29">
        <v>0</v>
      </c>
      <c r="J1045" s="110"/>
      <c r="K1045" s="133"/>
      <c r="L1045" s="148">
        <v>0</v>
      </c>
      <c r="M1045" s="30"/>
    </row>
    <row r="1046" spans="1:13" s="2" customFormat="1" ht="22.5" x14ac:dyDescent="0.25">
      <c r="A1046" s="10" t="s">
        <v>1947</v>
      </c>
      <c r="B1046" s="11" t="s">
        <v>5735</v>
      </c>
      <c r="C1046" s="182" t="s">
        <v>5793</v>
      </c>
      <c r="D1046" s="182"/>
      <c r="E1046" s="182"/>
      <c r="F1046" s="10" t="s">
        <v>165</v>
      </c>
      <c r="G1046" s="32">
        <v>12.5</v>
      </c>
      <c r="H1046" s="32"/>
      <c r="I1046" s="13">
        <v>438870</v>
      </c>
      <c r="J1046" s="72"/>
      <c r="K1046" s="131"/>
      <c r="L1046" s="72">
        <v>438870</v>
      </c>
      <c r="M1046" s="13"/>
    </row>
    <row r="1047" spans="1:13" s="2" customFormat="1" ht="22.5" x14ac:dyDescent="0.25">
      <c r="A1047" s="10" t="s">
        <v>5794</v>
      </c>
      <c r="B1047" s="11" t="s">
        <v>5726</v>
      </c>
      <c r="C1047" s="182" t="s">
        <v>5795</v>
      </c>
      <c r="D1047" s="182"/>
      <c r="E1047" s="182"/>
      <c r="F1047" s="10" t="s">
        <v>35</v>
      </c>
      <c r="G1047" s="12">
        <v>2</v>
      </c>
      <c r="H1047" s="12"/>
      <c r="I1047" s="13">
        <v>42185</v>
      </c>
      <c r="J1047" s="72"/>
      <c r="K1047" s="131"/>
      <c r="L1047" s="72">
        <v>42185</v>
      </c>
      <c r="M1047" s="13"/>
    </row>
    <row r="1048" spans="1:13" s="2" customFormat="1" ht="56.25" x14ac:dyDescent="0.25">
      <c r="A1048" s="10" t="s">
        <v>1952</v>
      </c>
      <c r="B1048" s="11" t="s">
        <v>2551</v>
      </c>
      <c r="C1048" s="182" t="s">
        <v>5287</v>
      </c>
      <c r="D1048" s="182"/>
      <c r="E1048" s="182"/>
      <c r="F1048" s="10" t="s">
        <v>808</v>
      </c>
      <c r="G1048" s="33">
        <v>1.0515000000000001</v>
      </c>
      <c r="H1048" s="33"/>
      <c r="I1048" s="13">
        <v>83569</v>
      </c>
      <c r="J1048" s="72"/>
      <c r="K1048" s="131"/>
      <c r="L1048" s="72">
        <v>13598</v>
      </c>
      <c r="M1048" s="13"/>
    </row>
    <row r="1049" spans="1:13" s="2" customFormat="1" ht="15" x14ac:dyDescent="0.25">
      <c r="A1049" s="14"/>
      <c r="B1049" s="15"/>
      <c r="C1049" s="15"/>
      <c r="D1049" s="15"/>
      <c r="E1049" s="16" t="s">
        <v>18</v>
      </c>
      <c r="F1049" s="16"/>
      <c r="G1049" s="17"/>
      <c r="H1049" s="17"/>
      <c r="I1049" s="18">
        <v>215390</v>
      </c>
      <c r="J1049" s="114"/>
      <c r="K1049" s="138"/>
      <c r="L1049" s="151"/>
      <c r="M1049" s="19"/>
    </row>
    <row r="1050" spans="1:13" s="2" customFormat="1" ht="22.5" x14ac:dyDescent="0.25">
      <c r="A1050" s="20"/>
      <c r="B1050" s="21" t="s">
        <v>69</v>
      </c>
      <c r="C1050" s="183" t="s">
        <v>70</v>
      </c>
      <c r="D1050" s="183"/>
      <c r="E1050" s="183"/>
      <c r="F1050" s="22" t="s">
        <v>71</v>
      </c>
      <c r="G1050" s="17" t="s">
        <v>5796</v>
      </c>
      <c r="H1050" s="17"/>
      <c r="I1050" s="23">
        <v>4.9000000000000004</v>
      </c>
      <c r="J1050" s="109"/>
      <c r="K1050" s="132"/>
      <c r="L1050" s="147">
        <v>4.9000000000000004</v>
      </c>
      <c r="M1050" s="24"/>
    </row>
    <row r="1051" spans="1:13" s="2" customFormat="1" ht="22.5" x14ac:dyDescent="0.25">
      <c r="A1051" s="20"/>
      <c r="B1051" s="21" t="s">
        <v>41</v>
      </c>
      <c r="C1051" s="183" t="s">
        <v>42</v>
      </c>
      <c r="D1051" s="183"/>
      <c r="E1051" s="183"/>
      <c r="F1051" s="22" t="s">
        <v>21</v>
      </c>
      <c r="G1051" s="17" t="s">
        <v>5797</v>
      </c>
      <c r="H1051" s="17"/>
      <c r="I1051" s="23">
        <v>487.67</v>
      </c>
      <c r="J1051" s="109"/>
      <c r="K1051" s="132"/>
      <c r="L1051" s="147">
        <v>487.67</v>
      </c>
      <c r="M1051" s="24"/>
    </row>
    <row r="1052" spans="1:13" s="2" customFormat="1" ht="22.5" x14ac:dyDescent="0.25">
      <c r="A1052" s="20"/>
      <c r="B1052" s="21" t="s">
        <v>778</v>
      </c>
      <c r="C1052" s="183" t="s">
        <v>24</v>
      </c>
      <c r="D1052" s="183"/>
      <c r="E1052" s="183"/>
      <c r="F1052" s="22" t="s">
        <v>71</v>
      </c>
      <c r="G1052" s="17" t="s">
        <v>5798</v>
      </c>
      <c r="H1052" s="17"/>
      <c r="I1052" s="23">
        <v>131.47</v>
      </c>
      <c r="J1052" s="109"/>
      <c r="K1052" s="132"/>
      <c r="L1052" s="147">
        <v>131.47</v>
      </c>
      <c r="M1052" s="24"/>
    </row>
    <row r="1053" spans="1:13" s="2" customFormat="1" ht="22.5" x14ac:dyDescent="0.25">
      <c r="A1053" s="20"/>
      <c r="B1053" s="21" t="s">
        <v>968</v>
      </c>
      <c r="C1053" s="183" t="s">
        <v>969</v>
      </c>
      <c r="D1053" s="183"/>
      <c r="E1053" s="183"/>
      <c r="F1053" s="22" t="s">
        <v>21</v>
      </c>
      <c r="G1053" s="17" t="s">
        <v>5799</v>
      </c>
      <c r="H1053" s="17"/>
      <c r="I1053" s="23">
        <v>946.21</v>
      </c>
      <c r="J1053" s="109"/>
      <c r="K1053" s="132"/>
      <c r="L1053" s="147">
        <v>946.21</v>
      </c>
      <c r="M1053" s="24"/>
    </row>
    <row r="1054" spans="1:13" s="2" customFormat="1" ht="22.5" x14ac:dyDescent="0.25">
      <c r="A1054" s="25" t="s">
        <v>344</v>
      </c>
      <c r="B1054" s="26" t="s">
        <v>815</v>
      </c>
      <c r="C1054" s="186" t="s">
        <v>816</v>
      </c>
      <c r="D1054" s="186"/>
      <c r="E1054" s="186"/>
      <c r="F1054" s="27" t="s">
        <v>817</v>
      </c>
      <c r="G1054" s="28" t="s">
        <v>347</v>
      </c>
      <c r="H1054" s="28"/>
      <c r="I1054" s="29">
        <v>0</v>
      </c>
      <c r="J1054" s="110"/>
      <c r="K1054" s="133"/>
      <c r="L1054" s="148">
        <v>0</v>
      </c>
      <c r="M1054" s="30"/>
    </row>
    <row r="1055" spans="1:13" s="2" customFormat="1" ht="22.5" x14ac:dyDescent="0.25">
      <c r="A1055" s="25" t="s">
        <v>76</v>
      </c>
      <c r="B1055" s="26" t="s">
        <v>818</v>
      </c>
      <c r="C1055" s="186" t="s">
        <v>819</v>
      </c>
      <c r="D1055" s="186"/>
      <c r="E1055" s="186"/>
      <c r="F1055" s="27" t="s">
        <v>817</v>
      </c>
      <c r="G1055" s="28" t="s">
        <v>5800</v>
      </c>
      <c r="H1055" s="28"/>
      <c r="I1055" s="29">
        <v>0</v>
      </c>
      <c r="J1055" s="110"/>
      <c r="K1055" s="133"/>
      <c r="L1055" s="148">
        <v>0</v>
      </c>
      <c r="M1055" s="30"/>
    </row>
    <row r="1056" spans="1:13" s="2" customFormat="1" ht="22.5" x14ac:dyDescent="0.25">
      <c r="A1056" s="25" t="s">
        <v>344</v>
      </c>
      <c r="B1056" s="26" t="s">
        <v>821</v>
      </c>
      <c r="C1056" s="186" t="s">
        <v>822</v>
      </c>
      <c r="D1056" s="186"/>
      <c r="E1056" s="186"/>
      <c r="F1056" s="27" t="s">
        <v>79</v>
      </c>
      <c r="G1056" s="28" t="s">
        <v>347</v>
      </c>
      <c r="H1056" s="28"/>
      <c r="I1056" s="29">
        <v>0</v>
      </c>
      <c r="J1056" s="110"/>
      <c r="K1056" s="133"/>
      <c r="L1056" s="148">
        <v>0</v>
      </c>
      <c r="M1056" s="30"/>
    </row>
    <row r="1057" spans="1:13" s="2" customFormat="1" ht="22.5" x14ac:dyDescent="0.25">
      <c r="A1057" s="25" t="s">
        <v>344</v>
      </c>
      <c r="B1057" s="26" t="s">
        <v>366</v>
      </c>
      <c r="C1057" s="186" t="s">
        <v>367</v>
      </c>
      <c r="D1057" s="186"/>
      <c r="E1057" s="186"/>
      <c r="F1057" s="27" t="s">
        <v>21</v>
      </c>
      <c r="G1057" s="28" t="s">
        <v>347</v>
      </c>
      <c r="H1057" s="28"/>
      <c r="I1057" s="29">
        <v>0</v>
      </c>
      <c r="J1057" s="110"/>
      <c r="K1057" s="133"/>
      <c r="L1057" s="148">
        <v>0</v>
      </c>
      <c r="M1057" s="30"/>
    </row>
    <row r="1058" spans="1:13" s="2" customFormat="1" ht="22.5" x14ac:dyDescent="0.25">
      <c r="A1058" s="25" t="s">
        <v>344</v>
      </c>
      <c r="B1058" s="26" t="s">
        <v>825</v>
      </c>
      <c r="C1058" s="186" t="s">
        <v>826</v>
      </c>
      <c r="D1058" s="186"/>
      <c r="E1058" s="186"/>
      <c r="F1058" s="27" t="s">
        <v>79</v>
      </c>
      <c r="G1058" s="28" t="s">
        <v>347</v>
      </c>
      <c r="H1058" s="28"/>
      <c r="I1058" s="29">
        <v>0</v>
      </c>
      <c r="J1058" s="110"/>
      <c r="K1058" s="133"/>
      <c r="L1058" s="148">
        <v>0</v>
      </c>
      <c r="M1058" s="30"/>
    </row>
    <row r="1059" spans="1:13" s="2" customFormat="1" ht="22.5" x14ac:dyDescent="0.25">
      <c r="A1059" s="10" t="s">
        <v>5801</v>
      </c>
      <c r="B1059" s="11" t="s">
        <v>5735</v>
      </c>
      <c r="C1059" s="182" t="s">
        <v>5802</v>
      </c>
      <c r="D1059" s="182"/>
      <c r="E1059" s="182"/>
      <c r="F1059" s="10" t="s">
        <v>165</v>
      </c>
      <c r="G1059" s="12">
        <v>13</v>
      </c>
      <c r="H1059" s="12"/>
      <c r="I1059" s="13">
        <v>689027</v>
      </c>
      <c r="J1059" s="72"/>
      <c r="K1059" s="131"/>
      <c r="L1059" s="72">
        <v>689027</v>
      </c>
      <c r="M1059" s="13"/>
    </row>
    <row r="1060" spans="1:13" s="2" customFormat="1" ht="22.5" x14ac:dyDescent="0.25">
      <c r="A1060" s="10" t="s">
        <v>5803</v>
      </c>
      <c r="B1060" s="11" t="s">
        <v>5735</v>
      </c>
      <c r="C1060" s="182" t="s">
        <v>5804</v>
      </c>
      <c r="D1060" s="182"/>
      <c r="E1060" s="182"/>
      <c r="F1060" s="10" t="s">
        <v>165</v>
      </c>
      <c r="G1060" s="32">
        <v>12.5</v>
      </c>
      <c r="H1060" s="32"/>
      <c r="I1060" s="13">
        <v>770133</v>
      </c>
      <c r="J1060" s="72"/>
      <c r="K1060" s="131"/>
      <c r="L1060" s="72">
        <v>770133</v>
      </c>
      <c r="M1060" s="13"/>
    </row>
    <row r="1061" spans="1:13" s="2" customFormat="1" ht="22.5" x14ac:dyDescent="0.25">
      <c r="A1061" s="10" t="s">
        <v>5805</v>
      </c>
      <c r="B1061" s="11" t="s">
        <v>5726</v>
      </c>
      <c r="C1061" s="182" t="s">
        <v>5806</v>
      </c>
      <c r="D1061" s="182"/>
      <c r="E1061" s="182"/>
      <c r="F1061" s="10" t="s">
        <v>35</v>
      </c>
      <c r="G1061" s="12">
        <v>2</v>
      </c>
      <c r="H1061" s="12"/>
      <c r="I1061" s="13">
        <v>52575</v>
      </c>
      <c r="J1061" s="72"/>
      <c r="K1061" s="131"/>
      <c r="L1061" s="72">
        <v>52575</v>
      </c>
      <c r="M1061" s="13"/>
    </row>
    <row r="1062" spans="1:13" s="2" customFormat="1" ht="22.5" x14ac:dyDescent="0.25">
      <c r="A1062" s="10" t="s">
        <v>5807</v>
      </c>
      <c r="B1062" s="11" t="s">
        <v>5726</v>
      </c>
      <c r="C1062" s="182" t="s">
        <v>5808</v>
      </c>
      <c r="D1062" s="182"/>
      <c r="E1062" s="182"/>
      <c r="F1062" s="10" t="s">
        <v>35</v>
      </c>
      <c r="G1062" s="12">
        <v>2</v>
      </c>
      <c r="H1062" s="12"/>
      <c r="I1062" s="13">
        <v>57564</v>
      </c>
      <c r="J1062" s="72"/>
      <c r="K1062" s="131"/>
      <c r="L1062" s="72">
        <v>57564</v>
      </c>
      <c r="M1062" s="13"/>
    </row>
    <row r="1063" spans="1:13" s="2" customFormat="1" ht="22.5" x14ac:dyDescent="0.25">
      <c r="A1063" s="10" t="s">
        <v>5809</v>
      </c>
      <c r="B1063" s="11" t="s">
        <v>5726</v>
      </c>
      <c r="C1063" s="182" t="s">
        <v>5810</v>
      </c>
      <c r="D1063" s="182"/>
      <c r="E1063" s="182"/>
      <c r="F1063" s="10" t="s">
        <v>35</v>
      </c>
      <c r="G1063" s="12">
        <v>2</v>
      </c>
      <c r="H1063" s="12"/>
      <c r="I1063" s="13">
        <v>15943</v>
      </c>
      <c r="J1063" s="72"/>
      <c r="K1063" s="131"/>
      <c r="L1063" s="72">
        <v>15943</v>
      </c>
      <c r="M1063" s="13"/>
    </row>
    <row r="1064" spans="1:13" s="2" customFormat="1" ht="22.5" x14ac:dyDescent="0.25">
      <c r="A1064" s="10" t="s">
        <v>1966</v>
      </c>
      <c r="B1064" s="11" t="s">
        <v>5735</v>
      </c>
      <c r="C1064" s="182" t="s">
        <v>5811</v>
      </c>
      <c r="D1064" s="182"/>
      <c r="E1064" s="182"/>
      <c r="F1064" s="10" t="s">
        <v>165</v>
      </c>
      <c r="G1064" s="32">
        <v>12.5</v>
      </c>
      <c r="H1064" s="32"/>
      <c r="I1064" s="13">
        <v>806001</v>
      </c>
      <c r="J1064" s="72"/>
      <c r="K1064" s="131"/>
      <c r="L1064" s="72">
        <v>806001</v>
      </c>
      <c r="M1064" s="13"/>
    </row>
    <row r="1065" spans="1:13" s="2" customFormat="1" ht="22.5" x14ac:dyDescent="0.25">
      <c r="A1065" s="10" t="s">
        <v>5812</v>
      </c>
      <c r="B1065" s="11" t="s">
        <v>5726</v>
      </c>
      <c r="C1065" s="182" t="s">
        <v>5813</v>
      </c>
      <c r="D1065" s="182"/>
      <c r="E1065" s="182"/>
      <c r="F1065" s="10" t="s">
        <v>35</v>
      </c>
      <c r="G1065" s="12">
        <v>3</v>
      </c>
      <c r="H1065" s="12"/>
      <c r="I1065" s="13">
        <v>165354</v>
      </c>
      <c r="J1065" s="72"/>
      <c r="K1065" s="131"/>
      <c r="L1065" s="72">
        <v>165354</v>
      </c>
      <c r="M1065" s="13"/>
    </row>
    <row r="1066" spans="1:13" s="2" customFormat="1" ht="22.5" x14ac:dyDescent="0.25">
      <c r="A1066" s="10" t="s">
        <v>1971</v>
      </c>
      <c r="B1066" s="11" t="s">
        <v>5726</v>
      </c>
      <c r="C1066" s="182" t="s">
        <v>5814</v>
      </c>
      <c r="D1066" s="182"/>
      <c r="E1066" s="182"/>
      <c r="F1066" s="10" t="s">
        <v>35</v>
      </c>
      <c r="G1066" s="12">
        <v>10</v>
      </c>
      <c r="H1066" s="12"/>
      <c r="I1066" s="13">
        <v>207695</v>
      </c>
      <c r="J1066" s="72"/>
      <c r="K1066" s="131"/>
      <c r="L1066" s="72">
        <v>207695</v>
      </c>
      <c r="M1066" s="13"/>
    </row>
    <row r="1067" spans="1:13" s="2" customFormat="1" ht="22.5" x14ac:dyDescent="0.25">
      <c r="A1067" s="10" t="s">
        <v>5815</v>
      </c>
      <c r="B1067" s="11" t="s">
        <v>5735</v>
      </c>
      <c r="C1067" s="182" t="s">
        <v>5816</v>
      </c>
      <c r="D1067" s="182"/>
      <c r="E1067" s="182"/>
      <c r="F1067" s="10" t="s">
        <v>165</v>
      </c>
      <c r="G1067" s="12">
        <v>4</v>
      </c>
      <c r="H1067" s="12"/>
      <c r="I1067" s="13">
        <v>280877</v>
      </c>
      <c r="J1067" s="72"/>
      <c r="K1067" s="131"/>
      <c r="L1067" s="72">
        <v>280877</v>
      </c>
      <c r="M1067" s="13"/>
    </row>
    <row r="1068" spans="1:13" s="2" customFormat="1" ht="22.5" x14ac:dyDescent="0.25">
      <c r="A1068" s="10" t="s">
        <v>5817</v>
      </c>
      <c r="B1068" s="11" t="s">
        <v>5726</v>
      </c>
      <c r="C1068" s="182" t="s">
        <v>5818</v>
      </c>
      <c r="D1068" s="182"/>
      <c r="E1068" s="182"/>
      <c r="F1068" s="10" t="s">
        <v>35</v>
      </c>
      <c r="G1068" s="12">
        <v>1</v>
      </c>
      <c r="H1068" s="12"/>
      <c r="I1068" s="13">
        <v>30870</v>
      </c>
      <c r="J1068" s="72"/>
      <c r="K1068" s="131"/>
      <c r="L1068" s="72">
        <v>30870</v>
      </c>
      <c r="M1068" s="13"/>
    </row>
    <row r="1069" spans="1:13" s="2" customFormat="1" ht="56.25" x14ac:dyDescent="0.25">
      <c r="A1069" s="10" t="s">
        <v>1978</v>
      </c>
      <c r="B1069" s="11" t="s">
        <v>2673</v>
      </c>
      <c r="C1069" s="182" t="s">
        <v>3429</v>
      </c>
      <c r="D1069" s="182"/>
      <c r="E1069" s="182"/>
      <c r="F1069" s="10" t="s">
        <v>808</v>
      </c>
      <c r="G1069" s="33">
        <v>0.81089999999999995</v>
      </c>
      <c r="H1069" s="33"/>
      <c r="I1069" s="13">
        <v>54744</v>
      </c>
      <c r="J1069" s="72"/>
      <c r="K1069" s="131"/>
      <c r="L1069" s="72">
        <v>10775</v>
      </c>
      <c r="M1069" s="13"/>
    </row>
    <row r="1070" spans="1:13" s="2" customFormat="1" ht="15" x14ac:dyDescent="0.25">
      <c r="A1070" s="14"/>
      <c r="B1070" s="15"/>
      <c r="C1070" s="15"/>
      <c r="D1070" s="15"/>
      <c r="E1070" s="16" t="s">
        <v>18</v>
      </c>
      <c r="F1070" s="16"/>
      <c r="G1070" s="17"/>
      <c r="H1070" s="17"/>
      <c r="I1070" s="18">
        <v>137022</v>
      </c>
      <c r="J1070" s="114"/>
      <c r="K1070" s="138"/>
      <c r="L1070" s="151"/>
      <c r="M1070" s="19"/>
    </row>
    <row r="1071" spans="1:13" s="2" customFormat="1" ht="22.5" x14ac:dyDescent="0.25">
      <c r="A1071" s="20"/>
      <c r="B1071" s="21" t="s">
        <v>69</v>
      </c>
      <c r="C1071" s="183" t="s">
        <v>70</v>
      </c>
      <c r="D1071" s="183"/>
      <c r="E1071" s="183"/>
      <c r="F1071" s="22" t="s">
        <v>71</v>
      </c>
      <c r="G1071" s="17" t="s">
        <v>5819</v>
      </c>
      <c r="H1071" s="17"/>
      <c r="I1071" s="23">
        <v>3.78</v>
      </c>
      <c r="J1071" s="109"/>
      <c r="K1071" s="132"/>
      <c r="L1071" s="147">
        <v>3.78</v>
      </c>
      <c r="M1071" s="24"/>
    </row>
    <row r="1072" spans="1:13" s="2" customFormat="1" ht="22.5" x14ac:dyDescent="0.25">
      <c r="A1072" s="20"/>
      <c r="B1072" s="21" t="s">
        <v>41</v>
      </c>
      <c r="C1072" s="183" t="s">
        <v>42</v>
      </c>
      <c r="D1072" s="183"/>
      <c r="E1072" s="183"/>
      <c r="F1072" s="22" t="s">
        <v>21</v>
      </c>
      <c r="G1072" s="17" t="s">
        <v>5820</v>
      </c>
      <c r="H1072" s="17"/>
      <c r="I1072" s="23">
        <v>344.97</v>
      </c>
      <c r="J1072" s="109"/>
      <c r="K1072" s="132"/>
      <c r="L1072" s="147">
        <v>344.97</v>
      </c>
      <c r="M1072" s="24"/>
    </row>
    <row r="1073" spans="1:13" s="2" customFormat="1" ht="22.5" x14ac:dyDescent="0.25">
      <c r="A1073" s="20"/>
      <c r="B1073" s="21" t="s">
        <v>778</v>
      </c>
      <c r="C1073" s="183" t="s">
        <v>24</v>
      </c>
      <c r="D1073" s="183"/>
      <c r="E1073" s="183"/>
      <c r="F1073" s="22" t="s">
        <v>71</v>
      </c>
      <c r="G1073" s="17" t="s">
        <v>5821</v>
      </c>
      <c r="H1073" s="17"/>
      <c r="I1073" s="23">
        <v>76.040000000000006</v>
      </c>
      <c r="J1073" s="109"/>
      <c r="K1073" s="132"/>
      <c r="L1073" s="147">
        <v>76.040000000000006</v>
      </c>
      <c r="M1073" s="24"/>
    </row>
    <row r="1074" spans="1:13" s="2" customFormat="1" ht="22.5" x14ac:dyDescent="0.25">
      <c r="A1074" s="20"/>
      <c r="B1074" s="21" t="s">
        <v>968</v>
      </c>
      <c r="C1074" s="183" t="s">
        <v>969</v>
      </c>
      <c r="D1074" s="183"/>
      <c r="E1074" s="183"/>
      <c r="F1074" s="22" t="s">
        <v>21</v>
      </c>
      <c r="G1074" s="17" t="s">
        <v>5822</v>
      </c>
      <c r="H1074" s="17"/>
      <c r="I1074" s="23">
        <v>819.37</v>
      </c>
      <c r="J1074" s="109"/>
      <c r="K1074" s="132"/>
      <c r="L1074" s="147">
        <v>819.37</v>
      </c>
      <c r="M1074" s="24"/>
    </row>
    <row r="1075" spans="1:13" s="2" customFormat="1" ht="22.5" x14ac:dyDescent="0.25">
      <c r="A1075" s="25" t="s">
        <v>344</v>
      </c>
      <c r="B1075" s="26" t="s">
        <v>815</v>
      </c>
      <c r="C1075" s="186" t="s">
        <v>816</v>
      </c>
      <c r="D1075" s="186"/>
      <c r="E1075" s="186"/>
      <c r="F1075" s="27" t="s">
        <v>817</v>
      </c>
      <c r="G1075" s="28" t="s">
        <v>347</v>
      </c>
      <c r="H1075" s="28"/>
      <c r="I1075" s="29">
        <v>0</v>
      </c>
      <c r="J1075" s="110"/>
      <c r="K1075" s="133"/>
      <c r="L1075" s="148">
        <v>0</v>
      </c>
      <c r="M1075" s="30"/>
    </row>
    <row r="1076" spans="1:13" s="2" customFormat="1" ht="22.5" x14ac:dyDescent="0.25">
      <c r="A1076" s="25" t="s">
        <v>76</v>
      </c>
      <c r="B1076" s="26" t="s">
        <v>818</v>
      </c>
      <c r="C1076" s="186" t="s">
        <v>819</v>
      </c>
      <c r="D1076" s="186"/>
      <c r="E1076" s="186"/>
      <c r="F1076" s="27" t="s">
        <v>817</v>
      </c>
      <c r="G1076" s="28" t="s">
        <v>5823</v>
      </c>
      <c r="H1076" s="28"/>
      <c r="I1076" s="29">
        <v>0</v>
      </c>
      <c r="J1076" s="110"/>
      <c r="K1076" s="133"/>
      <c r="L1076" s="148">
        <v>0</v>
      </c>
      <c r="M1076" s="30"/>
    </row>
    <row r="1077" spans="1:13" s="2" customFormat="1" ht="22.5" x14ac:dyDescent="0.25">
      <c r="A1077" s="25" t="s">
        <v>344</v>
      </c>
      <c r="B1077" s="26" t="s">
        <v>821</v>
      </c>
      <c r="C1077" s="186" t="s">
        <v>822</v>
      </c>
      <c r="D1077" s="186"/>
      <c r="E1077" s="186"/>
      <c r="F1077" s="27" t="s">
        <v>79</v>
      </c>
      <c r="G1077" s="28" t="s">
        <v>347</v>
      </c>
      <c r="H1077" s="28"/>
      <c r="I1077" s="29">
        <v>0</v>
      </c>
      <c r="J1077" s="110"/>
      <c r="K1077" s="133"/>
      <c r="L1077" s="148">
        <v>0</v>
      </c>
      <c r="M1077" s="30"/>
    </row>
    <row r="1078" spans="1:13" s="2" customFormat="1" ht="22.5" x14ac:dyDescent="0.25">
      <c r="A1078" s="25" t="s">
        <v>344</v>
      </c>
      <c r="B1078" s="26" t="s">
        <v>366</v>
      </c>
      <c r="C1078" s="186" t="s">
        <v>367</v>
      </c>
      <c r="D1078" s="186"/>
      <c r="E1078" s="186"/>
      <c r="F1078" s="27" t="s">
        <v>21</v>
      </c>
      <c r="G1078" s="28" t="s">
        <v>347</v>
      </c>
      <c r="H1078" s="28"/>
      <c r="I1078" s="29">
        <v>0</v>
      </c>
      <c r="J1078" s="110"/>
      <c r="K1078" s="133"/>
      <c r="L1078" s="148">
        <v>0</v>
      </c>
      <c r="M1078" s="30"/>
    </row>
    <row r="1079" spans="1:13" s="2" customFormat="1" ht="22.5" x14ac:dyDescent="0.25">
      <c r="A1079" s="25" t="s">
        <v>344</v>
      </c>
      <c r="B1079" s="26" t="s">
        <v>825</v>
      </c>
      <c r="C1079" s="186" t="s">
        <v>826</v>
      </c>
      <c r="D1079" s="186"/>
      <c r="E1079" s="186"/>
      <c r="F1079" s="27" t="s">
        <v>79</v>
      </c>
      <c r="G1079" s="28" t="s">
        <v>347</v>
      </c>
      <c r="H1079" s="28"/>
      <c r="I1079" s="29">
        <v>0</v>
      </c>
      <c r="J1079" s="110"/>
      <c r="K1079" s="133"/>
      <c r="L1079" s="148">
        <v>0</v>
      </c>
      <c r="M1079" s="30"/>
    </row>
    <row r="1080" spans="1:13" s="2" customFormat="1" ht="22.5" x14ac:dyDescent="0.25">
      <c r="A1080" s="10" t="s">
        <v>5824</v>
      </c>
      <c r="B1080" s="11" t="s">
        <v>5735</v>
      </c>
      <c r="C1080" s="182" t="s">
        <v>5825</v>
      </c>
      <c r="D1080" s="182"/>
      <c r="E1080" s="182"/>
      <c r="F1080" s="10" t="s">
        <v>165</v>
      </c>
      <c r="G1080" s="12">
        <v>5</v>
      </c>
      <c r="H1080" s="12"/>
      <c r="I1080" s="13">
        <v>383168</v>
      </c>
      <c r="J1080" s="72"/>
      <c r="K1080" s="131"/>
      <c r="L1080" s="72">
        <v>383168</v>
      </c>
      <c r="M1080" s="13"/>
    </row>
    <row r="1081" spans="1:13" s="2" customFormat="1" ht="22.5" x14ac:dyDescent="0.25">
      <c r="A1081" s="10" t="s">
        <v>5826</v>
      </c>
      <c r="B1081" s="11" t="s">
        <v>5726</v>
      </c>
      <c r="C1081" s="182" t="s">
        <v>5827</v>
      </c>
      <c r="D1081" s="182"/>
      <c r="E1081" s="182"/>
      <c r="F1081" s="10" t="s">
        <v>35</v>
      </c>
      <c r="G1081" s="12">
        <v>1</v>
      </c>
      <c r="H1081" s="12"/>
      <c r="I1081" s="13">
        <v>69851</v>
      </c>
      <c r="J1081" s="72"/>
      <c r="K1081" s="131"/>
      <c r="L1081" s="72">
        <v>69851</v>
      </c>
      <c r="M1081" s="13"/>
    </row>
    <row r="1082" spans="1:13" s="2" customFormat="1" ht="22.5" x14ac:dyDescent="0.25">
      <c r="A1082" s="10" t="s">
        <v>5828</v>
      </c>
      <c r="B1082" s="11" t="s">
        <v>5726</v>
      </c>
      <c r="C1082" s="182" t="s">
        <v>5829</v>
      </c>
      <c r="D1082" s="182"/>
      <c r="E1082" s="182"/>
      <c r="F1082" s="10" t="s">
        <v>35</v>
      </c>
      <c r="G1082" s="12">
        <v>1</v>
      </c>
      <c r="H1082" s="12"/>
      <c r="I1082" s="13">
        <v>54212</v>
      </c>
      <c r="J1082" s="72"/>
      <c r="K1082" s="131"/>
      <c r="L1082" s="72">
        <v>54212</v>
      </c>
      <c r="M1082" s="13"/>
    </row>
    <row r="1083" spans="1:13" s="2" customFormat="1" ht="22.5" x14ac:dyDescent="0.25">
      <c r="A1083" s="10" t="s">
        <v>1988</v>
      </c>
      <c r="B1083" s="11" t="s">
        <v>5735</v>
      </c>
      <c r="C1083" s="182" t="s">
        <v>5830</v>
      </c>
      <c r="D1083" s="182"/>
      <c r="E1083" s="182"/>
      <c r="F1083" s="10" t="s">
        <v>165</v>
      </c>
      <c r="G1083" s="12">
        <v>24</v>
      </c>
      <c r="H1083" s="12"/>
      <c r="I1083" s="13">
        <v>1839207</v>
      </c>
      <c r="J1083" s="72"/>
      <c r="K1083" s="131"/>
      <c r="L1083" s="72">
        <v>1839207</v>
      </c>
      <c r="M1083" s="13"/>
    </row>
    <row r="1084" spans="1:13" s="2" customFormat="1" ht="22.5" x14ac:dyDescent="0.25">
      <c r="A1084" s="10" t="s">
        <v>5831</v>
      </c>
      <c r="B1084" s="11" t="s">
        <v>5726</v>
      </c>
      <c r="C1084" s="182" t="s">
        <v>5832</v>
      </c>
      <c r="D1084" s="182"/>
      <c r="E1084" s="182"/>
      <c r="F1084" s="10" t="s">
        <v>35</v>
      </c>
      <c r="G1084" s="12">
        <v>1</v>
      </c>
      <c r="H1084" s="12"/>
      <c r="I1084" s="13">
        <v>33410</v>
      </c>
      <c r="J1084" s="72"/>
      <c r="K1084" s="131"/>
      <c r="L1084" s="72">
        <v>33410</v>
      </c>
      <c r="M1084" s="13"/>
    </row>
    <row r="1085" spans="1:13" s="2" customFormat="1" ht="56.25" x14ac:dyDescent="0.25">
      <c r="A1085" s="10" t="s">
        <v>5833</v>
      </c>
      <c r="B1085" s="11" t="s">
        <v>2590</v>
      </c>
      <c r="C1085" s="182" t="s">
        <v>2591</v>
      </c>
      <c r="D1085" s="182"/>
      <c r="E1085" s="182"/>
      <c r="F1085" s="10" t="s">
        <v>808</v>
      </c>
      <c r="G1085" s="36">
        <v>0.36199999999999999</v>
      </c>
      <c r="H1085" s="36"/>
      <c r="I1085" s="13">
        <v>19569</v>
      </c>
      <c r="J1085" s="72"/>
      <c r="K1085" s="131"/>
      <c r="L1085" s="72">
        <v>1833</v>
      </c>
      <c r="M1085" s="13"/>
    </row>
    <row r="1086" spans="1:13" s="2" customFormat="1" ht="15" x14ac:dyDescent="0.25">
      <c r="A1086" s="14"/>
      <c r="B1086" s="15"/>
      <c r="C1086" s="15"/>
      <c r="D1086" s="15"/>
      <c r="E1086" s="16" t="s">
        <v>18</v>
      </c>
      <c r="F1086" s="16"/>
      <c r="G1086" s="17"/>
      <c r="H1086" s="17"/>
      <c r="I1086" s="18">
        <v>52647</v>
      </c>
      <c r="J1086" s="114"/>
      <c r="K1086" s="138"/>
      <c r="L1086" s="151"/>
      <c r="M1086" s="19"/>
    </row>
    <row r="1087" spans="1:13" s="2" customFormat="1" ht="22.5" x14ac:dyDescent="0.25">
      <c r="A1087" s="20"/>
      <c r="B1087" s="21" t="s">
        <v>809</v>
      </c>
      <c r="C1087" s="183" t="s">
        <v>810</v>
      </c>
      <c r="D1087" s="183"/>
      <c r="E1087" s="183"/>
      <c r="F1087" s="22" t="s">
        <v>71</v>
      </c>
      <c r="G1087" s="17" t="s">
        <v>5834</v>
      </c>
      <c r="H1087" s="17"/>
      <c r="I1087" s="23">
        <v>14.14</v>
      </c>
      <c r="J1087" s="109"/>
      <c r="K1087" s="132"/>
      <c r="L1087" s="147">
        <v>14.14</v>
      </c>
      <c r="M1087" s="24"/>
    </row>
    <row r="1088" spans="1:13" s="2" customFormat="1" ht="22.5" x14ac:dyDescent="0.25">
      <c r="A1088" s="20"/>
      <c r="B1088" s="21" t="s">
        <v>69</v>
      </c>
      <c r="C1088" s="183" t="s">
        <v>70</v>
      </c>
      <c r="D1088" s="183"/>
      <c r="E1088" s="183"/>
      <c r="F1088" s="22" t="s">
        <v>71</v>
      </c>
      <c r="G1088" s="17" t="s">
        <v>5835</v>
      </c>
      <c r="H1088" s="17"/>
      <c r="I1088" s="23">
        <v>1.69</v>
      </c>
      <c r="J1088" s="109"/>
      <c r="K1088" s="132"/>
      <c r="L1088" s="147">
        <v>1.69</v>
      </c>
      <c r="M1088" s="24"/>
    </row>
    <row r="1089" spans="1:13" s="2" customFormat="1" ht="22.5" x14ac:dyDescent="0.25">
      <c r="A1089" s="20"/>
      <c r="B1089" s="21" t="s">
        <v>41</v>
      </c>
      <c r="C1089" s="183" t="s">
        <v>42</v>
      </c>
      <c r="D1089" s="183"/>
      <c r="E1089" s="183"/>
      <c r="F1089" s="22" t="s">
        <v>21</v>
      </c>
      <c r="G1089" s="17" t="s">
        <v>5836</v>
      </c>
      <c r="H1089" s="17"/>
      <c r="I1089" s="23">
        <v>154</v>
      </c>
      <c r="J1089" s="109"/>
      <c r="K1089" s="132"/>
      <c r="L1089" s="147">
        <v>154</v>
      </c>
      <c r="M1089" s="24"/>
    </row>
    <row r="1090" spans="1:13" s="2" customFormat="1" ht="22.5" x14ac:dyDescent="0.25">
      <c r="A1090" s="20"/>
      <c r="B1090" s="21" t="s">
        <v>778</v>
      </c>
      <c r="C1090" s="183" t="s">
        <v>24</v>
      </c>
      <c r="D1090" s="183"/>
      <c r="E1090" s="183"/>
      <c r="F1090" s="22" t="s">
        <v>71</v>
      </c>
      <c r="G1090" s="17" t="s">
        <v>5837</v>
      </c>
      <c r="H1090" s="17"/>
      <c r="I1090" s="23">
        <v>33.950000000000003</v>
      </c>
      <c r="J1090" s="109"/>
      <c r="K1090" s="132"/>
      <c r="L1090" s="147">
        <v>33.950000000000003</v>
      </c>
      <c r="M1090" s="24"/>
    </row>
    <row r="1091" spans="1:13" s="2" customFormat="1" ht="22.5" x14ac:dyDescent="0.25">
      <c r="A1091" s="25" t="s">
        <v>344</v>
      </c>
      <c r="B1091" s="26" t="s">
        <v>815</v>
      </c>
      <c r="C1091" s="186" t="s">
        <v>816</v>
      </c>
      <c r="D1091" s="186"/>
      <c r="E1091" s="186"/>
      <c r="F1091" s="27" t="s">
        <v>817</v>
      </c>
      <c r="G1091" s="28" t="s">
        <v>347</v>
      </c>
      <c r="H1091" s="28"/>
      <c r="I1091" s="29">
        <v>0</v>
      </c>
      <c r="J1091" s="110"/>
      <c r="K1091" s="133"/>
      <c r="L1091" s="148">
        <v>0</v>
      </c>
      <c r="M1091" s="30"/>
    </row>
    <row r="1092" spans="1:13" s="2" customFormat="1" ht="22.5" x14ac:dyDescent="0.25">
      <c r="A1092" s="25" t="s">
        <v>76</v>
      </c>
      <c r="B1092" s="26" t="s">
        <v>818</v>
      </c>
      <c r="C1092" s="186" t="s">
        <v>819</v>
      </c>
      <c r="D1092" s="186"/>
      <c r="E1092" s="186"/>
      <c r="F1092" s="27" t="s">
        <v>817</v>
      </c>
      <c r="G1092" s="28" t="s">
        <v>5838</v>
      </c>
      <c r="H1092" s="28"/>
      <c r="I1092" s="29">
        <v>0</v>
      </c>
      <c r="J1092" s="110"/>
      <c r="K1092" s="133"/>
      <c r="L1092" s="148">
        <v>0</v>
      </c>
      <c r="M1092" s="30"/>
    </row>
    <row r="1093" spans="1:13" s="2" customFormat="1" ht="22.5" x14ac:dyDescent="0.25">
      <c r="A1093" s="25" t="s">
        <v>344</v>
      </c>
      <c r="B1093" s="26" t="s">
        <v>821</v>
      </c>
      <c r="C1093" s="186" t="s">
        <v>822</v>
      </c>
      <c r="D1093" s="186"/>
      <c r="E1093" s="186"/>
      <c r="F1093" s="27" t="s">
        <v>79</v>
      </c>
      <c r="G1093" s="28" t="s">
        <v>347</v>
      </c>
      <c r="H1093" s="28"/>
      <c r="I1093" s="29">
        <v>0</v>
      </c>
      <c r="J1093" s="110"/>
      <c r="K1093" s="133"/>
      <c r="L1093" s="148">
        <v>0</v>
      </c>
      <c r="M1093" s="30"/>
    </row>
    <row r="1094" spans="1:13" s="2" customFormat="1" ht="22.5" x14ac:dyDescent="0.25">
      <c r="A1094" s="25" t="s">
        <v>344</v>
      </c>
      <c r="B1094" s="26" t="s">
        <v>366</v>
      </c>
      <c r="C1094" s="186" t="s">
        <v>367</v>
      </c>
      <c r="D1094" s="186"/>
      <c r="E1094" s="186"/>
      <c r="F1094" s="27" t="s">
        <v>21</v>
      </c>
      <c r="G1094" s="28" t="s">
        <v>347</v>
      </c>
      <c r="H1094" s="28"/>
      <c r="I1094" s="29">
        <v>0</v>
      </c>
      <c r="J1094" s="110"/>
      <c r="K1094" s="133"/>
      <c r="L1094" s="148">
        <v>0</v>
      </c>
      <c r="M1094" s="30"/>
    </row>
    <row r="1095" spans="1:13" s="2" customFormat="1" ht="22.5" x14ac:dyDescent="0.25">
      <c r="A1095" s="25" t="s">
        <v>344</v>
      </c>
      <c r="B1095" s="26" t="s">
        <v>825</v>
      </c>
      <c r="C1095" s="186" t="s">
        <v>826</v>
      </c>
      <c r="D1095" s="186"/>
      <c r="E1095" s="186"/>
      <c r="F1095" s="27" t="s">
        <v>79</v>
      </c>
      <c r="G1095" s="28" t="s">
        <v>347</v>
      </c>
      <c r="H1095" s="28"/>
      <c r="I1095" s="29">
        <v>0</v>
      </c>
      <c r="J1095" s="110"/>
      <c r="K1095" s="133"/>
      <c r="L1095" s="148">
        <v>0</v>
      </c>
      <c r="M1095" s="30"/>
    </row>
    <row r="1096" spans="1:13" s="2" customFormat="1" ht="22.5" x14ac:dyDescent="0.25">
      <c r="A1096" s="20"/>
      <c r="B1096" s="21" t="s">
        <v>784</v>
      </c>
      <c r="C1096" s="183" t="s">
        <v>785</v>
      </c>
      <c r="D1096" s="183"/>
      <c r="E1096" s="183"/>
      <c r="F1096" s="22" t="s">
        <v>71</v>
      </c>
      <c r="G1096" s="17" t="s">
        <v>5839</v>
      </c>
      <c r="H1096" s="17"/>
      <c r="I1096" s="23">
        <v>7.8</v>
      </c>
      <c r="J1096" s="109"/>
      <c r="K1096" s="132"/>
      <c r="L1096" s="147">
        <v>7.8</v>
      </c>
      <c r="M1096" s="24"/>
    </row>
    <row r="1097" spans="1:13" s="2" customFormat="1" ht="22.5" x14ac:dyDescent="0.25">
      <c r="A1097" s="10" t="s">
        <v>5840</v>
      </c>
      <c r="B1097" s="11" t="s">
        <v>5735</v>
      </c>
      <c r="C1097" s="182" t="s">
        <v>5841</v>
      </c>
      <c r="D1097" s="182"/>
      <c r="E1097" s="182"/>
      <c r="F1097" s="10" t="s">
        <v>165</v>
      </c>
      <c r="G1097" s="12">
        <v>13</v>
      </c>
      <c r="H1097" s="12"/>
      <c r="I1097" s="13">
        <v>38648</v>
      </c>
      <c r="J1097" s="72"/>
      <c r="K1097" s="131"/>
      <c r="L1097" s="72">
        <v>38648</v>
      </c>
      <c r="M1097" s="13"/>
    </row>
    <row r="1098" spans="1:13" s="2" customFormat="1" ht="22.5" x14ac:dyDescent="0.25">
      <c r="A1098" s="10" t="s">
        <v>1999</v>
      </c>
      <c r="B1098" s="11" t="s">
        <v>5726</v>
      </c>
      <c r="C1098" s="182" t="s">
        <v>5842</v>
      </c>
      <c r="D1098" s="182"/>
      <c r="E1098" s="182"/>
      <c r="F1098" s="10" t="s">
        <v>35</v>
      </c>
      <c r="G1098" s="12">
        <v>2</v>
      </c>
      <c r="H1098" s="12"/>
      <c r="I1098" s="13">
        <v>1872</v>
      </c>
      <c r="J1098" s="72"/>
      <c r="K1098" s="131"/>
      <c r="L1098" s="72">
        <v>1872</v>
      </c>
      <c r="M1098" s="13"/>
    </row>
    <row r="1099" spans="1:13" s="2" customFormat="1" ht="22.5" x14ac:dyDescent="0.25">
      <c r="A1099" s="10" t="s">
        <v>5843</v>
      </c>
      <c r="B1099" s="11" t="s">
        <v>5726</v>
      </c>
      <c r="C1099" s="182" t="s">
        <v>5844</v>
      </c>
      <c r="D1099" s="182"/>
      <c r="E1099" s="182"/>
      <c r="F1099" s="10" t="s">
        <v>35</v>
      </c>
      <c r="G1099" s="12">
        <v>1</v>
      </c>
      <c r="H1099" s="12"/>
      <c r="I1099" s="13">
        <v>3310</v>
      </c>
      <c r="J1099" s="72"/>
      <c r="K1099" s="131"/>
      <c r="L1099" s="72">
        <v>3310</v>
      </c>
      <c r="M1099" s="13"/>
    </row>
    <row r="1100" spans="1:13" s="2" customFormat="1" ht="22.5" x14ac:dyDescent="0.25">
      <c r="A1100" s="10" t="s">
        <v>2008</v>
      </c>
      <c r="B1100" s="11" t="s">
        <v>5726</v>
      </c>
      <c r="C1100" s="182" t="s">
        <v>5845</v>
      </c>
      <c r="D1100" s="182"/>
      <c r="E1100" s="182"/>
      <c r="F1100" s="10" t="s">
        <v>35</v>
      </c>
      <c r="G1100" s="12">
        <v>10</v>
      </c>
      <c r="H1100" s="12"/>
      <c r="I1100" s="13">
        <v>6097</v>
      </c>
      <c r="J1100" s="72"/>
      <c r="K1100" s="131"/>
      <c r="L1100" s="72">
        <v>6097</v>
      </c>
      <c r="M1100" s="13"/>
    </row>
    <row r="1101" spans="1:13" s="2" customFormat="1" ht="22.5" x14ac:dyDescent="0.25">
      <c r="A1101" s="10" t="s">
        <v>5846</v>
      </c>
      <c r="B1101" s="11" t="s">
        <v>5726</v>
      </c>
      <c r="C1101" s="182" t="s">
        <v>5847</v>
      </c>
      <c r="D1101" s="182"/>
      <c r="E1101" s="182"/>
      <c r="F1101" s="10" t="s">
        <v>35</v>
      </c>
      <c r="G1101" s="12">
        <v>1</v>
      </c>
      <c r="H1101" s="12"/>
      <c r="I1101" s="13">
        <v>770</v>
      </c>
      <c r="J1101" s="72"/>
      <c r="K1101" s="131"/>
      <c r="L1101" s="72">
        <v>770</v>
      </c>
      <c r="M1101" s="13"/>
    </row>
    <row r="1102" spans="1:13" s="2" customFormat="1" ht="22.5" x14ac:dyDescent="0.25">
      <c r="A1102" s="10" t="s">
        <v>2015</v>
      </c>
      <c r="B1102" s="11" t="s">
        <v>5726</v>
      </c>
      <c r="C1102" s="182" t="s">
        <v>5848</v>
      </c>
      <c r="D1102" s="182"/>
      <c r="E1102" s="182"/>
      <c r="F1102" s="10" t="s">
        <v>35</v>
      </c>
      <c r="G1102" s="12">
        <v>3</v>
      </c>
      <c r="H1102" s="12"/>
      <c r="I1102" s="13">
        <v>2536</v>
      </c>
      <c r="J1102" s="72"/>
      <c r="K1102" s="131"/>
      <c r="L1102" s="72">
        <v>2536</v>
      </c>
      <c r="M1102" s="13"/>
    </row>
    <row r="1103" spans="1:13" s="2" customFormat="1" ht="15" x14ac:dyDescent="0.25">
      <c r="A1103" s="10" t="s">
        <v>5849</v>
      </c>
      <c r="B1103" s="11" t="s">
        <v>834</v>
      </c>
      <c r="C1103" s="182" t="s">
        <v>835</v>
      </c>
      <c r="D1103" s="182"/>
      <c r="E1103" s="182"/>
      <c r="F1103" s="10" t="s">
        <v>71</v>
      </c>
      <c r="G1103" s="32">
        <v>0.3</v>
      </c>
      <c r="H1103" s="32"/>
      <c r="I1103" s="13">
        <v>29867</v>
      </c>
      <c r="J1103" s="72"/>
      <c r="K1103" s="131"/>
      <c r="L1103" s="72">
        <v>29867</v>
      </c>
      <c r="M1103" s="13"/>
    </row>
    <row r="1104" spans="1:13" s="2" customFormat="1" ht="22.5" x14ac:dyDescent="0.25">
      <c r="A1104" s="10" t="s">
        <v>2023</v>
      </c>
      <c r="B1104" s="11" t="s">
        <v>2333</v>
      </c>
      <c r="C1104" s="182" t="s">
        <v>2334</v>
      </c>
      <c r="D1104" s="182"/>
      <c r="E1104" s="182"/>
      <c r="F1104" s="10" t="s">
        <v>726</v>
      </c>
      <c r="G1104" s="31">
        <v>0.12</v>
      </c>
      <c r="H1104" s="31"/>
      <c r="I1104" s="13">
        <v>1858</v>
      </c>
      <c r="J1104" s="72"/>
      <c r="K1104" s="131"/>
      <c r="L1104" s="72">
        <v>332</v>
      </c>
      <c r="M1104" s="13"/>
    </row>
    <row r="1105" spans="1:13" s="2" customFormat="1" ht="15" x14ac:dyDescent="0.25">
      <c r="A1105" s="14"/>
      <c r="B1105" s="15"/>
      <c r="C1105" s="15"/>
      <c r="D1105" s="15"/>
      <c r="E1105" s="16" t="s">
        <v>18</v>
      </c>
      <c r="F1105" s="16"/>
      <c r="G1105" s="17"/>
      <c r="H1105" s="17"/>
      <c r="I1105" s="18">
        <v>3988</v>
      </c>
      <c r="J1105" s="114"/>
      <c r="K1105" s="138"/>
      <c r="L1105" s="151"/>
      <c r="M1105" s="19"/>
    </row>
    <row r="1106" spans="1:13" s="2" customFormat="1" ht="22.5" x14ac:dyDescent="0.25">
      <c r="A1106" s="20"/>
      <c r="B1106" s="21" t="s">
        <v>730</v>
      </c>
      <c r="C1106" s="183" t="s">
        <v>731</v>
      </c>
      <c r="D1106" s="183"/>
      <c r="E1106" s="183"/>
      <c r="F1106" s="22" t="s">
        <v>71</v>
      </c>
      <c r="G1106" s="17" t="s">
        <v>5850</v>
      </c>
      <c r="H1106" s="17"/>
      <c r="I1106" s="23">
        <v>0.98</v>
      </c>
      <c r="J1106" s="109"/>
      <c r="K1106" s="132"/>
      <c r="L1106" s="147">
        <v>0.98</v>
      </c>
      <c r="M1106" s="24"/>
    </row>
    <row r="1107" spans="1:13" s="2" customFormat="1" ht="22.5" x14ac:dyDescent="0.25">
      <c r="A1107" s="20"/>
      <c r="B1107" s="21" t="s">
        <v>733</v>
      </c>
      <c r="C1107" s="183" t="s">
        <v>734</v>
      </c>
      <c r="D1107" s="183"/>
      <c r="E1107" s="183"/>
      <c r="F1107" s="22" t="s">
        <v>71</v>
      </c>
      <c r="G1107" s="17" t="s">
        <v>5851</v>
      </c>
      <c r="H1107" s="17"/>
      <c r="I1107" s="23">
        <v>1.26</v>
      </c>
      <c r="J1107" s="109"/>
      <c r="K1107" s="132"/>
      <c r="L1107" s="147">
        <v>1.26</v>
      </c>
      <c r="M1107" s="24"/>
    </row>
    <row r="1108" spans="1:13" s="2" customFormat="1" ht="22.5" x14ac:dyDescent="0.25">
      <c r="A1108" s="20"/>
      <c r="B1108" s="21" t="s">
        <v>736</v>
      </c>
      <c r="C1108" s="183" t="s">
        <v>737</v>
      </c>
      <c r="D1108" s="183"/>
      <c r="E1108" s="183"/>
      <c r="F1108" s="22" t="s">
        <v>71</v>
      </c>
      <c r="G1108" s="17" t="s">
        <v>5852</v>
      </c>
      <c r="H1108" s="17"/>
      <c r="I1108" s="23">
        <v>0.14000000000000001</v>
      </c>
      <c r="J1108" s="109"/>
      <c r="K1108" s="132"/>
      <c r="L1108" s="147">
        <v>0.14000000000000001</v>
      </c>
      <c r="M1108" s="24"/>
    </row>
    <row r="1109" spans="1:13" s="2" customFormat="1" ht="22.5" x14ac:dyDescent="0.25">
      <c r="A1109" s="20"/>
      <c r="B1109" s="21" t="s">
        <v>739</v>
      </c>
      <c r="C1109" s="183" t="s">
        <v>740</v>
      </c>
      <c r="D1109" s="183"/>
      <c r="E1109" s="183"/>
      <c r="F1109" s="22" t="s">
        <v>71</v>
      </c>
      <c r="G1109" s="17" t="s">
        <v>5853</v>
      </c>
      <c r="H1109" s="17"/>
      <c r="I1109" s="23">
        <v>30.75</v>
      </c>
      <c r="J1109" s="109"/>
      <c r="K1109" s="132"/>
      <c r="L1109" s="147">
        <v>30.75</v>
      </c>
      <c r="M1109" s="24"/>
    </row>
    <row r="1110" spans="1:13" s="2" customFormat="1" ht="22.5" x14ac:dyDescent="0.25">
      <c r="A1110" s="20"/>
      <c r="B1110" s="21" t="s">
        <v>2339</v>
      </c>
      <c r="C1110" s="183" t="s">
        <v>2340</v>
      </c>
      <c r="D1110" s="183"/>
      <c r="E1110" s="183"/>
      <c r="F1110" s="22" t="s">
        <v>2341</v>
      </c>
      <c r="G1110" s="17" t="s">
        <v>5854</v>
      </c>
      <c r="H1110" s="17"/>
      <c r="I1110" s="23">
        <v>5.27</v>
      </c>
      <c r="J1110" s="109"/>
      <c r="K1110" s="132"/>
      <c r="L1110" s="147">
        <v>5.27</v>
      </c>
      <c r="M1110" s="24"/>
    </row>
    <row r="1111" spans="1:13" s="2" customFormat="1" ht="22.5" x14ac:dyDescent="0.25">
      <c r="A1111" s="10" t="s">
        <v>5855</v>
      </c>
      <c r="B1111" s="11" t="s">
        <v>4614</v>
      </c>
      <c r="C1111" s="182" t="s">
        <v>4406</v>
      </c>
      <c r="D1111" s="182"/>
      <c r="E1111" s="182"/>
      <c r="F1111" s="10" t="s">
        <v>282</v>
      </c>
      <c r="G1111" s="31">
        <v>0.12</v>
      </c>
      <c r="H1111" s="31"/>
      <c r="I1111" s="13">
        <v>67</v>
      </c>
      <c r="J1111" s="72"/>
      <c r="K1111" s="131"/>
      <c r="L1111" s="72">
        <v>67</v>
      </c>
      <c r="M1111" s="13"/>
    </row>
    <row r="1112" spans="1:13" s="2" customFormat="1" ht="22.5" x14ac:dyDescent="0.25">
      <c r="A1112" s="10" t="s">
        <v>2028</v>
      </c>
      <c r="B1112" s="11" t="s">
        <v>4614</v>
      </c>
      <c r="C1112" s="182" t="s">
        <v>4408</v>
      </c>
      <c r="D1112" s="182"/>
      <c r="E1112" s="182"/>
      <c r="F1112" s="10" t="s">
        <v>817</v>
      </c>
      <c r="G1112" s="32">
        <v>3.2</v>
      </c>
      <c r="H1112" s="32"/>
      <c r="I1112" s="13">
        <v>430</v>
      </c>
      <c r="J1112" s="72"/>
      <c r="K1112" s="131"/>
      <c r="L1112" s="72">
        <v>430</v>
      </c>
      <c r="M1112" s="13"/>
    </row>
    <row r="1113" spans="1:13" s="2" customFormat="1" ht="22.5" x14ac:dyDescent="0.25">
      <c r="A1113" s="10" t="s">
        <v>2038</v>
      </c>
      <c r="B1113" s="11" t="s">
        <v>4614</v>
      </c>
      <c r="C1113" s="182" t="s">
        <v>2348</v>
      </c>
      <c r="D1113" s="182"/>
      <c r="E1113" s="182"/>
      <c r="F1113" s="10" t="s">
        <v>35</v>
      </c>
      <c r="G1113" s="12">
        <v>3</v>
      </c>
      <c r="H1113" s="12"/>
      <c r="I1113" s="13">
        <v>1499</v>
      </c>
      <c r="J1113" s="72"/>
      <c r="K1113" s="131"/>
      <c r="L1113" s="72">
        <v>1499</v>
      </c>
      <c r="M1113" s="13"/>
    </row>
    <row r="1114" spans="1:13" s="2" customFormat="1" ht="22.5" x14ac:dyDescent="0.25">
      <c r="A1114" s="10" t="s">
        <v>2041</v>
      </c>
      <c r="B1114" s="11" t="s">
        <v>4614</v>
      </c>
      <c r="C1114" s="182" t="s">
        <v>2351</v>
      </c>
      <c r="D1114" s="182"/>
      <c r="E1114" s="182"/>
      <c r="F1114" s="10" t="s">
        <v>165</v>
      </c>
      <c r="G1114" s="12">
        <v>150</v>
      </c>
      <c r="H1114" s="12"/>
      <c r="I1114" s="13">
        <v>2507</v>
      </c>
      <c r="J1114" s="72"/>
      <c r="K1114" s="131"/>
      <c r="L1114" s="72">
        <v>2507</v>
      </c>
      <c r="M1114" s="13"/>
    </row>
    <row r="1115" spans="1:13" s="2" customFormat="1" ht="22.5" x14ac:dyDescent="0.25">
      <c r="A1115" s="10" t="s">
        <v>2043</v>
      </c>
      <c r="B1115" s="11" t="s">
        <v>5784</v>
      </c>
      <c r="C1115" s="182" t="s">
        <v>2354</v>
      </c>
      <c r="D1115" s="182"/>
      <c r="E1115" s="182"/>
      <c r="F1115" s="10" t="s">
        <v>35</v>
      </c>
      <c r="G1115" s="12">
        <v>1</v>
      </c>
      <c r="H1115" s="12"/>
      <c r="I1115" s="13">
        <v>861</v>
      </c>
      <c r="J1115" s="72"/>
      <c r="K1115" s="131"/>
      <c r="L1115" s="72">
        <v>861</v>
      </c>
      <c r="M1115" s="13"/>
    </row>
    <row r="1116" spans="1:13" s="2" customFormat="1" ht="22.5" x14ac:dyDescent="0.25">
      <c r="A1116" s="10" t="s">
        <v>2045</v>
      </c>
      <c r="B1116" s="11" t="s">
        <v>4781</v>
      </c>
      <c r="C1116" s="182" t="s">
        <v>2357</v>
      </c>
      <c r="D1116" s="182"/>
      <c r="E1116" s="182"/>
      <c r="F1116" s="10" t="s">
        <v>21</v>
      </c>
      <c r="G1116" s="12">
        <v>1</v>
      </c>
      <c r="H1116" s="12"/>
      <c r="I1116" s="13">
        <v>843</v>
      </c>
      <c r="J1116" s="72"/>
      <c r="K1116" s="131"/>
      <c r="L1116" s="72">
        <v>843</v>
      </c>
      <c r="M1116" s="13"/>
    </row>
    <row r="1117" spans="1:13" s="2" customFormat="1" ht="56.25" x14ac:dyDescent="0.25">
      <c r="A1117" s="10" t="s">
        <v>2047</v>
      </c>
      <c r="B1117" s="11" t="s">
        <v>841</v>
      </c>
      <c r="C1117" s="182" t="s">
        <v>2359</v>
      </c>
      <c r="D1117" s="182"/>
      <c r="E1117" s="182"/>
      <c r="F1117" s="10" t="s">
        <v>843</v>
      </c>
      <c r="G1117" s="36">
        <v>6.3E-2</v>
      </c>
      <c r="H1117" s="36"/>
      <c r="I1117" s="13">
        <v>9675</v>
      </c>
      <c r="J1117" s="72"/>
      <c r="K1117" s="131"/>
      <c r="L1117" s="72">
        <v>528</v>
      </c>
      <c r="M1117" s="13"/>
    </row>
    <row r="1118" spans="1:13" s="2" customFormat="1" ht="15" x14ac:dyDescent="0.25">
      <c r="A1118" s="14"/>
      <c r="B1118" s="15"/>
      <c r="C1118" s="15"/>
      <c r="D1118" s="15"/>
      <c r="E1118" s="16" t="s">
        <v>18</v>
      </c>
      <c r="F1118" s="16"/>
      <c r="G1118" s="17"/>
      <c r="H1118" s="17"/>
      <c r="I1118" s="18">
        <v>22680</v>
      </c>
      <c r="J1118" s="114"/>
      <c r="K1118" s="138"/>
      <c r="L1118" s="151"/>
      <c r="M1118" s="19"/>
    </row>
    <row r="1119" spans="1:13" s="2" customFormat="1" ht="22.5" x14ac:dyDescent="0.25">
      <c r="A1119" s="20"/>
      <c r="B1119" s="21" t="s">
        <v>727</v>
      </c>
      <c r="C1119" s="183" t="s">
        <v>728</v>
      </c>
      <c r="D1119" s="183"/>
      <c r="E1119" s="183"/>
      <c r="F1119" s="22" t="s">
        <v>71</v>
      </c>
      <c r="G1119" s="17" t="s">
        <v>5856</v>
      </c>
      <c r="H1119" s="17"/>
      <c r="I1119" s="23">
        <v>43.14</v>
      </c>
      <c r="J1119" s="109"/>
      <c r="K1119" s="132"/>
      <c r="L1119" s="147">
        <v>43.14</v>
      </c>
      <c r="M1119" s="24"/>
    </row>
    <row r="1120" spans="1:13" s="2" customFormat="1" ht="22.5" x14ac:dyDescent="0.25">
      <c r="A1120" s="20"/>
      <c r="B1120" s="21" t="s">
        <v>847</v>
      </c>
      <c r="C1120" s="183" t="s">
        <v>848</v>
      </c>
      <c r="D1120" s="183"/>
      <c r="E1120" s="183"/>
      <c r="F1120" s="22" t="s">
        <v>21</v>
      </c>
      <c r="G1120" s="17" t="s">
        <v>5857</v>
      </c>
      <c r="H1120" s="17"/>
      <c r="I1120" s="23">
        <v>6.06</v>
      </c>
      <c r="J1120" s="109"/>
      <c r="K1120" s="132"/>
      <c r="L1120" s="147">
        <v>6.06</v>
      </c>
      <c r="M1120" s="24"/>
    </row>
    <row r="1121" spans="1:13" s="2" customFormat="1" ht="22.5" x14ac:dyDescent="0.25">
      <c r="A1121" s="20"/>
      <c r="B1121" s="21" t="s">
        <v>853</v>
      </c>
      <c r="C1121" s="183" t="s">
        <v>854</v>
      </c>
      <c r="D1121" s="183"/>
      <c r="E1121" s="183"/>
      <c r="F1121" s="22" t="s">
        <v>71</v>
      </c>
      <c r="G1121" s="17" t="s">
        <v>5858</v>
      </c>
      <c r="H1121" s="17"/>
      <c r="I1121" s="23">
        <v>11.73</v>
      </c>
      <c r="J1121" s="109"/>
      <c r="K1121" s="132"/>
      <c r="L1121" s="147">
        <v>11.73</v>
      </c>
      <c r="M1121" s="24"/>
    </row>
    <row r="1122" spans="1:13" s="2" customFormat="1" ht="22.5" x14ac:dyDescent="0.25">
      <c r="A1122" s="20"/>
      <c r="B1122" s="21" t="s">
        <v>371</v>
      </c>
      <c r="C1122" s="183" t="s">
        <v>372</v>
      </c>
      <c r="D1122" s="183"/>
      <c r="E1122" s="183"/>
      <c r="F1122" s="22" t="s">
        <v>282</v>
      </c>
      <c r="G1122" s="17" t="s">
        <v>5859</v>
      </c>
      <c r="H1122" s="17"/>
      <c r="I1122" s="23">
        <v>0</v>
      </c>
      <c r="J1122" s="109"/>
      <c r="K1122" s="132"/>
      <c r="L1122" s="147">
        <v>0</v>
      </c>
      <c r="M1122" s="24"/>
    </row>
    <row r="1123" spans="1:13" s="2" customFormat="1" ht="22.5" x14ac:dyDescent="0.25">
      <c r="A1123" s="10" t="s">
        <v>2050</v>
      </c>
      <c r="B1123" s="11" t="s">
        <v>4614</v>
      </c>
      <c r="C1123" s="182" t="s">
        <v>5860</v>
      </c>
      <c r="D1123" s="182"/>
      <c r="E1123" s="182"/>
      <c r="F1123" s="10" t="s">
        <v>817</v>
      </c>
      <c r="G1123" s="12">
        <v>63</v>
      </c>
      <c r="H1123" s="12"/>
      <c r="I1123" s="13">
        <v>24098</v>
      </c>
      <c r="J1123" s="72"/>
      <c r="K1123" s="131"/>
      <c r="L1123" s="72">
        <v>24098</v>
      </c>
      <c r="M1123" s="13"/>
    </row>
    <row r="1124" spans="1:13" s="2" customFormat="1" ht="22.5" x14ac:dyDescent="0.25">
      <c r="A1124" s="10" t="s">
        <v>2053</v>
      </c>
      <c r="B1124" s="11" t="s">
        <v>4614</v>
      </c>
      <c r="C1124" s="182" t="s">
        <v>2369</v>
      </c>
      <c r="D1124" s="182"/>
      <c r="E1124" s="182"/>
      <c r="F1124" s="10" t="s">
        <v>817</v>
      </c>
      <c r="G1124" s="12">
        <v>70</v>
      </c>
      <c r="H1124" s="12"/>
      <c r="I1124" s="13">
        <v>39148</v>
      </c>
      <c r="J1124" s="72"/>
      <c r="K1124" s="131"/>
      <c r="L1124" s="72">
        <v>39148</v>
      </c>
      <c r="M1124" s="13"/>
    </row>
    <row r="1125" spans="1:13" s="2" customFormat="1" ht="22.5" x14ac:dyDescent="0.25">
      <c r="A1125" s="10" t="s">
        <v>2058</v>
      </c>
      <c r="B1125" s="11" t="s">
        <v>4614</v>
      </c>
      <c r="C1125" s="182" t="s">
        <v>2371</v>
      </c>
      <c r="D1125" s="182"/>
      <c r="E1125" s="182"/>
      <c r="F1125" s="10" t="s">
        <v>817</v>
      </c>
      <c r="G1125" s="32">
        <v>7.5</v>
      </c>
      <c r="H1125" s="32"/>
      <c r="I1125" s="13">
        <v>4539</v>
      </c>
      <c r="J1125" s="72"/>
      <c r="K1125" s="131"/>
      <c r="L1125" s="72">
        <v>4539</v>
      </c>
      <c r="M1125" s="13"/>
    </row>
    <row r="1126" spans="1:13" s="2" customFormat="1" ht="22.5" x14ac:dyDescent="0.25">
      <c r="A1126" s="10" t="s">
        <v>2061</v>
      </c>
      <c r="B1126" s="11" t="s">
        <v>5861</v>
      </c>
      <c r="C1126" s="182" t="s">
        <v>5862</v>
      </c>
      <c r="D1126" s="182"/>
      <c r="E1126" s="182"/>
      <c r="F1126" s="10" t="s">
        <v>21</v>
      </c>
      <c r="G1126" s="12">
        <v>21</v>
      </c>
      <c r="H1126" s="12"/>
      <c r="I1126" s="13">
        <v>1606</v>
      </c>
      <c r="J1126" s="72"/>
      <c r="K1126" s="131"/>
      <c r="L1126" s="72">
        <v>1606</v>
      </c>
      <c r="M1126" s="13"/>
    </row>
    <row r="1127" spans="1:13" s="2" customFormat="1" ht="15" x14ac:dyDescent="0.25">
      <c r="A1127" s="206" t="s">
        <v>5863</v>
      </c>
      <c r="B1127" s="207"/>
      <c r="C1127" s="207"/>
      <c r="D1127" s="207"/>
      <c r="E1127" s="207"/>
      <c r="F1127" s="207"/>
      <c r="G1127" s="207"/>
      <c r="H1127" s="207"/>
      <c r="I1127" s="207"/>
      <c r="J1127" s="207"/>
      <c r="K1127" s="207"/>
      <c r="L1127" s="208"/>
      <c r="M1127" s="123"/>
    </row>
    <row r="1128" spans="1:13" s="2" customFormat="1" ht="56.25" x14ac:dyDescent="0.25">
      <c r="A1128" s="10" t="s">
        <v>2064</v>
      </c>
      <c r="B1128" s="11" t="s">
        <v>2181</v>
      </c>
      <c r="C1128" s="182" t="s">
        <v>2182</v>
      </c>
      <c r="D1128" s="182"/>
      <c r="E1128" s="182"/>
      <c r="F1128" s="10" t="s">
        <v>808</v>
      </c>
      <c r="G1128" s="33">
        <v>5.57E-2</v>
      </c>
      <c r="H1128" s="33"/>
      <c r="I1128" s="13">
        <v>5925</v>
      </c>
      <c r="J1128" s="72"/>
      <c r="K1128" s="131"/>
      <c r="L1128" s="72">
        <v>344</v>
      </c>
      <c r="M1128" s="13"/>
    </row>
    <row r="1129" spans="1:13" s="2" customFormat="1" ht="15" x14ac:dyDescent="0.25">
      <c r="A1129" s="14"/>
      <c r="B1129" s="15"/>
      <c r="C1129" s="15"/>
      <c r="D1129" s="15"/>
      <c r="E1129" s="16" t="s">
        <v>18</v>
      </c>
      <c r="F1129" s="16"/>
      <c r="G1129" s="17"/>
      <c r="H1129" s="17"/>
      <c r="I1129" s="18">
        <v>16478</v>
      </c>
      <c r="J1129" s="114"/>
      <c r="K1129" s="138"/>
      <c r="L1129" s="151"/>
      <c r="M1129" s="19"/>
    </row>
    <row r="1130" spans="1:13" s="2" customFormat="1" ht="22.5" x14ac:dyDescent="0.25">
      <c r="A1130" s="20"/>
      <c r="B1130" s="21" t="s">
        <v>809</v>
      </c>
      <c r="C1130" s="183" t="s">
        <v>810</v>
      </c>
      <c r="D1130" s="183"/>
      <c r="E1130" s="183"/>
      <c r="F1130" s="22" t="s">
        <v>71</v>
      </c>
      <c r="G1130" s="17" t="s">
        <v>5864</v>
      </c>
      <c r="H1130" s="17"/>
      <c r="I1130" s="23">
        <v>4.54</v>
      </c>
      <c r="J1130" s="109"/>
      <c r="K1130" s="132"/>
      <c r="L1130" s="147">
        <v>4.54</v>
      </c>
      <c r="M1130" s="24"/>
    </row>
    <row r="1131" spans="1:13" s="2" customFormat="1" ht="22.5" x14ac:dyDescent="0.25">
      <c r="A1131" s="20"/>
      <c r="B1131" s="21" t="s">
        <v>69</v>
      </c>
      <c r="C1131" s="183" t="s">
        <v>70</v>
      </c>
      <c r="D1131" s="183"/>
      <c r="E1131" s="183"/>
      <c r="F1131" s="22" t="s">
        <v>71</v>
      </c>
      <c r="G1131" s="17" t="s">
        <v>5865</v>
      </c>
      <c r="H1131" s="17"/>
      <c r="I1131" s="23">
        <v>0.35</v>
      </c>
      <c r="J1131" s="109"/>
      <c r="K1131" s="132"/>
      <c r="L1131" s="147">
        <v>0.35</v>
      </c>
      <c r="M1131" s="24"/>
    </row>
    <row r="1132" spans="1:13" s="2" customFormat="1" ht="22.5" x14ac:dyDescent="0.25">
      <c r="A1132" s="20"/>
      <c r="B1132" s="21" t="s">
        <v>41</v>
      </c>
      <c r="C1132" s="183" t="s">
        <v>42</v>
      </c>
      <c r="D1132" s="183"/>
      <c r="E1132" s="183"/>
      <c r="F1132" s="22" t="s">
        <v>21</v>
      </c>
      <c r="G1132" s="17" t="s">
        <v>5866</v>
      </c>
      <c r="H1132" s="17"/>
      <c r="I1132" s="23">
        <v>20.85</v>
      </c>
      <c r="J1132" s="109"/>
      <c r="K1132" s="132"/>
      <c r="L1132" s="147">
        <v>20.85</v>
      </c>
      <c r="M1132" s="24"/>
    </row>
    <row r="1133" spans="1:13" s="2" customFormat="1" ht="22.5" x14ac:dyDescent="0.25">
      <c r="A1133" s="20"/>
      <c r="B1133" s="21" t="s">
        <v>778</v>
      </c>
      <c r="C1133" s="183" t="s">
        <v>24</v>
      </c>
      <c r="D1133" s="183"/>
      <c r="E1133" s="183"/>
      <c r="F1133" s="22" t="s">
        <v>71</v>
      </c>
      <c r="G1133" s="17" t="s">
        <v>5867</v>
      </c>
      <c r="H1133" s="17"/>
      <c r="I1133" s="23">
        <v>13.06</v>
      </c>
      <c r="J1133" s="109"/>
      <c r="K1133" s="132"/>
      <c r="L1133" s="147">
        <v>13.06</v>
      </c>
      <c r="M1133" s="24"/>
    </row>
    <row r="1134" spans="1:13" s="2" customFormat="1" ht="22.5" x14ac:dyDescent="0.25">
      <c r="A1134" s="25" t="s">
        <v>344</v>
      </c>
      <c r="B1134" s="26" t="s">
        <v>815</v>
      </c>
      <c r="C1134" s="186" t="s">
        <v>816</v>
      </c>
      <c r="D1134" s="186"/>
      <c r="E1134" s="186"/>
      <c r="F1134" s="27" t="s">
        <v>817</v>
      </c>
      <c r="G1134" s="28" t="s">
        <v>347</v>
      </c>
      <c r="H1134" s="28"/>
      <c r="I1134" s="29">
        <v>0</v>
      </c>
      <c r="J1134" s="110"/>
      <c r="K1134" s="133"/>
      <c r="L1134" s="148">
        <v>0</v>
      </c>
      <c r="M1134" s="30"/>
    </row>
    <row r="1135" spans="1:13" s="2" customFormat="1" ht="22.5" x14ac:dyDescent="0.25">
      <c r="A1135" s="25" t="s">
        <v>76</v>
      </c>
      <c r="B1135" s="26" t="s">
        <v>818</v>
      </c>
      <c r="C1135" s="186" t="s">
        <v>819</v>
      </c>
      <c r="D1135" s="186"/>
      <c r="E1135" s="186"/>
      <c r="F1135" s="27" t="s">
        <v>817</v>
      </c>
      <c r="G1135" s="28" t="s">
        <v>5868</v>
      </c>
      <c r="H1135" s="28"/>
      <c r="I1135" s="29">
        <v>0</v>
      </c>
      <c r="J1135" s="110"/>
      <c r="K1135" s="133"/>
      <c r="L1135" s="148">
        <v>0</v>
      </c>
      <c r="M1135" s="30"/>
    </row>
    <row r="1136" spans="1:13" s="2" customFormat="1" ht="22.5" x14ac:dyDescent="0.25">
      <c r="A1136" s="25" t="s">
        <v>344</v>
      </c>
      <c r="B1136" s="26" t="s">
        <v>821</v>
      </c>
      <c r="C1136" s="186" t="s">
        <v>822</v>
      </c>
      <c r="D1136" s="186"/>
      <c r="E1136" s="186"/>
      <c r="F1136" s="27" t="s">
        <v>79</v>
      </c>
      <c r="G1136" s="28" t="s">
        <v>347</v>
      </c>
      <c r="H1136" s="28"/>
      <c r="I1136" s="29">
        <v>0</v>
      </c>
      <c r="J1136" s="110"/>
      <c r="K1136" s="133"/>
      <c r="L1136" s="148">
        <v>0</v>
      </c>
      <c r="M1136" s="30"/>
    </row>
    <row r="1137" spans="1:13" s="2" customFormat="1" ht="22.5" x14ac:dyDescent="0.25">
      <c r="A1137" s="25" t="s">
        <v>344</v>
      </c>
      <c r="B1137" s="26" t="s">
        <v>366</v>
      </c>
      <c r="C1137" s="186" t="s">
        <v>367</v>
      </c>
      <c r="D1137" s="186"/>
      <c r="E1137" s="186"/>
      <c r="F1137" s="27" t="s">
        <v>21</v>
      </c>
      <c r="G1137" s="28" t="s">
        <v>347</v>
      </c>
      <c r="H1137" s="28"/>
      <c r="I1137" s="29">
        <v>0</v>
      </c>
      <c r="J1137" s="110"/>
      <c r="K1137" s="133"/>
      <c r="L1137" s="148">
        <v>0</v>
      </c>
      <c r="M1137" s="30"/>
    </row>
    <row r="1138" spans="1:13" s="2" customFormat="1" ht="22.5" x14ac:dyDescent="0.25">
      <c r="A1138" s="25" t="s">
        <v>344</v>
      </c>
      <c r="B1138" s="26" t="s">
        <v>823</v>
      </c>
      <c r="C1138" s="186" t="s">
        <v>824</v>
      </c>
      <c r="D1138" s="186"/>
      <c r="E1138" s="186"/>
      <c r="F1138" s="27" t="s">
        <v>79</v>
      </c>
      <c r="G1138" s="28" t="s">
        <v>347</v>
      </c>
      <c r="H1138" s="28"/>
      <c r="I1138" s="29">
        <v>0</v>
      </c>
      <c r="J1138" s="110"/>
      <c r="K1138" s="133"/>
      <c r="L1138" s="148">
        <v>0</v>
      </c>
      <c r="M1138" s="30"/>
    </row>
    <row r="1139" spans="1:13" s="2" customFormat="1" ht="22.5" x14ac:dyDescent="0.25">
      <c r="A1139" s="25" t="s">
        <v>344</v>
      </c>
      <c r="B1139" s="26" t="s">
        <v>825</v>
      </c>
      <c r="C1139" s="186" t="s">
        <v>826</v>
      </c>
      <c r="D1139" s="186"/>
      <c r="E1139" s="186"/>
      <c r="F1139" s="27" t="s">
        <v>79</v>
      </c>
      <c r="G1139" s="28" t="s">
        <v>347</v>
      </c>
      <c r="H1139" s="28"/>
      <c r="I1139" s="29">
        <v>0</v>
      </c>
      <c r="J1139" s="110"/>
      <c r="K1139" s="133"/>
      <c r="L1139" s="148">
        <v>0</v>
      </c>
      <c r="M1139" s="30"/>
    </row>
    <row r="1140" spans="1:13" s="2" customFormat="1" ht="22.5" x14ac:dyDescent="0.25">
      <c r="A1140" s="20"/>
      <c r="B1140" s="21" t="s">
        <v>784</v>
      </c>
      <c r="C1140" s="183" t="s">
        <v>785</v>
      </c>
      <c r="D1140" s="183"/>
      <c r="E1140" s="183"/>
      <c r="F1140" s="22" t="s">
        <v>71</v>
      </c>
      <c r="G1140" s="17" t="s">
        <v>5869</v>
      </c>
      <c r="H1140" s="17"/>
      <c r="I1140" s="23">
        <v>0.97</v>
      </c>
      <c r="J1140" s="109"/>
      <c r="K1140" s="132"/>
      <c r="L1140" s="147">
        <v>0.97</v>
      </c>
      <c r="M1140" s="24"/>
    </row>
    <row r="1141" spans="1:13" s="2" customFormat="1" ht="22.5" x14ac:dyDescent="0.25">
      <c r="A1141" s="10" t="s">
        <v>2066</v>
      </c>
      <c r="B1141" s="11" t="s">
        <v>5735</v>
      </c>
      <c r="C1141" s="182" t="s">
        <v>2191</v>
      </c>
      <c r="D1141" s="182"/>
      <c r="E1141" s="182"/>
      <c r="F1141" s="10" t="s">
        <v>165</v>
      </c>
      <c r="G1141" s="12">
        <v>8</v>
      </c>
      <c r="H1141" s="12"/>
      <c r="I1141" s="13">
        <v>3053</v>
      </c>
      <c r="J1141" s="72"/>
      <c r="K1141" s="131"/>
      <c r="L1141" s="72">
        <v>3053</v>
      </c>
      <c r="M1141" s="13"/>
    </row>
    <row r="1142" spans="1:13" s="2" customFormat="1" ht="22.5" x14ac:dyDescent="0.25">
      <c r="A1142" s="10" t="s">
        <v>2069</v>
      </c>
      <c r="B1142" s="11" t="s">
        <v>5735</v>
      </c>
      <c r="C1142" s="182" t="s">
        <v>5870</v>
      </c>
      <c r="D1142" s="182"/>
      <c r="E1142" s="182"/>
      <c r="F1142" s="10" t="s">
        <v>165</v>
      </c>
      <c r="G1142" s="32">
        <v>0.5</v>
      </c>
      <c r="H1142" s="32"/>
      <c r="I1142" s="13">
        <v>150</v>
      </c>
      <c r="J1142" s="72"/>
      <c r="K1142" s="131"/>
      <c r="L1142" s="72">
        <v>150</v>
      </c>
      <c r="M1142" s="13"/>
    </row>
    <row r="1143" spans="1:13" s="2" customFormat="1" ht="22.5" x14ac:dyDescent="0.25">
      <c r="A1143" s="10" t="s">
        <v>2070</v>
      </c>
      <c r="B1143" s="11" t="s">
        <v>5726</v>
      </c>
      <c r="C1143" s="182" t="s">
        <v>5871</v>
      </c>
      <c r="D1143" s="182"/>
      <c r="E1143" s="182"/>
      <c r="F1143" s="10" t="s">
        <v>35</v>
      </c>
      <c r="G1143" s="12">
        <v>1</v>
      </c>
      <c r="H1143" s="12"/>
      <c r="I1143" s="13">
        <v>188</v>
      </c>
      <c r="J1143" s="72"/>
      <c r="K1143" s="131"/>
      <c r="L1143" s="72">
        <v>188</v>
      </c>
      <c r="M1143" s="13"/>
    </row>
    <row r="1144" spans="1:13" s="2" customFormat="1" ht="22.5" x14ac:dyDescent="0.25">
      <c r="A1144" s="10" t="s">
        <v>2073</v>
      </c>
      <c r="B1144" s="11" t="s">
        <v>5726</v>
      </c>
      <c r="C1144" s="182" t="s">
        <v>5872</v>
      </c>
      <c r="D1144" s="182"/>
      <c r="E1144" s="182"/>
      <c r="F1144" s="10" t="s">
        <v>35</v>
      </c>
      <c r="G1144" s="12">
        <v>2</v>
      </c>
      <c r="H1144" s="12"/>
      <c r="I1144" s="13">
        <v>657</v>
      </c>
      <c r="J1144" s="72"/>
      <c r="K1144" s="131"/>
      <c r="L1144" s="72">
        <v>657</v>
      </c>
      <c r="M1144" s="13"/>
    </row>
    <row r="1145" spans="1:13" s="2" customFormat="1" ht="22.5" x14ac:dyDescent="0.25">
      <c r="A1145" s="10" t="s">
        <v>2076</v>
      </c>
      <c r="B1145" s="11" t="s">
        <v>5726</v>
      </c>
      <c r="C1145" s="182" t="s">
        <v>5873</v>
      </c>
      <c r="D1145" s="182"/>
      <c r="E1145" s="182"/>
      <c r="F1145" s="10" t="s">
        <v>35</v>
      </c>
      <c r="G1145" s="12">
        <v>2</v>
      </c>
      <c r="H1145" s="12"/>
      <c r="I1145" s="13">
        <v>685</v>
      </c>
      <c r="J1145" s="72"/>
      <c r="K1145" s="131"/>
      <c r="L1145" s="72">
        <v>685</v>
      </c>
      <c r="M1145" s="13"/>
    </row>
    <row r="1146" spans="1:13" s="2" customFormat="1" ht="22.5" x14ac:dyDescent="0.25">
      <c r="A1146" s="10" t="s">
        <v>2080</v>
      </c>
      <c r="B1146" s="11" t="s">
        <v>5726</v>
      </c>
      <c r="C1146" s="182" t="s">
        <v>5874</v>
      </c>
      <c r="D1146" s="182"/>
      <c r="E1146" s="182"/>
      <c r="F1146" s="10" t="s">
        <v>35</v>
      </c>
      <c r="G1146" s="12">
        <v>1</v>
      </c>
      <c r="H1146" s="12"/>
      <c r="I1146" s="13">
        <v>397</v>
      </c>
      <c r="J1146" s="72"/>
      <c r="K1146" s="131"/>
      <c r="L1146" s="72">
        <v>397</v>
      </c>
      <c r="M1146" s="13"/>
    </row>
    <row r="1147" spans="1:13" s="2" customFormat="1" ht="56.25" x14ac:dyDescent="0.25">
      <c r="A1147" s="10" t="s">
        <v>2083</v>
      </c>
      <c r="B1147" s="11" t="s">
        <v>960</v>
      </c>
      <c r="C1147" s="182" t="s">
        <v>3515</v>
      </c>
      <c r="D1147" s="182"/>
      <c r="E1147" s="182"/>
      <c r="F1147" s="10" t="s">
        <v>808</v>
      </c>
      <c r="G1147" s="37">
        <v>6.28E-3</v>
      </c>
      <c r="H1147" s="37"/>
      <c r="I1147" s="13">
        <v>810</v>
      </c>
      <c r="J1147" s="72"/>
      <c r="K1147" s="131"/>
      <c r="L1147" s="72">
        <v>121</v>
      </c>
      <c r="M1147" s="13"/>
    </row>
    <row r="1148" spans="1:13" s="2" customFormat="1" ht="15" x14ac:dyDescent="0.25">
      <c r="A1148" s="14"/>
      <c r="B1148" s="15"/>
      <c r="C1148" s="15"/>
      <c r="D1148" s="15"/>
      <c r="E1148" s="16" t="s">
        <v>18</v>
      </c>
      <c r="F1148" s="16"/>
      <c r="G1148" s="17"/>
      <c r="H1148" s="17"/>
      <c r="I1148" s="18">
        <v>2115</v>
      </c>
      <c r="J1148" s="114"/>
      <c r="K1148" s="138"/>
      <c r="L1148" s="151"/>
      <c r="M1148" s="19"/>
    </row>
    <row r="1149" spans="1:13" s="2" customFormat="1" ht="22.5" x14ac:dyDescent="0.25">
      <c r="A1149" s="20"/>
      <c r="B1149" s="21" t="s">
        <v>69</v>
      </c>
      <c r="C1149" s="183" t="s">
        <v>70</v>
      </c>
      <c r="D1149" s="183"/>
      <c r="E1149" s="183"/>
      <c r="F1149" s="22" t="s">
        <v>71</v>
      </c>
      <c r="G1149" s="17" t="s">
        <v>5875</v>
      </c>
      <c r="H1149" s="17"/>
      <c r="I1149" s="23">
        <v>0.04</v>
      </c>
      <c r="J1149" s="109"/>
      <c r="K1149" s="132"/>
      <c r="L1149" s="147">
        <v>0.04</v>
      </c>
      <c r="M1149" s="24"/>
    </row>
    <row r="1150" spans="1:13" s="2" customFormat="1" ht="22.5" x14ac:dyDescent="0.25">
      <c r="A1150" s="20"/>
      <c r="B1150" s="21" t="s">
        <v>41</v>
      </c>
      <c r="C1150" s="183" t="s">
        <v>42</v>
      </c>
      <c r="D1150" s="183"/>
      <c r="E1150" s="183"/>
      <c r="F1150" s="22" t="s">
        <v>21</v>
      </c>
      <c r="G1150" s="17" t="s">
        <v>5876</v>
      </c>
      <c r="H1150" s="17"/>
      <c r="I1150" s="23">
        <v>2.35</v>
      </c>
      <c r="J1150" s="109"/>
      <c r="K1150" s="132"/>
      <c r="L1150" s="147">
        <v>2.35</v>
      </c>
      <c r="M1150" s="24"/>
    </row>
    <row r="1151" spans="1:13" s="2" customFormat="1" ht="22.5" x14ac:dyDescent="0.25">
      <c r="A1151" s="20"/>
      <c r="B1151" s="21" t="s">
        <v>778</v>
      </c>
      <c r="C1151" s="183" t="s">
        <v>24</v>
      </c>
      <c r="D1151" s="183"/>
      <c r="E1151" s="183"/>
      <c r="F1151" s="22" t="s">
        <v>71</v>
      </c>
      <c r="G1151" s="17" t="s">
        <v>5877</v>
      </c>
      <c r="H1151" s="17"/>
      <c r="I1151" s="23">
        <v>1.47</v>
      </c>
      <c r="J1151" s="109"/>
      <c r="K1151" s="132"/>
      <c r="L1151" s="147">
        <v>1.47</v>
      </c>
      <c r="M1151" s="24"/>
    </row>
    <row r="1152" spans="1:13" s="2" customFormat="1" ht="22.5" x14ac:dyDescent="0.25">
      <c r="A1152" s="20"/>
      <c r="B1152" s="21" t="s">
        <v>965</v>
      </c>
      <c r="C1152" s="183" t="s">
        <v>966</v>
      </c>
      <c r="D1152" s="183"/>
      <c r="E1152" s="183"/>
      <c r="F1152" s="22" t="s">
        <v>21</v>
      </c>
      <c r="G1152" s="17" t="s">
        <v>5878</v>
      </c>
      <c r="H1152" s="17"/>
      <c r="I1152" s="23">
        <v>8.02</v>
      </c>
      <c r="J1152" s="109"/>
      <c r="K1152" s="132"/>
      <c r="L1152" s="147">
        <v>8.02</v>
      </c>
      <c r="M1152" s="24"/>
    </row>
    <row r="1153" spans="1:13" s="2" customFormat="1" ht="22.5" x14ac:dyDescent="0.25">
      <c r="A1153" s="20"/>
      <c r="B1153" s="21" t="s">
        <v>968</v>
      </c>
      <c r="C1153" s="183" t="s">
        <v>969</v>
      </c>
      <c r="D1153" s="183"/>
      <c r="E1153" s="183"/>
      <c r="F1153" s="22" t="s">
        <v>21</v>
      </c>
      <c r="G1153" s="17" t="s">
        <v>5879</v>
      </c>
      <c r="H1153" s="17"/>
      <c r="I1153" s="23">
        <v>2.12</v>
      </c>
      <c r="J1153" s="109"/>
      <c r="K1153" s="132"/>
      <c r="L1153" s="147">
        <v>2.12</v>
      </c>
      <c r="M1153" s="24"/>
    </row>
    <row r="1154" spans="1:13" s="2" customFormat="1" ht="22.5" x14ac:dyDescent="0.25">
      <c r="A1154" s="25" t="s">
        <v>344</v>
      </c>
      <c r="B1154" s="26" t="s">
        <v>815</v>
      </c>
      <c r="C1154" s="186" t="s">
        <v>816</v>
      </c>
      <c r="D1154" s="186"/>
      <c r="E1154" s="186"/>
      <c r="F1154" s="27" t="s">
        <v>817</v>
      </c>
      <c r="G1154" s="28" t="s">
        <v>347</v>
      </c>
      <c r="H1154" s="28"/>
      <c r="I1154" s="29">
        <v>0</v>
      </c>
      <c r="J1154" s="110"/>
      <c r="K1154" s="133"/>
      <c r="L1154" s="148">
        <v>0</v>
      </c>
      <c r="M1154" s="30"/>
    </row>
    <row r="1155" spans="1:13" s="2" customFormat="1" ht="22.5" x14ac:dyDescent="0.25">
      <c r="A1155" s="25" t="s">
        <v>76</v>
      </c>
      <c r="B1155" s="26" t="s">
        <v>818</v>
      </c>
      <c r="C1155" s="186" t="s">
        <v>819</v>
      </c>
      <c r="D1155" s="186"/>
      <c r="E1155" s="186"/>
      <c r="F1155" s="27" t="s">
        <v>817</v>
      </c>
      <c r="G1155" s="28" t="s">
        <v>5880</v>
      </c>
      <c r="H1155" s="28"/>
      <c r="I1155" s="29">
        <v>0</v>
      </c>
      <c r="J1155" s="110"/>
      <c r="K1155" s="133"/>
      <c r="L1155" s="148">
        <v>0</v>
      </c>
      <c r="M1155" s="30"/>
    </row>
    <row r="1156" spans="1:13" s="2" customFormat="1" ht="22.5" x14ac:dyDescent="0.25">
      <c r="A1156" s="25" t="s">
        <v>344</v>
      </c>
      <c r="B1156" s="26" t="s">
        <v>821</v>
      </c>
      <c r="C1156" s="186" t="s">
        <v>822</v>
      </c>
      <c r="D1156" s="186"/>
      <c r="E1156" s="186"/>
      <c r="F1156" s="27" t="s">
        <v>79</v>
      </c>
      <c r="G1156" s="28" t="s">
        <v>347</v>
      </c>
      <c r="H1156" s="28"/>
      <c r="I1156" s="29">
        <v>0</v>
      </c>
      <c r="J1156" s="110"/>
      <c r="K1156" s="133"/>
      <c r="L1156" s="148">
        <v>0</v>
      </c>
      <c r="M1156" s="30"/>
    </row>
    <row r="1157" spans="1:13" s="2" customFormat="1" ht="22.5" x14ac:dyDescent="0.25">
      <c r="A1157" s="25" t="s">
        <v>344</v>
      </c>
      <c r="B1157" s="26" t="s">
        <v>366</v>
      </c>
      <c r="C1157" s="186" t="s">
        <v>367</v>
      </c>
      <c r="D1157" s="186"/>
      <c r="E1157" s="186"/>
      <c r="F1157" s="27" t="s">
        <v>21</v>
      </c>
      <c r="G1157" s="28" t="s">
        <v>347</v>
      </c>
      <c r="H1157" s="28"/>
      <c r="I1157" s="29">
        <v>0</v>
      </c>
      <c r="J1157" s="110"/>
      <c r="K1157" s="133"/>
      <c r="L1157" s="148">
        <v>0</v>
      </c>
      <c r="M1157" s="30"/>
    </row>
    <row r="1158" spans="1:13" s="2" customFormat="1" ht="22.5" x14ac:dyDescent="0.25">
      <c r="A1158" s="25" t="s">
        <v>344</v>
      </c>
      <c r="B1158" s="26" t="s">
        <v>823</v>
      </c>
      <c r="C1158" s="186" t="s">
        <v>824</v>
      </c>
      <c r="D1158" s="186"/>
      <c r="E1158" s="186"/>
      <c r="F1158" s="27" t="s">
        <v>79</v>
      </c>
      <c r="G1158" s="28" t="s">
        <v>347</v>
      </c>
      <c r="H1158" s="28"/>
      <c r="I1158" s="29">
        <v>0</v>
      </c>
      <c r="J1158" s="110"/>
      <c r="K1158" s="133"/>
      <c r="L1158" s="148">
        <v>0</v>
      </c>
      <c r="M1158" s="30"/>
    </row>
    <row r="1159" spans="1:13" s="2" customFormat="1" ht="22.5" x14ac:dyDescent="0.25">
      <c r="A1159" s="25" t="s">
        <v>344</v>
      </c>
      <c r="B1159" s="26" t="s">
        <v>825</v>
      </c>
      <c r="C1159" s="186" t="s">
        <v>826</v>
      </c>
      <c r="D1159" s="186"/>
      <c r="E1159" s="186"/>
      <c r="F1159" s="27" t="s">
        <v>79</v>
      </c>
      <c r="G1159" s="28" t="s">
        <v>347</v>
      </c>
      <c r="H1159" s="28"/>
      <c r="I1159" s="29">
        <v>0</v>
      </c>
      <c r="J1159" s="110"/>
      <c r="K1159" s="133"/>
      <c r="L1159" s="148">
        <v>0</v>
      </c>
      <c r="M1159" s="30"/>
    </row>
    <row r="1160" spans="1:13" s="2" customFormat="1" ht="22.5" x14ac:dyDescent="0.25">
      <c r="A1160" s="10" t="s">
        <v>2085</v>
      </c>
      <c r="B1160" s="11" t="s">
        <v>5735</v>
      </c>
      <c r="C1160" s="182" t="s">
        <v>3477</v>
      </c>
      <c r="D1160" s="182"/>
      <c r="E1160" s="182"/>
      <c r="F1160" s="10" t="s">
        <v>165</v>
      </c>
      <c r="G1160" s="12">
        <v>1</v>
      </c>
      <c r="H1160" s="12"/>
      <c r="I1160" s="13">
        <v>22165</v>
      </c>
      <c r="J1160" s="72"/>
      <c r="K1160" s="131"/>
      <c r="L1160" s="72">
        <v>22165</v>
      </c>
      <c r="M1160" s="13"/>
    </row>
    <row r="1161" spans="1:13" s="2" customFormat="1" ht="22.5" x14ac:dyDescent="0.25">
      <c r="A1161" s="10" t="s">
        <v>2086</v>
      </c>
      <c r="B1161" s="11" t="s">
        <v>5726</v>
      </c>
      <c r="C1161" s="182" t="s">
        <v>5881</v>
      </c>
      <c r="D1161" s="182"/>
      <c r="E1161" s="182"/>
      <c r="F1161" s="10" t="s">
        <v>35</v>
      </c>
      <c r="G1161" s="12">
        <v>1</v>
      </c>
      <c r="H1161" s="12"/>
      <c r="I1161" s="13">
        <v>11975</v>
      </c>
      <c r="J1161" s="72"/>
      <c r="K1161" s="131"/>
      <c r="L1161" s="72">
        <v>11975</v>
      </c>
      <c r="M1161" s="13"/>
    </row>
    <row r="1162" spans="1:13" s="2" customFormat="1" ht="15" x14ac:dyDescent="0.25">
      <c r="A1162" s="10" t="s">
        <v>2089</v>
      </c>
      <c r="B1162" s="11" t="s">
        <v>834</v>
      </c>
      <c r="C1162" s="182" t="s">
        <v>835</v>
      </c>
      <c r="D1162" s="182"/>
      <c r="E1162" s="182"/>
      <c r="F1162" s="10" t="s">
        <v>71</v>
      </c>
      <c r="G1162" s="31">
        <v>0.01</v>
      </c>
      <c r="H1162" s="31"/>
      <c r="I1162" s="13">
        <v>996</v>
      </c>
      <c r="J1162" s="72"/>
      <c r="K1162" s="131"/>
      <c r="L1162" s="72">
        <v>996</v>
      </c>
      <c r="M1162" s="13"/>
    </row>
    <row r="1163" spans="1:13" s="2" customFormat="1" ht="22.5" x14ac:dyDescent="0.25">
      <c r="A1163" s="10" t="s">
        <v>2096</v>
      </c>
      <c r="B1163" s="11" t="s">
        <v>2333</v>
      </c>
      <c r="C1163" s="182" t="s">
        <v>2568</v>
      </c>
      <c r="D1163" s="182"/>
      <c r="E1163" s="182"/>
      <c r="F1163" s="10" t="s">
        <v>726</v>
      </c>
      <c r="G1163" s="31">
        <v>7.0000000000000007E-2</v>
      </c>
      <c r="H1163" s="31"/>
      <c r="I1163" s="13">
        <v>1084</v>
      </c>
      <c r="J1163" s="72"/>
      <c r="K1163" s="131"/>
      <c r="L1163" s="72">
        <v>194</v>
      </c>
      <c r="M1163" s="13"/>
    </row>
    <row r="1164" spans="1:13" s="2" customFormat="1" ht="15" x14ac:dyDescent="0.25">
      <c r="A1164" s="14"/>
      <c r="B1164" s="15"/>
      <c r="C1164" s="15"/>
      <c r="D1164" s="15"/>
      <c r="E1164" s="16" t="s">
        <v>18</v>
      </c>
      <c r="F1164" s="16"/>
      <c r="G1164" s="17"/>
      <c r="H1164" s="17"/>
      <c r="I1164" s="18">
        <v>2325</v>
      </c>
      <c r="J1164" s="114"/>
      <c r="K1164" s="138"/>
      <c r="L1164" s="151"/>
      <c r="M1164" s="19"/>
    </row>
    <row r="1165" spans="1:13" s="2" customFormat="1" ht="22.5" x14ac:dyDescent="0.25">
      <c r="A1165" s="20"/>
      <c r="B1165" s="21" t="s">
        <v>730</v>
      </c>
      <c r="C1165" s="183" t="s">
        <v>731</v>
      </c>
      <c r="D1165" s="183"/>
      <c r="E1165" s="183"/>
      <c r="F1165" s="22" t="s">
        <v>71</v>
      </c>
      <c r="G1165" s="17" t="s">
        <v>5882</v>
      </c>
      <c r="H1165" s="17"/>
      <c r="I1165" s="23">
        <v>0.56999999999999995</v>
      </c>
      <c r="J1165" s="109"/>
      <c r="K1165" s="132"/>
      <c r="L1165" s="147">
        <v>0.56999999999999995</v>
      </c>
      <c r="M1165" s="24"/>
    </row>
    <row r="1166" spans="1:13" s="2" customFormat="1" ht="22.5" x14ac:dyDescent="0.25">
      <c r="A1166" s="20"/>
      <c r="B1166" s="21" t="s">
        <v>733</v>
      </c>
      <c r="C1166" s="183" t="s">
        <v>734</v>
      </c>
      <c r="D1166" s="183"/>
      <c r="E1166" s="183"/>
      <c r="F1166" s="22" t="s">
        <v>71</v>
      </c>
      <c r="G1166" s="17" t="s">
        <v>5883</v>
      </c>
      <c r="H1166" s="17"/>
      <c r="I1166" s="23">
        <v>0.73</v>
      </c>
      <c r="J1166" s="109"/>
      <c r="K1166" s="132"/>
      <c r="L1166" s="147">
        <v>0.73</v>
      </c>
      <c r="M1166" s="24"/>
    </row>
    <row r="1167" spans="1:13" s="2" customFormat="1" ht="22.5" x14ac:dyDescent="0.25">
      <c r="A1167" s="20"/>
      <c r="B1167" s="21" t="s">
        <v>736</v>
      </c>
      <c r="C1167" s="183" t="s">
        <v>737</v>
      </c>
      <c r="D1167" s="183"/>
      <c r="E1167" s="183"/>
      <c r="F1167" s="22" t="s">
        <v>71</v>
      </c>
      <c r="G1167" s="17" t="s">
        <v>5884</v>
      </c>
      <c r="H1167" s="17"/>
      <c r="I1167" s="23">
        <v>0.08</v>
      </c>
      <c r="J1167" s="109"/>
      <c r="K1167" s="132"/>
      <c r="L1167" s="147">
        <v>0.08</v>
      </c>
      <c r="M1167" s="24"/>
    </row>
    <row r="1168" spans="1:13" s="2" customFormat="1" ht="22.5" x14ac:dyDescent="0.25">
      <c r="A1168" s="20"/>
      <c r="B1168" s="21" t="s">
        <v>739</v>
      </c>
      <c r="C1168" s="183" t="s">
        <v>740</v>
      </c>
      <c r="D1168" s="183"/>
      <c r="E1168" s="183"/>
      <c r="F1168" s="22" t="s">
        <v>71</v>
      </c>
      <c r="G1168" s="17" t="s">
        <v>5885</v>
      </c>
      <c r="H1168" s="17"/>
      <c r="I1168" s="23">
        <v>17.940000000000001</v>
      </c>
      <c r="J1168" s="109"/>
      <c r="K1168" s="132"/>
      <c r="L1168" s="147">
        <v>17.940000000000001</v>
      </c>
      <c r="M1168" s="24"/>
    </row>
    <row r="1169" spans="1:13" s="2" customFormat="1" ht="22.5" x14ac:dyDescent="0.25">
      <c r="A1169" s="20"/>
      <c r="B1169" s="21" t="s">
        <v>2339</v>
      </c>
      <c r="C1169" s="183" t="s">
        <v>2340</v>
      </c>
      <c r="D1169" s="183"/>
      <c r="E1169" s="183"/>
      <c r="F1169" s="22" t="s">
        <v>2341</v>
      </c>
      <c r="G1169" s="17" t="s">
        <v>5886</v>
      </c>
      <c r="H1169" s="17"/>
      <c r="I1169" s="23">
        <v>3.07</v>
      </c>
      <c r="J1169" s="109"/>
      <c r="K1169" s="132"/>
      <c r="L1169" s="147">
        <v>3.07</v>
      </c>
      <c r="M1169" s="24"/>
    </row>
    <row r="1170" spans="1:13" s="2" customFormat="1" ht="22.5" x14ac:dyDescent="0.25">
      <c r="A1170" s="10" t="s">
        <v>2099</v>
      </c>
      <c r="B1170" s="11" t="s">
        <v>4614</v>
      </c>
      <c r="C1170" s="182" t="s">
        <v>4406</v>
      </c>
      <c r="D1170" s="182"/>
      <c r="E1170" s="182"/>
      <c r="F1170" s="10" t="s">
        <v>282</v>
      </c>
      <c r="G1170" s="31">
        <v>7.0000000000000007E-2</v>
      </c>
      <c r="H1170" s="31"/>
      <c r="I1170" s="13">
        <v>39</v>
      </c>
      <c r="J1170" s="72"/>
      <c r="K1170" s="131"/>
      <c r="L1170" s="72">
        <v>39</v>
      </c>
      <c r="M1170" s="13"/>
    </row>
    <row r="1171" spans="1:13" s="2" customFormat="1" ht="22.5" x14ac:dyDescent="0.25">
      <c r="A1171" s="10" t="s">
        <v>2101</v>
      </c>
      <c r="B1171" s="11" t="s">
        <v>4614</v>
      </c>
      <c r="C1171" s="182" t="s">
        <v>4408</v>
      </c>
      <c r="D1171" s="182"/>
      <c r="E1171" s="182"/>
      <c r="F1171" s="10" t="s">
        <v>817</v>
      </c>
      <c r="G1171" s="32">
        <v>2.2999999999999998</v>
      </c>
      <c r="H1171" s="32"/>
      <c r="I1171" s="13">
        <v>309</v>
      </c>
      <c r="J1171" s="72"/>
      <c r="K1171" s="131"/>
      <c r="L1171" s="72">
        <v>309</v>
      </c>
      <c r="M1171" s="13"/>
    </row>
    <row r="1172" spans="1:13" s="2" customFormat="1" ht="15" x14ac:dyDescent="0.25">
      <c r="A1172" s="206" t="s">
        <v>5887</v>
      </c>
      <c r="B1172" s="207"/>
      <c r="C1172" s="207"/>
      <c r="D1172" s="207"/>
      <c r="E1172" s="207"/>
      <c r="F1172" s="207"/>
      <c r="G1172" s="207"/>
      <c r="H1172" s="207"/>
      <c r="I1172" s="207"/>
      <c r="J1172" s="207"/>
      <c r="K1172" s="207"/>
      <c r="L1172" s="208"/>
      <c r="M1172" s="123"/>
    </row>
    <row r="1173" spans="1:13" s="2" customFormat="1" ht="56.25" x14ac:dyDescent="0.25">
      <c r="A1173" s="10" t="s">
        <v>2103</v>
      </c>
      <c r="B1173" s="11" t="s">
        <v>2673</v>
      </c>
      <c r="C1173" s="182" t="s">
        <v>2674</v>
      </c>
      <c r="D1173" s="182"/>
      <c r="E1173" s="182"/>
      <c r="F1173" s="10" t="s">
        <v>808</v>
      </c>
      <c r="G1173" s="36">
        <v>0.38200000000000001</v>
      </c>
      <c r="H1173" s="36"/>
      <c r="I1173" s="13">
        <v>25789</v>
      </c>
      <c r="J1173" s="72"/>
      <c r="K1173" s="131"/>
      <c r="L1173" s="72">
        <v>5076</v>
      </c>
      <c r="M1173" s="13"/>
    </row>
    <row r="1174" spans="1:13" s="2" customFormat="1" ht="15" x14ac:dyDescent="0.25">
      <c r="A1174" s="14"/>
      <c r="B1174" s="15"/>
      <c r="C1174" s="15"/>
      <c r="D1174" s="15"/>
      <c r="E1174" s="16" t="s">
        <v>18</v>
      </c>
      <c r="F1174" s="16"/>
      <c r="G1174" s="17"/>
      <c r="H1174" s="17"/>
      <c r="I1174" s="18">
        <v>64549</v>
      </c>
      <c r="J1174" s="114"/>
      <c r="K1174" s="138"/>
      <c r="L1174" s="151"/>
      <c r="M1174" s="19"/>
    </row>
    <row r="1175" spans="1:13" s="2" customFormat="1" ht="22.5" x14ac:dyDescent="0.25">
      <c r="A1175" s="20"/>
      <c r="B1175" s="21" t="s">
        <v>69</v>
      </c>
      <c r="C1175" s="183" t="s">
        <v>70</v>
      </c>
      <c r="D1175" s="183"/>
      <c r="E1175" s="183"/>
      <c r="F1175" s="22" t="s">
        <v>71</v>
      </c>
      <c r="G1175" s="17" t="s">
        <v>3430</v>
      </c>
      <c r="H1175" s="17"/>
      <c r="I1175" s="23">
        <v>1.78</v>
      </c>
      <c r="J1175" s="109"/>
      <c r="K1175" s="132"/>
      <c r="L1175" s="147">
        <v>1.78</v>
      </c>
      <c r="M1175" s="24"/>
    </row>
    <row r="1176" spans="1:13" s="2" customFormat="1" ht="22.5" x14ac:dyDescent="0.25">
      <c r="A1176" s="20"/>
      <c r="B1176" s="21" t="s">
        <v>41</v>
      </c>
      <c r="C1176" s="183" t="s">
        <v>42</v>
      </c>
      <c r="D1176" s="183"/>
      <c r="E1176" s="183"/>
      <c r="F1176" s="22" t="s">
        <v>21</v>
      </c>
      <c r="G1176" s="17" t="s">
        <v>3431</v>
      </c>
      <c r="H1176" s="17"/>
      <c r="I1176" s="23">
        <v>162.51</v>
      </c>
      <c r="J1176" s="109"/>
      <c r="K1176" s="132"/>
      <c r="L1176" s="147">
        <v>162.51</v>
      </c>
      <c r="M1176" s="24"/>
    </row>
    <row r="1177" spans="1:13" s="2" customFormat="1" ht="22.5" x14ac:dyDescent="0.25">
      <c r="A1177" s="20"/>
      <c r="B1177" s="21" t="s">
        <v>778</v>
      </c>
      <c r="C1177" s="183" t="s">
        <v>24</v>
      </c>
      <c r="D1177" s="183"/>
      <c r="E1177" s="183"/>
      <c r="F1177" s="22" t="s">
        <v>71</v>
      </c>
      <c r="G1177" s="17" t="s">
        <v>3432</v>
      </c>
      <c r="H1177" s="17"/>
      <c r="I1177" s="23">
        <v>35.82</v>
      </c>
      <c r="J1177" s="109"/>
      <c r="K1177" s="132"/>
      <c r="L1177" s="147">
        <v>35.82</v>
      </c>
      <c r="M1177" s="24"/>
    </row>
    <row r="1178" spans="1:13" s="2" customFormat="1" ht="22.5" x14ac:dyDescent="0.25">
      <c r="A1178" s="20"/>
      <c r="B1178" s="21" t="s">
        <v>968</v>
      </c>
      <c r="C1178" s="183" t="s">
        <v>969</v>
      </c>
      <c r="D1178" s="183"/>
      <c r="E1178" s="183"/>
      <c r="F1178" s="22" t="s">
        <v>21</v>
      </c>
      <c r="G1178" s="17" t="s">
        <v>3433</v>
      </c>
      <c r="H1178" s="17"/>
      <c r="I1178" s="23">
        <v>385.99</v>
      </c>
      <c r="J1178" s="109"/>
      <c r="K1178" s="132"/>
      <c r="L1178" s="147">
        <v>385.99</v>
      </c>
      <c r="M1178" s="24"/>
    </row>
    <row r="1179" spans="1:13" s="2" customFormat="1" ht="22.5" x14ac:dyDescent="0.25">
      <c r="A1179" s="25" t="s">
        <v>344</v>
      </c>
      <c r="B1179" s="26" t="s">
        <v>815</v>
      </c>
      <c r="C1179" s="186" t="s">
        <v>816</v>
      </c>
      <c r="D1179" s="186"/>
      <c r="E1179" s="186"/>
      <c r="F1179" s="27" t="s">
        <v>817</v>
      </c>
      <c r="G1179" s="28" t="s">
        <v>347</v>
      </c>
      <c r="H1179" s="28"/>
      <c r="I1179" s="29">
        <v>0</v>
      </c>
      <c r="J1179" s="110"/>
      <c r="K1179" s="133"/>
      <c r="L1179" s="148">
        <v>0</v>
      </c>
      <c r="M1179" s="30"/>
    </row>
    <row r="1180" spans="1:13" s="2" customFormat="1" ht="22.5" x14ac:dyDescent="0.25">
      <c r="A1180" s="25" t="s">
        <v>76</v>
      </c>
      <c r="B1180" s="26" t="s">
        <v>818</v>
      </c>
      <c r="C1180" s="186" t="s">
        <v>819</v>
      </c>
      <c r="D1180" s="186"/>
      <c r="E1180" s="186"/>
      <c r="F1180" s="27" t="s">
        <v>817</v>
      </c>
      <c r="G1180" s="28" t="s">
        <v>3434</v>
      </c>
      <c r="H1180" s="28"/>
      <c r="I1180" s="29">
        <v>0</v>
      </c>
      <c r="J1180" s="110"/>
      <c r="K1180" s="133"/>
      <c r="L1180" s="148">
        <v>0</v>
      </c>
      <c r="M1180" s="30"/>
    </row>
    <row r="1181" spans="1:13" s="2" customFormat="1" ht="22.5" x14ac:dyDescent="0.25">
      <c r="A1181" s="25" t="s">
        <v>344</v>
      </c>
      <c r="B1181" s="26" t="s">
        <v>821</v>
      </c>
      <c r="C1181" s="186" t="s">
        <v>822</v>
      </c>
      <c r="D1181" s="186"/>
      <c r="E1181" s="186"/>
      <c r="F1181" s="27" t="s">
        <v>79</v>
      </c>
      <c r="G1181" s="28" t="s">
        <v>347</v>
      </c>
      <c r="H1181" s="28"/>
      <c r="I1181" s="29">
        <v>0</v>
      </c>
      <c r="J1181" s="110"/>
      <c r="K1181" s="133"/>
      <c r="L1181" s="148">
        <v>0</v>
      </c>
      <c r="M1181" s="30"/>
    </row>
    <row r="1182" spans="1:13" s="2" customFormat="1" ht="22.5" x14ac:dyDescent="0.25">
      <c r="A1182" s="25" t="s">
        <v>344</v>
      </c>
      <c r="B1182" s="26" t="s">
        <v>366</v>
      </c>
      <c r="C1182" s="186" t="s">
        <v>367</v>
      </c>
      <c r="D1182" s="186"/>
      <c r="E1182" s="186"/>
      <c r="F1182" s="27" t="s">
        <v>21</v>
      </c>
      <c r="G1182" s="28" t="s">
        <v>347</v>
      </c>
      <c r="H1182" s="28"/>
      <c r="I1182" s="29">
        <v>0</v>
      </c>
      <c r="J1182" s="110"/>
      <c r="K1182" s="133"/>
      <c r="L1182" s="148">
        <v>0</v>
      </c>
      <c r="M1182" s="30"/>
    </row>
    <row r="1183" spans="1:13" s="2" customFormat="1" ht="22.5" x14ac:dyDescent="0.25">
      <c r="A1183" s="25" t="s">
        <v>344</v>
      </c>
      <c r="B1183" s="26" t="s">
        <v>825</v>
      </c>
      <c r="C1183" s="186" t="s">
        <v>826</v>
      </c>
      <c r="D1183" s="186"/>
      <c r="E1183" s="186"/>
      <c r="F1183" s="27" t="s">
        <v>79</v>
      </c>
      <c r="G1183" s="28" t="s">
        <v>347</v>
      </c>
      <c r="H1183" s="28"/>
      <c r="I1183" s="29">
        <v>0</v>
      </c>
      <c r="J1183" s="110"/>
      <c r="K1183" s="133"/>
      <c r="L1183" s="148">
        <v>0</v>
      </c>
      <c r="M1183" s="30"/>
    </row>
    <row r="1184" spans="1:13" s="2" customFormat="1" ht="22.5" x14ac:dyDescent="0.25">
      <c r="A1184" s="10" t="s">
        <v>2105</v>
      </c>
      <c r="B1184" s="11" t="s">
        <v>5735</v>
      </c>
      <c r="C1184" s="182" t="s">
        <v>3436</v>
      </c>
      <c r="D1184" s="182"/>
      <c r="E1184" s="182"/>
      <c r="F1184" s="10" t="s">
        <v>165</v>
      </c>
      <c r="G1184" s="12">
        <v>11</v>
      </c>
      <c r="H1184" s="12"/>
      <c r="I1184" s="13">
        <v>1032358</v>
      </c>
      <c r="J1184" s="72"/>
      <c r="K1184" s="131"/>
      <c r="L1184" s="72">
        <v>1032358</v>
      </c>
      <c r="M1184" s="13"/>
    </row>
    <row r="1185" spans="1:13" s="2" customFormat="1" ht="22.5" x14ac:dyDescent="0.25">
      <c r="A1185" s="10" t="s">
        <v>2108</v>
      </c>
      <c r="B1185" s="11" t="s">
        <v>5726</v>
      </c>
      <c r="C1185" s="182" t="s">
        <v>5888</v>
      </c>
      <c r="D1185" s="182"/>
      <c r="E1185" s="182"/>
      <c r="F1185" s="10" t="s">
        <v>35</v>
      </c>
      <c r="G1185" s="12">
        <v>2</v>
      </c>
      <c r="H1185" s="12"/>
      <c r="I1185" s="13">
        <v>105195</v>
      </c>
      <c r="J1185" s="72"/>
      <c r="K1185" s="131"/>
      <c r="L1185" s="72">
        <v>105195</v>
      </c>
      <c r="M1185" s="13"/>
    </row>
    <row r="1186" spans="1:13" s="2" customFormat="1" ht="15" x14ac:dyDescent="0.25">
      <c r="A1186" s="10" t="s">
        <v>2121</v>
      </c>
      <c r="B1186" s="11" t="s">
        <v>834</v>
      </c>
      <c r="C1186" s="182" t="s">
        <v>835</v>
      </c>
      <c r="D1186" s="182"/>
      <c r="E1186" s="182"/>
      <c r="F1186" s="10" t="s">
        <v>71</v>
      </c>
      <c r="G1186" s="31">
        <v>0.06</v>
      </c>
      <c r="H1186" s="31"/>
      <c r="I1186" s="13">
        <v>5973</v>
      </c>
      <c r="J1186" s="72"/>
      <c r="K1186" s="131"/>
      <c r="L1186" s="72">
        <v>5973</v>
      </c>
      <c r="M1186" s="13"/>
    </row>
    <row r="1187" spans="1:13" s="2" customFormat="1" ht="56.25" x14ac:dyDescent="0.25">
      <c r="A1187" s="10" t="s">
        <v>2124</v>
      </c>
      <c r="B1187" s="11" t="s">
        <v>841</v>
      </c>
      <c r="C1187" s="182" t="s">
        <v>2359</v>
      </c>
      <c r="D1187" s="182"/>
      <c r="E1187" s="182"/>
      <c r="F1187" s="10" t="s">
        <v>843</v>
      </c>
      <c r="G1187" s="31">
        <v>0.26</v>
      </c>
      <c r="H1187" s="31"/>
      <c r="I1187" s="13">
        <v>39929</v>
      </c>
      <c r="J1187" s="72"/>
      <c r="K1187" s="131"/>
      <c r="L1187" s="72">
        <v>2177</v>
      </c>
      <c r="M1187" s="13"/>
    </row>
    <row r="1188" spans="1:13" s="2" customFormat="1" ht="15" x14ac:dyDescent="0.25">
      <c r="A1188" s="14"/>
      <c r="B1188" s="15"/>
      <c r="C1188" s="15"/>
      <c r="D1188" s="15"/>
      <c r="E1188" s="16" t="s">
        <v>18</v>
      </c>
      <c r="F1188" s="16"/>
      <c r="G1188" s="17"/>
      <c r="H1188" s="17"/>
      <c r="I1188" s="18">
        <v>93604</v>
      </c>
      <c r="J1188" s="114"/>
      <c r="K1188" s="138"/>
      <c r="L1188" s="151"/>
      <c r="M1188" s="19"/>
    </row>
    <row r="1189" spans="1:13" s="2" customFormat="1" ht="22.5" x14ac:dyDescent="0.25">
      <c r="A1189" s="20"/>
      <c r="B1189" s="21" t="s">
        <v>727</v>
      </c>
      <c r="C1189" s="183" t="s">
        <v>728</v>
      </c>
      <c r="D1189" s="183"/>
      <c r="E1189" s="183"/>
      <c r="F1189" s="22" t="s">
        <v>71</v>
      </c>
      <c r="G1189" s="17" t="s">
        <v>3441</v>
      </c>
      <c r="H1189" s="17"/>
      <c r="I1189" s="23">
        <v>178.05</v>
      </c>
      <c r="J1189" s="109"/>
      <c r="K1189" s="132"/>
      <c r="L1189" s="147">
        <v>178.05</v>
      </c>
      <c r="M1189" s="24"/>
    </row>
    <row r="1190" spans="1:13" s="2" customFormat="1" ht="22.5" x14ac:dyDescent="0.25">
      <c r="A1190" s="20"/>
      <c r="B1190" s="21" t="s">
        <v>847</v>
      </c>
      <c r="C1190" s="183" t="s">
        <v>848</v>
      </c>
      <c r="D1190" s="183"/>
      <c r="E1190" s="183"/>
      <c r="F1190" s="22" t="s">
        <v>21</v>
      </c>
      <c r="G1190" s="17" t="s">
        <v>3442</v>
      </c>
      <c r="H1190" s="17"/>
      <c r="I1190" s="23">
        <v>25.01</v>
      </c>
      <c r="J1190" s="109"/>
      <c r="K1190" s="132"/>
      <c r="L1190" s="147">
        <v>25.01</v>
      </c>
      <c r="M1190" s="24"/>
    </row>
    <row r="1191" spans="1:13" s="2" customFormat="1" ht="22.5" x14ac:dyDescent="0.25">
      <c r="A1191" s="20"/>
      <c r="B1191" s="21" t="s">
        <v>853</v>
      </c>
      <c r="C1191" s="183" t="s">
        <v>854</v>
      </c>
      <c r="D1191" s="183"/>
      <c r="E1191" s="183"/>
      <c r="F1191" s="22" t="s">
        <v>71</v>
      </c>
      <c r="G1191" s="17" t="s">
        <v>3443</v>
      </c>
      <c r="H1191" s="17"/>
      <c r="I1191" s="23">
        <v>48.4</v>
      </c>
      <c r="J1191" s="109"/>
      <c r="K1191" s="132"/>
      <c r="L1191" s="147">
        <v>48.4</v>
      </c>
      <c r="M1191" s="24"/>
    </row>
    <row r="1192" spans="1:13" s="2" customFormat="1" ht="22.5" x14ac:dyDescent="0.25">
      <c r="A1192" s="20"/>
      <c r="B1192" s="21" t="s">
        <v>371</v>
      </c>
      <c r="C1192" s="183" t="s">
        <v>372</v>
      </c>
      <c r="D1192" s="183"/>
      <c r="E1192" s="183"/>
      <c r="F1192" s="22" t="s">
        <v>282</v>
      </c>
      <c r="G1192" s="17" t="s">
        <v>3444</v>
      </c>
      <c r="H1192" s="17"/>
      <c r="I1192" s="23">
        <v>0.01</v>
      </c>
      <c r="J1192" s="109"/>
      <c r="K1192" s="132"/>
      <c r="L1192" s="147">
        <v>0.01</v>
      </c>
      <c r="M1192" s="24"/>
    </row>
    <row r="1193" spans="1:13" s="2" customFormat="1" ht="22.5" x14ac:dyDescent="0.25">
      <c r="A1193" s="10" t="s">
        <v>2132</v>
      </c>
      <c r="B1193" s="11" t="s">
        <v>4614</v>
      </c>
      <c r="C1193" s="182" t="s">
        <v>5860</v>
      </c>
      <c r="D1193" s="182"/>
      <c r="E1193" s="182"/>
      <c r="F1193" s="10" t="s">
        <v>817</v>
      </c>
      <c r="G1193" s="12">
        <v>26</v>
      </c>
      <c r="H1193" s="12"/>
      <c r="I1193" s="13">
        <v>9945</v>
      </c>
      <c r="J1193" s="72"/>
      <c r="K1193" s="131"/>
      <c r="L1193" s="72">
        <v>9945</v>
      </c>
      <c r="M1193" s="13"/>
    </row>
    <row r="1194" spans="1:13" s="2" customFormat="1" ht="22.5" x14ac:dyDescent="0.25">
      <c r="A1194" s="10" t="s">
        <v>2135</v>
      </c>
      <c r="B1194" s="11" t="s">
        <v>4614</v>
      </c>
      <c r="C1194" s="182" t="s">
        <v>2351</v>
      </c>
      <c r="D1194" s="182"/>
      <c r="E1194" s="182"/>
      <c r="F1194" s="10" t="s">
        <v>165</v>
      </c>
      <c r="G1194" s="12">
        <v>150</v>
      </c>
      <c r="H1194" s="12"/>
      <c r="I1194" s="13">
        <v>2507</v>
      </c>
      <c r="J1194" s="72"/>
      <c r="K1194" s="131"/>
      <c r="L1194" s="72">
        <v>2507</v>
      </c>
      <c r="M1194" s="13"/>
    </row>
    <row r="1195" spans="1:13" s="2" customFormat="1" ht="22.5" x14ac:dyDescent="0.25">
      <c r="A1195" s="10" t="s">
        <v>2137</v>
      </c>
      <c r="B1195" s="11" t="s">
        <v>4614</v>
      </c>
      <c r="C1195" s="182" t="s">
        <v>2348</v>
      </c>
      <c r="D1195" s="182"/>
      <c r="E1195" s="182"/>
      <c r="F1195" s="10" t="s">
        <v>35</v>
      </c>
      <c r="G1195" s="12">
        <v>1</v>
      </c>
      <c r="H1195" s="12"/>
      <c r="I1195" s="13">
        <v>500</v>
      </c>
      <c r="J1195" s="72"/>
      <c r="K1195" s="131"/>
      <c r="L1195" s="72">
        <v>500</v>
      </c>
      <c r="M1195" s="13"/>
    </row>
    <row r="1196" spans="1:13" s="2" customFormat="1" ht="22.5" x14ac:dyDescent="0.25">
      <c r="A1196" s="10" t="s">
        <v>2145</v>
      </c>
      <c r="B1196" s="11" t="s">
        <v>4614</v>
      </c>
      <c r="C1196" s="182" t="s">
        <v>2371</v>
      </c>
      <c r="D1196" s="182"/>
      <c r="E1196" s="182"/>
      <c r="F1196" s="10" t="s">
        <v>817</v>
      </c>
      <c r="G1196" s="12">
        <v>9</v>
      </c>
      <c r="H1196" s="12"/>
      <c r="I1196" s="13">
        <v>5446</v>
      </c>
      <c r="J1196" s="72"/>
      <c r="K1196" s="131"/>
      <c r="L1196" s="72">
        <v>5446</v>
      </c>
      <c r="M1196" s="13"/>
    </row>
    <row r="1197" spans="1:13" s="2" customFormat="1" ht="22.5" x14ac:dyDescent="0.25">
      <c r="A1197" s="10" t="s">
        <v>2147</v>
      </c>
      <c r="B1197" s="11" t="s">
        <v>5889</v>
      </c>
      <c r="C1197" s="182" t="s">
        <v>5862</v>
      </c>
      <c r="D1197" s="182"/>
      <c r="E1197" s="182"/>
      <c r="F1197" s="10" t="s">
        <v>21</v>
      </c>
      <c r="G1197" s="32">
        <v>25.2</v>
      </c>
      <c r="H1197" s="32"/>
      <c r="I1197" s="13">
        <v>1927</v>
      </c>
      <c r="J1197" s="72"/>
      <c r="K1197" s="131"/>
      <c r="L1197" s="72">
        <v>1927</v>
      </c>
      <c r="M1197" s="13"/>
    </row>
    <row r="1198" spans="1:13" s="2" customFormat="1" ht="22.5" x14ac:dyDescent="0.25">
      <c r="A1198" s="10" t="s">
        <v>2152</v>
      </c>
      <c r="B1198" s="11" t="s">
        <v>5784</v>
      </c>
      <c r="C1198" s="182" t="s">
        <v>2354</v>
      </c>
      <c r="D1198" s="182"/>
      <c r="E1198" s="182"/>
      <c r="F1198" s="10" t="s">
        <v>35</v>
      </c>
      <c r="G1198" s="12">
        <v>1</v>
      </c>
      <c r="H1198" s="12"/>
      <c r="I1198" s="13">
        <v>861</v>
      </c>
      <c r="J1198" s="72"/>
      <c r="K1198" s="131"/>
      <c r="L1198" s="72">
        <v>861</v>
      </c>
      <c r="M1198" s="13"/>
    </row>
    <row r="1199" spans="1:13" s="2" customFormat="1" ht="22.5" x14ac:dyDescent="0.25">
      <c r="A1199" s="10" t="s">
        <v>2154</v>
      </c>
      <c r="B1199" s="11" t="s">
        <v>4781</v>
      </c>
      <c r="C1199" s="182" t="s">
        <v>2357</v>
      </c>
      <c r="D1199" s="182"/>
      <c r="E1199" s="182"/>
      <c r="F1199" s="10" t="s">
        <v>21</v>
      </c>
      <c r="G1199" s="12">
        <v>2</v>
      </c>
      <c r="H1199" s="12"/>
      <c r="I1199" s="13">
        <v>1686</v>
      </c>
      <c r="J1199" s="72"/>
      <c r="K1199" s="131"/>
      <c r="L1199" s="72">
        <v>1686</v>
      </c>
      <c r="M1199" s="13"/>
    </row>
    <row r="1200" spans="1:13" s="2" customFormat="1" ht="15" x14ac:dyDescent="0.25">
      <c r="A1200" s="206" t="s">
        <v>3116</v>
      </c>
      <c r="B1200" s="207"/>
      <c r="C1200" s="207"/>
      <c r="D1200" s="207"/>
      <c r="E1200" s="207"/>
      <c r="F1200" s="207"/>
      <c r="G1200" s="207"/>
      <c r="H1200" s="207"/>
      <c r="I1200" s="207"/>
      <c r="J1200" s="207"/>
      <c r="K1200" s="207"/>
      <c r="L1200" s="208"/>
      <c r="M1200" s="123"/>
    </row>
    <row r="1201" spans="1:13" s="2" customFormat="1" ht="56.25" x14ac:dyDescent="0.25">
      <c r="A1201" s="10" t="s">
        <v>2157</v>
      </c>
      <c r="B1201" s="11" t="s">
        <v>2181</v>
      </c>
      <c r="C1201" s="182" t="s">
        <v>2182</v>
      </c>
      <c r="D1201" s="182"/>
      <c r="E1201" s="182"/>
      <c r="F1201" s="10" t="s">
        <v>808</v>
      </c>
      <c r="G1201" s="33">
        <v>5.8900000000000001E-2</v>
      </c>
      <c r="H1201" s="33"/>
      <c r="I1201" s="13">
        <v>6266</v>
      </c>
      <c r="J1201" s="72"/>
      <c r="K1201" s="131"/>
      <c r="L1201" s="72">
        <v>364</v>
      </c>
      <c r="M1201" s="13"/>
    </row>
    <row r="1202" spans="1:13" s="2" customFormat="1" ht="15" x14ac:dyDescent="0.25">
      <c r="A1202" s="14"/>
      <c r="B1202" s="15"/>
      <c r="C1202" s="15"/>
      <c r="D1202" s="15"/>
      <c r="E1202" s="16" t="s">
        <v>18</v>
      </c>
      <c r="F1202" s="16"/>
      <c r="G1202" s="17"/>
      <c r="H1202" s="17"/>
      <c r="I1202" s="18">
        <v>17425</v>
      </c>
      <c r="J1202" s="114"/>
      <c r="K1202" s="138"/>
      <c r="L1202" s="151"/>
      <c r="M1202" s="19"/>
    </row>
    <row r="1203" spans="1:13" s="2" customFormat="1" ht="22.5" x14ac:dyDescent="0.25">
      <c r="A1203" s="20"/>
      <c r="B1203" s="21" t="s">
        <v>809</v>
      </c>
      <c r="C1203" s="183" t="s">
        <v>810</v>
      </c>
      <c r="D1203" s="183"/>
      <c r="E1203" s="183"/>
      <c r="F1203" s="22" t="s">
        <v>71</v>
      </c>
      <c r="G1203" s="17" t="s">
        <v>5890</v>
      </c>
      <c r="H1203" s="17"/>
      <c r="I1203" s="23">
        <v>4.8</v>
      </c>
      <c r="J1203" s="109"/>
      <c r="K1203" s="132"/>
      <c r="L1203" s="147">
        <v>4.8</v>
      </c>
      <c r="M1203" s="24"/>
    </row>
    <row r="1204" spans="1:13" s="2" customFormat="1" ht="22.5" x14ac:dyDescent="0.25">
      <c r="A1204" s="20"/>
      <c r="B1204" s="21" t="s">
        <v>69</v>
      </c>
      <c r="C1204" s="183" t="s">
        <v>70</v>
      </c>
      <c r="D1204" s="183"/>
      <c r="E1204" s="183"/>
      <c r="F1204" s="22" t="s">
        <v>71</v>
      </c>
      <c r="G1204" s="17" t="s">
        <v>5891</v>
      </c>
      <c r="H1204" s="17"/>
      <c r="I1204" s="23">
        <v>0.37</v>
      </c>
      <c r="J1204" s="109"/>
      <c r="K1204" s="132"/>
      <c r="L1204" s="147">
        <v>0.37</v>
      </c>
      <c r="M1204" s="24"/>
    </row>
    <row r="1205" spans="1:13" s="2" customFormat="1" ht="22.5" x14ac:dyDescent="0.25">
      <c r="A1205" s="20"/>
      <c r="B1205" s="21" t="s">
        <v>41</v>
      </c>
      <c r="C1205" s="183" t="s">
        <v>42</v>
      </c>
      <c r="D1205" s="183"/>
      <c r="E1205" s="183"/>
      <c r="F1205" s="22" t="s">
        <v>21</v>
      </c>
      <c r="G1205" s="17" t="s">
        <v>5892</v>
      </c>
      <c r="H1205" s="17"/>
      <c r="I1205" s="23">
        <v>22.05</v>
      </c>
      <c r="J1205" s="109"/>
      <c r="K1205" s="132"/>
      <c r="L1205" s="147">
        <v>22.05</v>
      </c>
      <c r="M1205" s="24"/>
    </row>
    <row r="1206" spans="1:13" s="2" customFormat="1" ht="22.5" x14ac:dyDescent="0.25">
      <c r="A1206" s="20"/>
      <c r="B1206" s="21" t="s">
        <v>778</v>
      </c>
      <c r="C1206" s="183" t="s">
        <v>24</v>
      </c>
      <c r="D1206" s="183"/>
      <c r="E1206" s="183"/>
      <c r="F1206" s="22" t="s">
        <v>71</v>
      </c>
      <c r="G1206" s="17" t="s">
        <v>5893</v>
      </c>
      <c r="H1206" s="17"/>
      <c r="I1206" s="23">
        <v>13.81</v>
      </c>
      <c r="J1206" s="109"/>
      <c r="K1206" s="132"/>
      <c r="L1206" s="147">
        <v>13.81</v>
      </c>
      <c r="M1206" s="24"/>
    </row>
    <row r="1207" spans="1:13" s="2" customFormat="1" ht="22.5" x14ac:dyDescent="0.25">
      <c r="A1207" s="25" t="s">
        <v>344</v>
      </c>
      <c r="B1207" s="26" t="s">
        <v>815</v>
      </c>
      <c r="C1207" s="186" t="s">
        <v>816</v>
      </c>
      <c r="D1207" s="186"/>
      <c r="E1207" s="186"/>
      <c r="F1207" s="27" t="s">
        <v>817</v>
      </c>
      <c r="G1207" s="28" t="s">
        <v>347</v>
      </c>
      <c r="H1207" s="28"/>
      <c r="I1207" s="29">
        <v>0</v>
      </c>
      <c r="J1207" s="110"/>
      <c r="K1207" s="133"/>
      <c r="L1207" s="148">
        <v>0</v>
      </c>
      <c r="M1207" s="30"/>
    </row>
    <row r="1208" spans="1:13" s="2" customFormat="1" ht="22.5" x14ac:dyDescent="0.25">
      <c r="A1208" s="25" t="s">
        <v>76</v>
      </c>
      <c r="B1208" s="26" t="s">
        <v>818</v>
      </c>
      <c r="C1208" s="186" t="s">
        <v>819</v>
      </c>
      <c r="D1208" s="186"/>
      <c r="E1208" s="186"/>
      <c r="F1208" s="27" t="s">
        <v>817</v>
      </c>
      <c r="G1208" s="28" t="s">
        <v>5894</v>
      </c>
      <c r="H1208" s="28"/>
      <c r="I1208" s="29">
        <v>0</v>
      </c>
      <c r="J1208" s="110"/>
      <c r="K1208" s="133"/>
      <c r="L1208" s="148">
        <v>0</v>
      </c>
      <c r="M1208" s="30"/>
    </row>
    <row r="1209" spans="1:13" s="2" customFormat="1" ht="22.5" x14ac:dyDescent="0.25">
      <c r="A1209" s="25" t="s">
        <v>344</v>
      </c>
      <c r="B1209" s="26" t="s">
        <v>821</v>
      </c>
      <c r="C1209" s="186" t="s">
        <v>822</v>
      </c>
      <c r="D1209" s="186"/>
      <c r="E1209" s="186"/>
      <c r="F1209" s="27" t="s">
        <v>79</v>
      </c>
      <c r="G1209" s="28" t="s">
        <v>347</v>
      </c>
      <c r="H1209" s="28"/>
      <c r="I1209" s="29">
        <v>0</v>
      </c>
      <c r="J1209" s="110"/>
      <c r="K1209" s="133"/>
      <c r="L1209" s="148">
        <v>0</v>
      </c>
      <c r="M1209" s="30"/>
    </row>
    <row r="1210" spans="1:13" s="2" customFormat="1" ht="22.5" x14ac:dyDescent="0.25">
      <c r="A1210" s="25" t="s">
        <v>344</v>
      </c>
      <c r="B1210" s="26" t="s">
        <v>366</v>
      </c>
      <c r="C1210" s="186" t="s">
        <v>367</v>
      </c>
      <c r="D1210" s="186"/>
      <c r="E1210" s="186"/>
      <c r="F1210" s="27" t="s">
        <v>21</v>
      </c>
      <c r="G1210" s="28" t="s">
        <v>347</v>
      </c>
      <c r="H1210" s="28"/>
      <c r="I1210" s="29">
        <v>0</v>
      </c>
      <c r="J1210" s="110"/>
      <c r="K1210" s="133"/>
      <c r="L1210" s="148">
        <v>0</v>
      </c>
      <c r="M1210" s="30"/>
    </row>
    <row r="1211" spans="1:13" s="2" customFormat="1" ht="22.5" x14ac:dyDescent="0.25">
      <c r="A1211" s="25" t="s">
        <v>344</v>
      </c>
      <c r="B1211" s="26" t="s">
        <v>823</v>
      </c>
      <c r="C1211" s="186" t="s">
        <v>824</v>
      </c>
      <c r="D1211" s="186"/>
      <c r="E1211" s="186"/>
      <c r="F1211" s="27" t="s">
        <v>79</v>
      </c>
      <c r="G1211" s="28" t="s">
        <v>347</v>
      </c>
      <c r="H1211" s="28"/>
      <c r="I1211" s="29">
        <v>0</v>
      </c>
      <c r="J1211" s="110"/>
      <c r="K1211" s="133"/>
      <c r="L1211" s="148">
        <v>0</v>
      </c>
      <c r="M1211" s="30"/>
    </row>
    <row r="1212" spans="1:13" s="2" customFormat="1" ht="22.5" x14ac:dyDescent="0.25">
      <c r="A1212" s="25" t="s">
        <v>344</v>
      </c>
      <c r="B1212" s="26" t="s">
        <v>825</v>
      </c>
      <c r="C1212" s="186" t="s">
        <v>826</v>
      </c>
      <c r="D1212" s="186"/>
      <c r="E1212" s="186"/>
      <c r="F1212" s="27" t="s">
        <v>79</v>
      </c>
      <c r="G1212" s="28" t="s">
        <v>347</v>
      </c>
      <c r="H1212" s="28"/>
      <c r="I1212" s="29">
        <v>0</v>
      </c>
      <c r="J1212" s="110"/>
      <c r="K1212" s="133"/>
      <c r="L1212" s="148">
        <v>0</v>
      </c>
      <c r="M1212" s="30"/>
    </row>
    <row r="1213" spans="1:13" s="2" customFormat="1" ht="22.5" x14ac:dyDescent="0.25">
      <c r="A1213" s="20"/>
      <c r="B1213" s="21" t="s">
        <v>784</v>
      </c>
      <c r="C1213" s="183" t="s">
        <v>785</v>
      </c>
      <c r="D1213" s="183"/>
      <c r="E1213" s="183"/>
      <c r="F1213" s="22" t="s">
        <v>71</v>
      </c>
      <c r="G1213" s="17" t="s">
        <v>5895</v>
      </c>
      <c r="H1213" s="17"/>
      <c r="I1213" s="23">
        <v>1.03</v>
      </c>
      <c r="J1213" s="109"/>
      <c r="K1213" s="132"/>
      <c r="L1213" s="147">
        <v>1.03</v>
      </c>
      <c r="M1213" s="24"/>
    </row>
    <row r="1214" spans="1:13" s="2" customFormat="1" ht="22.5" x14ac:dyDescent="0.25">
      <c r="A1214" s="10" t="s">
        <v>2160</v>
      </c>
      <c r="B1214" s="11" t="s">
        <v>5735</v>
      </c>
      <c r="C1214" s="182" t="s">
        <v>2443</v>
      </c>
      <c r="D1214" s="182"/>
      <c r="E1214" s="182"/>
      <c r="F1214" s="10" t="s">
        <v>165</v>
      </c>
      <c r="G1214" s="32">
        <v>0.5</v>
      </c>
      <c r="H1214" s="32"/>
      <c r="I1214" s="13">
        <v>121</v>
      </c>
      <c r="J1214" s="72"/>
      <c r="K1214" s="131"/>
      <c r="L1214" s="72">
        <v>121</v>
      </c>
      <c r="M1214" s="13"/>
    </row>
    <row r="1215" spans="1:13" s="2" customFormat="1" ht="22.5" x14ac:dyDescent="0.25">
      <c r="A1215" s="10" t="s">
        <v>2164</v>
      </c>
      <c r="B1215" s="11" t="s">
        <v>5735</v>
      </c>
      <c r="C1215" s="182" t="s">
        <v>5870</v>
      </c>
      <c r="D1215" s="182"/>
      <c r="E1215" s="182"/>
      <c r="F1215" s="10" t="s">
        <v>165</v>
      </c>
      <c r="G1215" s="12">
        <v>12</v>
      </c>
      <c r="H1215" s="12"/>
      <c r="I1215" s="13">
        <v>3602</v>
      </c>
      <c r="J1215" s="72"/>
      <c r="K1215" s="131"/>
      <c r="L1215" s="72">
        <v>3602</v>
      </c>
      <c r="M1215" s="13"/>
    </row>
    <row r="1216" spans="1:13" s="2" customFormat="1" ht="22.5" x14ac:dyDescent="0.25">
      <c r="A1216" s="10" t="s">
        <v>2167</v>
      </c>
      <c r="B1216" s="11" t="s">
        <v>5726</v>
      </c>
      <c r="C1216" s="182" t="s">
        <v>5896</v>
      </c>
      <c r="D1216" s="182"/>
      <c r="E1216" s="182"/>
      <c r="F1216" s="10" t="s">
        <v>35</v>
      </c>
      <c r="G1216" s="12">
        <v>1</v>
      </c>
      <c r="H1216" s="12"/>
      <c r="I1216" s="13">
        <v>164</v>
      </c>
      <c r="J1216" s="72"/>
      <c r="K1216" s="131"/>
      <c r="L1216" s="72">
        <v>164</v>
      </c>
      <c r="M1216" s="13"/>
    </row>
    <row r="1217" spans="1:13" s="2" customFormat="1" ht="22.5" x14ac:dyDescent="0.25">
      <c r="A1217" s="10" t="s">
        <v>2175</v>
      </c>
      <c r="B1217" s="11" t="s">
        <v>5726</v>
      </c>
      <c r="C1217" s="182" t="s">
        <v>5897</v>
      </c>
      <c r="D1217" s="182"/>
      <c r="E1217" s="182"/>
      <c r="F1217" s="10" t="s">
        <v>35</v>
      </c>
      <c r="G1217" s="12">
        <v>3</v>
      </c>
      <c r="H1217" s="12"/>
      <c r="I1217" s="13">
        <v>808</v>
      </c>
      <c r="J1217" s="72"/>
      <c r="K1217" s="131"/>
      <c r="L1217" s="72">
        <v>808</v>
      </c>
      <c r="M1217" s="13"/>
    </row>
    <row r="1218" spans="1:13" s="2" customFormat="1" ht="22.5" x14ac:dyDescent="0.25">
      <c r="A1218" s="10" t="s">
        <v>2180</v>
      </c>
      <c r="B1218" s="11" t="s">
        <v>5726</v>
      </c>
      <c r="C1218" s="182" t="s">
        <v>5898</v>
      </c>
      <c r="D1218" s="182"/>
      <c r="E1218" s="182"/>
      <c r="F1218" s="10" t="s">
        <v>35</v>
      </c>
      <c r="G1218" s="12">
        <v>2</v>
      </c>
      <c r="H1218" s="12"/>
      <c r="I1218" s="13">
        <v>533</v>
      </c>
      <c r="J1218" s="72"/>
      <c r="K1218" s="131"/>
      <c r="L1218" s="72">
        <v>533</v>
      </c>
      <c r="M1218" s="13"/>
    </row>
    <row r="1219" spans="1:13" s="2" customFormat="1" ht="22.5" x14ac:dyDescent="0.25">
      <c r="A1219" s="10" t="s">
        <v>2189</v>
      </c>
      <c r="B1219" s="11" t="s">
        <v>5726</v>
      </c>
      <c r="C1219" s="182" t="s">
        <v>5899</v>
      </c>
      <c r="D1219" s="182"/>
      <c r="E1219" s="182"/>
      <c r="F1219" s="10" t="s">
        <v>35</v>
      </c>
      <c r="G1219" s="12">
        <v>1</v>
      </c>
      <c r="H1219" s="12"/>
      <c r="I1219" s="13">
        <v>324</v>
      </c>
      <c r="J1219" s="72"/>
      <c r="K1219" s="131"/>
      <c r="L1219" s="72">
        <v>324</v>
      </c>
      <c r="M1219" s="13"/>
    </row>
    <row r="1220" spans="1:13" s="2" customFormat="1" ht="22.5" x14ac:dyDescent="0.25">
      <c r="A1220" s="10" t="s">
        <v>2192</v>
      </c>
      <c r="B1220" s="11" t="s">
        <v>5735</v>
      </c>
      <c r="C1220" s="182" t="s">
        <v>5900</v>
      </c>
      <c r="D1220" s="182"/>
      <c r="E1220" s="182"/>
      <c r="F1220" s="10" t="s">
        <v>165</v>
      </c>
      <c r="G1220" s="12">
        <v>1</v>
      </c>
      <c r="H1220" s="12"/>
      <c r="I1220" s="13">
        <v>17394</v>
      </c>
      <c r="J1220" s="72"/>
      <c r="K1220" s="131"/>
      <c r="L1220" s="72">
        <v>17394</v>
      </c>
      <c r="M1220" s="13"/>
    </row>
    <row r="1221" spans="1:13" s="2" customFormat="1" ht="22.5" x14ac:dyDescent="0.25">
      <c r="A1221" s="10" t="s">
        <v>2194</v>
      </c>
      <c r="B1221" s="11" t="s">
        <v>5726</v>
      </c>
      <c r="C1221" s="182" t="s">
        <v>5901</v>
      </c>
      <c r="D1221" s="182"/>
      <c r="E1221" s="182"/>
      <c r="F1221" s="10" t="s">
        <v>35</v>
      </c>
      <c r="G1221" s="12">
        <v>1</v>
      </c>
      <c r="H1221" s="12"/>
      <c r="I1221" s="13">
        <v>8768</v>
      </c>
      <c r="J1221" s="72"/>
      <c r="K1221" s="131"/>
      <c r="L1221" s="72">
        <v>8768</v>
      </c>
      <c r="M1221" s="13"/>
    </row>
    <row r="1222" spans="1:13" s="2" customFormat="1" ht="15" x14ac:dyDescent="0.25">
      <c r="A1222" s="10" t="s">
        <v>2197</v>
      </c>
      <c r="B1222" s="11" t="s">
        <v>834</v>
      </c>
      <c r="C1222" s="182" t="s">
        <v>835</v>
      </c>
      <c r="D1222" s="182"/>
      <c r="E1222" s="182"/>
      <c r="F1222" s="10" t="s">
        <v>71</v>
      </c>
      <c r="G1222" s="31">
        <v>0.01</v>
      </c>
      <c r="H1222" s="31"/>
      <c r="I1222" s="13">
        <v>996</v>
      </c>
      <c r="J1222" s="72"/>
      <c r="K1222" s="131"/>
      <c r="L1222" s="72">
        <v>996</v>
      </c>
      <c r="M1222" s="13"/>
    </row>
    <row r="1223" spans="1:13" s="2" customFormat="1" ht="22.5" x14ac:dyDescent="0.25">
      <c r="A1223" s="10" t="s">
        <v>2200</v>
      </c>
      <c r="B1223" s="11" t="s">
        <v>2333</v>
      </c>
      <c r="C1223" s="182" t="s">
        <v>2568</v>
      </c>
      <c r="D1223" s="182"/>
      <c r="E1223" s="182"/>
      <c r="F1223" s="10" t="s">
        <v>726</v>
      </c>
      <c r="G1223" s="31">
        <v>0.03</v>
      </c>
      <c r="H1223" s="31"/>
      <c r="I1223" s="13">
        <v>465</v>
      </c>
      <c r="J1223" s="72"/>
      <c r="K1223" s="131"/>
      <c r="L1223" s="72">
        <v>84</v>
      </c>
      <c r="M1223" s="13"/>
    </row>
    <row r="1224" spans="1:13" s="2" customFormat="1" ht="15" x14ac:dyDescent="0.25">
      <c r="A1224" s="14"/>
      <c r="B1224" s="15"/>
      <c r="C1224" s="15"/>
      <c r="D1224" s="15"/>
      <c r="E1224" s="16" t="s">
        <v>18</v>
      </c>
      <c r="F1224" s="16"/>
      <c r="G1224" s="17"/>
      <c r="H1224" s="17"/>
      <c r="I1224" s="18">
        <v>998</v>
      </c>
      <c r="J1224" s="114"/>
      <c r="K1224" s="138"/>
      <c r="L1224" s="151"/>
      <c r="M1224" s="19"/>
    </row>
    <row r="1225" spans="1:13" s="2" customFormat="1" ht="22.5" x14ac:dyDescent="0.25">
      <c r="A1225" s="20"/>
      <c r="B1225" s="21" t="s">
        <v>730</v>
      </c>
      <c r="C1225" s="183" t="s">
        <v>731</v>
      </c>
      <c r="D1225" s="183"/>
      <c r="E1225" s="183"/>
      <c r="F1225" s="22" t="s">
        <v>71</v>
      </c>
      <c r="G1225" s="17" t="s">
        <v>5501</v>
      </c>
      <c r="H1225" s="17"/>
      <c r="I1225" s="23">
        <v>0.24</v>
      </c>
      <c r="J1225" s="109"/>
      <c r="K1225" s="132"/>
      <c r="L1225" s="147">
        <v>0.24</v>
      </c>
      <c r="M1225" s="24"/>
    </row>
    <row r="1226" spans="1:13" s="2" customFormat="1" ht="22.5" x14ac:dyDescent="0.25">
      <c r="A1226" s="20"/>
      <c r="B1226" s="21" t="s">
        <v>733</v>
      </c>
      <c r="C1226" s="183" t="s">
        <v>734</v>
      </c>
      <c r="D1226" s="183"/>
      <c r="E1226" s="183"/>
      <c r="F1226" s="22" t="s">
        <v>71</v>
      </c>
      <c r="G1226" s="17" t="s">
        <v>5902</v>
      </c>
      <c r="H1226" s="17"/>
      <c r="I1226" s="23">
        <v>0.31</v>
      </c>
      <c r="J1226" s="109"/>
      <c r="K1226" s="132"/>
      <c r="L1226" s="147">
        <v>0.31</v>
      </c>
      <c r="M1226" s="24"/>
    </row>
    <row r="1227" spans="1:13" s="2" customFormat="1" ht="22.5" x14ac:dyDescent="0.25">
      <c r="A1227" s="20"/>
      <c r="B1227" s="21" t="s">
        <v>736</v>
      </c>
      <c r="C1227" s="183" t="s">
        <v>737</v>
      </c>
      <c r="D1227" s="183"/>
      <c r="E1227" s="183"/>
      <c r="F1227" s="22" t="s">
        <v>71</v>
      </c>
      <c r="G1227" s="17" t="s">
        <v>5903</v>
      </c>
      <c r="H1227" s="17"/>
      <c r="I1227" s="23">
        <v>0.04</v>
      </c>
      <c r="J1227" s="109"/>
      <c r="K1227" s="132"/>
      <c r="L1227" s="147">
        <v>0.04</v>
      </c>
      <c r="M1227" s="24"/>
    </row>
    <row r="1228" spans="1:13" s="2" customFormat="1" ht="22.5" x14ac:dyDescent="0.25">
      <c r="A1228" s="20"/>
      <c r="B1228" s="21" t="s">
        <v>739</v>
      </c>
      <c r="C1228" s="183" t="s">
        <v>740</v>
      </c>
      <c r="D1228" s="183"/>
      <c r="E1228" s="183"/>
      <c r="F1228" s="22" t="s">
        <v>71</v>
      </c>
      <c r="G1228" s="17" t="s">
        <v>5904</v>
      </c>
      <c r="H1228" s="17"/>
      <c r="I1228" s="23">
        <v>7.69</v>
      </c>
      <c r="J1228" s="109"/>
      <c r="K1228" s="132"/>
      <c r="L1228" s="147">
        <v>7.69</v>
      </c>
      <c r="M1228" s="24"/>
    </row>
    <row r="1229" spans="1:13" s="2" customFormat="1" ht="22.5" x14ac:dyDescent="0.25">
      <c r="A1229" s="20"/>
      <c r="B1229" s="21" t="s">
        <v>2339</v>
      </c>
      <c r="C1229" s="183" t="s">
        <v>2340</v>
      </c>
      <c r="D1229" s="183"/>
      <c r="E1229" s="183"/>
      <c r="F1229" s="22" t="s">
        <v>2341</v>
      </c>
      <c r="G1229" s="17" t="s">
        <v>5905</v>
      </c>
      <c r="H1229" s="17"/>
      <c r="I1229" s="23">
        <v>1.32</v>
      </c>
      <c r="J1229" s="109"/>
      <c r="K1229" s="132"/>
      <c r="L1229" s="147">
        <v>1.32</v>
      </c>
      <c r="M1229" s="24"/>
    </row>
    <row r="1230" spans="1:13" s="2" customFormat="1" ht="22.5" x14ac:dyDescent="0.25">
      <c r="A1230" s="10" t="s">
        <v>2203</v>
      </c>
      <c r="B1230" s="11" t="s">
        <v>4614</v>
      </c>
      <c r="C1230" s="182" t="s">
        <v>4406</v>
      </c>
      <c r="D1230" s="182"/>
      <c r="E1230" s="182"/>
      <c r="F1230" s="10" t="s">
        <v>282</v>
      </c>
      <c r="G1230" s="31">
        <v>0.03</v>
      </c>
      <c r="H1230" s="31"/>
      <c r="I1230" s="13">
        <v>17</v>
      </c>
      <c r="J1230" s="72"/>
      <c r="K1230" s="131"/>
      <c r="L1230" s="72">
        <v>17</v>
      </c>
      <c r="M1230" s="13"/>
    </row>
    <row r="1231" spans="1:13" s="2" customFormat="1" ht="22.5" x14ac:dyDescent="0.25">
      <c r="A1231" s="10" t="s">
        <v>2205</v>
      </c>
      <c r="B1231" s="11" t="s">
        <v>4614</v>
      </c>
      <c r="C1231" s="182" t="s">
        <v>4408</v>
      </c>
      <c r="D1231" s="182"/>
      <c r="E1231" s="182"/>
      <c r="F1231" s="10" t="s">
        <v>817</v>
      </c>
      <c r="G1231" s="12">
        <v>1</v>
      </c>
      <c r="H1231" s="12"/>
      <c r="I1231" s="13">
        <v>134</v>
      </c>
      <c r="J1231" s="72"/>
      <c r="K1231" s="131"/>
      <c r="L1231" s="72">
        <v>134</v>
      </c>
      <c r="M1231" s="13"/>
    </row>
    <row r="1232" spans="1:13" s="2" customFormat="1" ht="15" x14ac:dyDescent="0.25">
      <c r="A1232" s="206" t="s">
        <v>3158</v>
      </c>
      <c r="B1232" s="207"/>
      <c r="C1232" s="207"/>
      <c r="D1232" s="207"/>
      <c r="E1232" s="207"/>
      <c r="F1232" s="207"/>
      <c r="G1232" s="207"/>
      <c r="H1232" s="207"/>
      <c r="I1232" s="207"/>
      <c r="J1232" s="207"/>
      <c r="K1232" s="207"/>
      <c r="L1232" s="208"/>
      <c r="M1232" s="123"/>
    </row>
    <row r="1233" spans="1:13" s="2" customFormat="1" ht="56.25" x14ac:dyDescent="0.25">
      <c r="A1233" s="10" t="s">
        <v>2214</v>
      </c>
      <c r="B1233" s="11" t="s">
        <v>2181</v>
      </c>
      <c r="C1233" s="182" t="s">
        <v>2182</v>
      </c>
      <c r="D1233" s="182"/>
      <c r="E1233" s="182"/>
      <c r="F1233" s="10" t="s">
        <v>808</v>
      </c>
      <c r="G1233" s="33">
        <v>1.26E-2</v>
      </c>
      <c r="H1233" s="33"/>
      <c r="I1233" s="13">
        <v>1340</v>
      </c>
      <c r="J1233" s="72"/>
      <c r="K1233" s="131"/>
      <c r="L1233" s="72">
        <v>78</v>
      </c>
      <c r="M1233" s="13"/>
    </row>
    <row r="1234" spans="1:13" s="2" customFormat="1" ht="15" x14ac:dyDescent="0.25">
      <c r="A1234" s="14"/>
      <c r="B1234" s="15"/>
      <c r="C1234" s="15"/>
      <c r="D1234" s="15"/>
      <c r="E1234" s="16" t="s">
        <v>18</v>
      </c>
      <c r="F1234" s="16"/>
      <c r="G1234" s="17"/>
      <c r="H1234" s="17"/>
      <c r="I1234" s="18">
        <v>3726</v>
      </c>
      <c r="J1234" s="114"/>
      <c r="K1234" s="138"/>
      <c r="L1234" s="151"/>
      <c r="M1234" s="19"/>
    </row>
    <row r="1235" spans="1:13" s="2" customFormat="1" ht="22.5" x14ac:dyDescent="0.25">
      <c r="A1235" s="20"/>
      <c r="B1235" s="21" t="s">
        <v>809</v>
      </c>
      <c r="C1235" s="183" t="s">
        <v>810</v>
      </c>
      <c r="D1235" s="183"/>
      <c r="E1235" s="183"/>
      <c r="F1235" s="22" t="s">
        <v>71</v>
      </c>
      <c r="G1235" s="17" t="s">
        <v>5906</v>
      </c>
      <c r="H1235" s="17"/>
      <c r="I1235" s="23">
        <v>1.03</v>
      </c>
      <c r="J1235" s="109"/>
      <c r="K1235" s="132"/>
      <c r="L1235" s="147">
        <v>1.03</v>
      </c>
      <c r="M1235" s="24"/>
    </row>
    <row r="1236" spans="1:13" s="2" customFormat="1" ht="22.5" x14ac:dyDescent="0.25">
      <c r="A1236" s="20"/>
      <c r="B1236" s="21" t="s">
        <v>69</v>
      </c>
      <c r="C1236" s="183" t="s">
        <v>70</v>
      </c>
      <c r="D1236" s="183"/>
      <c r="E1236" s="183"/>
      <c r="F1236" s="22" t="s">
        <v>71</v>
      </c>
      <c r="G1236" s="17" t="s">
        <v>5907</v>
      </c>
      <c r="H1236" s="17"/>
      <c r="I1236" s="23">
        <v>0.08</v>
      </c>
      <c r="J1236" s="109"/>
      <c r="K1236" s="132"/>
      <c r="L1236" s="147">
        <v>0.08</v>
      </c>
      <c r="M1236" s="24"/>
    </row>
    <row r="1237" spans="1:13" s="2" customFormat="1" ht="22.5" x14ac:dyDescent="0.25">
      <c r="A1237" s="20"/>
      <c r="B1237" s="21" t="s">
        <v>41</v>
      </c>
      <c r="C1237" s="183" t="s">
        <v>42</v>
      </c>
      <c r="D1237" s="183"/>
      <c r="E1237" s="183"/>
      <c r="F1237" s="22" t="s">
        <v>21</v>
      </c>
      <c r="G1237" s="17" t="s">
        <v>5908</v>
      </c>
      <c r="H1237" s="17"/>
      <c r="I1237" s="23">
        <v>4.72</v>
      </c>
      <c r="J1237" s="109"/>
      <c r="K1237" s="132"/>
      <c r="L1237" s="147">
        <v>4.72</v>
      </c>
      <c r="M1237" s="24"/>
    </row>
    <row r="1238" spans="1:13" s="2" customFormat="1" ht="22.5" x14ac:dyDescent="0.25">
      <c r="A1238" s="20"/>
      <c r="B1238" s="21" t="s">
        <v>778</v>
      </c>
      <c r="C1238" s="183" t="s">
        <v>24</v>
      </c>
      <c r="D1238" s="183"/>
      <c r="E1238" s="183"/>
      <c r="F1238" s="22" t="s">
        <v>71</v>
      </c>
      <c r="G1238" s="17" t="s">
        <v>5909</v>
      </c>
      <c r="H1238" s="17"/>
      <c r="I1238" s="23">
        <v>2.95</v>
      </c>
      <c r="J1238" s="109"/>
      <c r="K1238" s="132"/>
      <c r="L1238" s="147">
        <v>2.95</v>
      </c>
      <c r="M1238" s="24"/>
    </row>
    <row r="1239" spans="1:13" s="2" customFormat="1" ht="22.5" x14ac:dyDescent="0.25">
      <c r="A1239" s="25" t="s">
        <v>344</v>
      </c>
      <c r="B1239" s="26" t="s">
        <v>815</v>
      </c>
      <c r="C1239" s="186" t="s">
        <v>816</v>
      </c>
      <c r="D1239" s="186"/>
      <c r="E1239" s="186"/>
      <c r="F1239" s="27" t="s">
        <v>817</v>
      </c>
      <c r="G1239" s="28" t="s">
        <v>347</v>
      </c>
      <c r="H1239" s="28"/>
      <c r="I1239" s="29">
        <v>0</v>
      </c>
      <c r="J1239" s="110"/>
      <c r="K1239" s="133"/>
      <c r="L1239" s="148">
        <v>0</v>
      </c>
      <c r="M1239" s="30"/>
    </row>
    <row r="1240" spans="1:13" s="2" customFormat="1" ht="22.5" x14ac:dyDescent="0.25">
      <c r="A1240" s="25" t="s">
        <v>76</v>
      </c>
      <c r="B1240" s="26" t="s">
        <v>818</v>
      </c>
      <c r="C1240" s="186" t="s">
        <v>819</v>
      </c>
      <c r="D1240" s="186"/>
      <c r="E1240" s="186"/>
      <c r="F1240" s="27" t="s">
        <v>817</v>
      </c>
      <c r="G1240" s="28" t="s">
        <v>5910</v>
      </c>
      <c r="H1240" s="28"/>
      <c r="I1240" s="29">
        <v>0</v>
      </c>
      <c r="J1240" s="110"/>
      <c r="K1240" s="133"/>
      <c r="L1240" s="148">
        <v>0</v>
      </c>
      <c r="M1240" s="30"/>
    </row>
    <row r="1241" spans="1:13" s="2" customFormat="1" ht="22.5" x14ac:dyDescent="0.25">
      <c r="A1241" s="25" t="s">
        <v>344</v>
      </c>
      <c r="B1241" s="26" t="s">
        <v>821</v>
      </c>
      <c r="C1241" s="186" t="s">
        <v>822</v>
      </c>
      <c r="D1241" s="186"/>
      <c r="E1241" s="186"/>
      <c r="F1241" s="27" t="s">
        <v>79</v>
      </c>
      <c r="G1241" s="28" t="s">
        <v>347</v>
      </c>
      <c r="H1241" s="28"/>
      <c r="I1241" s="29">
        <v>0</v>
      </c>
      <c r="J1241" s="110"/>
      <c r="K1241" s="133"/>
      <c r="L1241" s="148">
        <v>0</v>
      </c>
      <c r="M1241" s="30"/>
    </row>
    <row r="1242" spans="1:13" s="2" customFormat="1" ht="22.5" x14ac:dyDescent="0.25">
      <c r="A1242" s="25" t="s">
        <v>344</v>
      </c>
      <c r="B1242" s="26" t="s">
        <v>366</v>
      </c>
      <c r="C1242" s="186" t="s">
        <v>367</v>
      </c>
      <c r="D1242" s="186"/>
      <c r="E1242" s="186"/>
      <c r="F1242" s="27" t="s">
        <v>21</v>
      </c>
      <c r="G1242" s="28" t="s">
        <v>347</v>
      </c>
      <c r="H1242" s="28"/>
      <c r="I1242" s="29">
        <v>0</v>
      </c>
      <c r="J1242" s="110"/>
      <c r="K1242" s="133"/>
      <c r="L1242" s="148">
        <v>0</v>
      </c>
      <c r="M1242" s="30"/>
    </row>
    <row r="1243" spans="1:13" s="2" customFormat="1" ht="22.5" x14ac:dyDescent="0.25">
      <c r="A1243" s="25" t="s">
        <v>344</v>
      </c>
      <c r="B1243" s="26" t="s">
        <v>823</v>
      </c>
      <c r="C1243" s="186" t="s">
        <v>824</v>
      </c>
      <c r="D1243" s="186"/>
      <c r="E1243" s="186"/>
      <c r="F1243" s="27" t="s">
        <v>79</v>
      </c>
      <c r="G1243" s="28" t="s">
        <v>347</v>
      </c>
      <c r="H1243" s="28"/>
      <c r="I1243" s="29">
        <v>0</v>
      </c>
      <c r="J1243" s="110"/>
      <c r="K1243" s="133"/>
      <c r="L1243" s="148">
        <v>0</v>
      </c>
      <c r="M1243" s="30"/>
    </row>
    <row r="1244" spans="1:13" s="2" customFormat="1" ht="22.5" x14ac:dyDescent="0.25">
      <c r="A1244" s="25" t="s">
        <v>344</v>
      </c>
      <c r="B1244" s="26" t="s">
        <v>825</v>
      </c>
      <c r="C1244" s="186" t="s">
        <v>826</v>
      </c>
      <c r="D1244" s="186"/>
      <c r="E1244" s="186"/>
      <c r="F1244" s="27" t="s">
        <v>79</v>
      </c>
      <c r="G1244" s="28" t="s">
        <v>347</v>
      </c>
      <c r="H1244" s="28"/>
      <c r="I1244" s="29">
        <v>0</v>
      </c>
      <c r="J1244" s="110"/>
      <c r="K1244" s="133"/>
      <c r="L1244" s="148">
        <v>0</v>
      </c>
      <c r="M1244" s="30"/>
    </row>
    <row r="1245" spans="1:13" s="2" customFormat="1" ht="22.5" x14ac:dyDescent="0.25">
      <c r="A1245" s="20"/>
      <c r="B1245" s="21" t="s">
        <v>784</v>
      </c>
      <c r="C1245" s="183" t="s">
        <v>785</v>
      </c>
      <c r="D1245" s="183"/>
      <c r="E1245" s="183"/>
      <c r="F1245" s="22" t="s">
        <v>71</v>
      </c>
      <c r="G1245" s="17" t="s">
        <v>5911</v>
      </c>
      <c r="H1245" s="17"/>
      <c r="I1245" s="23">
        <v>0.22</v>
      </c>
      <c r="J1245" s="109"/>
      <c r="K1245" s="132"/>
      <c r="L1245" s="147">
        <v>0.22</v>
      </c>
      <c r="M1245" s="24"/>
    </row>
    <row r="1246" spans="1:13" s="2" customFormat="1" ht="22.5" x14ac:dyDescent="0.25">
      <c r="A1246" s="10" t="s">
        <v>2217</v>
      </c>
      <c r="B1246" s="11" t="s">
        <v>5735</v>
      </c>
      <c r="C1246" s="182" t="s">
        <v>4558</v>
      </c>
      <c r="D1246" s="182"/>
      <c r="E1246" s="182"/>
      <c r="F1246" s="10" t="s">
        <v>165</v>
      </c>
      <c r="G1246" s="12">
        <v>2</v>
      </c>
      <c r="H1246" s="12"/>
      <c r="I1246" s="13">
        <v>949</v>
      </c>
      <c r="J1246" s="72"/>
      <c r="K1246" s="131"/>
      <c r="L1246" s="72">
        <v>949</v>
      </c>
      <c r="M1246" s="13"/>
    </row>
    <row r="1247" spans="1:13" s="2" customFormat="1" ht="56.25" x14ac:dyDescent="0.25">
      <c r="A1247" s="10" t="s">
        <v>2219</v>
      </c>
      <c r="B1247" s="11" t="s">
        <v>806</v>
      </c>
      <c r="C1247" s="182" t="s">
        <v>807</v>
      </c>
      <c r="D1247" s="182"/>
      <c r="E1247" s="182"/>
      <c r="F1247" s="10" t="s">
        <v>808</v>
      </c>
      <c r="G1247" s="33">
        <v>8.2000000000000007E-3</v>
      </c>
      <c r="H1247" s="33"/>
      <c r="I1247" s="13">
        <v>797</v>
      </c>
      <c r="J1247" s="72"/>
      <c r="K1247" s="131"/>
      <c r="L1247" s="72">
        <v>46</v>
      </c>
      <c r="M1247" s="13"/>
    </row>
    <row r="1248" spans="1:13" s="2" customFormat="1" ht="15" x14ac:dyDescent="0.25">
      <c r="A1248" s="14"/>
      <c r="B1248" s="15"/>
      <c r="C1248" s="15"/>
      <c r="D1248" s="15"/>
      <c r="E1248" s="16" t="s">
        <v>18</v>
      </c>
      <c r="F1248" s="16"/>
      <c r="G1248" s="17"/>
      <c r="H1248" s="17"/>
      <c r="I1248" s="18">
        <v>2220</v>
      </c>
      <c r="J1248" s="114"/>
      <c r="K1248" s="138"/>
      <c r="L1248" s="151"/>
      <c r="M1248" s="19"/>
    </row>
    <row r="1249" spans="1:13" s="2" customFormat="1" ht="22.5" x14ac:dyDescent="0.25">
      <c r="A1249" s="20"/>
      <c r="B1249" s="21" t="s">
        <v>809</v>
      </c>
      <c r="C1249" s="183" t="s">
        <v>810</v>
      </c>
      <c r="D1249" s="183"/>
      <c r="E1249" s="183"/>
      <c r="F1249" s="22" t="s">
        <v>71</v>
      </c>
      <c r="G1249" s="17" t="s">
        <v>5912</v>
      </c>
      <c r="H1249" s="17"/>
      <c r="I1249" s="23">
        <v>0.67</v>
      </c>
      <c r="J1249" s="109"/>
      <c r="K1249" s="132"/>
      <c r="L1249" s="147">
        <v>0.67</v>
      </c>
      <c r="M1249" s="24"/>
    </row>
    <row r="1250" spans="1:13" s="2" customFormat="1" ht="22.5" x14ac:dyDescent="0.25">
      <c r="A1250" s="20"/>
      <c r="B1250" s="21" t="s">
        <v>69</v>
      </c>
      <c r="C1250" s="183" t="s">
        <v>70</v>
      </c>
      <c r="D1250" s="183"/>
      <c r="E1250" s="183"/>
      <c r="F1250" s="22" t="s">
        <v>71</v>
      </c>
      <c r="G1250" s="17" t="s">
        <v>5913</v>
      </c>
      <c r="H1250" s="17"/>
      <c r="I1250" s="23">
        <v>0.05</v>
      </c>
      <c r="J1250" s="109"/>
      <c r="K1250" s="132"/>
      <c r="L1250" s="147">
        <v>0.05</v>
      </c>
      <c r="M1250" s="24"/>
    </row>
    <row r="1251" spans="1:13" s="2" customFormat="1" ht="22.5" x14ac:dyDescent="0.25">
      <c r="A1251" s="20"/>
      <c r="B1251" s="21" t="s">
        <v>41</v>
      </c>
      <c r="C1251" s="183" t="s">
        <v>42</v>
      </c>
      <c r="D1251" s="183"/>
      <c r="E1251" s="183"/>
      <c r="F1251" s="22" t="s">
        <v>21</v>
      </c>
      <c r="G1251" s="17" t="s">
        <v>5914</v>
      </c>
      <c r="H1251" s="17"/>
      <c r="I1251" s="23">
        <v>3.07</v>
      </c>
      <c r="J1251" s="109"/>
      <c r="K1251" s="132"/>
      <c r="L1251" s="147">
        <v>3.07</v>
      </c>
      <c r="M1251" s="24"/>
    </row>
    <row r="1252" spans="1:13" s="2" customFormat="1" ht="22.5" x14ac:dyDescent="0.25">
      <c r="A1252" s="20"/>
      <c r="B1252" s="21" t="s">
        <v>778</v>
      </c>
      <c r="C1252" s="183" t="s">
        <v>24</v>
      </c>
      <c r="D1252" s="183"/>
      <c r="E1252" s="183"/>
      <c r="F1252" s="22" t="s">
        <v>71</v>
      </c>
      <c r="G1252" s="17" t="s">
        <v>5915</v>
      </c>
      <c r="H1252" s="17"/>
      <c r="I1252" s="23">
        <v>1.41</v>
      </c>
      <c r="J1252" s="109"/>
      <c r="K1252" s="132"/>
      <c r="L1252" s="147">
        <v>1.41</v>
      </c>
      <c r="M1252" s="24"/>
    </row>
    <row r="1253" spans="1:13" s="2" customFormat="1" ht="22.5" x14ac:dyDescent="0.25">
      <c r="A1253" s="25" t="s">
        <v>344</v>
      </c>
      <c r="B1253" s="26" t="s">
        <v>815</v>
      </c>
      <c r="C1253" s="186" t="s">
        <v>816</v>
      </c>
      <c r="D1253" s="186"/>
      <c r="E1253" s="186"/>
      <c r="F1253" s="27" t="s">
        <v>817</v>
      </c>
      <c r="G1253" s="28" t="s">
        <v>347</v>
      </c>
      <c r="H1253" s="28"/>
      <c r="I1253" s="29">
        <v>0</v>
      </c>
      <c r="J1253" s="110"/>
      <c r="K1253" s="133"/>
      <c r="L1253" s="148">
        <v>0</v>
      </c>
      <c r="M1253" s="30"/>
    </row>
    <row r="1254" spans="1:13" s="2" customFormat="1" ht="22.5" x14ac:dyDescent="0.25">
      <c r="A1254" s="25" t="s">
        <v>76</v>
      </c>
      <c r="B1254" s="26" t="s">
        <v>818</v>
      </c>
      <c r="C1254" s="186" t="s">
        <v>819</v>
      </c>
      <c r="D1254" s="186"/>
      <c r="E1254" s="186"/>
      <c r="F1254" s="27" t="s">
        <v>817</v>
      </c>
      <c r="G1254" s="28" t="s">
        <v>5916</v>
      </c>
      <c r="H1254" s="28"/>
      <c r="I1254" s="29">
        <v>0</v>
      </c>
      <c r="J1254" s="110"/>
      <c r="K1254" s="133"/>
      <c r="L1254" s="148">
        <v>0</v>
      </c>
      <c r="M1254" s="30"/>
    </row>
    <row r="1255" spans="1:13" s="2" customFormat="1" ht="22.5" x14ac:dyDescent="0.25">
      <c r="A1255" s="25" t="s">
        <v>344</v>
      </c>
      <c r="B1255" s="26" t="s">
        <v>821</v>
      </c>
      <c r="C1255" s="186" t="s">
        <v>822</v>
      </c>
      <c r="D1255" s="186"/>
      <c r="E1255" s="186"/>
      <c r="F1255" s="27" t="s">
        <v>79</v>
      </c>
      <c r="G1255" s="28" t="s">
        <v>347</v>
      </c>
      <c r="H1255" s="28"/>
      <c r="I1255" s="29">
        <v>0</v>
      </c>
      <c r="J1255" s="110"/>
      <c r="K1255" s="133"/>
      <c r="L1255" s="148">
        <v>0</v>
      </c>
      <c r="M1255" s="30"/>
    </row>
    <row r="1256" spans="1:13" s="2" customFormat="1" ht="22.5" x14ac:dyDescent="0.25">
      <c r="A1256" s="25" t="s">
        <v>344</v>
      </c>
      <c r="B1256" s="26" t="s">
        <v>366</v>
      </c>
      <c r="C1256" s="186" t="s">
        <v>367</v>
      </c>
      <c r="D1256" s="186"/>
      <c r="E1256" s="186"/>
      <c r="F1256" s="27" t="s">
        <v>21</v>
      </c>
      <c r="G1256" s="28" t="s">
        <v>347</v>
      </c>
      <c r="H1256" s="28"/>
      <c r="I1256" s="29">
        <v>0</v>
      </c>
      <c r="J1256" s="110"/>
      <c r="K1256" s="133"/>
      <c r="L1256" s="148">
        <v>0</v>
      </c>
      <c r="M1256" s="30"/>
    </row>
    <row r="1257" spans="1:13" s="2" customFormat="1" ht="22.5" x14ac:dyDescent="0.25">
      <c r="A1257" s="25" t="s">
        <v>344</v>
      </c>
      <c r="B1257" s="26" t="s">
        <v>823</v>
      </c>
      <c r="C1257" s="186" t="s">
        <v>824</v>
      </c>
      <c r="D1257" s="186"/>
      <c r="E1257" s="186"/>
      <c r="F1257" s="27" t="s">
        <v>79</v>
      </c>
      <c r="G1257" s="28" t="s">
        <v>347</v>
      </c>
      <c r="H1257" s="28"/>
      <c r="I1257" s="29">
        <v>0</v>
      </c>
      <c r="J1257" s="110"/>
      <c r="K1257" s="133"/>
      <c r="L1257" s="148">
        <v>0</v>
      </c>
      <c r="M1257" s="30"/>
    </row>
    <row r="1258" spans="1:13" s="2" customFormat="1" ht="22.5" x14ac:dyDescent="0.25">
      <c r="A1258" s="25" t="s">
        <v>344</v>
      </c>
      <c r="B1258" s="26" t="s">
        <v>825</v>
      </c>
      <c r="C1258" s="186" t="s">
        <v>826</v>
      </c>
      <c r="D1258" s="186"/>
      <c r="E1258" s="186"/>
      <c r="F1258" s="27" t="s">
        <v>79</v>
      </c>
      <c r="G1258" s="28" t="s">
        <v>347</v>
      </c>
      <c r="H1258" s="28"/>
      <c r="I1258" s="29">
        <v>0</v>
      </c>
      <c r="J1258" s="110"/>
      <c r="K1258" s="133"/>
      <c r="L1258" s="148">
        <v>0</v>
      </c>
      <c r="M1258" s="30"/>
    </row>
    <row r="1259" spans="1:13" s="2" customFormat="1" ht="22.5" x14ac:dyDescent="0.25">
      <c r="A1259" s="20"/>
      <c r="B1259" s="21" t="s">
        <v>784</v>
      </c>
      <c r="C1259" s="183" t="s">
        <v>785</v>
      </c>
      <c r="D1259" s="183"/>
      <c r="E1259" s="183"/>
      <c r="F1259" s="22" t="s">
        <v>71</v>
      </c>
      <c r="G1259" s="17" t="s">
        <v>5917</v>
      </c>
      <c r="H1259" s="17"/>
      <c r="I1259" s="23">
        <v>0.14000000000000001</v>
      </c>
      <c r="J1259" s="109"/>
      <c r="K1259" s="132"/>
      <c r="L1259" s="147">
        <v>0.14000000000000001</v>
      </c>
      <c r="M1259" s="24"/>
    </row>
    <row r="1260" spans="1:13" s="2" customFormat="1" ht="22.5" x14ac:dyDescent="0.25">
      <c r="A1260" s="10" t="s">
        <v>2221</v>
      </c>
      <c r="B1260" s="11" t="s">
        <v>5735</v>
      </c>
      <c r="C1260" s="182" t="s">
        <v>4376</v>
      </c>
      <c r="D1260" s="182"/>
      <c r="E1260" s="182"/>
      <c r="F1260" s="10" t="s">
        <v>165</v>
      </c>
      <c r="G1260" s="32">
        <v>0.5</v>
      </c>
      <c r="H1260" s="32"/>
      <c r="I1260" s="13">
        <v>518</v>
      </c>
      <c r="J1260" s="72"/>
      <c r="K1260" s="131"/>
      <c r="L1260" s="72">
        <v>518</v>
      </c>
      <c r="M1260" s="13"/>
    </row>
    <row r="1261" spans="1:13" s="2" customFormat="1" ht="22.5" x14ac:dyDescent="0.25">
      <c r="A1261" s="10" t="s">
        <v>2223</v>
      </c>
      <c r="B1261" s="11" t="s">
        <v>5726</v>
      </c>
      <c r="C1261" s="182" t="s">
        <v>5918</v>
      </c>
      <c r="D1261" s="182"/>
      <c r="E1261" s="182"/>
      <c r="F1261" s="10" t="s">
        <v>35</v>
      </c>
      <c r="G1261" s="12">
        <v>1</v>
      </c>
      <c r="H1261" s="12"/>
      <c r="I1261" s="13">
        <v>485</v>
      </c>
      <c r="J1261" s="72"/>
      <c r="K1261" s="131"/>
      <c r="L1261" s="72">
        <v>485</v>
      </c>
      <c r="M1261" s="13"/>
    </row>
    <row r="1262" spans="1:13" s="2" customFormat="1" ht="56.25" x14ac:dyDescent="0.25">
      <c r="A1262" s="10" t="s">
        <v>2226</v>
      </c>
      <c r="B1262" s="11" t="s">
        <v>960</v>
      </c>
      <c r="C1262" s="182" t="s">
        <v>4572</v>
      </c>
      <c r="D1262" s="182"/>
      <c r="E1262" s="182"/>
      <c r="F1262" s="10" t="s">
        <v>808</v>
      </c>
      <c r="G1262" s="33">
        <v>1.09E-2</v>
      </c>
      <c r="H1262" s="33"/>
      <c r="I1262" s="13">
        <v>1406</v>
      </c>
      <c r="J1262" s="72"/>
      <c r="K1262" s="131"/>
      <c r="L1262" s="72">
        <v>210</v>
      </c>
      <c r="M1262" s="13"/>
    </row>
    <row r="1263" spans="1:13" s="2" customFormat="1" ht="15" x14ac:dyDescent="0.25">
      <c r="A1263" s="14"/>
      <c r="B1263" s="15"/>
      <c r="C1263" s="15"/>
      <c r="D1263" s="15"/>
      <c r="E1263" s="16" t="s">
        <v>18</v>
      </c>
      <c r="F1263" s="16"/>
      <c r="G1263" s="17"/>
      <c r="H1263" s="17"/>
      <c r="I1263" s="18">
        <v>3672</v>
      </c>
      <c r="J1263" s="114"/>
      <c r="K1263" s="138"/>
      <c r="L1263" s="151"/>
      <c r="M1263" s="19"/>
    </row>
    <row r="1264" spans="1:13" s="2" customFormat="1" ht="22.5" x14ac:dyDescent="0.25">
      <c r="A1264" s="20"/>
      <c r="B1264" s="21" t="s">
        <v>69</v>
      </c>
      <c r="C1264" s="183" t="s">
        <v>70</v>
      </c>
      <c r="D1264" s="183"/>
      <c r="E1264" s="183"/>
      <c r="F1264" s="22" t="s">
        <v>71</v>
      </c>
      <c r="G1264" s="17" t="s">
        <v>5919</v>
      </c>
      <c r="H1264" s="17"/>
      <c r="I1264" s="23">
        <v>7.0000000000000007E-2</v>
      </c>
      <c r="J1264" s="109"/>
      <c r="K1264" s="132"/>
      <c r="L1264" s="147">
        <v>7.0000000000000007E-2</v>
      </c>
      <c r="M1264" s="24"/>
    </row>
    <row r="1265" spans="1:13" s="2" customFormat="1" ht="22.5" x14ac:dyDescent="0.25">
      <c r="A1265" s="20"/>
      <c r="B1265" s="21" t="s">
        <v>41</v>
      </c>
      <c r="C1265" s="183" t="s">
        <v>42</v>
      </c>
      <c r="D1265" s="183"/>
      <c r="E1265" s="183"/>
      <c r="F1265" s="22" t="s">
        <v>21</v>
      </c>
      <c r="G1265" s="17" t="s">
        <v>5920</v>
      </c>
      <c r="H1265" s="17"/>
      <c r="I1265" s="23">
        <v>4.08</v>
      </c>
      <c r="J1265" s="109"/>
      <c r="K1265" s="132"/>
      <c r="L1265" s="147">
        <v>4.08</v>
      </c>
      <c r="M1265" s="24"/>
    </row>
    <row r="1266" spans="1:13" s="2" customFormat="1" ht="22.5" x14ac:dyDescent="0.25">
      <c r="A1266" s="20"/>
      <c r="B1266" s="21" t="s">
        <v>778</v>
      </c>
      <c r="C1266" s="183" t="s">
        <v>24</v>
      </c>
      <c r="D1266" s="183"/>
      <c r="E1266" s="183"/>
      <c r="F1266" s="22" t="s">
        <v>71</v>
      </c>
      <c r="G1266" s="17" t="s">
        <v>5921</v>
      </c>
      <c r="H1266" s="17"/>
      <c r="I1266" s="23">
        <v>2.56</v>
      </c>
      <c r="J1266" s="109"/>
      <c r="K1266" s="132"/>
      <c r="L1266" s="147">
        <v>2.56</v>
      </c>
      <c r="M1266" s="24"/>
    </row>
    <row r="1267" spans="1:13" s="2" customFormat="1" ht="22.5" x14ac:dyDescent="0.25">
      <c r="A1267" s="20"/>
      <c r="B1267" s="21" t="s">
        <v>965</v>
      </c>
      <c r="C1267" s="183" t="s">
        <v>966</v>
      </c>
      <c r="D1267" s="183"/>
      <c r="E1267" s="183"/>
      <c r="F1267" s="22" t="s">
        <v>21</v>
      </c>
      <c r="G1267" s="17" t="s">
        <v>5922</v>
      </c>
      <c r="H1267" s="17"/>
      <c r="I1267" s="23">
        <v>13.92</v>
      </c>
      <c r="J1267" s="109"/>
      <c r="K1267" s="132"/>
      <c r="L1267" s="147">
        <v>13.92</v>
      </c>
      <c r="M1267" s="24"/>
    </row>
    <row r="1268" spans="1:13" s="2" customFormat="1" ht="22.5" x14ac:dyDescent="0.25">
      <c r="A1268" s="20"/>
      <c r="B1268" s="21" t="s">
        <v>968</v>
      </c>
      <c r="C1268" s="183" t="s">
        <v>969</v>
      </c>
      <c r="D1268" s="183"/>
      <c r="E1268" s="183"/>
      <c r="F1268" s="22" t="s">
        <v>21</v>
      </c>
      <c r="G1268" s="17" t="s">
        <v>5923</v>
      </c>
      <c r="H1268" s="17"/>
      <c r="I1268" s="23">
        <v>3.69</v>
      </c>
      <c r="J1268" s="109"/>
      <c r="K1268" s="132"/>
      <c r="L1268" s="147">
        <v>3.69</v>
      </c>
      <c r="M1268" s="24"/>
    </row>
    <row r="1269" spans="1:13" s="2" customFormat="1" ht="22.5" x14ac:dyDescent="0.25">
      <c r="A1269" s="25" t="s">
        <v>344</v>
      </c>
      <c r="B1269" s="26" t="s">
        <v>815</v>
      </c>
      <c r="C1269" s="186" t="s">
        <v>816</v>
      </c>
      <c r="D1269" s="186"/>
      <c r="E1269" s="186"/>
      <c r="F1269" s="27" t="s">
        <v>817</v>
      </c>
      <c r="G1269" s="28" t="s">
        <v>347</v>
      </c>
      <c r="H1269" s="28"/>
      <c r="I1269" s="29">
        <v>0</v>
      </c>
      <c r="J1269" s="110"/>
      <c r="K1269" s="133"/>
      <c r="L1269" s="148">
        <v>0</v>
      </c>
      <c r="M1269" s="30"/>
    </row>
    <row r="1270" spans="1:13" s="2" customFormat="1" ht="22.5" x14ac:dyDescent="0.25">
      <c r="A1270" s="25" t="s">
        <v>76</v>
      </c>
      <c r="B1270" s="26" t="s">
        <v>818</v>
      </c>
      <c r="C1270" s="186" t="s">
        <v>819</v>
      </c>
      <c r="D1270" s="186"/>
      <c r="E1270" s="186"/>
      <c r="F1270" s="27" t="s">
        <v>817</v>
      </c>
      <c r="G1270" s="28" t="s">
        <v>5924</v>
      </c>
      <c r="H1270" s="28"/>
      <c r="I1270" s="29">
        <v>0</v>
      </c>
      <c r="J1270" s="110"/>
      <c r="K1270" s="133"/>
      <c r="L1270" s="148">
        <v>0</v>
      </c>
      <c r="M1270" s="30"/>
    </row>
    <row r="1271" spans="1:13" s="2" customFormat="1" ht="22.5" x14ac:dyDescent="0.25">
      <c r="A1271" s="25" t="s">
        <v>344</v>
      </c>
      <c r="B1271" s="26" t="s">
        <v>821</v>
      </c>
      <c r="C1271" s="186" t="s">
        <v>822</v>
      </c>
      <c r="D1271" s="186"/>
      <c r="E1271" s="186"/>
      <c r="F1271" s="27" t="s">
        <v>79</v>
      </c>
      <c r="G1271" s="28" t="s">
        <v>347</v>
      </c>
      <c r="H1271" s="28"/>
      <c r="I1271" s="29">
        <v>0</v>
      </c>
      <c r="J1271" s="110"/>
      <c r="K1271" s="133"/>
      <c r="L1271" s="148">
        <v>0</v>
      </c>
      <c r="M1271" s="30"/>
    </row>
    <row r="1272" spans="1:13" s="2" customFormat="1" ht="22.5" x14ac:dyDescent="0.25">
      <c r="A1272" s="25" t="s">
        <v>344</v>
      </c>
      <c r="B1272" s="26" t="s">
        <v>366</v>
      </c>
      <c r="C1272" s="186" t="s">
        <v>367</v>
      </c>
      <c r="D1272" s="186"/>
      <c r="E1272" s="186"/>
      <c r="F1272" s="27" t="s">
        <v>21</v>
      </c>
      <c r="G1272" s="28" t="s">
        <v>347</v>
      </c>
      <c r="H1272" s="28"/>
      <c r="I1272" s="29">
        <v>0</v>
      </c>
      <c r="J1272" s="110"/>
      <c r="K1272" s="133"/>
      <c r="L1272" s="148">
        <v>0</v>
      </c>
      <c r="M1272" s="30"/>
    </row>
    <row r="1273" spans="1:13" s="2" customFormat="1" ht="22.5" x14ac:dyDescent="0.25">
      <c r="A1273" s="25" t="s">
        <v>344</v>
      </c>
      <c r="B1273" s="26" t="s">
        <v>823</v>
      </c>
      <c r="C1273" s="186" t="s">
        <v>824</v>
      </c>
      <c r="D1273" s="186"/>
      <c r="E1273" s="186"/>
      <c r="F1273" s="27" t="s">
        <v>79</v>
      </c>
      <c r="G1273" s="28" t="s">
        <v>347</v>
      </c>
      <c r="H1273" s="28"/>
      <c r="I1273" s="29">
        <v>0</v>
      </c>
      <c r="J1273" s="110"/>
      <c r="K1273" s="133"/>
      <c r="L1273" s="148">
        <v>0</v>
      </c>
      <c r="M1273" s="30"/>
    </row>
    <row r="1274" spans="1:13" s="2" customFormat="1" ht="22.5" x14ac:dyDescent="0.25">
      <c r="A1274" s="25" t="s">
        <v>344</v>
      </c>
      <c r="B1274" s="26" t="s">
        <v>825</v>
      </c>
      <c r="C1274" s="186" t="s">
        <v>826</v>
      </c>
      <c r="D1274" s="186"/>
      <c r="E1274" s="186"/>
      <c r="F1274" s="27" t="s">
        <v>79</v>
      </c>
      <c r="G1274" s="28" t="s">
        <v>347</v>
      </c>
      <c r="H1274" s="28"/>
      <c r="I1274" s="29">
        <v>0</v>
      </c>
      <c r="J1274" s="110"/>
      <c r="K1274" s="133"/>
      <c r="L1274" s="148">
        <v>0</v>
      </c>
      <c r="M1274" s="30"/>
    </row>
    <row r="1275" spans="1:13" s="2" customFormat="1" ht="22.5" x14ac:dyDescent="0.25">
      <c r="A1275" s="10" t="s">
        <v>2228</v>
      </c>
      <c r="B1275" s="11" t="s">
        <v>5735</v>
      </c>
      <c r="C1275" s="182" t="s">
        <v>3522</v>
      </c>
      <c r="D1275" s="182"/>
      <c r="E1275" s="182"/>
      <c r="F1275" s="10" t="s">
        <v>165</v>
      </c>
      <c r="G1275" s="32">
        <v>0.7</v>
      </c>
      <c r="H1275" s="32"/>
      <c r="I1275" s="13">
        <v>12176</v>
      </c>
      <c r="J1275" s="72"/>
      <c r="K1275" s="131"/>
      <c r="L1275" s="72">
        <v>12176</v>
      </c>
      <c r="M1275" s="13"/>
    </row>
    <row r="1276" spans="1:13" s="2" customFormat="1" ht="22.5" x14ac:dyDescent="0.25">
      <c r="A1276" s="10" t="s">
        <v>2230</v>
      </c>
      <c r="B1276" s="11" t="s">
        <v>5726</v>
      </c>
      <c r="C1276" s="182" t="s">
        <v>5925</v>
      </c>
      <c r="D1276" s="182"/>
      <c r="E1276" s="182"/>
      <c r="F1276" s="10" t="s">
        <v>35</v>
      </c>
      <c r="G1276" s="12">
        <v>1</v>
      </c>
      <c r="H1276" s="12"/>
      <c r="I1276" s="13">
        <v>17004</v>
      </c>
      <c r="J1276" s="72"/>
      <c r="K1276" s="131"/>
      <c r="L1276" s="72">
        <v>17004</v>
      </c>
      <c r="M1276" s="13"/>
    </row>
    <row r="1277" spans="1:13" s="2" customFormat="1" ht="22.5" x14ac:dyDescent="0.25">
      <c r="A1277" s="10" t="s">
        <v>2232</v>
      </c>
      <c r="B1277" s="11" t="s">
        <v>5726</v>
      </c>
      <c r="C1277" s="182" t="s">
        <v>5926</v>
      </c>
      <c r="D1277" s="182"/>
      <c r="E1277" s="182"/>
      <c r="F1277" s="10" t="s">
        <v>35</v>
      </c>
      <c r="G1277" s="12">
        <v>1</v>
      </c>
      <c r="H1277" s="12"/>
      <c r="I1277" s="13">
        <v>573</v>
      </c>
      <c r="J1277" s="72"/>
      <c r="K1277" s="131"/>
      <c r="L1277" s="72">
        <v>573</v>
      </c>
      <c r="M1277" s="13"/>
    </row>
    <row r="1278" spans="1:13" s="2" customFormat="1" ht="15" x14ac:dyDescent="0.25">
      <c r="A1278" s="10" t="s">
        <v>2234</v>
      </c>
      <c r="B1278" s="11" t="s">
        <v>834</v>
      </c>
      <c r="C1278" s="182" t="s">
        <v>835</v>
      </c>
      <c r="D1278" s="182"/>
      <c r="E1278" s="182"/>
      <c r="F1278" s="10" t="s">
        <v>71</v>
      </c>
      <c r="G1278" s="36">
        <v>5.0000000000000001E-3</v>
      </c>
      <c r="H1278" s="36"/>
      <c r="I1278" s="13">
        <v>498</v>
      </c>
      <c r="J1278" s="72"/>
      <c r="K1278" s="131"/>
      <c r="L1278" s="72">
        <v>498</v>
      </c>
      <c r="M1278" s="13"/>
    </row>
    <row r="1279" spans="1:13" s="2" customFormat="1" ht="22.5" x14ac:dyDescent="0.25">
      <c r="A1279" s="10" t="s">
        <v>2243</v>
      </c>
      <c r="B1279" s="11" t="s">
        <v>2333</v>
      </c>
      <c r="C1279" s="182" t="s">
        <v>2568</v>
      </c>
      <c r="D1279" s="182"/>
      <c r="E1279" s="182"/>
      <c r="F1279" s="10" t="s">
        <v>726</v>
      </c>
      <c r="G1279" s="31">
        <v>0.03</v>
      </c>
      <c r="H1279" s="31"/>
      <c r="I1279" s="13">
        <v>465</v>
      </c>
      <c r="J1279" s="72"/>
      <c r="K1279" s="131"/>
      <c r="L1279" s="72">
        <v>84</v>
      </c>
      <c r="M1279" s="13"/>
    </row>
    <row r="1280" spans="1:13" s="2" customFormat="1" ht="15" x14ac:dyDescent="0.25">
      <c r="A1280" s="14"/>
      <c r="B1280" s="15"/>
      <c r="C1280" s="15"/>
      <c r="D1280" s="15"/>
      <c r="E1280" s="16" t="s">
        <v>18</v>
      </c>
      <c r="F1280" s="16"/>
      <c r="G1280" s="17"/>
      <c r="H1280" s="17"/>
      <c r="I1280" s="18">
        <v>998</v>
      </c>
      <c r="J1280" s="114"/>
      <c r="K1280" s="138"/>
      <c r="L1280" s="151"/>
      <c r="M1280" s="19"/>
    </row>
    <row r="1281" spans="1:13" s="2" customFormat="1" ht="22.5" x14ac:dyDescent="0.25">
      <c r="A1281" s="20"/>
      <c r="B1281" s="21" t="s">
        <v>730</v>
      </c>
      <c r="C1281" s="183" t="s">
        <v>731</v>
      </c>
      <c r="D1281" s="183"/>
      <c r="E1281" s="183"/>
      <c r="F1281" s="22" t="s">
        <v>71</v>
      </c>
      <c r="G1281" s="17" t="s">
        <v>5501</v>
      </c>
      <c r="H1281" s="17"/>
      <c r="I1281" s="23">
        <v>0.24</v>
      </c>
      <c r="J1281" s="109"/>
      <c r="K1281" s="132"/>
      <c r="L1281" s="147">
        <v>0.24</v>
      </c>
      <c r="M1281" s="24"/>
    </row>
    <row r="1282" spans="1:13" s="2" customFormat="1" ht="22.5" x14ac:dyDescent="0.25">
      <c r="A1282" s="20"/>
      <c r="B1282" s="21" t="s">
        <v>733</v>
      </c>
      <c r="C1282" s="183" t="s">
        <v>734</v>
      </c>
      <c r="D1282" s="183"/>
      <c r="E1282" s="183"/>
      <c r="F1282" s="22" t="s">
        <v>71</v>
      </c>
      <c r="G1282" s="17" t="s">
        <v>5902</v>
      </c>
      <c r="H1282" s="17"/>
      <c r="I1282" s="23">
        <v>0.31</v>
      </c>
      <c r="J1282" s="109"/>
      <c r="K1282" s="132"/>
      <c r="L1282" s="147">
        <v>0.31</v>
      </c>
      <c r="M1282" s="24"/>
    </row>
    <row r="1283" spans="1:13" s="2" customFormat="1" ht="22.5" x14ac:dyDescent="0.25">
      <c r="A1283" s="20"/>
      <c r="B1283" s="21" t="s">
        <v>736</v>
      </c>
      <c r="C1283" s="183" t="s">
        <v>737</v>
      </c>
      <c r="D1283" s="183"/>
      <c r="E1283" s="183"/>
      <c r="F1283" s="22" t="s">
        <v>71</v>
      </c>
      <c r="G1283" s="17" t="s">
        <v>5903</v>
      </c>
      <c r="H1283" s="17"/>
      <c r="I1283" s="23">
        <v>0.04</v>
      </c>
      <c r="J1283" s="109"/>
      <c r="K1283" s="132"/>
      <c r="L1283" s="147">
        <v>0.04</v>
      </c>
      <c r="M1283" s="24"/>
    </row>
    <row r="1284" spans="1:13" s="2" customFormat="1" ht="22.5" x14ac:dyDescent="0.25">
      <c r="A1284" s="20"/>
      <c r="B1284" s="21" t="s">
        <v>739</v>
      </c>
      <c r="C1284" s="183" t="s">
        <v>740</v>
      </c>
      <c r="D1284" s="183"/>
      <c r="E1284" s="183"/>
      <c r="F1284" s="22" t="s">
        <v>71</v>
      </c>
      <c r="G1284" s="17" t="s">
        <v>5904</v>
      </c>
      <c r="H1284" s="17"/>
      <c r="I1284" s="23">
        <v>7.69</v>
      </c>
      <c r="J1284" s="109"/>
      <c r="K1284" s="132"/>
      <c r="L1284" s="147">
        <v>7.69</v>
      </c>
      <c r="M1284" s="24"/>
    </row>
    <row r="1285" spans="1:13" s="2" customFormat="1" ht="22.5" x14ac:dyDescent="0.25">
      <c r="A1285" s="20"/>
      <c r="B1285" s="21" t="s">
        <v>2339</v>
      </c>
      <c r="C1285" s="183" t="s">
        <v>2340</v>
      </c>
      <c r="D1285" s="183"/>
      <c r="E1285" s="183"/>
      <c r="F1285" s="22" t="s">
        <v>2341</v>
      </c>
      <c r="G1285" s="17" t="s">
        <v>5905</v>
      </c>
      <c r="H1285" s="17"/>
      <c r="I1285" s="23">
        <v>1.32</v>
      </c>
      <c r="J1285" s="109"/>
      <c r="K1285" s="132"/>
      <c r="L1285" s="147">
        <v>1.32</v>
      </c>
      <c r="M1285" s="24"/>
    </row>
    <row r="1286" spans="1:13" s="2" customFormat="1" ht="22.5" x14ac:dyDescent="0.25">
      <c r="A1286" s="10" t="s">
        <v>2245</v>
      </c>
      <c r="B1286" s="11" t="s">
        <v>4614</v>
      </c>
      <c r="C1286" s="182" t="s">
        <v>4406</v>
      </c>
      <c r="D1286" s="182"/>
      <c r="E1286" s="182"/>
      <c r="F1286" s="10" t="s">
        <v>282</v>
      </c>
      <c r="G1286" s="31">
        <v>0.03</v>
      </c>
      <c r="H1286" s="31"/>
      <c r="I1286" s="13">
        <v>17</v>
      </c>
      <c r="J1286" s="72"/>
      <c r="K1286" s="131"/>
      <c r="L1286" s="72">
        <v>17</v>
      </c>
      <c r="M1286" s="13"/>
    </row>
    <row r="1287" spans="1:13" s="2" customFormat="1" ht="22.5" x14ac:dyDescent="0.25">
      <c r="A1287" s="10" t="s">
        <v>2247</v>
      </c>
      <c r="B1287" s="11" t="s">
        <v>4614</v>
      </c>
      <c r="C1287" s="182" t="s">
        <v>4408</v>
      </c>
      <c r="D1287" s="182"/>
      <c r="E1287" s="182"/>
      <c r="F1287" s="10" t="s">
        <v>817</v>
      </c>
      <c r="G1287" s="32">
        <v>0.8</v>
      </c>
      <c r="H1287" s="32"/>
      <c r="I1287" s="13">
        <v>107</v>
      </c>
      <c r="J1287" s="72"/>
      <c r="K1287" s="131"/>
      <c r="L1287" s="72">
        <v>107</v>
      </c>
      <c r="M1287" s="13"/>
    </row>
    <row r="1288" spans="1:13" s="2" customFormat="1" ht="22.5" x14ac:dyDescent="0.25">
      <c r="A1288" s="10" t="s">
        <v>2249</v>
      </c>
      <c r="B1288" s="11" t="s">
        <v>4614</v>
      </c>
      <c r="C1288" s="182" t="s">
        <v>2351</v>
      </c>
      <c r="D1288" s="182"/>
      <c r="E1288" s="182"/>
      <c r="F1288" s="10" t="s">
        <v>165</v>
      </c>
      <c r="G1288" s="32">
        <v>3.5</v>
      </c>
      <c r="H1288" s="32"/>
      <c r="I1288" s="13">
        <v>59</v>
      </c>
      <c r="J1288" s="72"/>
      <c r="K1288" s="131"/>
      <c r="L1288" s="72">
        <v>59</v>
      </c>
      <c r="M1288" s="13"/>
    </row>
    <row r="1289" spans="1:13" s="2" customFormat="1" ht="15" x14ac:dyDescent="0.25">
      <c r="A1289" s="206" t="s">
        <v>3572</v>
      </c>
      <c r="B1289" s="207"/>
      <c r="C1289" s="207"/>
      <c r="D1289" s="207"/>
      <c r="E1289" s="207"/>
      <c r="F1289" s="207"/>
      <c r="G1289" s="207"/>
      <c r="H1289" s="207"/>
      <c r="I1289" s="207"/>
      <c r="J1289" s="207"/>
      <c r="K1289" s="207"/>
      <c r="L1289" s="208"/>
      <c r="M1289" s="123"/>
    </row>
    <row r="1290" spans="1:13" s="2" customFormat="1" ht="56.25" x14ac:dyDescent="0.25">
      <c r="A1290" s="10" t="s">
        <v>2251</v>
      </c>
      <c r="B1290" s="11" t="s">
        <v>2506</v>
      </c>
      <c r="C1290" s="182" t="s">
        <v>5927</v>
      </c>
      <c r="D1290" s="182"/>
      <c r="E1290" s="182"/>
      <c r="F1290" s="10" t="s">
        <v>808</v>
      </c>
      <c r="G1290" s="33">
        <v>0.1038</v>
      </c>
      <c r="H1290" s="33"/>
      <c r="I1290" s="13">
        <v>6828</v>
      </c>
      <c r="J1290" s="72"/>
      <c r="K1290" s="131"/>
      <c r="L1290" s="72">
        <v>592</v>
      </c>
      <c r="M1290" s="13"/>
    </row>
    <row r="1291" spans="1:13" s="2" customFormat="1" ht="15" x14ac:dyDescent="0.25">
      <c r="A1291" s="14"/>
      <c r="B1291" s="15"/>
      <c r="C1291" s="15"/>
      <c r="D1291" s="15"/>
      <c r="E1291" s="16" t="s">
        <v>18</v>
      </c>
      <c r="F1291" s="16"/>
      <c r="G1291" s="17"/>
      <c r="H1291" s="17"/>
      <c r="I1291" s="18">
        <v>18545</v>
      </c>
      <c r="J1291" s="114"/>
      <c r="K1291" s="138"/>
      <c r="L1291" s="151"/>
      <c r="M1291" s="19"/>
    </row>
    <row r="1292" spans="1:13" s="2" customFormat="1" ht="22.5" x14ac:dyDescent="0.25">
      <c r="A1292" s="20"/>
      <c r="B1292" s="21" t="s">
        <v>809</v>
      </c>
      <c r="C1292" s="183" t="s">
        <v>810</v>
      </c>
      <c r="D1292" s="183"/>
      <c r="E1292" s="183"/>
      <c r="F1292" s="22" t="s">
        <v>71</v>
      </c>
      <c r="G1292" s="17" t="s">
        <v>5928</v>
      </c>
      <c r="H1292" s="17"/>
      <c r="I1292" s="23">
        <v>4.54</v>
      </c>
      <c r="J1292" s="109"/>
      <c r="K1292" s="132"/>
      <c r="L1292" s="147">
        <v>4.54</v>
      </c>
      <c r="M1292" s="24"/>
    </row>
    <row r="1293" spans="1:13" s="2" customFormat="1" ht="22.5" x14ac:dyDescent="0.25">
      <c r="A1293" s="20"/>
      <c r="B1293" s="21" t="s">
        <v>69</v>
      </c>
      <c r="C1293" s="183" t="s">
        <v>70</v>
      </c>
      <c r="D1293" s="183"/>
      <c r="E1293" s="183"/>
      <c r="F1293" s="22" t="s">
        <v>71</v>
      </c>
      <c r="G1293" s="17" t="s">
        <v>5929</v>
      </c>
      <c r="H1293" s="17"/>
      <c r="I1293" s="23">
        <v>0.48</v>
      </c>
      <c r="J1293" s="109"/>
      <c r="K1293" s="132"/>
      <c r="L1293" s="147">
        <v>0.48</v>
      </c>
      <c r="M1293" s="24"/>
    </row>
    <row r="1294" spans="1:13" s="2" customFormat="1" ht="22.5" x14ac:dyDescent="0.25">
      <c r="A1294" s="20"/>
      <c r="B1294" s="21" t="s">
        <v>41</v>
      </c>
      <c r="C1294" s="183" t="s">
        <v>42</v>
      </c>
      <c r="D1294" s="183"/>
      <c r="E1294" s="183"/>
      <c r="F1294" s="22" t="s">
        <v>21</v>
      </c>
      <c r="G1294" s="17" t="s">
        <v>5930</v>
      </c>
      <c r="H1294" s="17"/>
      <c r="I1294" s="23">
        <v>48.14</v>
      </c>
      <c r="J1294" s="109"/>
      <c r="K1294" s="132"/>
      <c r="L1294" s="147">
        <v>48.14</v>
      </c>
      <c r="M1294" s="24"/>
    </row>
    <row r="1295" spans="1:13" s="2" customFormat="1" ht="22.5" x14ac:dyDescent="0.25">
      <c r="A1295" s="20"/>
      <c r="B1295" s="21" t="s">
        <v>778</v>
      </c>
      <c r="C1295" s="183" t="s">
        <v>24</v>
      </c>
      <c r="D1295" s="183"/>
      <c r="E1295" s="183"/>
      <c r="F1295" s="22" t="s">
        <v>71</v>
      </c>
      <c r="G1295" s="17" t="s">
        <v>5931</v>
      </c>
      <c r="H1295" s="17"/>
      <c r="I1295" s="23">
        <v>12.98</v>
      </c>
      <c r="J1295" s="109"/>
      <c r="K1295" s="132"/>
      <c r="L1295" s="147">
        <v>12.98</v>
      </c>
      <c r="M1295" s="24"/>
    </row>
    <row r="1296" spans="1:13" s="2" customFormat="1" ht="22.5" x14ac:dyDescent="0.25">
      <c r="A1296" s="25" t="s">
        <v>344</v>
      </c>
      <c r="B1296" s="26" t="s">
        <v>815</v>
      </c>
      <c r="C1296" s="186" t="s">
        <v>816</v>
      </c>
      <c r="D1296" s="186"/>
      <c r="E1296" s="186"/>
      <c r="F1296" s="27" t="s">
        <v>817</v>
      </c>
      <c r="G1296" s="28" t="s">
        <v>347</v>
      </c>
      <c r="H1296" s="28"/>
      <c r="I1296" s="29">
        <v>0</v>
      </c>
      <c r="J1296" s="110"/>
      <c r="K1296" s="133"/>
      <c r="L1296" s="148">
        <v>0</v>
      </c>
      <c r="M1296" s="30"/>
    </row>
    <row r="1297" spans="1:13" s="2" customFormat="1" ht="22.5" x14ac:dyDescent="0.25">
      <c r="A1297" s="25" t="s">
        <v>76</v>
      </c>
      <c r="B1297" s="26" t="s">
        <v>818</v>
      </c>
      <c r="C1297" s="186" t="s">
        <v>819</v>
      </c>
      <c r="D1297" s="186"/>
      <c r="E1297" s="186"/>
      <c r="F1297" s="27" t="s">
        <v>817</v>
      </c>
      <c r="G1297" s="28" t="s">
        <v>5932</v>
      </c>
      <c r="H1297" s="28"/>
      <c r="I1297" s="29">
        <v>0</v>
      </c>
      <c r="J1297" s="110"/>
      <c r="K1297" s="133"/>
      <c r="L1297" s="148">
        <v>0</v>
      </c>
      <c r="M1297" s="30"/>
    </row>
    <row r="1298" spans="1:13" s="2" customFormat="1" ht="22.5" x14ac:dyDescent="0.25">
      <c r="A1298" s="25" t="s">
        <v>344</v>
      </c>
      <c r="B1298" s="26" t="s">
        <v>821</v>
      </c>
      <c r="C1298" s="186" t="s">
        <v>822</v>
      </c>
      <c r="D1298" s="186"/>
      <c r="E1298" s="186"/>
      <c r="F1298" s="27" t="s">
        <v>79</v>
      </c>
      <c r="G1298" s="28" t="s">
        <v>347</v>
      </c>
      <c r="H1298" s="28"/>
      <c r="I1298" s="29">
        <v>0</v>
      </c>
      <c r="J1298" s="110"/>
      <c r="K1298" s="133"/>
      <c r="L1298" s="148">
        <v>0</v>
      </c>
      <c r="M1298" s="30"/>
    </row>
    <row r="1299" spans="1:13" s="2" customFormat="1" ht="22.5" x14ac:dyDescent="0.25">
      <c r="A1299" s="25" t="s">
        <v>344</v>
      </c>
      <c r="B1299" s="26" t="s">
        <v>366</v>
      </c>
      <c r="C1299" s="186" t="s">
        <v>367</v>
      </c>
      <c r="D1299" s="186"/>
      <c r="E1299" s="186"/>
      <c r="F1299" s="27" t="s">
        <v>21</v>
      </c>
      <c r="G1299" s="28" t="s">
        <v>347</v>
      </c>
      <c r="H1299" s="28"/>
      <c r="I1299" s="29">
        <v>0</v>
      </c>
      <c r="J1299" s="110"/>
      <c r="K1299" s="133"/>
      <c r="L1299" s="148">
        <v>0</v>
      </c>
      <c r="M1299" s="30"/>
    </row>
    <row r="1300" spans="1:13" s="2" customFormat="1" ht="22.5" x14ac:dyDescent="0.25">
      <c r="A1300" s="25" t="s">
        <v>344</v>
      </c>
      <c r="B1300" s="26" t="s">
        <v>825</v>
      </c>
      <c r="C1300" s="186" t="s">
        <v>826</v>
      </c>
      <c r="D1300" s="186"/>
      <c r="E1300" s="186"/>
      <c r="F1300" s="27" t="s">
        <v>79</v>
      </c>
      <c r="G1300" s="28" t="s">
        <v>347</v>
      </c>
      <c r="H1300" s="28"/>
      <c r="I1300" s="29">
        <v>0</v>
      </c>
      <c r="J1300" s="110"/>
      <c r="K1300" s="133"/>
      <c r="L1300" s="148">
        <v>0</v>
      </c>
      <c r="M1300" s="30"/>
    </row>
    <row r="1301" spans="1:13" s="2" customFormat="1" ht="22.5" x14ac:dyDescent="0.25">
      <c r="A1301" s="20"/>
      <c r="B1301" s="21" t="s">
        <v>784</v>
      </c>
      <c r="C1301" s="183" t="s">
        <v>785</v>
      </c>
      <c r="D1301" s="183"/>
      <c r="E1301" s="183"/>
      <c r="F1301" s="22" t="s">
        <v>71</v>
      </c>
      <c r="G1301" s="17" t="s">
        <v>5933</v>
      </c>
      <c r="H1301" s="17"/>
      <c r="I1301" s="23">
        <v>2.2400000000000002</v>
      </c>
      <c r="J1301" s="109"/>
      <c r="K1301" s="132"/>
      <c r="L1301" s="147">
        <v>2.2400000000000002</v>
      </c>
      <c r="M1301" s="24"/>
    </row>
    <row r="1302" spans="1:13" s="2" customFormat="1" ht="22.5" x14ac:dyDescent="0.25">
      <c r="A1302" s="10" t="s">
        <v>2253</v>
      </c>
      <c r="B1302" s="11" t="s">
        <v>5735</v>
      </c>
      <c r="C1302" s="182" t="s">
        <v>5934</v>
      </c>
      <c r="D1302" s="182"/>
      <c r="E1302" s="182"/>
      <c r="F1302" s="10" t="s">
        <v>165</v>
      </c>
      <c r="G1302" s="32">
        <v>4.5</v>
      </c>
      <c r="H1302" s="32"/>
      <c r="I1302" s="13">
        <v>14216</v>
      </c>
      <c r="J1302" s="72"/>
      <c r="K1302" s="131"/>
      <c r="L1302" s="72">
        <v>14216</v>
      </c>
      <c r="M1302" s="13"/>
    </row>
    <row r="1303" spans="1:13" s="2" customFormat="1" ht="22.5" x14ac:dyDescent="0.25">
      <c r="A1303" s="10" t="s">
        <v>2255</v>
      </c>
      <c r="B1303" s="11" t="s">
        <v>5726</v>
      </c>
      <c r="C1303" s="182" t="s">
        <v>5935</v>
      </c>
      <c r="D1303" s="182"/>
      <c r="E1303" s="182"/>
      <c r="F1303" s="10" t="s">
        <v>35</v>
      </c>
      <c r="G1303" s="12">
        <v>1</v>
      </c>
      <c r="H1303" s="12"/>
      <c r="I1303" s="13">
        <v>3132</v>
      </c>
      <c r="J1303" s="72"/>
      <c r="K1303" s="131"/>
      <c r="L1303" s="72">
        <v>3132</v>
      </c>
      <c r="M1303" s="13"/>
    </row>
    <row r="1304" spans="1:13" s="2" customFormat="1" ht="22.5" x14ac:dyDescent="0.25">
      <c r="A1304" s="10" t="s">
        <v>2257</v>
      </c>
      <c r="B1304" s="11" t="s">
        <v>5726</v>
      </c>
      <c r="C1304" s="182" t="s">
        <v>5936</v>
      </c>
      <c r="D1304" s="182"/>
      <c r="E1304" s="182"/>
      <c r="F1304" s="10" t="s">
        <v>35</v>
      </c>
      <c r="G1304" s="12">
        <v>2</v>
      </c>
      <c r="H1304" s="12"/>
      <c r="I1304" s="13">
        <v>1346</v>
      </c>
      <c r="J1304" s="72"/>
      <c r="K1304" s="131"/>
      <c r="L1304" s="72">
        <v>1346</v>
      </c>
      <c r="M1304" s="13"/>
    </row>
    <row r="1305" spans="1:13" s="2" customFormat="1" ht="56.25" x14ac:dyDescent="0.25">
      <c r="A1305" s="10" t="s">
        <v>2259</v>
      </c>
      <c r="B1305" s="11" t="s">
        <v>2590</v>
      </c>
      <c r="C1305" s="182" t="s">
        <v>5937</v>
      </c>
      <c r="D1305" s="182"/>
      <c r="E1305" s="182"/>
      <c r="F1305" s="10" t="s">
        <v>808</v>
      </c>
      <c r="G1305" s="33">
        <v>0.32990000000000003</v>
      </c>
      <c r="H1305" s="33"/>
      <c r="I1305" s="13">
        <v>17833</v>
      </c>
      <c r="J1305" s="72"/>
      <c r="K1305" s="131"/>
      <c r="L1305" s="72">
        <v>1669</v>
      </c>
      <c r="M1305" s="13"/>
    </row>
    <row r="1306" spans="1:13" s="2" customFormat="1" ht="15" x14ac:dyDescent="0.25">
      <c r="A1306" s="14"/>
      <c r="B1306" s="15"/>
      <c r="C1306" s="15"/>
      <c r="D1306" s="15"/>
      <c r="E1306" s="16" t="s">
        <v>18</v>
      </c>
      <c r="F1306" s="16"/>
      <c r="G1306" s="17"/>
      <c r="H1306" s="17"/>
      <c r="I1306" s="18">
        <v>47979</v>
      </c>
      <c r="J1306" s="114"/>
      <c r="K1306" s="138"/>
      <c r="L1306" s="151"/>
      <c r="M1306" s="19"/>
    </row>
    <row r="1307" spans="1:13" s="2" customFormat="1" ht="22.5" x14ac:dyDescent="0.25">
      <c r="A1307" s="20"/>
      <c r="B1307" s="21" t="s">
        <v>809</v>
      </c>
      <c r="C1307" s="183" t="s">
        <v>810</v>
      </c>
      <c r="D1307" s="183"/>
      <c r="E1307" s="183"/>
      <c r="F1307" s="22" t="s">
        <v>71</v>
      </c>
      <c r="G1307" s="17" t="s">
        <v>5938</v>
      </c>
      <c r="H1307" s="17"/>
      <c r="I1307" s="23">
        <v>12.88</v>
      </c>
      <c r="J1307" s="109"/>
      <c r="K1307" s="132"/>
      <c r="L1307" s="147">
        <v>12.88</v>
      </c>
      <c r="M1307" s="24"/>
    </row>
    <row r="1308" spans="1:13" s="2" customFormat="1" ht="22.5" x14ac:dyDescent="0.25">
      <c r="A1308" s="20"/>
      <c r="B1308" s="21" t="s">
        <v>69</v>
      </c>
      <c r="C1308" s="183" t="s">
        <v>70</v>
      </c>
      <c r="D1308" s="183"/>
      <c r="E1308" s="183"/>
      <c r="F1308" s="22" t="s">
        <v>71</v>
      </c>
      <c r="G1308" s="17" t="s">
        <v>5939</v>
      </c>
      <c r="H1308" s="17"/>
      <c r="I1308" s="23">
        <v>1.54</v>
      </c>
      <c r="J1308" s="109"/>
      <c r="K1308" s="132"/>
      <c r="L1308" s="147">
        <v>1.54</v>
      </c>
      <c r="M1308" s="24"/>
    </row>
    <row r="1309" spans="1:13" s="2" customFormat="1" ht="22.5" x14ac:dyDescent="0.25">
      <c r="A1309" s="20"/>
      <c r="B1309" s="21" t="s">
        <v>41</v>
      </c>
      <c r="C1309" s="183" t="s">
        <v>42</v>
      </c>
      <c r="D1309" s="183"/>
      <c r="E1309" s="183"/>
      <c r="F1309" s="22" t="s">
        <v>21</v>
      </c>
      <c r="G1309" s="17" t="s">
        <v>5940</v>
      </c>
      <c r="H1309" s="17"/>
      <c r="I1309" s="23">
        <v>140.34</v>
      </c>
      <c r="J1309" s="109"/>
      <c r="K1309" s="132"/>
      <c r="L1309" s="147">
        <v>140.34</v>
      </c>
      <c r="M1309" s="24"/>
    </row>
    <row r="1310" spans="1:13" s="2" customFormat="1" ht="22.5" x14ac:dyDescent="0.25">
      <c r="A1310" s="20"/>
      <c r="B1310" s="21" t="s">
        <v>778</v>
      </c>
      <c r="C1310" s="183" t="s">
        <v>24</v>
      </c>
      <c r="D1310" s="183"/>
      <c r="E1310" s="183"/>
      <c r="F1310" s="22" t="s">
        <v>71</v>
      </c>
      <c r="G1310" s="17" t="s">
        <v>5941</v>
      </c>
      <c r="H1310" s="17"/>
      <c r="I1310" s="23">
        <v>30.94</v>
      </c>
      <c r="J1310" s="109"/>
      <c r="K1310" s="132"/>
      <c r="L1310" s="147">
        <v>30.94</v>
      </c>
      <c r="M1310" s="24"/>
    </row>
    <row r="1311" spans="1:13" s="2" customFormat="1" ht="22.5" x14ac:dyDescent="0.25">
      <c r="A1311" s="25" t="s">
        <v>344</v>
      </c>
      <c r="B1311" s="26" t="s">
        <v>815</v>
      </c>
      <c r="C1311" s="186" t="s">
        <v>816</v>
      </c>
      <c r="D1311" s="186"/>
      <c r="E1311" s="186"/>
      <c r="F1311" s="27" t="s">
        <v>817</v>
      </c>
      <c r="G1311" s="28" t="s">
        <v>347</v>
      </c>
      <c r="H1311" s="28"/>
      <c r="I1311" s="29">
        <v>0</v>
      </c>
      <c r="J1311" s="110"/>
      <c r="K1311" s="133"/>
      <c r="L1311" s="148">
        <v>0</v>
      </c>
      <c r="M1311" s="30"/>
    </row>
    <row r="1312" spans="1:13" s="2" customFormat="1" ht="22.5" x14ac:dyDescent="0.25">
      <c r="A1312" s="25" t="s">
        <v>76</v>
      </c>
      <c r="B1312" s="26" t="s">
        <v>818</v>
      </c>
      <c r="C1312" s="186" t="s">
        <v>819</v>
      </c>
      <c r="D1312" s="186"/>
      <c r="E1312" s="186"/>
      <c r="F1312" s="27" t="s">
        <v>817</v>
      </c>
      <c r="G1312" s="28" t="s">
        <v>5942</v>
      </c>
      <c r="H1312" s="28"/>
      <c r="I1312" s="29">
        <v>0</v>
      </c>
      <c r="J1312" s="110"/>
      <c r="K1312" s="133"/>
      <c r="L1312" s="148">
        <v>0</v>
      </c>
      <c r="M1312" s="30"/>
    </row>
    <row r="1313" spans="1:13" s="2" customFormat="1" ht="22.5" x14ac:dyDescent="0.25">
      <c r="A1313" s="25" t="s">
        <v>344</v>
      </c>
      <c r="B1313" s="26" t="s">
        <v>821</v>
      </c>
      <c r="C1313" s="186" t="s">
        <v>822</v>
      </c>
      <c r="D1313" s="186"/>
      <c r="E1313" s="186"/>
      <c r="F1313" s="27" t="s">
        <v>79</v>
      </c>
      <c r="G1313" s="28" t="s">
        <v>347</v>
      </c>
      <c r="H1313" s="28"/>
      <c r="I1313" s="29">
        <v>0</v>
      </c>
      <c r="J1313" s="110"/>
      <c r="K1313" s="133"/>
      <c r="L1313" s="148">
        <v>0</v>
      </c>
      <c r="M1313" s="30"/>
    </row>
    <row r="1314" spans="1:13" s="2" customFormat="1" ht="22.5" x14ac:dyDescent="0.25">
      <c r="A1314" s="25" t="s">
        <v>344</v>
      </c>
      <c r="B1314" s="26" t="s">
        <v>366</v>
      </c>
      <c r="C1314" s="186" t="s">
        <v>367</v>
      </c>
      <c r="D1314" s="186"/>
      <c r="E1314" s="186"/>
      <c r="F1314" s="27" t="s">
        <v>21</v>
      </c>
      <c r="G1314" s="28" t="s">
        <v>347</v>
      </c>
      <c r="H1314" s="28"/>
      <c r="I1314" s="29">
        <v>0</v>
      </c>
      <c r="J1314" s="110"/>
      <c r="K1314" s="133"/>
      <c r="L1314" s="148">
        <v>0</v>
      </c>
      <c r="M1314" s="30"/>
    </row>
    <row r="1315" spans="1:13" s="2" customFormat="1" ht="22.5" x14ac:dyDescent="0.25">
      <c r="A1315" s="25" t="s">
        <v>344</v>
      </c>
      <c r="B1315" s="26" t="s">
        <v>825</v>
      </c>
      <c r="C1315" s="186" t="s">
        <v>826</v>
      </c>
      <c r="D1315" s="186"/>
      <c r="E1315" s="186"/>
      <c r="F1315" s="27" t="s">
        <v>79</v>
      </c>
      <c r="G1315" s="28" t="s">
        <v>347</v>
      </c>
      <c r="H1315" s="28"/>
      <c r="I1315" s="29">
        <v>0</v>
      </c>
      <c r="J1315" s="110"/>
      <c r="K1315" s="133"/>
      <c r="L1315" s="148">
        <v>0</v>
      </c>
      <c r="M1315" s="30"/>
    </row>
    <row r="1316" spans="1:13" s="2" customFormat="1" ht="22.5" x14ac:dyDescent="0.25">
      <c r="A1316" s="20"/>
      <c r="B1316" s="21" t="s">
        <v>784</v>
      </c>
      <c r="C1316" s="183" t="s">
        <v>785</v>
      </c>
      <c r="D1316" s="183"/>
      <c r="E1316" s="183"/>
      <c r="F1316" s="22" t="s">
        <v>71</v>
      </c>
      <c r="G1316" s="17" t="s">
        <v>5943</v>
      </c>
      <c r="H1316" s="17"/>
      <c r="I1316" s="23">
        <v>7.11</v>
      </c>
      <c r="J1316" s="109"/>
      <c r="K1316" s="132"/>
      <c r="L1316" s="147">
        <v>7.11</v>
      </c>
      <c r="M1316" s="24"/>
    </row>
    <row r="1317" spans="1:13" s="2" customFormat="1" ht="22.5" x14ac:dyDescent="0.25">
      <c r="A1317" s="10" t="s">
        <v>2261</v>
      </c>
      <c r="B1317" s="11" t="s">
        <v>5735</v>
      </c>
      <c r="C1317" s="182" t="s">
        <v>5944</v>
      </c>
      <c r="D1317" s="182"/>
      <c r="E1317" s="182"/>
      <c r="F1317" s="10" t="s">
        <v>165</v>
      </c>
      <c r="G1317" s="32">
        <v>7.5</v>
      </c>
      <c r="H1317" s="32"/>
      <c r="I1317" s="13">
        <v>37707</v>
      </c>
      <c r="J1317" s="72"/>
      <c r="K1317" s="131"/>
      <c r="L1317" s="72">
        <v>37707</v>
      </c>
      <c r="M1317" s="13"/>
    </row>
    <row r="1318" spans="1:13" s="2" customFormat="1" ht="22.5" x14ac:dyDescent="0.25">
      <c r="A1318" s="10" t="s">
        <v>2263</v>
      </c>
      <c r="B1318" s="11" t="s">
        <v>5726</v>
      </c>
      <c r="C1318" s="182" t="s">
        <v>5945</v>
      </c>
      <c r="D1318" s="182"/>
      <c r="E1318" s="182"/>
      <c r="F1318" s="10" t="s">
        <v>35</v>
      </c>
      <c r="G1318" s="12">
        <v>1</v>
      </c>
      <c r="H1318" s="12"/>
      <c r="I1318" s="13">
        <v>5427</v>
      </c>
      <c r="J1318" s="72"/>
      <c r="K1318" s="131"/>
      <c r="L1318" s="72">
        <v>5427</v>
      </c>
      <c r="M1318" s="13"/>
    </row>
    <row r="1319" spans="1:13" s="2" customFormat="1" ht="22.5" x14ac:dyDescent="0.25">
      <c r="A1319" s="10" t="s">
        <v>2265</v>
      </c>
      <c r="B1319" s="11" t="s">
        <v>5726</v>
      </c>
      <c r="C1319" s="182" t="s">
        <v>5946</v>
      </c>
      <c r="D1319" s="182"/>
      <c r="E1319" s="182"/>
      <c r="F1319" s="10" t="s">
        <v>35</v>
      </c>
      <c r="G1319" s="12">
        <v>1</v>
      </c>
      <c r="H1319" s="12"/>
      <c r="I1319" s="13">
        <v>9190</v>
      </c>
      <c r="J1319" s="72"/>
      <c r="K1319" s="131"/>
      <c r="L1319" s="72">
        <v>9190</v>
      </c>
      <c r="M1319" s="13"/>
    </row>
    <row r="1320" spans="1:13" s="2" customFormat="1" ht="22.5" x14ac:dyDescent="0.25">
      <c r="A1320" s="10" t="s">
        <v>2267</v>
      </c>
      <c r="B1320" s="11" t="s">
        <v>5726</v>
      </c>
      <c r="C1320" s="182" t="s">
        <v>5947</v>
      </c>
      <c r="D1320" s="182"/>
      <c r="E1320" s="182"/>
      <c r="F1320" s="10" t="s">
        <v>35</v>
      </c>
      <c r="G1320" s="12">
        <v>1</v>
      </c>
      <c r="H1320" s="12"/>
      <c r="I1320" s="13">
        <v>2804</v>
      </c>
      <c r="J1320" s="72"/>
      <c r="K1320" s="131"/>
      <c r="L1320" s="72">
        <v>2804</v>
      </c>
      <c r="M1320" s="13"/>
    </row>
    <row r="1321" spans="1:13" s="2" customFormat="1" ht="56.25" x14ac:dyDescent="0.25">
      <c r="A1321" s="10" t="s">
        <v>2269</v>
      </c>
      <c r="B1321" s="11" t="s">
        <v>2551</v>
      </c>
      <c r="C1321" s="182" t="s">
        <v>2552</v>
      </c>
      <c r="D1321" s="182"/>
      <c r="E1321" s="182"/>
      <c r="F1321" s="10" t="s">
        <v>808</v>
      </c>
      <c r="G1321" s="33">
        <v>0.6734</v>
      </c>
      <c r="H1321" s="33"/>
      <c r="I1321" s="13">
        <v>53519</v>
      </c>
      <c r="J1321" s="72"/>
      <c r="K1321" s="131"/>
      <c r="L1321" s="72">
        <v>8709</v>
      </c>
      <c r="M1321" s="13"/>
    </row>
    <row r="1322" spans="1:13" s="2" customFormat="1" ht="15" x14ac:dyDescent="0.25">
      <c r="A1322" s="14"/>
      <c r="B1322" s="15"/>
      <c r="C1322" s="15"/>
      <c r="D1322" s="15"/>
      <c r="E1322" s="16" t="s">
        <v>18</v>
      </c>
      <c r="F1322" s="16"/>
      <c r="G1322" s="17"/>
      <c r="H1322" s="17"/>
      <c r="I1322" s="18">
        <v>137940</v>
      </c>
      <c r="J1322" s="114"/>
      <c r="K1322" s="138"/>
      <c r="L1322" s="151"/>
      <c r="M1322" s="19"/>
    </row>
    <row r="1323" spans="1:13" s="2" customFormat="1" ht="22.5" x14ac:dyDescent="0.25">
      <c r="A1323" s="20"/>
      <c r="B1323" s="21" t="s">
        <v>69</v>
      </c>
      <c r="C1323" s="183" t="s">
        <v>70</v>
      </c>
      <c r="D1323" s="183"/>
      <c r="E1323" s="183"/>
      <c r="F1323" s="22" t="s">
        <v>71</v>
      </c>
      <c r="G1323" s="17" t="s">
        <v>5948</v>
      </c>
      <c r="H1323" s="17"/>
      <c r="I1323" s="23">
        <v>3.14</v>
      </c>
      <c r="J1323" s="109"/>
      <c r="K1323" s="132"/>
      <c r="L1323" s="147">
        <v>3.14</v>
      </c>
      <c r="M1323" s="24"/>
    </row>
    <row r="1324" spans="1:13" s="2" customFormat="1" ht="22.5" x14ac:dyDescent="0.25">
      <c r="A1324" s="20"/>
      <c r="B1324" s="21" t="s">
        <v>41</v>
      </c>
      <c r="C1324" s="183" t="s">
        <v>42</v>
      </c>
      <c r="D1324" s="183"/>
      <c r="E1324" s="183"/>
      <c r="F1324" s="22" t="s">
        <v>21</v>
      </c>
      <c r="G1324" s="17" t="s">
        <v>5949</v>
      </c>
      <c r="H1324" s="17"/>
      <c r="I1324" s="23">
        <v>312.31</v>
      </c>
      <c r="J1324" s="109"/>
      <c r="K1324" s="132"/>
      <c r="L1324" s="147">
        <v>312.31</v>
      </c>
      <c r="M1324" s="24"/>
    </row>
    <row r="1325" spans="1:13" s="2" customFormat="1" ht="22.5" x14ac:dyDescent="0.25">
      <c r="A1325" s="20"/>
      <c r="B1325" s="21" t="s">
        <v>778</v>
      </c>
      <c r="C1325" s="183" t="s">
        <v>24</v>
      </c>
      <c r="D1325" s="183"/>
      <c r="E1325" s="183"/>
      <c r="F1325" s="22" t="s">
        <v>71</v>
      </c>
      <c r="G1325" s="17" t="s">
        <v>5950</v>
      </c>
      <c r="H1325" s="17"/>
      <c r="I1325" s="23">
        <v>84.2</v>
      </c>
      <c r="J1325" s="109"/>
      <c r="K1325" s="132"/>
      <c r="L1325" s="147">
        <v>84.2</v>
      </c>
      <c r="M1325" s="24"/>
    </row>
    <row r="1326" spans="1:13" s="2" customFormat="1" ht="22.5" x14ac:dyDescent="0.25">
      <c r="A1326" s="20"/>
      <c r="B1326" s="21" t="s">
        <v>968</v>
      </c>
      <c r="C1326" s="183" t="s">
        <v>969</v>
      </c>
      <c r="D1326" s="183"/>
      <c r="E1326" s="183"/>
      <c r="F1326" s="22" t="s">
        <v>21</v>
      </c>
      <c r="G1326" s="17" t="s">
        <v>5951</v>
      </c>
      <c r="H1326" s="17"/>
      <c r="I1326" s="23">
        <v>605.97</v>
      </c>
      <c r="J1326" s="109"/>
      <c r="K1326" s="132"/>
      <c r="L1326" s="147">
        <v>605.97</v>
      </c>
      <c r="M1326" s="24"/>
    </row>
    <row r="1327" spans="1:13" s="2" customFormat="1" ht="22.5" x14ac:dyDescent="0.25">
      <c r="A1327" s="25" t="s">
        <v>344</v>
      </c>
      <c r="B1327" s="26" t="s">
        <v>815</v>
      </c>
      <c r="C1327" s="186" t="s">
        <v>816</v>
      </c>
      <c r="D1327" s="186"/>
      <c r="E1327" s="186"/>
      <c r="F1327" s="27" t="s">
        <v>817</v>
      </c>
      <c r="G1327" s="28" t="s">
        <v>347</v>
      </c>
      <c r="H1327" s="28"/>
      <c r="I1327" s="29">
        <v>0</v>
      </c>
      <c r="J1327" s="110"/>
      <c r="K1327" s="133"/>
      <c r="L1327" s="148">
        <v>0</v>
      </c>
      <c r="M1327" s="30"/>
    </row>
    <row r="1328" spans="1:13" s="2" customFormat="1" ht="22.5" x14ac:dyDescent="0.25">
      <c r="A1328" s="25" t="s">
        <v>76</v>
      </c>
      <c r="B1328" s="26" t="s">
        <v>818</v>
      </c>
      <c r="C1328" s="186" t="s">
        <v>819</v>
      </c>
      <c r="D1328" s="186"/>
      <c r="E1328" s="186"/>
      <c r="F1328" s="27" t="s">
        <v>817</v>
      </c>
      <c r="G1328" s="28" t="s">
        <v>5952</v>
      </c>
      <c r="H1328" s="28"/>
      <c r="I1328" s="29">
        <v>0</v>
      </c>
      <c r="J1328" s="110"/>
      <c r="K1328" s="133"/>
      <c r="L1328" s="148">
        <v>0</v>
      </c>
      <c r="M1328" s="30"/>
    </row>
    <row r="1329" spans="1:13" s="2" customFormat="1" ht="22.5" x14ac:dyDescent="0.25">
      <c r="A1329" s="25" t="s">
        <v>344</v>
      </c>
      <c r="B1329" s="26" t="s">
        <v>821</v>
      </c>
      <c r="C1329" s="186" t="s">
        <v>822</v>
      </c>
      <c r="D1329" s="186"/>
      <c r="E1329" s="186"/>
      <c r="F1329" s="27" t="s">
        <v>79</v>
      </c>
      <c r="G1329" s="28" t="s">
        <v>347</v>
      </c>
      <c r="H1329" s="28"/>
      <c r="I1329" s="29">
        <v>0</v>
      </c>
      <c r="J1329" s="110"/>
      <c r="K1329" s="133"/>
      <c r="L1329" s="148">
        <v>0</v>
      </c>
      <c r="M1329" s="30"/>
    </row>
    <row r="1330" spans="1:13" s="2" customFormat="1" ht="22.5" x14ac:dyDescent="0.25">
      <c r="A1330" s="25" t="s">
        <v>344</v>
      </c>
      <c r="B1330" s="26" t="s">
        <v>366</v>
      </c>
      <c r="C1330" s="186" t="s">
        <v>367</v>
      </c>
      <c r="D1330" s="186"/>
      <c r="E1330" s="186"/>
      <c r="F1330" s="27" t="s">
        <v>21</v>
      </c>
      <c r="G1330" s="28" t="s">
        <v>347</v>
      </c>
      <c r="H1330" s="28"/>
      <c r="I1330" s="29">
        <v>0</v>
      </c>
      <c r="J1330" s="110"/>
      <c r="K1330" s="133"/>
      <c r="L1330" s="148">
        <v>0</v>
      </c>
      <c r="M1330" s="30"/>
    </row>
    <row r="1331" spans="1:13" s="2" customFormat="1" ht="22.5" x14ac:dyDescent="0.25">
      <c r="A1331" s="25" t="s">
        <v>344</v>
      </c>
      <c r="B1331" s="26" t="s">
        <v>825</v>
      </c>
      <c r="C1331" s="186" t="s">
        <v>826</v>
      </c>
      <c r="D1331" s="186"/>
      <c r="E1331" s="186"/>
      <c r="F1331" s="27" t="s">
        <v>79</v>
      </c>
      <c r="G1331" s="28" t="s">
        <v>347</v>
      </c>
      <c r="H1331" s="28"/>
      <c r="I1331" s="29">
        <v>0</v>
      </c>
      <c r="J1331" s="110"/>
      <c r="K1331" s="133"/>
      <c r="L1331" s="148">
        <v>0</v>
      </c>
      <c r="M1331" s="30"/>
    </row>
    <row r="1332" spans="1:13" s="2" customFormat="1" ht="22.5" x14ac:dyDescent="0.25">
      <c r="A1332" s="10" t="s">
        <v>2271</v>
      </c>
      <c r="B1332" s="11" t="s">
        <v>5735</v>
      </c>
      <c r="C1332" s="182" t="s">
        <v>5953</v>
      </c>
      <c r="D1332" s="182"/>
      <c r="E1332" s="182"/>
      <c r="F1332" s="10" t="s">
        <v>165</v>
      </c>
      <c r="G1332" s="32">
        <v>27.5</v>
      </c>
      <c r="H1332" s="32"/>
      <c r="I1332" s="13">
        <v>1615381</v>
      </c>
      <c r="J1332" s="72"/>
      <c r="K1332" s="131"/>
      <c r="L1332" s="72">
        <v>1615381</v>
      </c>
      <c r="M1332" s="13"/>
    </row>
    <row r="1333" spans="1:13" s="2" customFormat="1" ht="22.5" x14ac:dyDescent="0.25">
      <c r="A1333" s="10" t="s">
        <v>2279</v>
      </c>
      <c r="B1333" s="11" t="s">
        <v>5726</v>
      </c>
      <c r="C1333" s="182" t="s">
        <v>5954</v>
      </c>
      <c r="D1333" s="182"/>
      <c r="E1333" s="182"/>
      <c r="F1333" s="10" t="s">
        <v>35</v>
      </c>
      <c r="G1333" s="12">
        <v>3</v>
      </c>
      <c r="H1333" s="12"/>
      <c r="I1333" s="13">
        <v>126610</v>
      </c>
      <c r="J1333" s="72"/>
      <c r="K1333" s="131"/>
      <c r="L1333" s="72">
        <v>126610</v>
      </c>
      <c r="M1333" s="13"/>
    </row>
    <row r="1334" spans="1:13" s="2" customFormat="1" ht="22.5" x14ac:dyDescent="0.25">
      <c r="A1334" s="10" t="s">
        <v>2281</v>
      </c>
      <c r="B1334" s="11" t="s">
        <v>5726</v>
      </c>
      <c r="C1334" s="182" t="s">
        <v>5955</v>
      </c>
      <c r="D1334" s="182"/>
      <c r="E1334" s="182"/>
      <c r="F1334" s="10" t="s">
        <v>35</v>
      </c>
      <c r="G1334" s="12">
        <v>1</v>
      </c>
      <c r="H1334" s="12"/>
      <c r="I1334" s="13">
        <v>39873</v>
      </c>
      <c r="J1334" s="72"/>
      <c r="K1334" s="131"/>
      <c r="L1334" s="72">
        <v>39873</v>
      </c>
      <c r="M1334" s="13"/>
    </row>
    <row r="1335" spans="1:13" s="2" customFormat="1" ht="22.5" x14ac:dyDescent="0.25">
      <c r="A1335" s="10" t="s">
        <v>2283</v>
      </c>
      <c r="B1335" s="11" t="s">
        <v>5726</v>
      </c>
      <c r="C1335" s="182" t="s">
        <v>5956</v>
      </c>
      <c r="D1335" s="182"/>
      <c r="E1335" s="182"/>
      <c r="F1335" s="10" t="s">
        <v>35</v>
      </c>
      <c r="G1335" s="12">
        <v>1</v>
      </c>
      <c r="H1335" s="12"/>
      <c r="I1335" s="13">
        <v>62021</v>
      </c>
      <c r="J1335" s="72"/>
      <c r="K1335" s="131"/>
      <c r="L1335" s="72">
        <v>62021</v>
      </c>
      <c r="M1335" s="13"/>
    </row>
    <row r="1336" spans="1:13" s="2" customFormat="1" ht="22.5" x14ac:dyDescent="0.25">
      <c r="A1336" s="10" t="s">
        <v>2285</v>
      </c>
      <c r="B1336" s="11" t="s">
        <v>5726</v>
      </c>
      <c r="C1336" s="182" t="s">
        <v>5957</v>
      </c>
      <c r="D1336" s="182"/>
      <c r="E1336" s="182"/>
      <c r="F1336" s="10" t="s">
        <v>35</v>
      </c>
      <c r="G1336" s="12">
        <v>2</v>
      </c>
      <c r="H1336" s="12"/>
      <c r="I1336" s="13">
        <v>90974</v>
      </c>
      <c r="J1336" s="72"/>
      <c r="K1336" s="131"/>
      <c r="L1336" s="72">
        <v>90974</v>
      </c>
      <c r="M1336" s="13"/>
    </row>
    <row r="1337" spans="1:13" s="2" customFormat="1" ht="22.5" x14ac:dyDescent="0.25">
      <c r="A1337" s="10" t="s">
        <v>2287</v>
      </c>
      <c r="B1337" s="11" t="s">
        <v>5735</v>
      </c>
      <c r="C1337" s="182" t="s">
        <v>5958</v>
      </c>
      <c r="D1337" s="182"/>
      <c r="E1337" s="182"/>
      <c r="F1337" s="10" t="s">
        <v>165</v>
      </c>
      <c r="G1337" s="32">
        <v>1.5</v>
      </c>
      <c r="H1337" s="32"/>
      <c r="I1337" s="13">
        <v>105329</v>
      </c>
      <c r="J1337" s="72"/>
      <c r="K1337" s="131"/>
      <c r="L1337" s="72">
        <v>105329</v>
      </c>
      <c r="M1337" s="13"/>
    </row>
    <row r="1338" spans="1:13" s="2" customFormat="1" ht="56.25" x14ac:dyDescent="0.25">
      <c r="A1338" s="10" t="s">
        <v>2289</v>
      </c>
      <c r="B1338" s="11" t="s">
        <v>2673</v>
      </c>
      <c r="C1338" s="182" t="s">
        <v>2674</v>
      </c>
      <c r="D1338" s="182"/>
      <c r="E1338" s="182"/>
      <c r="F1338" s="10" t="s">
        <v>808</v>
      </c>
      <c r="G1338" s="33">
        <v>0.1232</v>
      </c>
      <c r="H1338" s="33"/>
      <c r="I1338" s="13">
        <v>8317</v>
      </c>
      <c r="J1338" s="72"/>
      <c r="K1338" s="131"/>
      <c r="L1338" s="72">
        <v>1636</v>
      </c>
      <c r="M1338" s="13"/>
    </row>
    <row r="1339" spans="1:13" s="2" customFormat="1" ht="15" x14ac:dyDescent="0.25">
      <c r="A1339" s="14"/>
      <c r="B1339" s="15"/>
      <c r="C1339" s="15"/>
      <c r="D1339" s="15"/>
      <c r="E1339" s="16" t="s">
        <v>18</v>
      </c>
      <c r="F1339" s="16"/>
      <c r="G1339" s="17"/>
      <c r="H1339" s="17"/>
      <c r="I1339" s="18">
        <v>20817</v>
      </c>
      <c r="J1339" s="114"/>
      <c r="K1339" s="138"/>
      <c r="L1339" s="151"/>
      <c r="M1339" s="19"/>
    </row>
    <row r="1340" spans="1:13" s="2" customFormat="1" ht="22.5" x14ac:dyDescent="0.25">
      <c r="A1340" s="20"/>
      <c r="B1340" s="21" t="s">
        <v>69</v>
      </c>
      <c r="C1340" s="183" t="s">
        <v>70</v>
      </c>
      <c r="D1340" s="183"/>
      <c r="E1340" s="183"/>
      <c r="F1340" s="22" t="s">
        <v>71</v>
      </c>
      <c r="G1340" s="17" t="s">
        <v>5959</v>
      </c>
      <c r="H1340" s="17"/>
      <c r="I1340" s="23">
        <v>0.56999999999999995</v>
      </c>
      <c r="J1340" s="109"/>
      <c r="K1340" s="132"/>
      <c r="L1340" s="147">
        <v>0.56999999999999995</v>
      </c>
      <c r="M1340" s="24"/>
    </row>
    <row r="1341" spans="1:13" s="2" customFormat="1" ht="22.5" x14ac:dyDescent="0.25">
      <c r="A1341" s="20"/>
      <c r="B1341" s="21" t="s">
        <v>41</v>
      </c>
      <c r="C1341" s="183" t="s">
        <v>42</v>
      </c>
      <c r="D1341" s="183"/>
      <c r="E1341" s="183"/>
      <c r="F1341" s="22" t="s">
        <v>21</v>
      </c>
      <c r="G1341" s="17" t="s">
        <v>5960</v>
      </c>
      <c r="H1341" s="17"/>
      <c r="I1341" s="23">
        <v>52.41</v>
      </c>
      <c r="J1341" s="109"/>
      <c r="K1341" s="132"/>
      <c r="L1341" s="147">
        <v>52.41</v>
      </c>
      <c r="M1341" s="24"/>
    </row>
    <row r="1342" spans="1:13" s="2" customFormat="1" ht="22.5" x14ac:dyDescent="0.25">
      <c r="A1342" s="20"/>
      <c r="B1342" s="21" t="s">
        <v>778</v>
      </c>
      <c r="C1342" s="183" t="s">
        <v>24</v>
      </c>
      <c r="D1342" s="183"/>
      <c r="E1342" s="183"/>
      <c r="F1342" s="22" t="s">
        <v>71</v>
      </c>
      <c r="G1342" s="17" t="s">
        <v>5961</v>
      </c>
      <c r="H1342" s="17"/>
      <c r="I1342" s="23">
        <v>11.55</v>
      </c>
      <c r="J1342" s="109"/>
      <c r="K1342" s="132"/>
      <c r="L1342" s="147">
        <v>11.55</v>
      </c>
      <c r="M1342" s="24"/>
    </row>
    <row r="1343" spans="1:13" s="2" customFormat="1" ht="22.5" x14ac:dyDescent="0.25">
      <c r="A1343" s="20"/>
      <c r="B1343" s="21" t="s">
        <v>968</v>
      </c>
      <c r="C1343" s="183" t="s">
        <v>969</v>
      </c>
      <c r="D1343" s="183"/>
      <c r="E1343" s="183"/>
      <c r="F1343" s="22" t="s">
        <v>21</v>
      </c>
      <c r="G1343" s="17" t="s">
        <v>5962</v>
      </c>
      <c r="H1343" s="17"/>
      <c r="I1343" s="23">
        <v>124.49</v>
      </c>
      <c r="J1343" s="109"/>
      <c r="K1343" s="132"/>
      <c r="L1343" s="147">
        <v>124.49</v>
      </c>
      <c r="M1343" s="24"/>
    </row>
    <row r="1344" spans="1:13" s="2" customFormat="1" ht="22.5" x14ac:dyDescent="0.25">
      <c r="A1344" s="25" t="s">
        <v>344</v>
      </c>
      <c r="B1344" s="26" t="s">
        <v>815</v>
      </c>
      <c r="C1344" s="186" t="s">
        <v>816</v>
      </c>
      <c r="D1344" s="186"/>
      <c r="E1344" s="186"/>
      <c r="F1344" s="27" t="s">
        <v>817</v>
      </c>
      <c r="G1344" s="28" t="s">
        <v>347</v>
      </c>
      <c r="H1344" s="28"/>
      <c r="I1344" s="29">
        <v>0</v>
      </c>
      <c r="J1344" s="110"/>
      <c r="K1344" s="133"/>
      <c r="L1344" s="148">
        <v>0</v>
      </c>
      <c r="M1344" s="30"/>
    </row>
    <row r="1345" spans="1:13" s="2" customFormat="1" ht="22.5" x14ac:dyDescent="0.25">
      <c r="A1345" s="25" t="s">
        <v>76</v>
      </c>
      <c r="B1345" s="26" t="s">
        <v>818</v>
      </c>
      <c r="C1345" s="186" t="s">
        <v>819</v>
      </c>
      <c r="D1345" s="186"/>
      <c r="E1345" s="186"/>
      <c r="F1345" s="27" t="s">
        <v>817</v>
      </c>
      <c r="G1345" s="28" t="s">
        <v>5963</v>
      </c>
      <c r="H1345" s="28"/>
      <c r="I1345" s="29">
        <v>0</v>
      </c>
      <c r="J1345" s="110"/>
      <c r="K1345" s="133"/>
      <c r="L1345" s="148">
        <v>0</v>
      </c>
      <c r="M1345" s="30"/>
    </row>
    <row r="1346" spans="1:13" s="2" customFormat="1" ht="22.5" x14ac:dyDescent="0.25">
      <c r="A1346" s="25" t="s">
        <v>344</v>
      </c>
      <c r="B1346" s="26" t="s">
        <v>821</v>
      </c>
      <c r="C1346" s="186" t="s">
        <v>822</v>
      </c>
      <c r="D1346" s="186"/>
      <c r="E1346" s="186"/>
      <c r="F1346" s="27" t="s">
        <v>79</v>
      </c>
      <c r="G1346" s="28" t="s">
        <v>347</v>
      </c>
      <c r="H1346" s="28"/>
      <c r="I1346" s="29">
        <v>0</v>
      </c>
      <c r="J1346" s="110"/>
      <c r="K1346" s="133"/>
      <c r="L1346" s="148">
        <v>0</v>
      </c>
      <c r="M1346" s="30"/>
    </row>
    <row r="1347" spans="1:13" s="2" customFormat="1" ht="22.5" x14ac:dyDescent="0.25">
      <c r="A1347" s="25" t="s">
        <v>344</v>
      </c>
      <c r="B1347" s="26" t="s">
        <v>366</v>
      </c>
      <c r="C1347" s="186" t="s">
        <v>367</v>
      </c>
      <c r="D1347" s="186"/>
      <c r="E1347" s="186"/>
      <c r="F1347" s="27" t="s">
        <v>21</v>
      </c>
      <c r="G1347" s="28" t="s">
        <v>347</v>
      </c>
      <c r="H1347" s="28"/>
      <c r="I1347" s="29">
        <v>0</v>
      </c>
      <c r="J1347" s="110"/>
      <c r="K1347" s="133"/>
      <c r="L1347" s="148">
        <v>0</v>
      </c>
      <c r="M1347" s="30"/>
    </row>
    <row r="1348" spans="1:13" s="2" customFormat="1" ht="22.5" x14ac:dyDescent="0.25">
      <c r="A1348" s="25" t="s">
        <v>344</v>
      </c>
      <c r="B1348" s="26" t="s">
        <v>825</v>
      </c>
      <c r="C1348" s="186" t="s">
        <v>826</v>
      </c>
      <c r="D1348" s="186"/>
      <c r="E1348" s="186"/>
      <c r="F1348" s="27" t="s">
        <v>79</v>
      </c>
      <c r="G1348" s="28" t="s">
        <v>347</v>
      </c>
      <c r="H1348" s="28"/>
      <c r="I1348" s="29">
        <v>0</v>
      </c>
      <c r="J1348" s="110"/>
      <c r="K1348" s="133"/>
      <c r="L1348" s="148">
        <v>0</v>
      </c>
      <c r="M1348" s="30"/>
    </row>
    <row r="1349" spans="1:13" s="2" customFormat="1" ht="22.5" x14ac:dyDescent="0.25">
      <c r="A1349" s="10" t="s">
        <v>2298</v>
      </c>
      <c r="B1349" s="11" t="s">
        <v>5735</v>
      </c>
      <c r="C1349" s="182" t="s">
        <v>5964</v>
      </c>
      <c r="D1349" s="182"/>
      <c r="E1349" s="182"/>
      <c r="F1349" s="10" t="s">
        <v>165</v>
      </c>
      <c r="G1349" s="32">
        <v>3.5</v>
      </c>
      <c r="H1349" s="32"/>
      <c r="I1349" s="13">
        <v>288304</v>
      </c>
      <c r="J1349" s="72"/>
      <c r="K1349" s="131"/>
      <c r="L1349" s="72">
        <v>288304</v>
      </c>
      <c r="M1349" s="13"/>
    </row>
    <row r="1350" spans="1:13" s="2" customFormat="1" ht="22.5" x14ac:dyDescent="0.25">
      <c r="A1350" s="10" t="s">
        <v>2300</v>
      </c>
      <c r="B1350" s="11" t="s">
        <v>5726</v>
      </c>
      <c r="C1350" s="182" t="s">
        <v>5965</v>
      </c>
      <c r="D1350" s="182"/>
      <c r="E1350" s="182"/>
      <c r="F1350" s="10" t="s">
        <v>35</v>
      </c>
      <c r="G1350" s="12">
        <v>2</v>
      </c>
      <c r="H1350" s="12"/>
      <c r="I1350" s="13">
        <v>41772</v>
      </c>
      <c r="J1350" s="72"/>
      <c r="K1350" s="131"/>
      <c r="L1350" s="72">
        <v>41772</v>
      </c>
      <c r="M1350" s="13"/>
    </row>
    <row r="1351" spans="1:13" s="2" customFormat="1" ht="22.5" x14ac:dyDescent="0.25">
      <c r="A1351" s="10" t="s">
        <v>2302</v>
      </c>
      <c r="B1351" s="11" t="s">
        <v>5726</v>
      </c>
      <c r="C1351" s="182" t="s">
        <v>5966</v>
      </c>
      <c r="D1351" s="182"/>
      <c r="E1351" s="182"/>
      <c r="F1351" s="10" t="s">
        <v>35</v>
      </c>
      <c r="G1351" s="12">
        <v>1</v>
      </c>
      <c r="H1351" s="12"/>
      <c r="I1351" s="13">
        <v>103551</v>
      </c>
      <c r="J1351" s="72"/>
      <c r="K1351" s="131"/>
      <c r="L1351" s="72">
        <v>103551</v>
      </c>
      <c r="M1351" s="13"/>
    </row>
    <row r="1352" spans="1:13" s="2" customFormat="1" ht="22.5" x14ac:dyDescent="0.25">
      <c r="A1352" s="10" t="s">
        <v>2311</v>
      </c>
      <c r="B1352" s="11" t="s">
        <v>5726</v>
      </c>
      <c r="C1352" s="182" t="s">
        <v>5967</v>
      </c>
      <c r="D1352" s="182"/>
      <c r="E1352" s="182"/>
      <c r="F1352" s="10" t="s">
        <v>35</v>
      </c>
      <c r="G1352" s="12">
        <v>1</v>
      </c>
      <c r="H1352" s="12"/>
      <c r="I1352" s="13">
        <v>1175</v>
      </c>
      <c r="J1352" s="72"/>
      <c r="K1352" s="131"/>
      <c r="L1352" s="72">
        <v>1175</v>
      </c>
      <c r="M1352" s="13"/>
    </row>
    <row r="1353" spans="1:13" s="2" customFormat="1" ht="56.25" x14ac:dyDescent="0.25">
      <c r="A1353" s="10" t="s">
        <v>2313</v>
      </c>
      <c r="B1353" s="11" t="s">
        <v>5968</v>
      </c>
      <c r="C1353" s="182" t="s">
        <v>5969</v>
      </c>
      <c r="D1353" s="182"/>
      <c r="E1353" s="182"/>
      <c r="F1353" s="10" t="s">
        <v>808</v>
      </c>
      <c r="G1353" s="33">
        <v>0.1157</v>
      </c>
      <c r="H1353" s="33"/>
      <c r="I1353" s="13">
        <v>5608</v>
      </c>
      <c r="J1353" s="72"/>
      <c r="K1353" s="131"/>
      <c r="L1353" s="72">
        <v>1862</v>
      </c>
      <c r="M1353" s="13"/>
    </row>
    <row r="1354" spans="1:13" s="2" customFormat="1" ht="15" x14ac:dyDescent="0.25">
      <c r="A1354" s="14"/>
      <c r="B1354" s="15"/>
      <c r="C1354" s="15"/>
      <c r="D1354" s="15"/>
      <c r="E1354" s="16" t="s">
        <v>18</v>
      </c>
      <c r="F1354" s="16"/>
      <c r="G1354" s="17"/>
      <c r="H1354" s="17"/>
      <c r="I1354" s="18">
        <v>12484</v>
      </c>
      <c r="J1354" s="114"/>
      <c r="K1354" s="138"/>
      <c r="L1354" s="151"/>
      <c r="M1354" s="19"/>
    </row>
    <row r="1355" spans="1:13" s="2" customFormat="1" ht="22.5" x14ac:dyDescent="0.25">
      <c r="A1355" s="20"/>
      <c r="B1355" s="21" t="s">
        <v>69</v>
      </c>
      <c r="C1355" s="183" t="s">
        <v>70</v>
      </c>
      <c r="D1355" s="183"/>
      <c r="E1355" s="183"/>
      <c r="F1355" s="22" t="s">
        <v>71</v>
      </c>
      <c r="G1355" s="17" t="s">
        <v>5970</v>
      </c>
      <c r="H1355" s="17"/>
      <c r="I1355" s="23">
        <v>0.38</v>
      </c>
      <c r="J1355" s="109"/>
      <c r="K1355" s="132"/>
      <c r="L1355" s="147">
        <v>0.38</v>
      </c>
      <c r="M1355" s="24"/>
    </row>
    <row r="1356" spans="1:13" s="2" customFormat="1" ht="22.5" x14ac:dyDescent="0.25">
      <c r="A1356" s="20"/>
      <c r="B1356" s="21" t="s">
        <v>41</v>
      </c>
      <c r="C1356" s="183" t="s">
        <v>42</v>
      </c>
      <c r="D1356" s="183"/>
      <c r="E1356" s="183"/>
      <c r="F1356" s="22" t="s">
        <v>21</v>
      </c>
      <c r="G1356" s="17" t="s">
        <v>5971</v>
      </c>
      <c r="H1356" s="17"/>
      <c r="I1356" s="23">
        <v>75.27</v>
      </c>
      <c r="J1356" s="109"/>
      <c r="K1356" s="132"/>
      <c r="L1356" s="147">
        <v>75.27</v>
      </c>
      <c r="M1356" s="24"/>
    </row>
    <row r="1357" spans="1:13" s="2" customFormat="1" ht="22.5" x14ac:dyDescent="0.25">
      <c r="A1357" s="20"/>
      <c r="B1357" s="21" t="s">
        <v>778</v>
      </c>
      <c r="C1357" s="183" t="s">
        <v>24</v>
      </c>
      <c r="D1357" s="183"/>
      <c r="E1357" s="183"/>
      <c r="F1357" s="22" t="s">
        <v>71</v>
      </c>
      <c r="G1357" s="17" t="s">
        <v>5972</v>
      </c>
      <c r="H1357" s="17"/>
      <c r="I1357" s="23">
        <v>37.97</v>
      </c>
      <c r="J1357" s="109"/>
      <c r="K1357" s="132"/>
      <c r="L1357" s="147">
        <v>37.97</v>
      </c>
      <c r="M1357" s="24"/>
    </row>
    <row r="1358" spans="1:13" s="2" customFormat="1" ht="22.5" x14ac:dyDescent="0.25">
      <c r="A1358" s="20"/>
      <c r="B1358" s="21" t="s">
        <v>968</v>
      </c>
      <c r="C1358" s="183" t="s">
        <v>969</v>
      </c>
      <c r="D1358" s="183"/>
      <c r="E1358" s="183"/>
      <c r="F1358" s="22" t="s">
        <v>21</v>
      </c>
      <c r="G1358" s="17" t="s">
        <v>5973</v>
      </c>
      <c r="H1358" s="17"/>
      <c r="I1358" s="23">
        <v>101.32</v>
      </c>
      <c r="J1358" s="109"/>
      <c r="K1358" s="132"/>
      <c r="L1358" s="147">
        <v>101.32</v>
      </c>
      <c r="M1358" s="24"/>
    </row>
    <row r="1359" spans="1:13" s="2" customFormat="1" ht="22.5" x14ac:dyDescent="0.25">
      <c r="A1359" s="25" t="s">
        <v>344</v>
      </c>
      <c r="B1359" s="26" t="s">
        <v>815</v>
      </c>
      <c r="C1359" s="186" t="s">
        <v>816</v>
      </c>
      <c r="D1359" s="186"/>
      <c r="E1359" s="186"/>
      <c r="F1359" s="27" t="s">
        <v>817</v>
      </c>
      <c r="G1359" s="28" t="s">
        <v>347</v>
      </c>
      <c r="H1359" s="28"/>
      <c r="I1359" s="29">
        <v>0</v>
      </c>
      <c r="J1359" s="110"/>
      <c r="K1359" s="133"/>
      <c r="L1359" s="148">
        <v>0</v>
      </c>
      <c r="M1359" s="30"/>
    </row>
    <row r="1360" spans="1:13" s="2" customFormat="1" ht="22.5" x14ac:dyDescent="0.25">
      <c r="A1360" s="25" t="s">
        <v>76</v>
      </c>
      <c r="B1360" s="26" t="s">
        <v>818</v>
      </c>
      <c r="C1360" s="186" t="s">
        <v>819</v>
      </c>
      <c r="D1360" s="186"/>
      <c r="E1360" s="186"/>
      <c r="F1360" s="27" t="s">
        <v>817</v>
      </c>
      <c r="G1360" s="28" t="s">
        <v>5974</v>
      </c>
      <c r="H1360" s="28"/>
      <c r="I1360" s="29">
        <v>0</v>
      </c>
      <c r="J1360" s="110"/>
      <c r="K1360" s="133"/>
      <c r="L1360" s="148">
        <v>0</v>
      </c>
      <c r="M1360" s="30"/>
    </row>
    <row r="1361" spans="1:13" s="2" customFormat="1" ht="22.5" x14ac:dyDescent="0.25">
      <c r="A1361" s="25" t="s">
        <v>344</v>
      </c>
      <c r="B1361" s="26" t="s">
        <v>821</v>
      </c>
      <c r="C1361" s="186" t="s">
        <v>822</v>
      </c>
      <c r="D1361" s="186"/>
      <c r="E1361" s="186"/>
      <c r="F1361" s="27" t="s">
        <v>79</v>
      </c>
      <c r="G1361" s="28" t="s">
        <v>347</v>
      </c>
      <c r="H1361" s="28"/>
      <c r="I1361" s="29">
        <v>0</v>
      </c>
      <c r="J1361" s="110"/>
      <c r="K1361" s="133"/>
      <c r="L1361" s="148">
        <v>0</v>
      </c>
      <c r="M1361" s="30"/>
    </row>
    <row r="1362" spans="1:13" s="2" customFormat="1" ht="22.5" x14ac:dyDescent="0.25">
      <c r="A1362" s="25" t="s">
        <v>344</v>
      </c>
      <c r="B1362" s="26" t="s">
        <v>366</v>
      </c>
      <c r="C1362" s="186" t="s">
        <v>367</v>
      </c>
      <c r="D1362" s="186"/>
      <c r="E1362" s="186"/>
      <c r="F1362" s="27" t="s">
        <v>21</v>
      </c>
      <c r="G1362" s="28" t="s">
        <v>347</v>
      </c>
      <c r="H1362" s="28"/>
      <c r="I1362" s="29">
        <v>0</v>
      </c>
      <c r="J1362" s="110"/>
      <c r="K1362" s="133"/>
      <c r="L1362" s="148">
        <v>0</v>
      </c>
      <c r="M1362" s="30"/>
    </row>
    <row r="1363" spans="1:13" s="2" customFormat="1" ht="22.5" x14ac:dyDescent="0.25">
      <c r="A1363" s="25" t="s">
        <v>344</v>
      </c>
      <c r="B1363" s="26" t="s">
        <v>825</v>
      </c>
      <c r="C1363" s="186" t="s">
        <v>826</v>
      </c>
      <c r="D1363" s="186"/>
      <c r="E1363" s="186"/>
      <c r="F1363" s="27" t="s">
        <v>79</v>
      </c>
      <c r="G1363" s="28" t="s">
        <v>347</v>
      </c>
      <c r="H1363" s="28"/>
      <c r="I1363" s="29">
        <v>0</v>
      </c>
      <c r="J1363" s="110"/>
      <c r="K1363" s="133"/>
      <c r="L1363" s="148">
        <v>0</v>
      </c>
      <c r="M1363" s="30"/>
    </row>
    <row r="1364" spans="1:13" s="2" customFormat="1" ht="22.5" x14ac:dyDescent="0.25">
      <c r="A1364" s="10" t="s">
        <v>2315</v>
      </c>
      <c r="B1364" s="11" t="s">
        <v>5735</v>
      </c>
      <c r="C1364" s="182" t="s">
        <v>5975</v>
      </c>
      <c r="D1364" s="182"/>
      <c r="E1364" s="182"/>
      <c r="F1364" s="10" t="s">
        <v>165</v>
      </c>
      <c r="G1364" s="32">
        <v>0.5</v>
      </c>
      <c r="H1364" s="32"/>
      <c r="I1364" s="13">
        <v>165461</v>
      </c>
      <c r="J1364" s="72"/>
      <c r="K1364" s="131"/>
      <c r="L1364" s="72">
        <v>165461</v>
      </c>
      <c r="M1364" s="13"/>
    </row>
    <row r="1365" spans="1:13" s="2" customFormat="1" ht="22.5" x14ac:dyDescent="0.25">
      <c r="A1365" s="10" t="s">
        <v>2317</v>
      </c>
      <c r="B1365" s="11" t="s">
        <v>5726</v>
      </c>
      <c r="C1365" s="182" t="s">
        <v>5976</v>
      </c>
      <c r="D1365" s="182"/>
      <c r="E1365" s="182"/>
      <c r="F1365" s="10" t="s">
        <v>35</v>
      </c>
      <c r="G1365" s="12">
        <v>1</v>
      </c>
      <c r="H1365" s="12"/>
      <c r="I1365" s="13">
        <v>174499</v>
      </c>
      <c r="J1365" s="72"/>
      <c r="K1365" s="131"/>
      <c r="L1365" s="72">
        <v>174499</v>
      </c>
      <c r="M1365" s="13"/>
    </row>
    <row r="1366" spans="1:13" s="2" customFormat="1" ht="22.5" x14ac:dyDescent="0.25">
      <c r="A1366" s="10" t="s">
        <v>2319</v>
      </c>
      <c r="B1366" s="11" t="s">
        <v>5726</v>
      </c>
      <c r="C1366" s="182" t="s">
        <v>5977</v>
      </c>
      <c r="D1366" s="182"/>
      <c r="E1366" s="182"/>
      <c r="F1366" s="10" t="s">
        <v>35</v>
      </c>
      <c r="G1366" s="12">
        <v>1</v>
      </c>
      <c r="H1366" s="12"/>
      <c r="I1366" s="13">
        <v>458402</v>
      </c>
      <c r="J1366" s="72"/>
      <c r="K1366" s="131"/>
      <c r="L1366" s="72">
        <v>458402</v>
      </c>
      <c r="M1366" s="13"/>
    </row>
    <row r="1367" spans="1:13" s="2" customFormat="1" ht="15" x14ac:dyDescent="0.25">
      <c r="A1367" s="10" t="s">
        <v>2327</v>
      </c>
      <c r="B1367" s="11" t="s">
        <v>834</v>
      </c>
      <c r="C1367" s="182" t="s">
        <v>835</v>
      </c>
      <c r="D1367" s="182"/>
      <c r="E1367" s="182"/>
      <c r="F1367" s="10" t="s">
        <v>71</v>
      </c>
      <c r="G1367" s="31">
        <v>0.22</v>
      </c>
      <c r="H1367" s="31"/>
      <c r="I1367" s="13">
        <v>21903</v>
      </c>
      <c r="J1367" s="72"/>
      <c r="K1367" s="131"/>
      <c r="L1367" s="72">
        <v>21903</v>
      </c>
      <c r="M1367" s="13"/>
    </row>
    <row r="1368" spans="1:13" s="2" customFormat="1" ht="22.5" x14ac:dyDescent="0.25">
      <c r="A1368" s="10" t="s">
        <v>2329</v>
      </c>
      <c r="B1368" s="11" t="s">
        <v>1681</v>
      </c>
      <c r="C1368" s="182" t="s">
        <v>5978</v>
      </c>
      <c r="D1368" s="182"/>
      <c r="E1368" s="182"/>
      <c r="F1368" s="10" t="s">
        <v>1683</v>
      </c>
      <c r="G1368" s="36">
        <v>1.131</v>
      </c>
      <c r="H1368" s="36"/>
      <c r="I1368" s="13">
        <v>4436</v>
      </c>
      <c r="J1368" s="72"/>
      <c r="K1368" s="131"/>
      <c r="L1368" s="72">
        <v>265</v>
      </c>
      <c r="M1368" s="13"/>
    </row>
    <row r="1369" spans="1:13" s="2" customFormat="1" ht="15" x14ac:dyDescent="0.25">
      <c r="A1369" s="14"/>
      <c r="B1369" s="15"/>
      <c r="C1369" s="15"/>
      <c r="D1369" s="15"/>
      <c r="E1369" s="16" t="s">
        <v>18</v>
      </c>
      <c r="F1369" s="16"/>
      <c r="G1369" s="17"/>
      <c r="H1369" s="17"/>
      <c r="I1369" s="18">
        <v>12092</v>
      </c>
      <c r="J1369" s="114"/>
      <c r="K1369" s="138"/>
      <c r="L1369" s="151"/>
      <c r="M1369" s="19"/>
    </row>
    <row r="1370" spans="1:13" s="2" customFormat="1" ht="22.5" x14ac:dyDescent="0.25">
      <c r="A1370" s="20"/>
      <c r="B1370" s="21" t="s">
        <v>69</v>
      </c>
      <c r="C1370" s="183" t="s">
        <v>70</v>
      </c>
      <c r="D1370" s="183"/>
      <c r="E1370" s="183"/>
      <c r="F1370" s="22" t="s">
        <v>71</v>
      </c>
      <c r="G1370" s="17" t="s">
        <v>5979</v>
      </c>
      <c r="H1370" s="17"/>
      <c r="I1370" s="23">
        <v>12.78</v>
      </c>
      <c r="J1370" s="109"/>
      <c r="K1370" s="132"/>
      <c r="L1370" s="147">
        <v>12.78</v>
      </c>
      <c r="M1370" s="24"/>
    </row>
    <row r="1371" spans="1:13" s="2" customFormat="1" ht="22.5" x14ac:dyDescent="0.25">
      <c r="A1371" s="20"/>
      <c r="B1371" s="21" t="s">
        <v>778</v>
      </c>
      <c r="C1371" s="183" t="s">
        <v>24</v>
      </c>
      <c r="D1371" s="183"/>
      <c r="E1371" s="183"/>
      <c r="F1371" s="22" t="s">
        <v>71</v>
      </c>
      <c r="G1371" s="17" t="s">
        <v>5980</v>
      </c>
      <c r="H1371" s="17"/>
      <c r="I1371" s="23">
        <v>12.37</v>
      </c>
      <c r="J1371" s="109"/>
      <c r="K1371" s="132"/>
      <c r="L1371" s="147">
        <v>12.37</v>
      </c>
      <c r="M1371" s="24"/>
    </row>
    <row r="1372" spans="1:13" s="2" customFormat="1" ht="22.5" x14ac:dyDescent="0.25">
      <c r="A1372" s="20"/>
      <c r="B1372" s="21" t="s">
        <v>800</v>
      </c>
      <c r="C1372" s="183" t="s">
        <v>801</v>
      </c>
      <c r="D1372" s="183"/>
      <c r="E1372" s="183"/>
      <c r="F1372" s="22" t="s">
        <v>282</v>
      </c>
      <c r="G1372" s="17" t="s">
        <v>5981</v>
      </c>
      <c r="H1372" s="17"/>
      <c r="I1372" s="23">
        <v>5.45</v>
      </c>
      <c r="J1372" s="109"/>
      <c r="K1372" s="132"/>
      <c r="L1372" s="147">
        <v>5.45</v>
      </c>
      <c r="M1372" s="24"/>
    </row>
    <row r="1373" spans="1:13" s="2" customFormat="1" ht="22.5" x14ac:dyDescent="0.25">
      <c r="A1373" s="10" t="s">
        <v>2331</v>
      </c>
      <c r="B1373" s="11" t="s">
        <v>5982</v>
      </c>
      <c r="C1373" s="182" t="s">
        <v>5983</v>
      </c>
      <c r="D1373" s="182"/>
      <c r="E1373" s="182"/>
      <c r="F1373" s="10" t="s">
        <v>71</v>
      </c>
      <c r="G1373" s="33">
        <v>0.11310000000000001</v>
      </c>
      <c r="H1373" s="33"/>
      <c r="I1373" s="13">
        <v>4576</v>
      </c>
      <c r="J1373" s="72"/>
      <c r="K1373" s="131"/>
      <c r="L1373" s="72">
        <v>4576</v>
      </c>
      <c r="M1373" s="13"/>
    </row>
    <row r="1374" spans="1:13" s="2" customFormat="1" ht="22.5" x14ac:dyDescent="0.25">
      <c r="A1374" s="10" t="s">
        <v>2332</v>
      </c>
      <c r="B1374" s="11" t="s">
        <v>2333</v>
      </c>
      <c r="C1374" s="182" t="s">
        <v>2568</v>
      </c>
      <c r="D1374" s="182"/>
      <c r="E1374" s="182"/>
      <c r="F1374" s="10" t="s">
        <v>726</v>
      </c>
      <c r="G1374" s="31">
        <v>0.92</v>
      </c>
      <c r="H1374" s="31"/>
      <c r="I1374" s="13">
        <v>14246</v>
      </c>
      <c r="J1374" s="72"/>
      <c r="K1374" s="131"/>
      <c r="L1374" s="72">
        <v>2549</v>
      </c>
      <c r="M1374" s="13"/>
    </row>
    <row r="1375" spans="1:13" s="2" customFormat="1" ht="15" x14ac:dyDescent="0.25">
      <c r="A1375" s="14"/>
      <c r="B1375" s="15"/>
      <c r="C1375" s="15"/>
      <c r="D1375" s="15"/>
      <c r="E1375" s="16" t="s">
        <v>18</v>
      </c>
      <c r="F1375" s="16"/>
      <c r="G1375" s="17"/>
      <c r="H1375" s="17"/>
      <c r="I1375" s="18">
        <v>30574</v>
      </c>
      <c r="J1375" s="114"/>
      <c r="K1375" s="138"/>
      <c r="L1375" s="151"/>
      <c r="M1375" s="19"/>
    </row>
    <row r="1376" spans="1:13" s="2" customFormat="1" ht="22.5" x14ac:dyDescent="0.25">
      <c r="A1376" s="20"/>
      <c r="B1376" s="21" t="s">
        <v>730</v>
      </c>
      <c r="C1376" s="183" t="s">
        <v>731</v>
      </c>
      <c r="D1376" s="183"/>
      <c r="E1376" s="183"/>
      <c r="F1376" s="22" t="s">
        <v>71</v>
      </c>
      <c r="G1376" s="17" t="s">
        <v>5984</v>
      </c>
      <c r="H1376" s="17"/>
      <c r="I1376" s="23">
        <v>7.5</v>
      </c>
      <c r="J1376" s="109"/>
      <c r="K1376" s="132"/>
      <c r="L1376" s="147">
        <v>7.5</v>
      </c>
      <c r="M1376" s="24"/>
    </row>
    <row r="1377" spans="1:13" s="2" customFormat="1" ht="22.5" x14ac:dyDescent="0.25">
      <c r="A1377" s="20"/>
      <c r="B1377" s="21" t="s">
        <v>733</v>
      </c>
      <c r="C1377" s="183" t="s">
        <v>734</v>
      </c>
      <c r="D1377" s="183"/>
      <c r="E1377" s="183"/>
      <c r="F1377" s="22" t="s">
        <v>71</v>
      </c>
      <c r="G1377" s="17" t="s">
        <v>5985</v>
      </c>
      <c r="H1377" s="17"/>
      <c r="I1377" s="23">
        <v>9.6199999999999992</v>
      </c>
      <c r="J1377" s="109"/>
      <c r="K1377" s="132"/>
      <c r="L1377" s="147">
        <v>9.6199999999999992</v>
      </c>
      <c r="M1377" s="24"/>
    </row>
    <row r="1378" spans="1:13" s="2" customFormat="1" ht="22.5" x14ac:dyDescent="0.25">
      <c r="A1378" s="20"/>
      <c r="B1378" s="21" t="s">
        <v>736</v>
      </c>
      <c r="C1378" s="183" t="s">
        <v>737</v>
      </c>
      <c r="D1378" s="183"/>
      <c r="E1378" s="183"/>
      <c r="F1378" s="22" t="s">
        <v>71</v>
      </c>
      <c r="G1378" s="17" t="s">
        <v>5986</v>
      </c>
      <c r="H1378" s="17"/>
      <c r="I1378" s="23">
        <v>1.0900000000000001</v>
      </c>
      <c r="J1378" s="109"/>
      <c r="K1378" s="132"/>
      <c r="L1378" s="147">
        <v>1.0900000000000001</v>
      </c>
      <c r="M1378" s="24"/>
    </row>
    <row r="1379" spans="1:13" s="2" customFormat="1" ht="22.5" x14ac:dyDescent="0.25">
      <c r="A1379" s="20"/>
      <c r="B1379" s="21" t="s">
        <v>739</v>
      </c>
      <c r="C1379" s="183" t="s">
        <v>740</v>
      </c>
      <c r="D1379" s="183"/>
      <c r="E1379" s="183"/>
      <c r="F1379" s="22" t="s">
        <v>71</v>
      </c>
      <c r="G1379" s="17" t="s">
        <v>5987</v>
      </c>
      <c r="H1379" s="17"/>
      <c r="I1379" s="23">
        <v>235.77</v>
      </c>
      <c r="J1379" s="109"/>
      <c r="K1379" s="132"/>
      <c r="L1379" s="147">
        <v>235.77</v>
      </c>
      <c r="M1379" s="24"/>
    </row>
    <row r="1380" spans="1:13" s="2" customFormat="1" ht="22.5" x14ac:dyDescent="0.25">
      <c r="A1380" s="20"/>
      <c r="B1380" s="21" t="s">
        <v>2339</v>
      </c>
      <c r="C1380" s="183" t="s">
        <v>2340</v>
      </c>
      <c r="D1380" s="183"/>
      <c r="E1380" s="183"/>
      <c r="F1380" s="22" t="s">
        <v>2341</v>
      </c>
      <c r="G1380" s="17" t="s">
        <v>5988</v>
      </c>
      <c r="H1380" s="17"/>
      <c r="I1380" s="23">
        <v>40.39</v>
      </c>
      <c r="J1380" s="109"/>
      <c r="K1380" s="132"/>
      <c r="L1380" s="147">
        <v>40.39</v>
      </c>
      <c r="M1380" s="24"/>
    </row>
    <row r="1381" spans="1:13" s="2" customFormat="1" ht="22.5" x14ac:dyDescent="0.25">
      <c r="A1381" s="10" t="s">
        <v>2343</v>
      </c>
      <c r="B1381" s="11" t="s">
        <v>4614</v>
      </c>
      <c r="C1381" s="182" t="s">
        <v>4406</v>
      </c>
      <c r="D1381" s="182"/>
      <c r="E1381" s="182"/>
      <c r="F1381" s="10" t="s">
        <v>282</v>
      </c>
      <c r="G1381" s="31">
        <v>0.92</v>
      </c>
      <c r="H1381" s="31"/>
      <c r="I1381" s="13">
        <v>515</v>
      </c>
      <c r="J1381" s="72"/>
      <c r="K1381" s="131"/>
      <c r="L1381" s="72">
        <v>515</v>
      </c>
      <c r="M1381" s="13"/>
    </row>
    <row r="1382" spans="1:13" s="2" customFormat="1" ht="56.25" x14ac:dyDescent="0.25">
      <c r="A1382" s="10" t="s">
        <v>2346</v>
      </c>
      <c r="B1382" s="11" t="s">
        <v>841</v>
      </c>
      <c r="C1382" s="182" t="s">
        <v>2359</v>
      </c>
      <c r="D1382" s="182"/>
      <c r="E1382" s="182"/>
      <c r="F1382" s="10" t="s">
        <v>843</v>
      </c>
      <c r="G1382" s="31">
        <v>1.1499999999999999</v>
      </c>
      <c r="H1382" s="31"/>
      <c r="I1382" s="13">
        <v>176611</v>
      </c>
      <c r="J1382" s="72"/>
      <c r="K1382" s="131"/>
      <c r="L1382" s="72">
        <v>9633</v>
      </c>
      <c r="M1382" s="13"/>
    </row>
    <row r="1383" spans="1:13" s="2" customFormat="1" ht="15" x14ac:dyDescent="0.25">
      <c r="A1383" s="14"/>
      <c r="B1383" s="15"/>
      <c r="C1383" s="15"/>
      <c r="D1383" s="15"/>
      <c r="E1383" s="16" t="s">
        <v>18</v>
      </c>
      <c r="F1383" s="16"/>
      <c r="G1383" s="17"/>
      <c r="H1383" s="17"/>
      <c r="I1383" s="18">
        <v>414016</v>
      </c>
      <c r="J1383" s="114"/>
      <c r="K1383" s="138"/>
      <c r="L1383" s="151"/>
      <c r="M1383" s="19"/>
    </row>
    <row r="1384" spans="1:13" s="2" customFormat="1" ht="22.5" x14ac:dyDescent="0.25">
      <c r="A1384" s="20"/>
      <c r="B1384" s="21" t="s">
        <v>727</v>
      </c>
      <c r="C1384" s="183" t="s">
        <v>728</v>
      </c>
      <c r="D1384" s="183"/>
      <c r="E1384" s="183"/>
      <c r="F1384" s="22" t="s">
        <v>71</v>
      </c>
      <c r="G1384" s="17" t="s">
        <v>5989</v>
      </c>
      <c r="H1384" s="17"/>
      <c r="I1384" s="23">
        <v>787.52</v>
      </c>
      <c r="J1384" s="109"/>
      <c r="K1384" s="132"/>
      <c r="L1384" s="147">
        <v>787.52</v>
      </c>
      <c r="M1384" s="24"/>
    </row>
    <row r="1385" spans="1:13" s="2" customFormat="1" ht="22.5" x14ac:dyDescent="0.25">
      <c r="A1385" s="20"/>
      <c r="B1385" s="21" t="s">
        <v>847</v>
      </c>
      <c r="C1385" s="183" t="s">
        <v>848</v>
      </c>
      <c r="D1385" s="183"/>
      <c r="E1385" s="183"/>
      <c r="F1385" s="22" t="s">
        <v>21</v>
      </c>
      <c r="G1385" s="17" t="s">
        <v>5990</v>
      </c>
      <c r="H1385" s="17"/>
      <c r="I1385" s="23">
        <v>110.63</v>
      </c>
      <c r="J1385" s="109"/>
      <c r="K1385" s="132"/>
      <c r="L1385" s="147">
        <v>110.63</v>
      </c>
      <c r="M1385" s="24"/>
    </row>
    <row r="1386" spans="1:13" s="2" customFormat="1" ht="22.5" x14ac:dyDescent="0.25">
      <c r="A1386" s="20"/>
      <c r="B1386" s="21" t="s">
        <v>853</v>
      </c>
      <c r="C1386" s="183" t="s">
        <v>854</v>
      </c>
      <c r="D1386" s="183"/>
      <c r="E1386" s="183"/>
      <c r="F1386" s="22" t="s">
        <v>71</v>
      </c>
      <c r="G1386" s="17" t="s">
        <v>5991</v>
      </c>
      <c r="H1386" s="17"/>
      <c r="I1386" s="23">
        <v>214.06</v>
      </c>
      <c r="J1386" s="109"/>
      <c r="K1386" s="132"/>
      <c r="L1386" s="147">
        <v>214.06</v>
      </c>
      <c r="M1386" s="24"/>
    </row>
    <row r="1387" spans="1:13" s="2" customFormat="1" ht="22.5" x14ac:dyDescent="0.25">
      <c r="A1387" s="20"/>
      <c r="B1387" s="21" t="s">
        <v>371</v>
      </c>
      <c r="C1387" s="183" t="s">
        <v>372</v>
      </c>
      <c r="D1387" s="183"/>
      <c r="E1387" s="183"/>
      <c r="F1387" s="22" t="s">
        <v>282</v>
      </c>
      <c r="G1387" s="17" t="s">
        <v>5992</v>
      </c>
      <c r="H1387" s="17"/>
      <c r="I1387" s="23">
        <v>0.02</v>
      </c>
      <c r="J1387" s="109"/>
      <c r="K1387" s="132"/>
      <c r="L1387" s="147">
        <v>0.02</v>
      </c>
      <c r="M1387" s="24"/>
    </row>
    <row r="1388" spans="1:13" s="2" customFormat="1" ht="22.5" x14ac:dyDescent="0.25">
      <c r="A1388" s="10" t="s">
        <v>2349</v>
      </c>
      <c r="B1388" s="11" t="s">
        <v>4614</v>
      </c>
      <c r="C1388" s="182" t="s">
        <v>5860</v>
      </c>
      <c r="D1388" s="182"/>
      <c r="E1388" s="182"/>
      <c r="F1388" s="10" t="s">
        <v>817</v>
      </c>
      <c r="G1388" s="12">
        <v>115</v>
      </c>
      <c r="H1388" s="12"/>
      <c r="I1388" s="13">
        <v>43989</v>
      </c>
      <c r="J1388" s="72"/>
      <c r="K1388" s="131"/>
      <c r="L1388" s="72">
        <v>43989</v>
      </c>
      <c r="M1388" s="13"/>
    </row>
    <row r="1389" spans="1:13" s="2" customFormat="1" ht="22.5" x14ac:dyDescent="0.25">
      <c r="A1389" s="10" t="s">
        <v>2352</v>
      </c>
      <c r="B1389" s="11" t="s">
        <v>4614</v>
      </c>
      <c r="C1389" s="182" t="s">
        <v>4408</v>
      </c>
      <c r="D1389" s="182"/>
      <c r="E1389" s="182"/>
      <c r="F1389" s="10" t="s">
        <v>817</v>
      </c>
      <c r="G1389" s="12">
        <v>16</v>
      </c>
      <c r="H1389" s="12"/>
      <c r="I1389" s="13">
        <v>2149</v>
      </c>
      <c r="J1389" s="72"/>
      <c r="K1389" s="131"/>
      <c r="L1389" s="72">
        <v>2149</v>
      </c>
      <c r="M1389" s="13"/>
    </row>
    <row r="1390" spans="1:13" s="2" customFormat="1" ht="22.5" x14ac:dyDescent="0.25">
      <c r="A1390" s="10" t="s">
        <v>2355</v>
      </c>
      <c r="B1390" s="11" t="s">
        <v>4614</v>
      </c>
      <c r="C1390" s="182" t="s">
        <v>2351</v>
      </c>
      <c r="D1390" s="182"/>
      <c r="E1390" s="182"/>
      <c r="F1390" s="10" t="s">
        <v>165</v>
      </c>
      <c r="G1390" s="12">
        <v>420</v>
      </c>
      <c r="H1390" s="12"/>
      <c r="I1390" s="13">
        <v>7020</v>
      </c>
      <c r="J1390" s="72"/>
      <c r="K1390" s="131"/>
      <c r="L1390" s="72">
        <v>7020</v>
      </c>
      <c r="M1390" s="13"/>
    </row>
    <row r="1391" spans="1:13" s="2" customFormat="1" ht="22.5" x14ac:dyDescent="0.25">
      <c r="A1391" s="10" t="s">
        <v>2358</v>
      </c>
      <c r="B1391" s="11" t="s">
        <v>4614</v>
      </c>
      <c r="C1391" s="182" t="s">
        <v>2348</v>
      </c>
      <c r="D1391" s="182"/>
      <c r="E1391" s="182"/>
      <c r="F1391" s="10" t="s">
        <v>35</v>
      </c>
      <c r="G1391" s="12">
        <v>3</v>
      </c>
      <c r="H1391" s="12"/>
      <c r="I1391" s="13">
        <v>1499</v>
      </c>
      <c r="J1391" s="72"/>
      <c r="K1391" s="131"/>
      <c r="L1391" s="72">
        <v>1499</v>
      </c>
      <c r="M1391" s="13"/>
    </row>
    <row r="1392" spans="1:13" s="2" customFormat="1" ht="22.5" x14ac:dyDescent="0.25">
      <c r="A1392" s="10" t="s">
        <v>2364</v>
      </c>
      <c r="B1392" s="11" t="s">
        <v>4614</v>
      </c>
      <c r="C1392" s="182" t="s">
        <v>2369</v>
      </c>
      <c r="D1392" s="182"/>
      <c r="E1392" s="182"/>
      <c r="F1392" s="10" t="s">
        <v>817</v>
      </c>
      <c r="G1392" s="12">
        <v>110</v>
      </c>
      <c r="H1392" s="12"/>
      <c r="I1392" s="13">
        <v>61519</v>
      </c>
      <c r="J1392" s="72"/>
      <c r="K1392" s="131"/>
      <c r="L1392" s="72">
        <v>61519</v>
      </c>
      <c r="M1392" s="13"/>
    </row>
    <row r="1393" spans="1:13" s="2" customFormat="1" ht="22.5" x14ac:dyDescent="0.25">
      <c r="A1393" s="10" t="s">
        <v>2367</v>
      </c>
      <c r="B1393" s="11" t="s">
        <v>4614</v>
      </c>
      <c r="C1393" s="182" t="s">
        <v>2371</v>
      </c>
      <c r="D1393" s="182"/>
      <c r="E1393" s="182"/>
      <c r="F1393" s="10" t="s">
        <v>817</v>
      </c>
      <c r="G1393" s="12">
        <v>20</v>
      </c>
      <c r="H1393" s="12"/>
      <c r="I1393" s="13">
        <v>12103</v>
      </c>
      <c r="J1393" s="72"/>
      <c r="K1393" s="131"/>
      <c r="L1393" s="72">
        <v>12103</v>
      </c>
      <c r="M1393" s="13"/>
    </row>
    <row r="1394" spans="1:13" s="2" customFormat="1" ht="22.5" x14ac:dyDescent="0.25">
      <c r="A1394" s="10" t="s">
        <v>2370</v>
      </c>
      <c r="B1394" s="11" t="s">
        <v>5889</v>
      </c>
      <c r="C1394" s="182" t="s">
        <v>5862</v>
      </c>
      <c r="D1394" s="182"/>
      <c r="E1394" s="182"/>
      <c r="F1394" s="10" t="s">
        <v>21</v>
      </c>
      <c r="G1394" s="12">
        <v>56</v>
      </c>
      <c r="H1394" s="12"/>
      <c r="I1394" s="13">
        <v>4282</v>
      </c>
      <c r="J1394" s="72"/>
      <c r="K1394" s="131"/>
      <c r="L1394" s="72">
        <v>4282</v>
      </c>
      <c r="M1394" s="13"/>
    </row>
    <row r="1395" spans="1:13" s="2" customFormat="1" ht="22.5" x14ac:dyDescent="0.25">
      <c r="A1395" s="10" t="s">
        <v>2372</v>
      </c>
      <c r="B1395" s="11" t="s">
        <v>5784</v>
      </c>
      <c r="C1395" s="182" t="s">
        <v>2354</v>
      </c>
      <c r="D1395" s="182"/>
      <c r="E1395" s="182"/>
      <c r="F1395" s="10" t="s">
        <v>35</v>
      </c>
      <c r="G1395" s="12">
        <v>2</v>
      </c>
      <c r="H1395" s="12"/>
      <c r="I1395" s="13">
        <v>1722</v>
      </c>
      <c r="J1395" s="72"/>
      <c r="K1395" s="131"/>
      <c r="L1395" s="72">
        <v>1722</v>
      </c>
      <c r="M1395" s="13"/>
    </row>
    <row r="1396" spans="1:13" s="2" customFormat="1" ht="22.5" x14ac:dyDescent="0.25">
      <c r="A1396" s="10" t="s">
        <v>2376</v>
      </c>
      <c r="B1396" s="11" t="s">
        <v>4781</v>
      </c>
      <c r="C1396" s="182" t="s">
        <v>2357</v>
      </c>
      <c r="D1396" s="182"/>
      <c r="E1396" s="182"/>
      <c r="F1396" s="10" t="s">
        <v>21</v>
      </c>
      <c r="G1396" s="12">
        <v>3</v>
      </c>
      <c r="H1396" s="12"/>
      <c r="I1396" s="13">
        <v>2530</v>
      </c>
      <c r="J1396" s="72"/>
      <c r="K1396" s="131"/>
      <c r="L1396" s="72">
        <v>2530</v>
      </c>
      <c r="M1396" s="13"/>
    </row>
    <row r="1397" spans="1:13" s="2" customFormat="1" ht="15" x14ac:dyDescent="0.25">
      <c r="A1397" s="206" t="s">
        <v>5993</v>
      </c>
      <c r="B1397" s="207"/>
      <c r="C1397" s="207"/>
      <c r="D1397" s="207"/>
      <c r="E1397" s="207"/>
      <c r="F1397" s="207"/>
      <c r="G1397" s="207"/>
      <c r="H1397" s="207"/>
      <c r="I1397" s="207"/>
      <c r="J1397" s="207"/>
      <c r="K1397" s="207"/>
      <c r="L1397" s="208"/>
      <c r="M1397" s="123"/>
    </row>
    <row r="1398" spans="1:13" s="2" customFormat="1" ht="56.25" x14ac:dyDescent="0.25">
      <c r="A1398" s="10" t="s">
        <v>2383</v>
      </c>
      <c r="B1398" s="11" t="s">
        <v>2673</v>
      </c>
      <c r="C1398" s="182" t="s">
        <v>2674</v>
      </c>
      <c r="D1398" s="182"/>
      <c r="E1398" s="182"/>
      <c r="F1398" s="10" t="s">
        <v>808</v>
      </c>
      <c r="G1398" s="33">
        <v>0.20019999999999999</v>
      </c>
      <c r="H1398" s="33"/>
      <c r="I1398" s="13">
        <v>13515</v>
      </c>
      <c r="J1398" s="72"/>
      <c r="K1398" s="131"/>
      <c r="L1398" s="72">
        <v>2660</v>
      </c>
      <c r="M1398" s="13"/>
    </row>
    <row r="1399" spans="1:13" s="2" customFormat="1" ht="15" x14ac:dyDescent="0.25">
      <c r="A1399" s="14"/>
      <c r="B1399" s="15"/>
      <c r="C1399" s="15"/>
      <c r="D1399" s="15"/>
      <c r="E1399" s="16" t="s">
        <v>18</v>
      </c>
      <c r="F1399" s="16"/>
      <c r="G1399" s="17"/>
      <c r="H1399" s="17"/>
      <c r="I1399" s="18">
        <v>33828</v>
      </c>
      <c r="J1399" s="114"/>
      <c r="K1399" s="138"/>
      <c r="L1399" s="151"/>
      <c r="M1399" s="19"/>
    </row>
    <row r="1400" spans="1:13" s="2" customFormat="1" ht="22.5" x14ac:dyDescent="0.25">
      <c r="A1400" s="20"/>
      <c r="B1400" s="21" t="s">
        <v>69</v>
      </c>
      <c r="C1400" s="183" t="s">
        <v>70</v>
      </c>
      <c r="D1400" s="183"/>
      <c r="E1400" s="183"/>
      <c r="F1400" s="22" t="s">
        <v>71</v>
      </c>
      <c r="G1400" s="17" t="s">
        <v>5994</v>
      </c>
      <c r="H1400" s="17"/>
      <c r="I1400" s="23">
        <v>0.93</v>
      </c>
      <c r="J1400" s="109"/>
      <c r="K1400" s="132"/>
      <c r="L1400" s="147">
        <v>0.93</v>
      </c>
      <c r="M1400" s="24"/>
    </row>
    <row r="1401" spans="1:13" s="2" customFormat="1" ht="22.5" x14ac:dyDescent="0.25">
      <c r="A1401" s="20"/>
      <c r="B1401" s="21" t="s">
        <v>41</v>
      </c>
      <c r="C1401" s="183" t="s">
        <v>42</v>
      </c>
      <c r="D1401" s="183"/>
      <c r="E1401" s="183"/>
      <c r="F1401" s="22" t="s">
        <v>21</v>
      </c>
      <c r="G1401" s="17" t="s">
        <v>5995</v>
      </c>
      <c r="H1401" s="17"/>
      <c r="I1401" s="23">
        <v>85.17</v>
      </c>
      <c r="J1401" s="109"/>
      <c r="K1401" s="132"/>
      <c r="L1401" s="147">
        <v>85.17</v>
      </c>
      <c r="M1401" s="24"/>
    </row>
    <row r="1402" spans="1:13" s="2" customFormat="1" ht="22.5" x14ac:dyDescent="0.25">
      <c r="A1402" s="20"/>
      <c r="B1402" s="21" t="s">
        <v>778</v>
      </c>
      <c r="C1402" s="183" t="s">
        <v>24</v>
      </c>
      <c r="D1402" s="183"/>
      <c r="E1402" s="183"/>
      <c r="F1402" s="22" t="s">
        <v>71</v>
      </c>
      <c r="G1402" s="17" t="s">
        <v>5996</v>
      </c>
      <c r="H1402" s="17"/>
      <c r="I1402" s="23">
        <v>18.77</v>
      </c>
      <c r="J1402" s="109"/>
      <c r="K1402" s="132"/>
      <c r="L1402" s="147">
        <v>18.77</v>
      </c>
      <c r="M1402" s="24"/>
    </row>
    <row r="1403" spans="1:13" s="2" customFormat="1" ht="22.5" x14ac:dyDescent="0.25">
      <c r="A1403" s="20"/>
      <c r="B1403" s="21" t="s">
        <v>968</v>
      </c>
      <c r="C1403" s="183" t="s">
        <v>969</v>
      </c>
      <c r="D1403" s="183"/>
      <c r="E1403" s="183"/>
      <c r="F1403" s="22" t="s">
        <v>21</v>
      </c>
      <c r="G1403" s="17" t="s">
        <v>5997</v>
      </c>
      <c r="H1403" s="17"/>
      <c r="I1403" s="23">
        <v>202.29</v>
      </c>
      <c r="J1403" s="109"/>
      <c r="K1403" s="132"/>
      <c r="L1403" s="147">
        <v>202.29</v>
      </c>
      <c r="M1403" s="24"/>
    </row>
    <row r="1404" spans="1:13" s="2" customFormat="1" ht="22.5" x14ac:dyDescent="0.25">
      <c r="A1404" s="25" t="s">
        <v>344</v>
      </c>
      <c r="B1404" s="26" t="s">
        <v>815</v>
      </c>
      <c r="C1404" s="186" t="s">
        <v>816</v>
      </c>
      <c r="D1404" s="186"/>
      <c r="E1404" s="186"/>
      <c r="F1404" s="27" t="s">
        <v>817</v>
      </c>
      <c r="G1404" s="28" t="s">
        <v>347</v>
      </c>
      <c r="H1404" s="28"/>
      <c r="I1404" s="29">
        <v>0</v>
      </c>
      <c r="J1404" s="110"/>
      <c r="K1404" s="133"/>
      <c r="L1404" s="148">
        <v>0</v>
      </c>
      <c r="M1404" s="30"/>
    </row>
    <row r="1405" spans="1:13" s="2" customFormat="1" ht="22.5" x14ac:dyDescent="0.25">
      <c r="A1405" s="25" t="s">
        <v>76</v>
      </c>
      <c r="B1405" s="26" t="s">
        <v>818</v>
      </c>
      <c r="C1405" s="186" t="s">
        <v>819</v>
      </c>
      <c r="D1405" s="186"/>
      <c r="E1405" s="186"/>
      <c r="F1405" s="27" t="s">
        <v>817</v>
      </c>
      <c r="G1405" s="28" t="s">
        <v>5998</v>
      </c>
      <c r="H1405" s="28"/>
      <c r="I1405" s="29">
        <v>0</v>
      </c>
      <c r="J1405" s="110"/>
      <c r="K1405" s="133"/>
      <c r="L1405" s="148">
        <v>0</v>
      </c>
      <c r="M1405" s="30"/>
    </row>
    <row r="1406" spans="1:13" s="2" customFormat="1" ht="22.5" x14ac:dyDescent="0.25">
      <c r="A1406" s="25" t="s">
        <v>344</v>
      </c>
      <c r="B1406" s="26" t="s">
        <v>821</v>
      </c>
      <c r="C1406" s="186" t="s">
        <v>822</v>
      </c>
      <c r="D1406" s="186"/>
      <c r="E1406" s="186"/>
      <c r="F1406" s="27" t="s">
        <v>79</v>
      </c>
      <c r="G1406" s="28" t="s">
        <v>347</v>
      </c>
      <c r="H1406" s="28"/>
      <c r="I1406" s="29">
        <v>0</v>
      </c>
      <c r="J1406" s="110"/>
      <c r="K1406" s="133"/>
      <c r="L1406" s="148">
        <v>0</v>
      </c>
      <c r="M1406" s="30"/>
    </row>
    <row r="1407" spans="1:13" s="2" customFormat="1" ht="22.5" x14ac:dyDescent="0.25">
      <c r="A1407" s="25" t="s">
        <v>344</v>
      </c>
      <c r="B1407" s="26" t="s">
        <v>366</v>
      </c>
      <c r="C1407" s="186" t="s">
        <v>367</v>
      </c>
      <c r="D1407" s="186"/>
      <c r="E1407" s="186"/>
      <c r="F1407" s="27" t="s">
        <v>21</v>
      </c>
      <c r="G1407" s="28" t="s">
        <v>347</v>
      </c>
      <c r="H1407" s="28"/>
      <c r="I1407" s="29">
        <v>0</v>
      </c>
      <c r="J1407" s="110"/>
      <c r="K1407" s="133"/>
      <c r="L1407" s="148">
        <v>0</v>
      </c>
      <c r="M1407" s="30"/>
    </row>
    <row r="1408" spans="1:13" s="2" customFormat="1" ht="22.5" x14ac:dyDescent="0.25">
      <c r="A1408" s="25" t="s">
        <v>344</v>
      </c>
      <c r="B1408" s="26" t="s">
        <v>825</v>
      </c>
      <c r="C1408" s="186" t="s">
        <v>826</v>
      </c>
      <c r="D1408" s="186"/>
      <c r="E1408" s="186"/>
      <c r="F1408" s="27" t="s">
        <v>79</v>
      </c>
      <c r="G1408" s="28" t="s">
        <v>347</v>
      </c>
      <c r="H1408" s="28"/>
      <c r="I1408" s="29">
        <v>0</v>
      </c>
      <c r="J1408" s="110"/>
      <c r="K1408" s="133"/>
      <c r="L1408" s="148">
        <v>0</v>
      </c>
      <c r="M1408" s="30"/>
    </row>
    <row r="1409" spans="1:13" s="2" customFormat="1" ht="22.5" x14ac:dyDescent="0.25">
      <c r="A1409" s="10" t="s">
        <v>2384</v>
      </c>
      <c r="B1409" s="11" t="s">
        <v>5735</v>
      </c>
      <c r="C1409" s="182" t="s">
        <v>3356</v>
      </c>
      <c r="D1409" s="182"/>
      <c r="E1409" s="182"/>
      <c r="F1409" s="10" t="s">
        <v>165</v>
      </c>
      <c r="G1409" s="12">
        <v>4</v>
      </c>
      <c r="H1409" s="12"/>
      <c r="I1409" s="13">
        <v>367818</v>
      </c>
      <c r="J1409" s="72"/>
      <c r="K1409" s="131"/>
      <c r="L1409" s="72">
        <v>367818</v>
      </c>
      <c r="M1409" s="13"/>
    </row>
    <row r="1410" spans="1:13" s="2" customFormat="1" ht="22.5" x14ac:dyDescent="0.25">
      <c r="A1410" s="10" t="s">
        <v>2386</v>
      </c>
      <c r="B1410" s="11" t="s">
        <v>5726</v>
      </c>
      <c r="C1410" s="182" t="s">
        <v>5999</v>
      </c>
      <c r="D1410" s="182"/>
      <c r="E1410" s="182"/>
      <c r="F1410" s="10" t="s">
        <v>35</v>
      </c>
      <c r="G1410" s="12">
        <v>2</v>
      </c>
      <c r="H1410" s="12"/>
      <c r="I1410" s="13">
        <v>264512</v>
      </c>
      <c r="J1410" s="72"/>
      <c r="K1410" s="131"/>
      <c r="L1410" s="72">
        <v>264512</v>
      </c>
      <c r="M1410" s="13"/>
    </row>
    <row r="1411" spans="1:13" s="2" customFormat="1" ht="22.5" x14ac:dyDescent="0.25">
      <c r="A1411" s="10" t="s">
        <v>2395</v>
      </c>
      <c r="B1411" s="11" t="s">
        <v>5726</v>
      </c>
      <c r="C1411" s="182" t="s">
        <v>6000</v>
      </c>
      <c r="D1411" s="182"/>
      <c r="E1411" s="182"/>
      <c r="F1411" s="10" t="s">
        <v>35</v>
      </c>
      <c r="G1411" s="12">
        <v>2</v>
      </c>
      <c r="H1411" s="12"/>
      <c r="I1411" s="13">
        <v>2205</v>
      </c>
      <c r="J1411" s="72"/>
      <c r="K1411" s="131"/>
      <c r="L1411" s="72">
        <v>2205</v>
      </c>
      <c r="M1411" s="13"/>
    </row>
    <row r="1412" spans="1:13" s="2" customFormat="1" ht="56.25" x14ac:dyDescent="0.25">
      <c r="A1412" s="10" t="s">
        <v>2397</v>
      </c>
      <c r="B1412" s="11" t="s">
        <v>6001</v>
      </c>
      <c r="C1412" s="182" t="s">
        <v>6002</v>
      </c>
      <c r="D1412" s="182"/>
      <c r="E1412" s="182"/>
      <c r="F1412" s="10" t="s">
        <v>808</v>
      </c>
      <c r="G1412" s="32">
        <v>0.3</v>
      </c>
      <c r="H1412" s="32"/>
      <c r="I1412" s="13">
        <v>17130</v>
      </c>
      <c r="J1412" s="72"/>
      <c r="K1412" s="131"/>
      <c r="L1412" s="72">
        <v>4517</v>
      </c>
      <c r="M1412" s="13"/>
    </row>
    <row r="1413" spans="1:13" s="2" customFormat="1" ht="15" x14ac:dyDescent="0.25">
      <c r="A1413" s="14"/>
      <c r="B1413" s="15"/>
      <c r="C1413" s="15"/>
      <c r="D1413" s="15"/>
      <c r="E1413" s="16" t="s">
        <v>18</v>
      </c>
      <c r="F1413" s="16"/>
      <c r="G1413" s="17"/>
      <c r="H1413" s="17"/>
      <c r="I1413" s="18">
        <v>40537</v>
      </c>
      <c r="J1413" s="114"/>
      <c r="K1413" s="138"/>
      <c r="L1413" s="151"/>
      <c r="M1413" s="19"/>
    </row>
    <row r="1414" spans="1:13" s="2" customFormat="1" ht="22.5" x14ac:dyDescent="0.25">
      <c r="A1414" s="20"/>
      <c r="B1414" s="21" t="s">
        <v>69</v>
      </c>
      <c r="C1414" s="183" t="s">
        <v>70</v>
      </c>
      <c r="D1414" s="183"/>
      <c r="E1414" s="183"/>
      <c r="F1414" s="22" t="s">
        <v>71</v>
      </c>
      <c r="G1414" s="17" t="s">
        <v>6003</v>
      </c>
      <c r="H1414" s="17"/>
      <c r="I1414" s="23">
        <v>1.1399999999999999</v>
      </c>
      <c r="J1414" s="109"/>
      <c r="K1414" s="132"/>
      <c r="L1414" s="147">
        <v>1.1399999999999999</v>
      </c>
      <c r="M1414" s="24"/>
    </row>
    <row r="1415" spans="1:13" s="2" customFormat="1" ht="22.5" x14ac:dyDescent="0.25">
      <c r="A1415" s="20"/>
      <c r="B1415" s="21" t="s">
        <v>41</v>
      </c>
      <c r="C1415" s="183" t="s">
        <v>42</v>
      </c>
      <c r="D1415" s="183"/>
      <c r="E1415" s="183"/>
      <c r="F1415" s="22" t="s">
        <v>21</v>
      </c>
      <c r="G1415" s="17" t="s">
        <v>6004</v>
      </c>
      <c r="H1415" s="17"/>
      <c r="I1415" s="23">
        <v>182.24</v>
      </c>
      <c r="J1415" s="109"/>
      <c r="K1415" s="132"/>
      <c r="L1415" s="147">
        <v>182.24</v>
      </c>
      <c r="M1415" s="24"/>
    </row>
    <row r="1416" spans="1:13" s="2" customFormat="1" ht="22.5" x14ac:dyDescent="0.25">
      <c r="A1416" s="20"/>
      <c r="B1416" s="21" t="s">
        <v>778</v>
      </c>
      <c r="C1416" s="183" t="s">
        <v>24</v>
      </c>
      <c r="D1416" s="183"/>
      <c r="E1416" s="183"/>
      <c r="F1416" s="22" t="s">
        <v>71</v>
      </c>
      <c r="G1416" s="17" t="s">
        <v>6005</v>
      </c>
      <c r="H1416" s="17"/>
      <c r="I1416" s="23">
        <v>60.95</v>
      </c>
      <c r="J1416" s="109"/>
      <c r="K1416" s="132"/>
      <c r="L1416" s="147">
        <v>60.95</v>
      </c>
      <c r="M1416" s="24"/>
    </row>
    <row r="1417" spans="1:13" s="2" customFormat="1" ht="22.5" x14ac:dyDescent="0.25">
      <c r="A1417" s="20"/>
      <c r="B1417" s="21" t="s">
        <v>968</v>
      </c>
      <c r="C1417" s="183" t="s">
        <v>969</v>
      </c>
      <c r="D1417" s="183"/>
      <c r="E1417" s="183"/>
      <c r="F1417" s="22" t="s">
        <v>21</v>
      </c>
      <c r="G1417" s="17" t="s">
        <v>6006</v>
      </c>
      <c r="H1417" s="17"/>
      <c r="I1417" s="23">
        <v>277.20999999999998</v>
      </c>
      <c r="J1417" s="109"/>
      <c r="K1417" s="132"/>
      <c r="L1417" s="147">
        <v>277.20999999999998</v>
      </c>
      <c r="M1417" s="24"/>
    </row>
    <row r="1418" spans="1:13" s="2" customFormat="1" ht="22.5" x14ac:dyDescent="0.25">
      <c r="A1418" s="25" t="s">
        <v>344</v>
      </c>
      <c r="B1418" s="26" t="s">
        <v>815</v>
      </c>
      <c r="C1418" s="186" t="s">
        <v>816</v>
      </c>
      <c r="D1418" s="186"/>
      <c r="E1418" s="186"/>
      <c r="F1418" s="27" t="s">
        <v>817</v>
      </c>
      <c r="G1418" s="28" t="s">
        <v>347</v>
      </c>
      <c r="H1418" s="28"/>
      <c r="I1418" s="29">
        <v>0</v>
      </c>
      <c r="J1418" s="110"/>
      <c r="K1418" s="133"/>
      <c r="L1418" s="148">
        <v>0</v>
      </c>
      <c r="M1418" s="30"/>
    </row>
    <row r="1419" spans="1:13" s="2" customFormat="1" ht="22.5" x14ac:dyDescent="0.25">
      <c r="A1419" s="25" t="s">
        <v>76</v>
      </c>
      <c r="B1419" s="26" t="s">
        <v>818</v>
      </c>
      <c r="C1419" s="186" t="s">
        <v>819</v>
      </c>
      <c r="D1419" s="186"/>
      <c r="E1419" s="186"/>
      <c r="F1419" s="27" t="s">
        <v>817</v>
      </c>
      <c r="G1419" s="28" t="s">
        <v>6007</v>
      </c>
      <c r="H1419" s="28"/>
      <c r="I1419" s="29">
        <v>0</v>
      </c>
      <c r="J1419" s="110"/>
      <c r="K1419" s="133"/>
      <c r="L1419" s="148">
        <v>0</v>
      </c>
      <c r="M1419" s="30"/>
    </row>
    <row r="1420" spans="1:13" s="2" customFormat="1" ht="22.5" x14ac:dyDescent="0.25">
      <c r="A1420" s="25" t="s">
        <v>344</v>
      </c>
      <c r="B1420" s="26" t="s">
        <v>821</v>
      </c>
      <c r="C1420" s="186" t="s">
        <v>822</v>
      </c>
      <c r="D1420" s="186"/>
      <c r="E1420" s="186"/>
      <c r="F1420" s="27" t="s">
        <v>79</v>
      </c>
      <c r="G1420" s="28" t="s">
        <v>347</v>
      </c>
      <c r="H1420" s="28"/>
      <c r="I1420" s="29">
        <v>0</v>
      </c>
      <c r="J1420" s="110"/>
      <c r="K1420" s="133"/>
      <c r="L1420" s="148">
        <v>0</v>
      </c>
      <c r="M1420" s="30"/>
    </row>
    <row r="1421" spans="1:13" s="2" customFormat="1" ht="22.5" x14ac:dyDescent="0.25">
      <c r="A1421" s="25" t="s">
        <v>344</v>
      </c>
      <c r="B1421" s="26" t="s">
        <v>366</v>
      </c>
      <c r="C1421" s="186" t="s">
        <v>367</v>
      </c>
      <c r="D1421" s="186"/>
      <c r="E1421" s="186"/>
      <c r="F1421" s="27" t="s">
        <v>21</v>
      </c>
      <c r="G1421" s="28" t="s">
        <v>347</v>
      </c>
      <c r="H1421" s="28"/>
      <c r="I1421" s="29">
        <v>0</v>
      </c>
      <c r="J1421" s="110"/>
      <c r="K1421" s="133"/>
      <c r="L1421" s="148">
        <v>0</v>
      </c>
      <c r="M1421" s="30"/>
    </row>
    <row r="1422" spans="1:13" s="2" customFormat="1" ht="22.5" x14ac:dyDescent="0.25">
      <c r="A1422" s="25" t="s">
        <v>344</v>
      </c>
      <c r="B1422" s="26" t="s">
        <v>825</v>
      </c>
      <c r="C1422" s="186" t="s">
        <v>826</v>
      </c>
      <c r="D1422" s="186"/>
      <c r="E1422" s="186"/>
      <c r="F1422" s="27" t="s">
        <v>79</v>
      </c>
      <c r="G1422" s="28" t="s">
        <v>347</v>
      </c>
      <c r="H1422" s="28"/>
      <c r="I1422" s="29">
        <v>0</v>
      </c>
      <c r="J1422" s="110"/>
      <c r="K1422" s="133"/>
      <c r="L1422" s="148">
        <v>0</v>
      </c>
      <c r="M1422" s="30"/>
    </row>
    <row r="1423" spans="1:13" s="2" customFormat="1" ht="22.5" x14ac:dyDescent="0.25">
      <c r="A1423" s="10" t="s">
        <v>2399</v>
      </c>
      <c r="B1423" s="11" t="s">
        <v>5735</v>
      </c>
      <c r="C1423" s="182" t="s">
        <v>6008</v>
      </c>
      <c r="D1423" s="182"/>
      <c r="E1423" s="182"/>
      <c r="F1423" s="10" t="s">
        <v>165</v>
      </c>
      <c r="G1423" s="12">
        <v>6</v>
      </c>
      <c r="H1423" s="12"/>
      <c r="I1423" s="13">
        <v>911440</v>
      </c>
      <c r="J1423" s="72"/>
      <c r="K1423" s="131"/>
      <c r="L1423" s="72">
        <v>911440</v>
      </c>
      <c r="M1423" s="13"/>
    </row>
    <row r="1424" spans="1:13" s="2" customFormat="1" ht="22.5" x14ac:dyDescent="0.25">
      <c r="A1424" s="10" t="s">
        <v>2401</v>
      </c>
      <c r="B1424" s="11" t="s">
        <v>5726</v>
      </c>
      <c r="C1424" s="182" t="s">
        <v>6009</v>
      </c>
      <c r="D1424" s="182"/>
      <c r="E1424" s="182"/>
      <c r="F1424" s="10" t="s">
        <v>35</v>
      </c>
      <c r="G1424" s="12">
        <v>1</v>
      </c>
      <c r="H1424" s="12"/>
      <c r="I1424" s="13">
        <v>59606</v>
      </c>
      <c r="J1424" s="72"/>
      <c r="K1424" s="131"/>
      <c r="L1424" s="72">
        <v>59606</v>
      </c>
      <c r="M1424" s="13"/>
    </row>
    <row r="1425" spans="1:13" s="2" customFormat="1" ht="15" x14ac:dyDescent="0.25">
      <c r="A1425" s="10" t="s">
        <v>2403</v>
      </c>
      <c r="B1425" s="11" t="s">
        <v>834</v>
      </c>
      <c r="C1425" s="182" t="s">
        <v>835</v>
      </c>
      <c r="D1425" s="182"/>
      <c r="E1425" s="182"/>
      <c r="F1425" s="10" t="s">
        <v>71</v>
      </c>
      <c r="G1425" s="31">
        <v>0.08</v>
      </c>
      <c r="H1425" s="31"/>
      <c r="I1425" s="13">
        <v>7965</v>
      </c>
      <c r="J1425" s="72"/>
      <c r="K1425" s="131"/>
      <c r="L1425" s="72">
        <v>7965</v>
      </c>
      <c r="M1425" s="13"/>
    </row>
    <row r="1426" spans="1:13" s="2" customFormat="1" ht="56.25" x14ac:dyDescent="0.25">
      <c r="A1426" s="10" t="s">
        <v>2406</v>
      </c>
      <c r="B1426" s="11" t="s">
        <v>841</v>
      </c>
      <c r="C1426" s="182" t="s">
        <v>2359</v>
      </c>
      <c r="D1426" s="182"/>
      <c r="E1426" s="182"/>
      <c r="F1426" s="10" t="s">
        <v>843</v>
      </c>
      <c r="G1426" s="31">
        <v>0.45</v>
      </c>
      <c r="H1426" s="31"/>
      <c r="I1426" s="13">
        <v>69109</v>
      </c>
      <c r="J1426" s="72"/>
      <c r="K1426" s="131"/>
      <c r="L1426" s="72">
        <v>3770</v>
      </c>
      <c r="M1426" s="13"/>
    </row>
    <row r="1427" spans="1:13" s="2" customFormat="1" ht="15" x14ac:dyDescent="0.25">
      <c r="A1427" s="14"/>
      <c r="B1427" s="15"/>
      <c r="C1427" s="15"/>
      <c r="D1427" s="15"/>
      <c r="E1427" s="16" t="s">
        <v>18</v>
      </c>
      <c r="F1427" s="16"/>
      <c r="G1427" s="17"/>
      <c r="H1427" s="17"/>
      <c r="I1427" s="18">
        <v>162006</v>
      </c>
      <c r="J1427" s="114"/>
      <c r="K1427" s="138"/>
      <c r="L1427" s="151"/>
      <c r="M1427" s="19"/>
    </row>
    <row r="1428" spans="1:13" s="2" customFormat="1" ht="22.5" x14ac:dyDescent="0.25">
      <c r="A1428" s="20"/>
      <c r="B1428" s="21" t="s">
        <v>727</v>
      </c>
      <c r="C1428" s="183" t="s">
        <v>728</v>
      </c>
      <c r="D1428" s="183"/>
      <c r="E1428" s="183"/>
      <c r="F1428" s="22" t="s">
        <v>71</v>
      </c>
      <c r="G1428" s="17" t="s">
        <v>2967</v>
      </c>
      <c r="H1428" s="17"/>
      <c r="I1428" s="23">
        <v>308.16000000000003</v>
      </c>
      <c r="J1428" s="109"/>
      <c r="K1428" s="132"/>
      <c r="L1428" s="147">
        <v>308.16000000000003</v>
      </c>
      <c r="M1428" s="24"/>
    </row>
    <row r="1429" spans="1:13" s="2" customFormat="1" ht="22.5" x14ac:dyDescent="0.25">
      <c r="A1429" s="20"/>
      <c r="B1429" s="21" t="s">
        <v>847</v>
      </c>
      <c r="C1429" s="183" t="s">
        <v>848</v>
      </c>
      <c r="D1429" s="183"/>
      <c r="E1429" s="183"/>
      <c r="F1429" s="22" t="s">
        <v>21</v>
      </c>
      <c r="G1429" s="17" t="s">
        <v>2968</v>
      </c>
      <c r="H1429" s="17"/>
      <c r="I1429" s="23">
        <v>43.29</v>
      </c>
      <c r="J1429" s="109"/>
      <c r="K1429" s="132"/>
      <c r="L1429" s="147">
        <v>43.29</v>
      </c>
      <c r="M1429" s="24"/>
    </row>
    <row r="1430" spans="1:13" s="2" customFormat="1" ht="22.5" x14ac:dyDescent="0.25">
      <c r="A1430" s="20"/>
      <c r="B1430" s="21" t="s">
        <v>853</v>
      </c>
      <c r="C1430" s="183" t="s">
        <v>854</v>
      </c>
      <c r="D1430" s="183"/>
      <c r="E1430" s="183"/>
      <c r="F1430" s="22" t="s">
        <v>71</v>
      </c>
      <c r="G1430" s="17" t="s">
        <v>2969</v>
      </c>
      <c r="H1430" s="17"/>
      <c r="I1430" s="23">
        <v>83.76</v>
      </c>
      <c r="J1430" s="109"/>
      <c r="K1430" s="132"/>
      <c r="L1430" s="147">
        <v>83.76</v>
      </c>
      <c r="M1430" s="24"/>
    </row>
    <row r="1431" spans="1:13" s="2" customFormat="1" ht="22.5" x14ac:dyDescent="0.25">
      <c r="A1431" s="20"/>
      <c r="B1431" s="21" t="s">
        <v>371</v>
      </c>
      <c r="C1431" s="183" t="s">
        <v>372</v>
      </c>
      <c r="D1431" s="183"/>
      <c r="E1431" s="183"/>
      <c r="F1431" s="22" t="s">
        <v>282</v>
      </c>
      <c r="G1431" s="17" t="s">
        <v>2970</v>
      </c>
      <c r="H1431" s="17"/>
      <c r="I1431" s="23">
        <v>0.01</v>
      </c>
      <c r="J1431" s="109"/>
      <c r="K1431" s="132"/>
      <c r="L1431" s="147">
        <v>0.01</v>
      </c>
      <c r="M1431" s="24"/>
    </row>
    <row r="1432" spans="1:13" s="2" customFormat="1" ht="22.5" x14ac:dyDescent="0.25">
      <c r="A1432" s="10" t="s">
        <v>2414</v>
      </c>
      <c r="B1432" s="11" t="s">
        <v>4614</v>
      </c>
      <c r="C1432" s="182" t="s">
        <v>5860</v>
      </c>
      <c r="D1432" s="182"/>
      <c r="E1432" s="182"/>
      <c r="F1432" s="10" t="s">
        <v>817</v>
      </c>
      <c r="G1432" s="12">
        <v>45</v>
      </c>
      <c r="H1432" s="12"/>
      <c r="I1432" s="13">
        <v>17213</v>
      </c>
      <c r="J1432" s="72"/>
      <c r="K1432" s="131"/>
      <c r="L1432" s="72">
        <v>17213</v>
      </c>
      <c r="M1432" s="13"/>
    </row>
    <row r="1433" spans="1:13" s="2" customFormat="1" ht="22.5" x14ac:dyDescent="0.25">
      <c r="A1433" s="10" t="s">
        <v>2416</v>
      </c>
      <c r="B1433" s="11" t="s">
        <v>4614</v>
      </c>
      <c r="C1433" s="182" t="s">
        <v>2351</v>
      </c>
      <c r="D1433" s="182"/>
      <c r="E1433" s="182"/>
      <c r="F1433" s="10" t="s">
        <v>165</v>
      </c>
      <c r="G1433" s="12">
        <v>240</v>
      </c>
      <c r="H1433" s="12"/>
      <c r="I1433" s="13">
        <v>4011</v>
      </c>
      <c r="J1433" s="72"/>
      <c r="K1433" s="131"/>
      <c r="L1433" s="72">
        <v>4011</v>
      </c>
      <c r="M1433" s="13"/>
    </row>
    <row r="1434" spans="1:13" s="2" customFormat="1" ht="22.5" x14ac:dyDescent="0.25">
      <c r="A1434" s="10" t="s">
        <v>2418</v>
      </c>
      <c r="B1434" s="11" t="s">
        <v>4614</v>
      </c>
      <c r="C1434" s="182" t="s">
        <v>2348</v>
      </c>
      <c r="D1434" s="182"/>
      <c r="E1434" s="182"/>
      <c r="F1434" s="10" t="s">
        <v>35</v>
      </c>
      <c r="G1434" s="12">
        <v>2</v>
      </c>
      <c r="H1434" s="12"/>
      <c r="I1434" s="13">
        <v>1000</v>
      </c>
      <c r="J1434" s="72"/>
      <c r="K1434" s="131"/>
      <c r="L1434" s="72">
        <v>1000</v>
      </c>
      <c r="M1434" s="13"/>
    </row>
    <row r="1435" spans="1:13" s="2" customFormat="1" ht="22.5" x14ac:dyDescent="0.25">
      <c r="A1435" s="10" t="s">
        <v>2420</v>
      </c>
      <c r="B1435" s="11" t="s">
        <v>4614</v>
      </c>
      <c r="C1435" s="182" t="s">
        <v>2369</v>
      </c>
      <c r="D1435" s="182"/>
      <c r="E1435" s="182"/>
      <c r="F1435" s="10" t="s">
        <v>817</v>
      </c>
      <c r="G1435" s="12">
        <v>50</v>
      </c>
      <c r="H1435" s="12"/>
      <c r="I1435" s="13">
        <v>27963</v>
      </c>
      <c r="J1435" s="72"/>
      <c r="K1435" s="131"/>
      <c r="L1435" s="72">
        <v>27963</v>
      </c>
      <c r="M1435" s="13"/>
    </row>
    <row r="1436" spans="1:13" s="2" customFormat="1" ht="22.5" x14ac:dyDescent="0.25">
      <c r="A1436" s="10" t="s">
        <v>2422</v>
      </c>
      <c r="B1436" s="11" t="s">
        <v>4614</v>
      </c>
      <c r="C1436" s="182" t="s">
        <v>2371</v>
      </c>
      <c r="D1436" s="182"/>
      <c r="E1436" s="182"/>
      <c r="F1436" s="10" t="s">
        <v>817</v>
      </c>
      <c r="G1436" s="12">
        <v>6</v>
      </c>
      <c r="H1436" s="12"/>
      <c r="I1436" s="13">
        <v>3631</v>
      </c>
      <c r="J1436" s="72"/>
      <c r="K1436" s="131"/>
      <c r="L1436" s="72">
        <v>3631</v>
      </c>
      <c r="M1436" s="13"/>
    </row>
    <row r="1437" spans="1:13" s="2" customFormat="1" ht="22.5" x14ac:dyDescent="0.25">
      <c r="A1437" s="10" t="s">
        <v>2424</v>
      </c>
      <c r="B1437" s="11" t="s">
        <v>5889</v>
      </c>
      <c r="C1437" s="182" t="s">
        <v>5862</v>
      </c>
      <c r="D1437" s="182"/>
      <c r="E1437" s="182"/>
      <c r="F1437" s="10" t="s">
        <v>21</v>
      </c>
      <c r="G1437" s="32">
        <v>16.8</v>
      </c>
      <c r="H1437" s="32"/>
      <c r="I1437" s="13">
        <v>1285</v>
      </c>
      <c r="J1437" s="72"/>
      <c r="K1437" s="131"/>
      <c r="L1437" s="72">
        <v>1285</v>
      </c>
      <c r="M1437" s="13"/>
    </row>
    <row r="1438" spans="1:13" s="2" customFormat="1" ht="22.5" x14ac:dyDescent="0.25">
      <c r="A1438" s="10" t="s">
        <v>2425</v>
      </c>
      <c r="B1438" s="11" t="s">
        <v>5784</v>
      </c>
      <c r="C1438" s="182" t="s">
        <v>2354</v>
      </c>
      <c r="D1438" s="182"/>
      <c r="E1438" s="182"/>
      <c r="F1438" s="10" t="s">
        <v>35</v>
      </c>
      <c r="G1438" s="12">
        <v>1</v>
      </c>
      <c r="H1438" s="12"/>
      <c r="I1438" s="13">
        <v>861</v>
      </c>
      <c r="J1438" s="72"/>
      <c r="K1438" s="131"/>
      <c r="L1438" s="72">
        <v>861</v>
      </c>
      <c r="M1438" s="13"/>
    </row>
    <row r="1439" spans="1:13" s="2" customFormat="1" ht="22.5" x14ac:dyDescent="0.25">
      <c r="A1439" s="10" t="s">
        <v>2431</v>
      </c>
      <c r="B1439" s="11" t="s">
        <v>4781</v>
      </c>
      <c r="C1439" s="182" t="s">
        <v>2357</v>
      </c>
      <c r="D1439" s="182"/>
      <c r="E1439" s="182"/>
      <c r="F1439" s="10" t="s">
        <v>21</v>
      </c>
      <c r="G1439" s="12">
        <v>1</v>
      </c>
      <c r="H1439" s="12"/>
      <c r="I1439" s="13">
        <v>843</v>
      </c>
      <c r="J1439" s="72"/>
      <c r="K1439" s="131"/>
      <c r="L1439" s="72">
        <v>843</v>
      </c>
      <c r="M1439" s="13"/>
    </row>
    <row r="1440" spans="1:13" s="2" customFormat="1" ht="15" x14ac:dyDescent="0.25">
      <c r="A1440" s="206" t="s">
        <v>6010</v>
      </c>
      <c r="B1440" s="207"/>
      <c r="C1440" s="207"/>
      <c r="D1440" s="207"/>
      <c r="E1440" s="207"/>
      <c r="F1440" s="207"/>
      <c r="G1440" s="207"/>
      <c r="H1440" s="207"/>
      <c r="I1440" s="207"/>
      <c r="J1440" s="207"/>
      <c r="K1440" s="207"/>
      <c r="L1440" s="208"/>
      <c r="M1440" s="123"/>
    </row>
    <row r="1441" spans="1:13" s="2" customFormat="1" ht="56.25" x14ac:dyDescent="0.25">
      <c r="A1441" s="10" t="s">
        <v>2432</v>
      </c>
      <c r="B1441" s="11" t="s">
        <v>2506</v>
      </c>
      <c r="C1441" s="182" t="s">
        <v>2507</v>
      </c>
      <c r="D1441" s="182"/>
      <c r="E1441" s="182"/>
      <c r="F1441" s="10" t="s">
        <v>808</v>
      </c>
      <c r="G1441" s="36">
        <v>8.9999999999999993E-3</v>
      </c>
      <c r="H1441" s="36"/>
      <c r="I1441" s="13">
        <v>592</v>
      </c>
      <c r="J1441" s="72"/>
      <c r="K1441" s="131"/>
      <c r="L1441" s="72">
        <v>52</v>
      </c>
      <c r="M1441" s="13"/>
    </row>
    <row r="1442" spans="1:13" s="2" customFormat="1" ht="15" x14ac:dyDescent="0.25">
      <c r="A1442" s="14"/>
      <c r="B1442" s="15"/>
      <c r="C1442" s="15"/>
      <c r="D1442" s="15"/>
      <c r="E1442" s="16" t="s">
        <v>18</v>
      </c>
      <c r="F1442" s="16"/>
      <c r="G1442" s="17"/>
      <c r="H1442" s="17"/>
      <c r="I1442" s="18">
        <v>1607</v>
      </c>
      <c r="J1442" s="114"/>
      <c r="K1442" s="138"/>
      <c r="L1442" s="151"/>
      <c r="M1442" s="19"/>
    </row>
    <row r="1443" spans="1:13" s="2" customFormat="1" ht="22.5" x14ac:dyDescent="0.25">
      <c r="A1443" s="20"/>
      <c r="B1443" s="21" t="s">
        <v>809</v>
      </c>
      <c r="C1443" s="183" t="s">
        <v>810</v>
      </c>
      <c r="D1443" s="183"/>
      <c r="E1443" s="183"/>
      <c r="F1443" s="22" t="s">
        <v>71</v>
      </c>
      <c r="G1443" s="17" t="s">
        <v>6011</v>
      </c>
      <c r="H1443" s="17"/>
      <c r="I1443" s="23">
        <v>0.39</v>
      </c>
      <c r="J1443" s="109"/>
      <c r="K1443" s="132"/>
      <c r="L1443" s="147">
        <v>0.39</v>
      </c>
      <c r="M1443" s="24"/>
    </row>
    <row r="1444" spans="1:13" s="2" customFormat="1" ht="22.5" x14ac:dyDescent="0.25">
      <c r="A1444" s="20"/>
      <c r="B1444" s="21" t="s">
        <v>69</v>
      </c>
      <c r="C1444" s="183" t="s">
        <v>70</v>
      </c>
      <c r="D1444" s="183"/>
      <c r="E1444" s="183"/>
      <c r="F1444" s="22" t="s">
        <v>71</v>
      </c>
      <c r="G1444" s="17" t="s">
        <v>6012</v>
      </c>
      <c r="H1444" s="17"/>
      <c r="I1444" s="23">
        <v>0.04</v>
      </c>
      <c r="J1444" s="109"/>
      <c r="K1444" s="132"/>
      <c r="L1444" s="147">
        <v>0.04</v>
      </c>
      <c r="M1444" s="24"/>
    </row>
    <row r="1445" spans="1:13" s="2" customFormat="1" ht="22.5" x14ac:dyDescent="0.25">
      <c r="A1445" s="20"/>
      <c r="B1445" s="21" t="s">
        <v>41</v>
      </c>
      <c r="C1445" s="183" t="s">
        <v>42</v>
      </c>
      <c r="D1445" s="183"/>
      <c r="E1445" s="183"/>
      <c r="F1445" s="22" t="s">
        <v>21</v>
      </c>
      <c r="G1445" s="17" t="s">
        <v>6013</v>
      </c>
      <c r="H1445" s="17"/>
      <c r="I1445" s="23">
        <v>4.17</v>
      </c>
      <c r="J1445" s="109"/>
      <c r="K1445" s="132"/>
      <c r="L1445" s="147">
        <v>4.17</v>
      </c>
      <c r="M1445" s="24"/>
    </row>
    <row r="1446" spans="1:13" s="2" customFormat="1" ht="22.5" x14ac:dyDescent="0.25">
      <c r="A1446" s="20"/>
      <c r="B1446" s="21" t="s">
        <v>778</v>
      </c>
      <c r="C1446" s="183" t="s">
        <v>24</v>
      </c>
      <c r="D1446" s="183"/>
      <c r="E1446" s="183"/>
      <c r="F1446" s="22" t="s">
        <v>71</v>
      </c>
      <c r="G1446" s="17" t="s">
        <v>6014</v>
      </c>
      <c r="H1446" s="17"/>
      <c r="I1446" s="23">
        <v>1.1299999999999999</v>
      </c>
      <c r="J1446" s="109"/>
      <c r="K1446" s="132"/>
      <c r="L1446" s="147">
        <v>1.1299999999999999</v>
      </c>
      <c r="M1446" s="24"/>
    </row>
    <row r="1447" spans="1:13" s="2" customFormat="1" ht="22.5" x14ac:dyDescent="0.25">
      <c r="A1447" s="25" t="s">
        <v>344</v>
      </c>
      <c r="B1447" s="26" t="s">
        <v>815</v>
      </c>
      <c r="C1447" s="186" t="s">
        <v>816</v>
      </c>
      <c r="D1447" s="186"/>
      <c r="E1447" s="186"/>
      <c r="F1447" s="27" t="s">
        <v>817</v>
      </c>
      <c r="G1447" s="28" t="s">
        <v>347</v>
      </c>
      <c r="H1447" s="28"/>
      <c r="I1447" s="29">
        <v>0</v>
      </c>
      <c r="J1447" s="110"/>
      <c r="K1447" s="133"/>
      <c r="L1447" s="148">
        <v>0</v>
      </c>
      <c r="M1447" s="30"/>
    </row>
    <row r="1448" spans="1:13" s="2" customFormat="1" ht="22.5" x14ac:dyDescent="0.25">
      <c r="A1448" s="25" t="s">
        <v>76</v>
      </c>
      <c r="B1448" s="26" t="s">
        <v>818</v>
      </c>
      <c r="C1448" s="186" t="s">
        <v>819</v>
      </c>
      <c r="D1448" s="186"/>
      <c r="E1448" s="186"/>
      <c r="F1448" s="27" t="s">
        <v>817</v>
      </c>
      <c r="G1448" s="28" t="s">
        <v>5307</v>
      </c>
      <c r="H1448" s="28"/>
      <c r="I1448" s="29">
        <v>0</v>
      </c>
      <c r="J1448" s="110"/>
      <c r="K1448" s="133"/>
      <c r="L1448" s="148">
        <v>0</v>
      </c>
      <c r="M1448" s="30"/>
    </row>
    <row r="1449" spans="1:13" s="2" customFormat="1" ht="22.5" x14ac:dyDescent="0.25">
      <c r="A1449" s="25" t="s">
        <v>344</v>
      </c>
      <c r="B1449" s="26" t="s">
        <v>821</v>
      </c>
      <c r="C1449" s="186" t="s">
        <v>822</v>
      </c>
      <c r="D1449" s="186"/>
      <c r="E1449" s="186"/>
      <c r="F1449" s="27" t="s">
        <v>79</v>
      </c>
      <c r="G1449" s="28" t="s">
        <v>347</v>
      </c>
      <c r="H1449" s="28"/>
      <c r="I1449" s="29">
        <v>0</v>
      </c>
      <c r="J1449" s="110"/>
      <c r="K1449" s="133"/>
      <c r="L1449" s="148">
        <v>0</v>
      </c>
      <c r="M1449" s="30"/>
    </row>
    <row r="1450" spans="1:13" s="2" customFormat="1" ht="22.5" x14ac:dyDescent="0.25">
      <c r="A1450" s="25" t="s">
        <v>344</v>
      </c>
      <c r="B1450" s="26" t="s">
        <v>366</v>
      </c>
      <c r="C1450" s="186" t="s">
        <v>367</v>
      </c>
      <c r="D1450" s="186"/>
      <c r="E1450" s="186"/>
      <c r="F1450" s="27" t="s">
        <v>21</v>
      </c>
      <c r="G1450" s="28" t="s">
        <v>347</v>
      </c>
      <c r="H1450" s="28"/>
      <c r="I1450" s="29">
        <v>0</v>
      </c>
      <c r="J1450" s="110"/>
      <c r="K1450" s="133"/>
      <c r="L1450" s="148">
        <v>0</v>
      </c>
      <c r="M1450" s="30"/>
    </row>
    <row r="1451" spans="1:13" s="2" customFormat="1" ht="22.5" x14ac:dyDescent="0.25">
      <c r="A1451" s="25" t="s">
        <v>344</v>
      </c>
      <c r="B1451" s="26" t="s">
        <v>825</v>
      </c>
      <c r="C1451" s="186" t="s">
        <v>826</v>
      </c>
      <c r="D1451" s="186"/>
      <c r="E1451" s="186"/>
      <c r="F1451" s="27" t="s">
        <v>79</v>
      </c>
      <c r="G1451" s="28" t="s">
        <v>347</v>
      </c>
      <c r="H1451" s="28"/>
      <c r="I1451" s="29">
        <v>0</v>
      </c>
      <c r="J1451" s="110"/>
      <c r="K1451" s="133"/>
      <c r="L1451" s="148">
        <v>0</v>
      </c>
      <c r="M1451" s="30"/>
    </row>
    <row r="1452" spans="1:13" s="2" customFormat="1" ht="22.5" x14ac:dyDescent="0.25">
      <c r="A1452" s="20"/>
      <c r="B1452" s="21" t="s">
        <v>784</v>
      </c>
      <c r="C1452" s="183" t="s">
        <v>785</v>
      </c>
      <c r="D1452" s="183"/>
      <c r="E1452" s="183"/>
      <c r="F1452" s="22" t="s">
        <v>71</v>
      </c>
      <c r="G1452" s="17" t="s">
        <v>6015</v>
      </c>
      <c r="H1452" s="17"/>
      <c r="I1452" s="23">
        <v>0.19</v>
      </c>
      <c r="J1452" s="109"/>
      <c r="K1452" s="132"/>
      <c r="L1452" s="147">
        <v>0.19</v>
      </c>
      <c r="M1452" s="24"/>
    </row>
    <row r="1453" spans="1:13" s="2" customFormat="1" ht="22.5" x14ac:dyDescent="0.25">
      <c r="A1453" s="10" t="s">
        <v>2433</v>
      </c>
      <c r="B1453" s="11" t="s">
        <v>5735</v>
      </c>
      <c r="C1453" s="182" t="s">
        <v>6016</v>
      </c>
      <c r="D1453" s="182"/>
      <c r="E1453" s="182"/>
      <c r="F1453" s="10" t="s">
        <v>165</v>
      </c>
      <c r="G1453" s="32">
        <v>0.5</v>
      </c>
      <c r="H1453" s="32"/>
      <c r="I1453" s="13">
        <v>1136</v>
      </c>
      <c r="J1453" s="72"/>
      <c r="K1453" s="131"/>
      <c r="L1453" s="72">
        <v>1136</v>
      </c>
      <c r="M1453" s="13"/>
    </row>
    <row r="1454" spans="1:13" s="2" customFormat="1" ht="15" x14ac:dyDescent="0.25">
      <c r="A1454" s="206" t="s">
        <v>3675</v>
      </c>
      <c r="B1454" s="207"/>
      <c r="C1454" s="207"/>
      <c r="D1454" s="207"/>
      <c r="E1454" s="207"/>
      <c r="F1454" s="207"/>
      <c r="G1454" s="207"/>
      <c r="H1454" s="207"/>
      <c r="I1454" s="207"/>
      <c r="J1454" s="207"/>
      <c r="K1454" s="207"/>
      <c r="L1454" s="208"/>
      <c r="M1454" s="123"/>
    </row>
    <row r="1455" spans="1:13" s="2" customFormat="1" ht="56.25" x14ac:dyDescent="0.25">
      <c r="A1455" s="10" t="s">
        <v>2435</v>
      </c>
      <c r="B1455" s="11" t="s">
        <v>806</v>
      </c>
      <c r="C1455" s="182" t="s">
        <v>6017</v>
      </c>
      <c r="D1455" s="182"/>
      <c r="E1455" s="182"/>
      <c r="F1455" s="10" t="s">
        <v>808</v>
      </c>
      <c r="G1455" s="33">
        <v>2.1600000000000001E-2</v>
      </c>
      <c r="H1455" s="33"/>
      <c r="I1455" s="13">
        <v>2098</v>
      </c>
      <c r="J1455" s="72"/>
      <c r="K1455" s="131"/>
      <c r="L1455" s="72">
        <v>121</v>
      </c>
      <c r="M1455" s="13"/>
    </row>
    <row r="1456" spans="1:13" s="2" customFormat="1" ht="15" x14ac:dyDescent="0.25">
      <c r="A1456" s="14"/>
      <c r="B1456" s="15"/>
      <c r="C1456" s="15"/>
      <c r="D1456" s="15"/>
      <c r="E1456" s="16" t="s">
        <v>18</v>
      </c>
      <c r="F1456" s="16"/>
      <c r="G1456" s="17"/>
      <c r="H1456" s="17"/>
      <c r="I1456" s="18">
        <v>5845</v>
      </c>
      <c r="J1456" s="114"/>
      <c r="K1456" s="138"/>
      <c r="L1456" s="151"/>
      <c r="M1456" s="19"/>
    </row>
    <row r="1457" spans="1:13" s="2" customFormat="1" ht="22.5" x14ac:dyDescent="0.25">
      <c r="A1457" s="20"/>
      <c r="B1457" s="21" t="s">
        <v>809</v>
      </c>
      <c r="C1457" s="183" t="s">
        <v>810</v>
      </c>
      <c r="D1457" s="183"/>
      <c r="E1457" s="183"/>
      <c r="F1457" s="22" t="s">
        <v>71</v>
      </c>
      <c r="G1457" s="17" t="s">
        <v>6018</v>
      </c>
      <c r="H1457" s="17"/>
      <c r="I1457" s="23">
        <v>1.76</v>
      </c>
      <c r="J1457" s="109"/>
      <c r="K1457" s="132"/>
      <c r="L1457" s="147">
        <v>1.76</v>
      </c>
      <c r="M1457" s="24"/>
    </row>
    <row r="1458" spans="1:13" s="2" customFormat="1" ht="22.5" x14ac:dyDescent="0.25">
      <c r="A1458" s="20"/>
      <c r="B1458" s="21" t="s">
        <v>69</v>
      </c>
      <c r="C1458" s="183" t="s">
        <v>70</v>
      </c>
      <c r="D1458" s="183"/>
      <c r="E1458" s="183"/>
      <c r="F1458" s="22" t="s">
        <v>71</v>
      </c>
      <c r="G1458" s="17" t="s">
        <v>6019</v>
      </c>
      <c r="H1458" s="17"/>
      <c r="I1458" s="23">
        <v>0.13</v>
      </c>
      <c r="J1458" s="109"/>
      <c r="K1458" s="132"/>
      <c r="L1458" s="147">
        <v>0.13</v>
      </c>
      <c r="M1458" s="24"/>
    </row>
    <row r="1459" spans="1:13" s="2" customFormat="1" ht="22.5" x14ac:dyDescent="0.25">
      <c r="A1459" s="20"/>
      <c r="B1459" s="21" t="s">
        <v>41</v>
      </c>
      <c r="C1459" s="183" t="s">
        <v>42</v>
      </c>
      <c r="D1459" s="183"/>
      <c r="E1459" s="183"/>
      <c r="F1459" s="22" t="s">
        <v>21</v>
      </c>
      <c r="G1459" s="17" t="s">
        <v>6020</v>
      </c>
      <c r="H1459" s="17"/>
      <c r="I1459" s="23">
        <v>8.09</v>
      </c>
      <c r="J1459" s="109"/>
      <c r="K1459" s="132"/>
      <c r="L1459" s="147">
        <v>8.09</v>
      </c>
      <c r="M1459" s="24"/>
    </row>
    <row r="1460" spans="1:13" s="2" customFormat="1" ht="22.5" x14ac:dyDescent="0.25">
      <c r="A1460" s="20"/>
      <c r="B1460" s="21" t="s">
        <v>778</v>
      </c>
      <c r="C1460" s="183" t="s">
        <v>24</v>
      </c>
      <c r="D1460" s="183"/>
      <c r="E1460" s="183"/>
      <c r="F1460" s="22" t="s">
        <v>71</v>
      </c>
      <c r="G1460" s="17" t="s">
        <v>6021</v>
      </c>
      <c r="H1460" s="17"/>
      <c r="I1460" s="23">
        <v>3.71</v>
      </c>
      <c r="J1460" s="109"/>
      <c r="K1460" s="132"/>
      <c r="L1460" s="147">
        <v>3.71</v>
      </c>
      <c r="M1460" s="24"/>
    </row>
    <row r="1461" spans="1:13" s="2" customFormat="1" ht="22.5" x14ac:dyDescent="0.25">
      <c r="A1461" s="25" t="s">
        <v>344</v>
      </c>
      <c r="B1461" s="26" t="s">
        <v>815</v>
      </c>
      <c r="C1461" s="186" t="s">
        <v>816</v>
      </c>
      <c r="D1461" s="186"/>
      <c r="E1461" s="186"/>
      <c r="F1461" s="27" t="s">
        <v>817</v>
      </c>
      <c r="G1461" s="28" t="s">
        <v>347</v>
      </c>
      <c r="H1461" s="28"/>
      <c r="I1461" s="29">
        <v>0</v>
      </c>
      <c r="J1461" s="110"/>
      <c r="K1461" s="133"/>
      <c r="L1461" s="148">
        <v>0</v>
      </c>
      <c r="M1461" s="30"/>
    </row>
    <row r="1462" spans="1:13" s="2" customFormat="1" ht="22.5" x14ac:dyDescent="0.25">
      <c r="A1462" s="25" t="s">
        <v>76</v>
      </c>
      <c r="B1462" s="26" t="s">
        <v>818</v>
      </c>
      <c r="C1462" s="186" t="s">
        <v>819</v>
      </c>
      <c r="D1462" s="186"/>
      <c r="E1462" s="186"/>
      <c r="F1462" s="27" t="s">
        <v>817</v>
      </c>
      <c r="G1462" s="28" t="s">
        <v>6022</v>
      </c>
      <c r="H1462" s="28"/>
      <c r="I1462" s="29">
        <v>0</v>
      </c>
      <c r="J1462" s="110"/>
      <c r="K1462" s="133"/>
      <c r="L1462" s="148">
        <v>0</v>
      </c>
      <c r="M1462" s="30"/>
    </row>
    <row r="1463" spans="1:13" s="2" customFormat="1" ht="22.5" x14ac:dyDescent="0.25">
      <c r="A1463" s="25" t="s">
        <v>344</v>
      </c>
      <c r="B1463" s="26" t="s">
        <v>821</v>
      </c>
      <c r="C1463" s="186" t="s">
        <v>822</v>
      </c>
      <c r="D1463" s="186"/>
      <c r="E1463" s="186"/>
      <c r="F1463" s="27" t="s">
        <v>79</v>
      </c>
      <c r="G1463" s="28" t="s">
        <v>347</v>
      </c>
      <c r="H1463" s="28"/>
      <c r="I1463" s="29">
        <v>0</v>
      </c>
      <c r="J1463" s="110"/>
      <c r="K1463" s="133"/>
      <c r="L1463" s="148">
        <v>0</v>
      </c>
      <c r="M1463" s="30"/>
    </row>
    <row r="1464" spans="1:13" s="2" customFormat="1" ht="22.5" x14ac:dyDescent="0.25">
      <c r="A1464" s="25" t="s">
        <v>344</v>
      </c>
      <c r="B1464" s="26" t="s">
        <v>366</v>
      </c>
      <c r="C1464" s="186" t="s">
        <v>367</v>
      </c>
      <c r="D1464" s="186"/>
      <c r="E1464" s="186"/>
      <c r="F1464" s="27" t="s">
        <v>21</v>
      </c>
      <c r="G1464" s="28" t="s">
        <v>347</v>
      </c>
      <c r="H1464" s="28"/>
      <c r="I1464" s="29">
        <v>0</v>
      </c>
      <c r="J1464" s="110"/>
      <c r="K1464" s="133"/>
      <c r="L1464" s="148">
        <v>0</v>
      </c>
      <c r="M1464" s="30"/>
    </row>
    <row r="1465" spans="1:13" s="2" customFormat="1" ht="22.5" x14ac:dyDescent="0.25">
      <c r="A1465" s="25" t="s">
        <v>344</v>
      </c>
      <c r="B1465" s="26" t="s">
        <v>823</v>
      </c>
      <c r="C1465" s="186" t="s">
        <v>824</v>
      </c>
      <c r="D1465" s="186"/>
      <c r="E1465" s="186"/>
      <c r="F1465" s="27" t="s">
        <v>79</v>
      </c>
      <c r="G1465" s="28" t="s">
        <v>347</v>
      </c>
      <c r="H1465" s="28"/>
      <c r="I1465" s="29">
        <v>0</v>
      </c>
      <c r="J1465" s="110"/>
      <c r="K1465" s="133"/>
      <c r="L1465" s="148">
        <v>0</v>
      </c>
      <c r="M1465" s="30"/>
    </row>
    <row r="1466" spans="1:13" s="2" customFormat="1" ht="22.5" x14ac:dyDescent="0.25">
      <c r="A1466" s="25" t="s">
        <v>344</v>
      </c>
      <c r="B1466" s="26" t="s">
        <v>825</v>
      </c>
      <c r="C1466" s="186" t="s">
        <v>826</v>
      </c>
      <c r="D1466" s="186"/>
      <c r="E1466" s="186"/>
      <c r="F1466" s="27" t="s">
        <v>79</v>
      </c>
      <c r="G1466" s="28" t="s">
        <v>347</v>
      </c>
      <c r="H1466" s="28"/>
      <c r="I1466" s="29">
        <v>0</v>
      </c>
      <c r="J1466" s="110"/>
      <c r="K1466" s="133"/>
      <c r="L1466" s="148">
        <v>0</v>
      </c>
      <c r="M1466" s="30"/>
    </row>
    <row r="1467" spans="1:13" s="2" customFormat="1" ht="22.5" x14ac:dyDescent="0.25">
      <c r="A1467" s="20"/>
      <c r="B1467" s="21" t="s">
        <v>784</v>
      </c>
      <c r="C1467" s="183" t="s">
        <v>785</v>
      </c>
      <c r="D1467" s="183"/>
      <c r="E1467" s="183"/>
      <c r="F1467" s="22" t="s">
        <v>71</v>
      </c>
      <c r="G1467" s="17" t="s">
        <v>6023</v>
      </c>
      <c r="H1467" s="17"/>
      <c r="I1467" s="23">
        <v>0.38</v>
      </c>
      <c r="J1467" s="109"/>
      <c r="K1467" s="132"/>
      <c r="L1467" s="147">
        <v>0.38</v>
      </c>
      <c r="M1467" s="24"/>
    </row>
    <row r="1468" spans="1:13" s="2" customFormat="1" ht="22.5" x14ac:dyDescent="0.25">
      <c r="A1468" s="10" t="s">
        <v>2442</v>
      </c>
      <c r="B1468" s="11" t="s">
        <v>5735</v>
      </c>
      <c r="C1468" s="182" t="s">
        <v>6024</v>
      </c>
      <c r="D1468" s="182"/>
      <c r="E1468" s="182"/>
      <c r="F1468" s="10" t="s">
        <v>165</v>
      </c>
      <c r="G1468" s="32">
        <v>1.5</v>
      </c>
      <c r="H1468" s="32"/>
      <c r="I1468" s="13">
        <v>2216</v>
      </c>
      <c r="J1468" s="72"/>
      <c r="K1468" s="131"/>
      <c r="L1468" s="72">
        <v>2216</v>
      </c>
      <c r="M1468" s="13"/>
    </row>
    <row r="1469" spans="1:13" s="2" customFormat="1" ht="22.5" x14ac:dyDescent="0.25">
      <c r="A1469" s="10" t="s">
        <v>2444</v>
      </c>
      <c r="B1469" s="11" t="s">
        <v>5726</v>
      </c>
      <c r="C1469" s="182" t="s">
        <v>6025</v>
      </c>
      <c r="D1469" s="182"/>
      <c r="E1469" s="182"/>
      <c r="F1469" s="10" t="s">
        <v>35</v>
      </c>
      <c r="G1469" s="12">
        <v>1</v>
      </c>
      <c r="H1469" s="12"/>
      <c r="I1469" s="13">
        <v>1528</v>
      </c>
      <c r="J1469" s="72"/>
      <c r="K1469" s="131"/>
      <c r="L1469" s="72">
        <v>1528</v>
      </c>
      <c r="M1469" s="13"/>
    </row>
    <row r="1470" spans="1:13" s="2" customFormat="1" ht="15" x14ac:dyDescent="0.25">
      <c r="A1470" s="10" t="s">
        <v>2446</v>
      </c>
      <c r="B1470" s="11" t="s">
        <v>834</v>
      </c>
      <c r="C1470" s="182" t="s">
        <v>835</v>
      </c>
      <c r="D1470" s="182"/>
      <c r="E1470" s="182"/>
      <c r="F1470" s="10" t="s">
        <v>71</v>
      </c>
      <c r="G1470" s="31">
        <v>0.03</v>
      </c>
      <c r="H1470" s="31"/>
      <c r="I1470" s="13">
        <v>2987</v>
      </c>
      <c r="J1470" s="72"/>
      <c r="K1470" s="131"/>
      <c r="L1470" s="72">
        <v>2987</v>
      </c>
      <c r="M1470" s="13"/>
    </row>
    <row r="1471" spans="1:13" s="2" customFormat="1" ht="22.5" x14ac:dyDescent="0.25">
      <c r="A1471" s="10" t="s">
        <v>2447</v>
      </c>
      <c r="B1471" s="11" t="s">
        <v>2333</v>
      </c>
      <c r="C1471" s="182" t="s">
        <v>2568</v>
      </c>
      <c r="D1471" s="182"/>
      <c r="E1471" s="182"/>
      <c r="F1471" s="10" t="s">
        <v>726</v>
      </c>
      <c r="G1471" s="31">
        <v>0.08</v>
      </c>
      <c r="H1471" s="31"/>
      <c r="I1471" s="13">
        <v>1239</v>
      </c>
      <c r="J1471" s="72"/>
      <c r="K1471" s="131"/>
      <c r="L1471" s="72">
        <v>222</v>
      </c>
      <c r="M1471" s="13"/>
    </row>
    <row r="1472" spans="1:13" s="2" customFormat="1" ht="15" x14ac:dyDescent="0.25">
      <c r="A1472" s="14"/>
      <c r="B1472" s="15"/>
      <c r="C1472" s="15"/>
      <c r="D1472" s="15"/>
      <c r="E1472" s="16" t="s">
        <v>18</v>
      </c>
      <c r="F1472" s="16"/>
      <c r="G1472" s="17"/>
      <c r="H1472" s="17"/>
      <c r="I1472" s="18">
        <v>2659</v>
      </c>
      <c r="J1472" s="114"/>
      <c r="K1472" s="138"/>
      <c r="L1472" s="151"/>
      <c r="M1472" s="19"/>
    </row>
    <row r="1473" spans="1:13" s="2" customFormat="1" ht="22.5" x14ac:dyDescent="0.25">
      <c r="A1473" s="20"/>
      <c r="B1473" s="21" t="s">
        <v>730</v>
      </c>
      <c r="C1473" s="183" t="s">
        <v>731</v>
      </c>
      <c r="D1473" s="183"/>
      <c r="E1473" s="183"/>
      <c r="F1473" s="22" t="s">
        <v>71</v>
      </c>
      <c r="G1473" s="17" t="s">
        <v>2717</v>
      </c>
      <c r="H1473" s="17"/>
      <c r="I1473" s="23">
        <v>0.65</v>
      </c>
      <c r="J1473" s="109"/>
      <c r="K1473" s="132"/>
      <c r="L1473" s="147">
        <v>0.65</v>
      </c>
      <c r="M1473" s="24"/>
    </row>
    <row r="1474" spans="1:13" s="2" customFormat="1" ht="22.5" x14ac:dyDescent="0.25">
      <c r="A1474" s="20"/>
      <c r="B1474" s="21" t="s">
        <v>733</v>
      </c>
      <c r="C1474" s="183" t="s">
        <v>734</v>
      </c>
      <c r="D1474" s="183"/>
      <c r="E1474" s="183"/>
      <c r="F1474" s="22" t="s">
        <v>71</v>
      </c>
      <c r="G1474" s="17" t="s">
        <v>2718</v>
      </c>
      <c r="H1474" s="17"/>
      <c r="I1474" s="23">
        <v>0.84</v>
      </c>
      <c r="J1474" s="109"/>
      <c r="K1474" s="132"/>
      <c r="L1474" s="147">
        <v>0.84</v>
      </c>
      <c r="M1474" s="24"/>
    </row>
    <row r="1475" spans="1:13" s="2" customFormat="1" ht="22.5" x14ac:dyDescent="0.25">
      <c r="A1475" s="20"/>
      <c r="B1475" s="21" t="s">
        <v>736</v>
      </c>
      <c r="C1475" s="183" t="s">
        <v>737</v>
      </c>
      <c r="D1475" s="183"/>
      <c r="E1475" s="183"/>
      <c r="F1475" s="22" t="s">
        <v>71</v>
      </c>
      <c r="G1475" s="17" t="s">
        <v>2719</v>
      </c>
      <c r="H1475" s="17"/>
      <c r="I1475" s="23">
        <v>0.09</v>
      </c>
      <c r="J1475" s="109"/>
      <c r="K1475" s="132"/>
      <c r="L1475" s="147">
        <v>0.09</v>
      </c>
      <c r="M1475" s="24"/>
    </row>
    <row r="1476" spans="1:13" s="2" customFormat="1" ht="22.5" x14ac:dyDescent="0.25">
      <c r="A1476" s="20"/>
      <c r="B1476" s="21" t="s">
        <v>739</v>
      </c>
      <c r="C1476" s="183" t="s">
        <v>740</v>
      </c>
      <c r="D1476" s="183"/>
      <c r="E1476" s="183"/>
      <c r="F1476" s="22" t="s">
        <v>71</v>
      </c>
      <c r="G1476" s="17" t="s">
        <v>2720</v>
      </c>
      <c r="H1476" s="17"/>
      <c r="I1476" s="23">
        <v>20.5</v>
      </c>
      <c r="J1476" s="109"/>
      <c r="K1476" s="132"/>
      <c r="L1476" s="147">
        <v>20.5</v>
      </c>
      <c r="M1476" s="24"/>
    </row>
    <row r="1477" spans="1:13" s="2" customFormat="1" ht="22.5" x14ac:dyDescent="0.25">
      <c r="A1477" s="20"/>
      <c r="B1477" s="21" t="s">
        <v>2339</v>
      </c>
      <c r="C1477" s="183" t="s">
        <v>2340</v>
      </c>
      <c r="D1477" s="183"/>
      <c r="E1477" s="183"/>
      <c r="F1477" s="22" t="s">
        <v>2341</v>
      </c>
      <c r="G1477" s="17" t="s">
        <v>2721</v>
      </c>
      <c r="H1477" s="17"/>
      <c r="I1477" s="23">
        <v>3.51</v>
      </c>
      <c r="J1477" s="109"/>
      <c r="K1477" s="132"/>
      <c r="L1477" s="147">
        <v>3.51</v>
      </c>
      <c r="M1477" s="24"/>
    </row>
    <row r="1478" spans="1:13" s="2" customFormat="1" ht="22.5" x14ac:dyDescent="0.25">
      <c r="A1478" s="10" t="s">
        <v>2448</v>
      </c>
      <c r="B1478" s="11" t="s">
        <v>4614</v>
      </c>
      <c r="C1478" s="182" t="s">
        <v>4406</v>
      </c>
      <c r="D1478" s="182"/>
      <c r="E1478" s="182"/>
      <c r="F1478" s="10" t="s">
        <v>282</v>
      </c>
      <c r="G1478" s="31">
        <v>0.08</v>
      </c>
      <c r="H1478" s="31"/>
      <c r="I1478" s="13">
        <v>45</v>
      </c>
      <c r="J1478" s="72"/>
      <c r="K1478" s="131"/>
      <c r="L1478" s="72">
        <v>45</v>
      </c>
      <c r="M1478" s="13"/>
    </row>
    <row r="1479" spans="1:13" s="2" customFormat="1" ht="22.5" x14ac:dyDescent="0.25">
      <c r="A1479" s="10" t="s">
        <v>2450</v>
      </c>
      <c r="B1479" s="11" t="s">
        <v>4614</v>
      </c>
      <c r="C1479" s="182" t="s">
        <v>4408</v>
      </c>
      <c r="D1479" s="182"/>
      <c r="E1479" s="182"/>
      <c r="F1479" s="10" t="s">
        <v>817</v>
      </c>
      <c r="G1479" s="32">
        <v>2.2999999999999998</v>
      </c>
      <c r="H1479" s="32"/>
      <c r="I1479" s="13">
        <v>309</v>
      </c>
      <c r="J1479" s="72"/>
      <c r="K1479" s="131"/>
      <c r="L1479" s="72">
        <v>309</v>
      </c>
      <c r="M1479" s="13"/>
    </row>
    <row r="1480" spans="1:13" s="2" customFormat="1" ht="22.5" x14ac:dyDescent="0.25">
      <c r="A1480" s="10" t="s">
        <v>2452</v>
      </c>
      <c r="B1480" s="11" t="s">
        <v>4614</v>
      </c>
      <c r="C1480" s="182" t="s">
        <v>2348</v>
      </c>
      <c r="D1480" s="182"/>
      <c r="E1480" s="182"/>
      <c r="F1480" s="10" t="s">
        <v>35</v>
      </c>
      <c r="G1480" s="12">
        <v>1</v>
      </c>
      <c r="H1480" s="12"/>
      <c r="I1480" s="13">
        <v>500</v>
      </c>
      <c r="J1480" s="72"/>
      <c r="K1480" s="131"/>
      <c r="L1480" s="72">
        <v>500</v>
      </c>
      <c r="M1480" s="13"/>
    </row>
    <row r="1481" spans="1:13" s="2" customFormat="1" ht="22.5" x14ac:dyDescent="0.25">
      <c r="A1481" s="10" t="s">
        <v>2454</v>
      </c>
      <c r="B1481" s="11" t="s">
        <v>4614</v>
      </c>
      <c r="C1481" s="182" t="s">
        <v>2351</v>
      </c>
      <c r="D1481" s="182"/>
      <c r="E1481" s="182"/>
      <c r="F1481" s="10" t="s">
        <v>165</v>
      </c>
      <c r="G1481" s="12">
        <v>9</v>
      </c>
      <c r="H1481" s="12"/>
      <c r="I1481" s="13">
        <v>150</v>
      </c>
      <c r="J1481" s="72"/>
      <c r="K1481" s="131"/>
      <c r="L1481" s="72">
        <v>150</v>
      </c>
      <c r="M1481" s="13"/>
    </row>
    <row r="1482" spans="1:13" s="2" customFormat="1" ht="22.5" x14ac:dyDescent="0.25">
      <c r="A1482" s="10" t="s">
        <v>2456</v>
      </c>
      <c r="B1482" s="11" t="s">
        <v>4614</v>
      </c>
      <c r="C1482" s="182" t="s">
        <v>2369</v>
      </c>
      <c r="D1482" s="182"/>
      <c r="E1482" s="182"/>
      <c r="F1482" s="10" t="s">
        <v>817</v>
      </c>
      <c r="G1482" s="32">
        <v>2.5</v>
      </c>
      <c r="H1482" s="32"/>
      <c r="I1482" s="13">
        <v>1398</v>
      </c>
      <c r="J1482" s="72"/>
      <c r="K1482" s="131"/>
      <c r="L1482" s="72">
        <v>1398</v>
      </c>
      <c r="M1482" s="13"/>
    </row>
    <row r="1483" spans="1:13" s="2" customFormat="1" ht="15" x14ac:dyDescent="0.25">
      <c r="A1483" s="209" t="s">
        <v>6026</v>
      </c>
      <c r="B1483" s="210"/>
      <c r="C1483" s="210"/>
      <c r="D1483" s="210"/>
      <c r="E1483" s="210"/>
      <c r="F1483" s="210"/>
      <c r="G1483" s="210"/>
      <c r="H1483" s="210"/>
      <c r="I1483" s="210"/>
      <c r="J1483" s="210"/>
      <c r="K1483" s="210"/>
      <c r="L1483" s="211"/>
      <c r="M1483" s="122"/>
    </row>
    <row r="1484" spans="1:13" s="2" customFormat="1" ht="15" x14ac:dyDescent="0.25">
      <c r="A1484" s="206" t="s">
        <v>6027</v>
      </c>
      <c r="B1484" s="207"/>
      <c r="C1484" s="207"/>
      <c r="D1484" s="207"/>
      <c r="E1484" s="207"/>
      <c r="F1484" s="207"/>
      <c r="G1484" s="207"/>
      <c r="H1484" s="207"/>
      <c r="I1484" s="207"/>
      <c r="J1484" s="207"/>
      <c r="K1484" s="207"/>
      <c r="L1484" s="208"/>
      <c r="M1484" s="123"/>
    </row>
    <row r="1485" spans="1:13" s="2" customFormat="1" ht="22.5" x14ac:dyDescent="0.25">
      <c r="A1485" s="10" t="s">
        <v>2458</v>
      </c>
      <c r="B1485" s="11" t="s">
        <v>3716</v>
      </c>
      <c r="C1485" s="182" t="s">
        <v>3717</v>
      </c>
      <c r="D1485" s="182"/>
      <c r="E1485" s="182"/>
      <c r="F1485" s="10" t="s">
        <v>3718</v>
      </c>
      <c r="G1485" s="12">
        <v>2</v>
      </c>
      <c r="H1485" s="12"/>
      <c r="I1485" s="13">
        <v>8068</v>
      </c>
      <c r="J1485" s="72"/>
      <c r="K1485" s="131"/>
      <c r="L1485" s="72">
        <v>225</v>
      </c>
      <c r="M1485" s="13"/>
    </row>
    <row r="1486" spans="1:13" s="2" customFormat="1" ht="15" x14ac:dyDescent="0.25">
      <c r="A1486" s="14"/>
      <c r="B1486" s="15"/>
      <c r="C1486" s="15"/>
      <c r="D1486" s="15"/>
      <c r="E1486" s="16" t="s">
        <v>18</v>
      </c>
      <c r="F1486" s="16"/>
      <c r="G1486" s="17"/>
      <c r="H1486" s="17"/>
      <c r="I1486" s="18">
        <v>22267</v>
      </c>
      <c r="J1486" s="114"/>
      <c r="K1486" s="138"/>
      <c r="L1486" s="151"/>
      <c r="M1486" s="19"/>
    </row>
    <row r="1487" spans="1:13" s="2" customFormat="1" ht="22.5" x14ac:dyDescent="0.25">
      <c r="A1487" s="20"/>
      <c r="B1487" s="21" t="s">
        <v>3719</v>
      </c>
      <c r="C1487" s="183" t="s">
        <v>3720</v>
      </c>
      <c r="D1487" s="183"/>
      <c r="E1487" s="183"/>
      <c r="F1487" s="22" t="s">
        <v>71</v>
      </c>
      <c r="G1487" s="17" t="s">
        <v>3721</v>
      </c>
      <c r="H1487" s="17"/>
      <c r="I1487" s="23">
        <v>3.03</v>
      </c>
      <c r="J1487" s="109"/>
      <c r="K1487" s="132"/>
      <c r="L1487" s="147">
        <v>3.03</v>
      </c>
      <c r="M1487" s="24"/>
    </row>
    <row r="1488" spans="1:13" s="2" customFormat="1" ht="22.5" x14ac:dyDescent="0.25">
      <c r="A1488" s="20"/>
      <c r="B1488" s="21" t="s">
        <v>3722</v>
      </c>
      <c r="C1488" s="183" t="s">
        <v>3723</v>
      </c>
      <c r="D1488" s="183"/>
      <c r="E1488" s="183"/>
      <c r="F1488" s="22" t="s">
        <v>21</v>
      </c>
      <c r="G1488" s="17" t="s">
        <v>3724</v>
      </c>
      <c r="H1488" s="17"/>
      <c r="I1488" s="23">
        <v>0.43</v>
      </c>
      <c r="J1488" s="109"/>
      <c r="K1488" s="132"/>
      <c r="L1488" s="147">
        <v>0.43</v>
      </c>
      <c r="M1488" s="24"/>
    </row>
    <row r="1489" spans="1:13" s="2" customFormat="1" ht="22.5" x14ac:dyDescent="0.25">
      <c r="A1489" s="20"/>
      <c r="B1489" s="21" t="s">
        <v>3725</v>
      </c>
      <c r="C1489" s="183" t="s">
        <v>3726</v>
      </c>
      <c r="D1489" s="183"/>
      <c r="E1489" s="183"/>
      <c r="F1489" s="22" t="s">
        <v>135</v>
      </c>
      <c r="G1489" s="17" t="s">
        <v>3727</v>
      </c>
      <c r="H1489" s="17"/>
      <c r="I1489" s="23">
        <v>1.93</v>
      </c>
      <c r="J1489" s="109"/>
      <c r="K1489" s="132"/>
      <c r="L1489" s="147">
        <v>1.93</v>
      </c>
      <c r="M1489" s="24"/>
    </row>
    <row r="1490" spans="1:13" s="2" customFormat="1" ht="22.5" x14ac:dyDescent="0.25">
      <c r="A1490" s="25" t="s">
        <v>344</v>
      </c>
      <c r="B1490" s="26" t="s">
        <v>3728</v>
      </c>
      <c r="C1490" s="186" t="s">
        <v>3729</v>
      </c>
      <c r="D1490" s="186"/>
      <c r="E1490" s="186"/>
      <c r="F1490" s="27" t="s">
        <v>21</v>
      </c>
      <c r="G1490" s="28" t="s">
        <v>347</v>
      </c>
      <c r="H1490" s="28"/>
      <c r="I1490" s="29">
        <v>0</v>
      </c>
      <c r="J1490" s="110"/>
      <c r="K1490" s="133"/>
      <c r="L1490" s="148">
        <v>0</v>
      </c>
      <c r="M1490" s="30"/>
    </row>
    <row r="1491" spans="1:13" s="2" customFormat="1" ht="22.5" x14ac:dyDescent="0.25">
      <c r="A1491" s="20"/>
      <c r="B1491" s="21" t="s">
        <v>3730</v>
      </c>
      <c r="C1491" s="183" t="s">
        <v>3731</v>
      </c>
      <c r="D1491" s="183"/>
      <c r="E1491" s="183"/>
      <c r="F1491" s="22" t="s">
        <v>79</v>
      </c>
      <c r="G1491" s="17" t="s">
        <v>3732</v>
      </c>
      <c r="H1491" s="17"/>
      <c r="I1491" s="23">
        <v>20.66</v>
      </c>
      <c r="J1491" s="109"/>
      <c r="K1491" s="132"/>
      <c r="L1491" s="147">
        <v>20.66</v>
      </c>
      <c r="M1491" s="24"/>
    </row>
    <row r="1492" spans="1:13" s="2" customFormat="1" ht="22.5" x14ac:dyDescent="0.25">
      <c r="A1492" s="25" t="s">
        <v>344</v>
      </c>
      <c r="B1492" s="26" t="s">
        <v>3733</v>
      </c>
      <c r="C1492" s="186" t="s">
        <v>3734</v>
      </c>
      <c r="D1492" s="186"/>
      <c r="E1492" s="186"/>
      <c r="F1492" s="27" t="s">
        <v>1063</v>
      </c>
      <c r="G1492" s="28" t="s">
        <v>347</v>
      </c>
      <c r="H1492" s="28"/>
      <c r="I1492" s="29">
        <v>0</v>
      </c>
      <c r="J1492" s="110"/>
      <c r="K1492" s="133"/>
      <c r="L1492" s="148">
        <v>0</v>
      </c>
      <c r="M1492" s="30"/>
    </row>
    <row r="1493" spans="1:13" s="2" customFormat="1" ht="22.5" x14ac:dyDescent="0.25">
      <c r="A1493" s="25" t="s">
        <v>344</v>
      </c>
      <c r="B1493" s="26" t="s">
        <v>3735</v>
      </c>
      <c r="C1493" s="186" t="s">
        <v>3736</v>
      </c>
      <c r="D1493" s="186"/>
      <c r="E1493" s="186"/>
      <c r="F1493" s="27" t="s">
        <v>1048</v>
      </c>
      <c r="G1493" s="28" t="s">
        <v>347</v>
      </c>
      <c r="H1493" s="28"/>
      <c r="I1493" s="29">
        <v>0</v>
      </c>
      <c r="J1493" s="110"/>
      <c r="K1493" s="133"/>
      <c r="L1493" s="148">
        <v>0</v>
      </c>
      <c r="M1493" s="30"/>
    </row>
    <row r="1494" spans="1:13" s="2" customFormat="1" ht="22.5" x14ac:dyDescent="0.25">
      <c r="A1494" s="25" t="s">
        <v>344</v>
      </c>
      <c r="B1494" s="26" t="s">
        <v>3737</v>
      </c>
      <c r="C1494" s="186" t="s">
        <v>3738</v>
      </c>
      <c r="D1494" s="186"/>
      <c r="E1494" s="186"/>
      <c r="F1494" s="27" t="s">
        <v>1048</v>
      </c>
      <c r="G1494" s="28" t="s">
        <v>347</v>
      </c>
      <c r="H1494" s="28"/>
      <c r="I1494" s="29">
        <v>0</v>
      </c>
      <c r="J1494" s="110"/>
      <c r="K1494" s="133"/>
      <c r="L1494" s="148">
        <v>0</v>
      </c>
      <c r="M1494" s="30"/>
    </row>
    <row r="1495" spans="1:13" s="2" customFormat="1" ht="22.5" x14ac:dyDescent="0.25">
      <c r="A1495" s="25" t="s">
        <v>76</v>
      </c>
      <c r="B1495" s="26" t="s">
        <v>3739</v>
      </c>
      <c r="C1495" s="186" t="s">
        <v>3740</v>
      </c>
      <c r="D1495" s="186"/>
      <c r="E1495" s="186"/>
      <c r="F1495" s="27" t="s">
        <v>880</v>
      </c>
      <c r="G1495" s="28" t="s">
        <v>91</v>
      </c>
      <c r="H1495" s="28"/>
      <c r="I1495" s="29">
        <v>0</v>
      </c>
      <c r="J1495" s="110"/>
      <c r="K1495" s="133"/>
      <c r="L1495" s="148">
        <v>0</v>
      </c>
      <c r="M1495" s="30"/>
    </row>
    <row r="1496" spans="1:13" s="2" customFormat="1" ht="22.5" x14ac:dyDescent="0.25">
      <c r="A1496" s="25" t="s">
        <v>76</v>
      </c>
      <c r="B1496" s="26" t="s">
        <v>3741</v>
      </c>
      <c r="C1496" s="186" t="s">
        <v>3742</v>
      </c>
      <c r="D1496" s="186"/>
      <c r="E1496" s="186"/>
      <c r="F1496" s="27" t="s">
        <v>880</v>
      </c>
      <c r="G1496" s="28" t="s">
        <v>91</v>
      </c>
      <c r="H1496" s="28"/>
      <c r="I1496" s="29">
        <v>0</v>
      </c>
      <c r="J1496" s="110"/>
      <c r="K1496" s="133"/>
      <c r="L1496" s="148">
        <v>0</v>
      </c>
      <c r="M1496" s="30"/>
    </row>
    <row r="1497" spans="1:13" s="2" customFormat="1" ht="22.5" x14ac:dyDescent="0.25">
      <c r="A1497" s="25" t="s">
        <v>344</v>
      </c>
      <c r="B1497" s="26" t="s">
        <v>3743</v>
      </c>
      <c r="C1497" s="186" t="s">
        <v>3744</v>
      </c>
      <c r="D1497" s="186"/>
      <c r="E1497" s="186"/>
      <c r="F1497" s="27" t="s">
        <v>3745</v>
      </c>
      <c r="G1497" s="28" t="s">
        <v>347</v>
      </c>
      <c r="H1497" s="28"/>
      <c r="I1497" s="29">
        <v>0</v>
      </c>
      <c r="J1497" s="110"/>
      <c r="K1497" s="133"/>
      <c r="L1497" s="148">
        <v>0</v>
      </c>
      <c r="M1497" s="30"/>
    </row>
    <row r="1498" spans="1:13" s="2" customFormat="1" ht="22.5" x14ac:dyDescent="0.25">
      <c r="A1498" s="25" t="s">
        <v>344</v>
      </c>
      <c r="B1498" s="26" t="s">
        <v>3746</v>
      </c>
      <c r="C1498" s="186" t="s">
        <v>3747</v>
      </c>
      <c r="D1498" s="186"/>
      <c r="E1498" s="186"/>
      <c r="F1498" s="27" t="s">
        <v>165</v>
      </c>
      <c r="G1498" s="28" t="s">
        <v>347</v>
      </c>
      <c r="H1498" s="28"/>
      <c r="I1498" s="29">
        <v>0</v>
      </c>
      <c r="J1498" s="110"/>
      <c r="K1498" s="133"/>
      <c r="L1498" s="148">
        <v>0</v>
      </c>
      <c r="M1498" s="30"/>
    </row>
    <row r="1499" spans="1:13" s="2" customFormat="1" ht="22.5" x14ac:dyDescent="0.25">
      <c r="A1499" s="10" t="s">
        <v>6028</v>
      </c>
      <c r="B1499" s="11" t="s">
        <v>6029</v>
      </c>
      <c r="C1499" s="182" t="s">
        <v>6030</v>
      </c>
      <c r="D1499" s="182"/>
      <c r="E1499" s="182"/>
      <c r="F1499" s="10" t="s">
        <v>35</v>
      </c>
      <c r="G1499" s="12">
        <v>2</v>
      </c>
      <c r="H1499" s="12"/>
      <c r="I1499" s="13">
        <v>170982</v>
      </c>
      <c r="J1499" s="72"/>
      <c r="K1499" s="131"/>
      <c r="L1499" s="72"/>
      <c r="M1499" s="13"/>
    </row>
    <row r="1500" spans="1:13" s="2" customFormat="1" ht="22.5" x14ac:dyDescent="0.25">
      <c r="A1500" s="10" t="s">
        <v>6031</v>
      </c>
      <c r="B1500" s="11" t="s">
        <v>6032</v>
      </c>
      <c r="C1500" s="182" t="s">
        <v>6033</v>
      </c>
      <c r="D1500" s="182"/>
      <c r="E1500" s="182"/>
      <c r="F1500" s="10" t="s">
        <v>35</v>
      </c>
      <c r="G1500" s="12">
        <v>2</v>
      </c>
      <c r="H1500" s="12"/>
      <c r="I1500" s="13">
        <v>12036</v>
      </c>
      <c r="J1500" s="72"/>
      <c r="K1500" s="131"/>
      <c r="L1500" s="72"/>
      <c r="M1500" s="13"/>
    </row>
    <row r="1501" spans="1:13" s="2" customFormat="1" ht="22.5" x14ac:dyDescent="0.25">
      <c r="A1501" s="10" t="s">
        <v>2463</v>
      </c>
      <c r="B1501" s="11" t="s">
        <v>6034</v>
      </c>
      <c r="C1501" s="182" t="s">
        <v>3799</v>
      </c>
      <c r="D1501" s="182"/>
      <c r="E1501" s="182"/>
      <c r="F1501" s="10" t="s">
        <v>165</v>
      </c>
      <c r="G1501" s="12">
        <v>20</v>
      </c>
      <c r="H1501" s="12"/>
      <c r="I1501" s="13">
        <v>2399</v>
      </c>
      <c r="J1501" s="72"/>
      <c r="K1501" s="131"/>
      <c r="L1501" s="72">
        <v>2399</v>
      </c>
      <c r="M1501" s="13"/>
    </row>
    <row r="1502" spans="1:13" s="2" customFormat="1" ht="22.5" x14ac:dyDescent="0.25">
      <c r="A1502" s="10" t="s">
        <v>2464</v>
      </c>
      <c r="B1502" s="11" t="s">
        <v>6034</v>
      </c>
      <c r="C1502" s="182" t="s">
        <v>3804</v>
      </c>
      <c r="D1502" s="182"/>
      <c r="E1502" s="182"/>
      <c r="F1502" s="10" t="s">
        <v>165</v>
      </c>
      <c r="G1502" s="12">
        <v>20</v>
      </c>
      <c r="H1502" s="12"/>
      <c r="I1502" s="13">
        <v>4683</v>
      </c>
      <c r="J1502" s="72"/>
      <c r="K1502" s="131"/>
      <c r="L1502" s="72">
        <v>4683</v>
      </c>
      <c r="M1502" s="13"/>
    </row>
    <row r="1503" spans="1:13" s="2" customFormat="1" ht="22.5" x14ac:dyDescent="0.25">
      <c r="A1503" s="10" t="s">
        <v>2466</v>
      </c>
      <c r="B1503" s="11" t="s">
        <v>6035</v>
      </c>
      <c r="C1503" s="182" t="s">
        <v>3816</v>
      </c>
      <c r="D1503" s="182"/>
      <c r="E1503" s="182"/>
      <c r="F1503" s="10" t="s">
        <v>165</v>
      </c>
      <c r="G1503" s="12">
        <v>20</v>
      </c>
      <c r="H1503" s="12"/>
      <c r="I1503" s="13">
        <v>151</v>
      </c>
      <c r="J1503" s="72"/>
      <c r="K1503" s="131"/>
      <c r="L1503" s="72">
        <v>151</v>
      </c>
      <c r="M1503" s="13"/>
    </row>
    <row r="1504" spans="1:13" s="2" customFormat="1" ht="22.5" x14ac:dyDescent="0.25">
      <c r="A1504" s="10" t="s">
        <v>2468</v>
      </c>
      <c r="B1504" s="11" t="s">
        <v>6035</v>
      </c>
      <c r="C1504" s="182" t="s">
        <v>3818</v>
      </c>
      <c r="D1504" s="182"/>
      <c r="E1504" s="182"/>
      <c r="F1504" s="10" t="s">
        <v>165</v>
      </c>
      <c r="G1504" s="12">
        <v>20</v>
      </c>
      <c r="H1504" s="12"/>
      <c r="I1504" s="13">
        <v>239</v>
      </c>
      <c r="J1504" s="72"/>
      <c r="K1504" s="131"/>
      <c r="L1504" s="72">
        <v>239</v>
      </c>
      <c r="M1504" s="13"/>
    </row>
    <row r="1505" spans="1:13" s="2" customFormat="1" ht="22.5" x14ac:dyDescent="0.25">
      <c r="A1505" s="10" t="s">
        <v>2470</v>
      </c>
      <c r="B1505" s="11" t="s">
        <v>6036</v>
      </c>
      <c r="C1505" s="182" t="s">
        <v>3833</v>
      </c>
      <c r="D1505" s="182"/>
      <c r="E1505" s="182"/>
      <c r="F1505" s="10" t="s">
        <v>35</v>
      </c>
      <c r="G1505" s="12">
        <v>1</v>
      </c>
      <c r="H1505" s="12"/>
      <c r="I1505" s="13">
        <v>762</v>
      </c>
      <c r="J1505" s="72"/>
      <c r="K1505" s="131"/>
      <c r="L1505" s="72">
        <v>762</v>
      </c>
      <c r="M1505" s="13"/>
    </row>
    <row r="1506" spans="1:13" s="2" customFormat="1" ht="15" x14ac:dyDescent="0.25">
      <c r="A1506" s="10" t="s">
        <v>2472</v>
      </c>
      <c r="B1506" s="11" t="s">
        <v>6037</v>
      </c>
      <c r="C1506" s="182" t="s">
        <v>6038</v>
      </c>
      <c r="D1506" s="182"/>
      <c r="E1506" s="182"/>
      <c r="F1506" s="10" t="s">
        <v>165</v>
      </c>
      <c r="G1506" s="12">
        <v>15</v>
      </c>
      <c r="H1506" s="12"/>
      <c r="I1506" s="13">
        <v>2407</v>
      </c>
      <c r="J1506" s="72"/>
      <c r="K1506" s="131"/>
      <c r="L1506" s="72">
        <v>2407</v>
      </c>
      <c r="M1506" s="13"/>
    </row>
    <row r="1507" spans="1:13" s="2" customFormat="1" ht="22.5" x14ac:dyDescent="0.25">
      <c r="A1507" s="10" t="s">
        <v>2474</v>
      </c>
      <c r="B1507" s="11" t="s">
        <v>6039</v>
      </c>
      <c r="C1507" s="182" t="s">
        <v>6040</v>
      </c>
      <c r="D1507" s="182"/>
      <c r="E1507" s="182"/>
      <c r="F1507" s="10" t="s">
        <v>35</v>
      </c>
      <c r="G1507" s="12">
        <v>4</v>
      </c>
      <c r="H1507" s="12"/>
      <c r="I1507" s="13">
        <v>935</v>
      </c>
      <c r="J1507" s="72"/>
      <c r="K1507" s="131"/>
      <c r="L1507" s="72">
        <v>935</v>
      </c>
      <c r="M1507" s="13"/>
    </row>
    <row r="1508" spans="1:13" s="2" customFormat="1" ht="15" x14ac:dyDescent="0.25">
      <c r="A1508" s="10" t="s">
        <v>2476</v>
      </c>
      <c r="B1508" s="11" t="s">
        <v>246</v>
      </c>
      <c r="C1508" s="182" t="s">
        <v>6041</v>
      </c>
      <c r="D1508" s="182"/>
      <c r="E1508" s="182"/>
      <c r="F1508" s="10" t="s">
        <v>17</v>
      </c>
      <c r="G1508" s="12">
        <v>1</v>
      </c>
      <c r="H1508" s="12"/>
      <c r="I1508" s="13">
        <v>711</v>
      </c>
      <c r="J1508" s="72"/>
      <c r="K1508" s="131"/>
      <c r="L1508" s="72">
        <v>6</v>
      </c>
      <c r="M1508" s="13"/>
    </row>
    <row r="1509" spans="1:13" s="2" customFormat="1" ht="15" x14ac:dyDescent="0.25">
      <c r="A1509" s="14"/>
      <c r="B1509" s="15"/>
      <c r="C1509" s="15"/>
      <c r="D1509" s="15"/>
      <c r="E1509" s="16" t="s">
        <v>18</v>
      </c>
      <c r="F1509" s="16"/>
      <c r="G1509" s="17"/>
      <c r="H1509" s="17"/>
      <c r="I1509" s="18">
        <v>1755</v>
      </c>
      <c r="J1509" s="114"/>
      <c r="K1509" s="138"/>
      <c r="L1509" s="151"/>
      <c r="M1509" s="19"/>
    </row>
    <row r="1510" spans="1:13" s="2" customFormat="1" ht="22.5" x14ac:dyDescent="0.25">
      <c r="A1510" s="20"/>
      <c r="B1510" s="21" t="s">
        <v>23</v>
      </c>
      <c r="C1510" s="183" t="s">
        <v>24</v>
      </c>
      <c r="D1510" s="183"/>
      <c r="E1510" s="183"/>
      <c r="F1510" s="22" t="s">
        <v>21</v>
      </c>
      <c r="G1510" s="17" t="s">
        <v>1535</v>
      </c>
      <c r="H1510" s="17"/>
      <c r="I1510" s="23">
        <v>0.31</v>
      </c>
      <c r="J1510" s="109"/>
      <c r="K1510" s="132"/>
      <c r="L1510" s="147">
        <v>0.31</v>
      </c>
      <c r="M1510" s="24"/>
    </row>
    <row r="1511" spans="1:13" s="2" customFormat="1" ht="22.5" x14ac:dyDescent="0.25">
      <c r="A1511" s="20"/>
      <c r="B1511" s="21" t="s">
        <v>28</v>
      </c>
      <c r="C1511" s="183" t="s">
        <v>29</v>
      </c>
      <c r="D1511" s="183"/>
      <c r="E1511" s="183"/>
      <c r="F1511" s="22" t="s">
        <v>30</v>
      </c>
      <c r="G1511" s="17" t="s">
        <v>4920</v>
      </c>
      <c r="H1511" s="17"/>
      <c r="I1511" s="23">
        <v>0.42</v>
      </c>
      <c r="J1511" s="109"/>
      <c r="K1511" s="132"/>
      <c r="L1511" s="147">
        <v>0.42</v>
      </c>
      <c r="M1511" s="24"/>
    </row>
    <row r="1512" spans="1:13" s="2" customFormat="1" ht="22.5" x14ac:dyDescent="0.25">
      <c r="A1512" s="10" t="s">
        <v>2483</v>
      </c>
      <c r="B1512" s="11" t="s">
        <v>6042</v>
      </c>
      <c r="C1512" s="182" t="s">
        <v>6043</v>
      </c>
      <c r="D1512" s="182"/>
      <c r="E1512" s="182"/>
      <c r="F1512" s="10" t="s">
        <v>35</v>
      </c>
      <c r="G1512" s="12">
        <v>1</v>
      </c>
      <c r="H1512" s="12"/>
      <c r="I1512" s="13">
        <v>18474</v>
      </c>
      <c r="J1512" s="72"/>
      <c r="K1512" s="131"/>
      <c r="L1512" s="72">
        <v>18474</v>
      </c>
      <c r="M1512" s="13"/>
    </row>
    <row r="1513" spans="1:13" s="2" customFormat="1" ht="22.5" x14ac:dyDescent="0.25">
      <c r="A1513" s="10" t="s">
        <v>2485</v>
      </c>
      <c r="B1513" s="11" t="s">
        <v>6044</v>
      </c>
      <c r="C1513" s="182" t="s">
        <v>6045</v>
      </c>
      <c r="D1513" s="182"/>
      <c r="E1513" s="182"/>
      <c r="F1513" s="10" t="s">
        <v>6046</v>
      </c>
      <c r="G1513" s="31">
        <v>0.02</v>
      </c>
      <c r="H1513" s="31"/>
      <c r="I1513" s="13">
        <v>295</v>
      </c>
      <c r="J1513" s="72"/>
      <c r="K1513" s="131"/>
      <c r="L1513" s="72">
        <v>2</v>
      </c>
      <c r="M1513" s="13"/>
    </row>
    <row r="1514" spans="1:13" s="2" customFormat="1" ht="15" x14ac:dyDescent="0.25">
      <c r="A1514" s="14"/>
      <c r="B1514" s="15"/>
      <c r="C1514" s="15"/>
      <c r="D1514" s="15"/>
      <c r="E1514" s="16" t="s">
        <v>18</v>
      </c>
      <c r="F1514" s="16"/>
      <c r="G1514" s="17"/>
      <c r="H1514" s="17"/>
      <c r="I1514" s="18">
        <v>694</v>
      </c>
      <c r="J1514" s="114"/>
      <c r="K1514" s="138"/>
      <c r="L1514" s="151"/>
      <c r="M1514" s="19"/>
    </row>
    <row r="1515" spans="1:13" s="2" customFormat="1" ht="22.5" x14ac:dyDescent="0.25">
      <c r="A1515" s="20"/>
      <c r="B1515" s="21" t="s">
        <v>28</v>
      </c>
      <c r="C1515" s="183" t="s">
        <v>29</v>
      </c>
      <c r="D1515" s="183"/>
      <c r="E1515" s="183"/>
      <c r="F1515" s="22" t="s">
        <v>30</v>
      </c>
      <c r="G1515" s="17" t="s">
        <v>6047</v>
      </c>
      <c r="H1515" s="17"/>
      <c r="I1515" s="23">
        <v>0.18</v>
      </c>
      <c r="J1515" s="109"/>
      <c r="K1515" s="132"/>
      <c r="L1515" s="147">
        <v>0.18</v>
      </c>
      <c r="M1515" s="24"/>
    </row>
    <row r="1516" spans="1:13" s="2" customFormat="1" ht="22.5" x14ac:dyDescent="0.25">
      <c r="A1516" s="10" t="s">
        <v>2487</v>
      </c>
      <c r="B1516" s="11" t="s">
        <v>6048</v>
      </c>
      <c r="C1516" s="182" t="s">
        <v>6049</v>
      </c>
      <c r="D1516" s="182"/>
      <c r="E1516" s="182"/>
      <c r="F1516" s="10" t="s">
        <v>35</v>
      </c>
      <c r="G1516" s="12">
        <v>2</v>
      </c>
      <c r="H1516" s="12"/>
      <c r="I1516" s="13">
        <v>1139</v>
      </c>
      <c r="J1516" s="72"/>
      <c r="K1516" s="131"/>
      <c r="L1516" s="72">
        <v>1139</v>
      </c>
      <c r="M1516" s="13"/>
    </row>
    <row r="1517" spans="1:13" s="2" customFormat="1" ht="15" x14ac:dyDescent="0.25">
      <c r="A1517" s="10" t="s">
        <v>2489</v>
      </c>
      <c r="B1517" s="11" t="s">
        <v>3835</v>
      </c>
      <c r="C1517" s="182" t="s">
        <v>3836</v>
      </c>
      <c r="D1517" s="182"/>
      <c r="E1517" s="182"/>
      <c r="F1517" s="10" t="s">
        <v>71</v>
      </c>
      <c r="G1517" s="33">
        <v>4.7999999999999996E-3</v>
      </c>
      <c r="H1517" s="33"/>
      <c r="I1517" s="13">
        <v>4299</v>
      </c>
      <c r="J1517" s="72"/>
      <c r="K1517" s="131"/>
      <c r="L1517" s="72">
        <v>4299</v>
      </c>
      <c r="M1517" s="13"/>
    </row>
    <row r="1518" spans="1:13" s="55" customFormat="1" ht="20.25" customHeight="1" x14ac:dyDescent="0.25">
      <c r="A1518" s="184" t="s">
        <v>6535</v>
      </c>
      <c r="B1518" s="185"/>
      <c r="C1518" s="185"/>
      <c r="D1518" s="185"/>
      <c r="E1518" s="185"/>
      <c r="F1518" s="185"/>
      <c r="G1518" s="185"/>
      <c r="H1518" s="165"/>
      <c r="I1518" s="166"/>
      <c r="J1518" s="167"/>
      <c r="K1518" s="168"/>
      <c r="L1518" s="169"/>
      <c r="M1518" s="170"/>
    </row>
    <row r="1519" spans="1:13" s="172" customFormat="1" ht="20.25" customHeight="1" thickBot="1" x14ac:dyDescent="0.3">
      <c r="A1519" s="174" t="s">
        <v>6546</v>
      </c>
      <c r="B1519" s="175"/>
      <c r="C1519" s="175"/>
      <c r="D1519" s="175"/>
      <c r="E1519" s="175"/>
      <c r="F1519" s="175"/>
      <c r="G1519" s="175"/>
      <c r="H1519" s="171"/>
      <c r="I1519" s="176"/>
      <c r="J1519" s="177"/>
      <c r="K1519" s="177"/>
      <c r="L1519" s="177"/>
      <c r="M1519" s="178"/>
    </row>
    <row r="1520" spans="1:13" s="172" customFormat="1" ht="20.25" customHeight="1" thickBot="1" x14ac:dyDescent="0.3">
      <c r="A1520" s="174" t="s">
        <v>6547</v>
      </c>
      <c r="B1520" s="175"/>
      <c r="C1520" s="175"/>
      <c r="D1520" s="175"/>
      <c r="E1520" s="175"/>
      <c r="F1520" s="175"/>
      <c r="G1520" s="175"/>
      <c r="H1520" s="171"/>
      <c r="I1520" s="179"/>
      <c r="J1520" s="180"/>
      <c r="K1520" s="180"/>
      <c r="L1520" s="180"/>
      <c r="M1520" s="181"/>
    </row>
    <row r="1521" spans="1:13" s="7" customFormat="1" ht="12.75" customHeight="1" x14ac:dyDescent="0.2">
      <c r="A1521" s="212"/>
      <c r="B1521" s="212"/>
      <c r="C1521" s="212"/>
      <c r="D1521" s="212"/>
      <c r="E1521" s="212"/>
      <c r="F1521" s="212"/>
      <c r="G1521" s="212"/>
      <c r="H1521" s="212"/>
      <c r="I1521" s="212"/>
      <c r="J1521" s="212"/>
      <c r="K1521" s="212"/>
      <c r="L1521" s="212"/>
      <c r="M1521" s="41"/>
    </row>
    <row r="1522" spans="1:13" s="7" customFormat="1" ht="12.75" customHeight="1" x14ac:dyDescent="0.2">
      <c r="A1522" s="213"/>
      <c r="B1522" s="213"/>
      <c r="C1522" s="213"/>
      <c r="D1522" s="213"/>
      <c r="E1522" s="213"/>
      <c r="F1522" s="213"/>
      <c r="G1522" s="213"/>
      <c r="H1522" s="213"/>
      <c r="I1522" s="213"/>
      <c r="J1522" s="213"/>
      <c r="K1522" s="213"/>
      <c r="L1522" s="213"/>
      <c r="M1522" s="40"/>
    </row>
    <row r="1523" spans="1:13" s="7" customFormat="1" ht="13.5" customHeight="1" x14ac:dyDescent="0.2">
      <c r="A1523" s="5"/>
      <c r="B1523" s="5"/>
      <c r="C1523" s="5"/>
      <c r="D1523" s="5"/>
      <c r="E1523" s="5"/>
      <c r="F1523" s="5"/>
      <c r="G1523" s="5"/>
      <c r="H1523" s="5"/>
      <c r="I1523" s="34"/>
      <c r="J1523" s="115"/>
      <c r="K1523" s="139"/>
      <c r="L1523" s="102"/>
      <c r="M1523" s="5"/>
    </row>
    <row r="1524" spans="1:13" s="7" customFormat="1" ht="12.75" customHeight="1" x14ac:dyDescent="0.2">
      <c r="A1524" s="212"/>
      <c r="B1524" s="212"/>
      <c r="C1524" s="212"/>
      <c r="D1524" s="212"/>
      <c r="E1524" s="212"/>
      <c r="F1524" s="212"/>
      <c r="G1524" s="212"/>
      <c r="H1524" s="212"/>
      <c r="I1524" s="212"/>
      <c r="J1524" s="212"/>
      <c r="K1524" s="212"/>
      <c r="L1524" s="212"/>
      <c r="M1524" s="41"/>
    </row>
    <row r="1525" spans="1:13" s="7" customFormat="1" ht="12.75" customHeight="1" x14ac:dyDescent="0.2">
      <c r="A1525" s="213"/>
      <c r="B1525" s="213"/>
      <c r="C1525" s="213"/>
      <c r="D1525" s="213"/>
      <c r="E1525" s="213"/>
      <c r="F1525" s="213"/>
      <c r="G1525" s="213"/>
      <c r="H1525" s="213"/>
      <c r="I1525" s="213"/>
      <c r="J1525" s="213"/>
      <c r="K1525" s="213"/>
      <c r="L1525" s="213"/>
      <c r="M1525" s="40"/>
    </row>
    <row r="1526" spans="1:13" s="7" customFormat="1" ht="13.5" customHeight="1" x14ac:dyDescent="0.2">
      <c r="A1526" s="5"/>
      <c r="B1526" s="5"/>
      <c r="C1526" s="5"/>
      <c r="D1526" s="5"/>
      <c r="E1526" s="5"/>
      <c r="F1526" s="5"/>
      <c r="G1526" s="5"/>
      <c r="H1526" s="5"/>
      <c r="I1526" s="34"/>
      <c r="J1526" s="115"/>
      <c r="K1526" s="139"/>
      <c r="L1526" s="102"/>
      <c r="M1526" s="5"/>
    </row>
    <row r="1527" spans="1:13" s="7" customFormat="1" ht="12.75" customHeight="1" x14ac:dyDescent="0.2">
      <c r="A1527" s="212"/>
      <c r="B1527" s="212"/>
      <c r="C1527" s="212"/>
      <c r="D1527" s="212"/>
      <c r="E1527" s="212"/>
      <c r="F1527" s="212"/>
      <c r="G1527" s="212"/>
      <c r="H1527" s="212"/>
      <c r="I1527" s="212"/>
      <c r="J1527" s="212"/>
      <c r="K1527" s="212"/>
      <c r="L1527" s="212"/>
      <c r="M1527" s="41"/>
    </row>
    <row r="1528" spans="1:13" s="7" customFormat="1" ht="12.75" customHeight="1" x14ac:dyDescent="0.2">
      <c r="A1528" s="213"/>
      <c r="B1528" s="213"/>
      <c r="C1528" s="213"/>
      <c r="D1528" s="213"/>
      <c r="E1528" s="213"/>
      <c r="F1528" s="213"/>
      <c r="G1528" s="213"/>
      <c r="H1528" s="213"/>
      <c r="I1528" s="213"/>
      <c r="J1528" s="213"/>
      <c r="K1528" s="213"/>
      <c r="L1528" s="213"/>
      <c r="M1528" s="40"/>
    </row>
    <row r="1529" spans="1:13" s="7" customFormat="1" ht="13.5" customHeight="1" x14ac:dyDescent="0.2">
      <c r="A1529" s="5"/>
      <c r="B1529" s="5"/>
      <c r="C1529" s="5"/>
      <c r="D1529" s="5"/>
      <c r="E1529" s="5"/>
      <c r="F1529" s="5"/>
      <c r="G1529" s="5"/>
      <c r="H1529" s="5"/>
      <c r="I1529" s="34"/>
      <c r="J1529" s="115"/>
      <c r="K1529" s="139"/>
      <c r="L1529" s="102"/>
      <c r="M1529" s="5"/>
    </row>
    <row r="1530" spans="1:13" s="2" customFormat="1" ht="15" x14ac:dyDescent="0.25">
      <c r="A1530" s="3"/>
      <c r="B1530" s="3"/>
      <c r="C1530" s="3"/>
      <c r="D1530" s="3"/>
      <c r="E1530" s="3"/>
      <c r="F1530" s="3"/>
      <c r="G1530" s="3"/>
      <c r="H1530" s="3"/>
      <c r="I1530" s="35"/>
      <c r="J1530" s="116"/>
      <c r="K1530" s="140"/>
      <c r="L1530" s="102"/>
      <c r="M1530" s="3"/>
    </row>
  </sheetData>
  <autoFilter ref="A12:T1520" xr:uid="{00000000-0001-0000-1700-000000000000}"/>
  <mergeCells count="1364"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A13:L13"/>
    <mergeCell ref="C14:E14"/>
    <mergeCell ref="C16:E16"/>
    <mergeCell ref="C17:E17"/>
    <mergeCell ref="A8:L8"/>
    <mergeCell ref="C9:G9"/>
    <mergeCell ref="C45:E45"/>
    <mergeCell ref="A46:L46"/>
    <mergeCell ref="C47:E47"/>
    <mergeCell ref="C49:E49"/>
    <mergeCell ref="C50:E50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  <mergeCell ref="C68:E68"/>
    <mergeCell ref="C69:E69"/>
    <mergeCell ref="C70:E70"/>
    <mergeCell ref="C71:E71"/>
    <mergeCell ref="C72:E72"/>
    <mergeCell ref="C62:E62"/>
    <mergeCell ref="C63:E63"/>
    <mergeCell ref="C64:E64"/>
    <mergeCell ref="A65:L65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90:E90"/>
    <mergeCell ref="C91:E91"/>
    <mergeCell ref="C92:E92"/>
    <mergeCell ref="C93:E93"/>
    <mergeCell ref="C94:E94"/>
    <mergeCell ref="A84:L84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111:E111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55:E155"/>
    <mergeCell ref="C156:E156"/>
    <mergeCell ref="C157:E157"/>
    <mergeCell ref="C158:E158"/>
    <mergeCell ref="C159:E159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76:E176"/>
    <mergeCell ref="C177:E177"/>
    <mergeCell ref="C178:E178"/>
    <mergeCell ref="C179:E179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98:E198"/>
    <mergeCell ref="C199:E199"/>
    <mergeCell ref="C200:E200"/>
    <mergeCell ref="C201:E201"/>
    <mergeCell ref="C202:E202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220:E220"/>
    <mergeCell ref="A221:L221"/>
    <mergeCell ref="C222:E222"/>
    <mergeCell ref="C224:E224"/>
    <mergeCell ref="C225:E225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A212:L212"/>
    <mergeCell ref="C213:E213"/>
    <mergeCell ref="C203:E203"/>
    <mergeCell ref="C205:E205"/>
    <mergeCell ref="C206:E206"/>
    <mergeCell ref="C207:E207"/>
    <mergeCell ref="C208:E208"/>
    <mergeCell ref="C243:E243"/>
    <mergeCell ref="C244:E244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A226:L226"/>
    <mergeCell ref="C227:E227"/>
    <mergeCell ref="C229:E229"/>
    <mergeCell ref="C230:E230"/>
    <mergeCell ref="C231:E231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86:E286"/>
    <mergeCell ref="C287:E287"/>
    <mergeCell ref="C288:E288"/>
    <mergeCell ref="C289:E289"/>
    <mergeCell ref="C290:E290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308:E308"/>
    <mergeCell ref="C309:E309"/>
    <mergeCell ref="C310:E310"/>
    <mergeCell ref="C311:E311"/>
    <mergeCell ref="C313:E313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331:E331"/>
    <mergeCell ref="A332:L332"/>
    <mergeCell ref="A333:L333"/>
    <mergeCell ref="C334:E334"/>
    <mergeCell ref="C335:E335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54:E354"/>
    <mergeCell ref="C356:E356"/>
    <mergeCell ref="C357:E357"/>
    <mergeCell ref="C358:E358"/>
    <mergeCell ref="C359:E359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78:E378"/>
    <mergeCell ref="C379:E379"/>
    <mergeCell ref="C380:E380"/>
    <mergeCell ref="C382:E382"/>
    <mergeCell ref="C383:E383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A362:L362"/>
    <mergeCell ref="C363:E363"/>
    <mergeCell ref="C365:E365"/>
    <mergeCell ref="A404:L404"/>
    <mergeCell ref="A405:L405"/>
    <mergeCell ref="C406:E406"/>
    <mergeCell ref="C407:E407"/>
    <mergeCell ref="C409:E40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428:E428"/>
    <mergeCell ref="A429:L429"/>
    <mergeCell ref="C430:E430"/>
    <mergeCell ref="C432:E432"/>
    <mergeCell ref="C433:E43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54:E454"/>
    <mergeCell ref="C455:E455"/>
    <mergeCell ref="C457:E457"/>
    <mergeCell ref="C458:E458"/>
    <mergeCell ref="C459:E45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78:E478"/>
    <mergeCell ref="C479:E479"/>
    <mergeCell ref="C480:E480"/>
    <mergeCell ref="C481:E481"/>
    <mergeCell ref="A482:L482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501:E501"/>
    <mergeCell ref="C502:E502"/>
    <mergeCell ref="C503:E503"/>
    <mergeCell ref="C505:E505"/>
    <mergeCell ref="C506:E506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A483:L483"/>
    <mergeCell ref="C484:E484"/>
    <mergeCell ref="C485:E485"/>
    <mergeCell ref="C487:E487"/>
    <mergeCell ref="C488:E488"/>
    <mergeCell ref="C527:E527"/>
    <mergeCell ref="C528:E528"/>
    <mergeCell ref="C529:E529"/>
    <mergeCell ref="C531:E531"/>
    <mergeCell ref="C532:E532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A507:L507"/>
    <mergeCell ref="C508:E508"/>
    <mergeCell ref="C510:E510"/>
    <mergeCell ref="C511:E511"/>
    <mergeCell ref="C512:E512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74:E574"/>
    <mergeCell ref="C575:E575"/>
    <mergeCell ref="C577:E577"/>
    <mergeCell ref="C578:E578"/>
    <mergeCell ref="C579:E579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A560:L560"/>
    <mergeCell ref="A561:L561"/>
    <mergeCell ref="C598:E598"/>
    <mergeCell ref="C599:E599"/>
    <mergeCell ref="C600:E600"/>
    <mergeCell ref="A601:L601"/>
    <mergeCell ref="C602:E602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622:E622"/>
    <mergeCell ref="C623:E623"/>
    <mergeCell ref="C625:E625"/>
    <mergeCell ref="C626:E626"/>
    <mergeCell ref="C627:E627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645:E645"/>
    <mergeCell ref="A646:L646"/>
    <mergeCell ref="C647:E647"/>
    <mergeCell ref="C648:E648"/>
    <mergeCell ref="C650:E650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67:E667"/>
    <mergeCell ref="C668:E668"/>
    <mergeCell ref="A669:L669"/>
    <mergeCell ref="C670:E670"/>
    <mergeCell ref="C672:E672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A691:L691"/>
    <mergeCell ref="C692:E692"/>
    <mergeCell ref="C694:E694"/>
    <mergeCell ref="C695:E695"/>
    <mergeCell ref="C696:E696"/>
    <mergeCell ref="C685:E685"/>
    <mergeCell ref="C686:E686"/>
    <mergeCell ref="C688:E688"/>
    <mergeCell ref="C689:E689"/>
    <mergeCell ref="C690:E690"/>
    <mergeCell ref="A679:L679"/>
    <mergeCell ref="A680:L68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715:E715"/>
    <mergeCell ref="C716:E716"/>
    <mergeCell ref="A717:L717"/>
    <mergeCell ref="C718:E718"/>
    <mergeCell ref="C720:E720"/>
    <mergeCell ref="C708:E708"/>
    <mergeCell ref="C710:E710"/>
    <mergeCell ref="C711:E711"/>
    <mergeCell ref="C712:E712"/>
    <mergeCell ref="C714:E714"/>
    <mergeCell ref="C703:E703"/>
    <mergeCell ref="C704:E704"/>
    <mergeCell ref="A705:L705"/>
    <mergeCell ref="A706:L706"/>
    <mergeCell ref="C707:E707"/>
    <mergeCell ref="C697:E697"/>
    <mergeCell ref="C698:E698"/>
    <mergeCell ref="C700:E700"/>
    <mergeCell ref="C701:E701"/>
    <mergeCell ref="C702:E702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A722:L722"/>
    <mergeCell ref="C723:E723"/>
    <mergeCell ref="C724:E724"/>
    <mergeCell ref="C726:E726"/>
    <mergeCell ref="C760:E760"/>
    <mergeCell ref="C762:E762"/>
    <mergeCell ref="C763:E763"/>
    <mergeCell ref="C764:E764"/>
    <mergeCell ref="A765:L765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A752:L752"/>
    <mergeCell ref="C753:E753"/>
    <mergeCell ref="C743:E743"/>
    <mergeCell ref="C744:E744"/>
    <mergeCell ref="A745:L745"/>
    <mergeCell ref="C746:E746"/>
    <mergeCell ref="C748:E748"/>
    <mergeCell ref="C784:E784"/>
    <mergeCell ref="C785:E785"/>
    <mergeCell ref="C786:E786"/>
    <mergeCell ref="C788:E788"/>
    <mergeCell ref="C789:E789"/>
    <mergeCell ref="C778:E778"/>
    <mergeCell ref="A779:L779"/>
    <mergeCell ref="C780:E780"/>
    <mergeCell ref="C782:E782"/>
    <mergeCell ref="C783:E783"/>
    <mergeCell ref="A772:L772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807:E807"/>
    <mergeCell ref="C808:E808"/>
    <mergeCell ref="C809:E809"/>
    <mergeCell ref="C810:E810"/>
    <mergeCell ref="C812:E812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830:E830"/>
    <mergeCell ref="C831:E831"/>
    <mergeCell ref="C832:E832"/>
    <mergeCell ref="C833:E833"/>
    <mergeCell ref="C834:E834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52:E852"/>
    <mergeCell ref="C854:E854"/>
    <mergeCell ref="C855:E855"/>
    <mergeCell ref="C856:E856"/>
    <mergeCell ref="C857:E857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75:E875"/>
    <mergeCell ref="C876:E876"/>
    <mergeCell ref="C877:E877"/>
    <mergeCell ref="C878:E878"/>
    <mergeCell ref="C879:E879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98:E898"/>
    <mergeCell ref="C899:E899"/>
    <mergeCell ref="C900:E900"/>
    <mergeCell ref="C901:E901"/>
    <mergeCell ref="C902:E902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920:E920"/>
    <mergeCell ref="C922:E922"/>
    <mergeCell ref="C923:E923"/>
    <mergeCell ref="C924:E924"/>
    <mergeCell ref="C925:E925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944:E944"/>
    <mergeCell ref="C945:E945"/>
    <mergeCell ref="C946:E946"/>
    <mergeCell ref="C947:E947"/>
    <mergeCell ref="C948:E948"/>
    <mergeCell ref="A938:L938"/>
    <mergeCell ref="A939:L939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86:E986"/>
    <mergeCell ref="C987:E987"/>
    <mergeCell ref="C988:E988"/>
    <mergeCell ref="C990:E990"/>
    <mergeCell ref="C991:E991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1029:E1029"/>
    <mergeCell ref="C1030:E1030"/>
    <mergeCell ref="C1031:E1031"/>
    <mergeCell ref="C1032:E1032"/>
    <mergeCell ref="A1033:L1033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51:E1051"/>
    <mergeCell ref="C1052:E1052"/>
    <mergeCell ref="C1053:E1053"/>
    <mergeCell ref="C1054:E1054"/>
    <mergeCell ref="C1055:E1055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72:E1072"/>
    <mergeCell ref="C1073:E1073"/>
    <mergeCell ref="C1074:E1074"/>
    <mergeCell ref="C1075:E1075"/>
    <mergeCell ref="C1076:E1076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114:E1114"/>
    <mergeCell ref="C1115:E1115"/>
    <mergeCell ref="C1116:E1116"/>
    <mergeCell ref="C1117:E1117"/>
    <mergeCell ref="C1119:E1119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136:E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E1135"/>
    <mergeCell ref="C1125:E1125"/>
    <mergeCell ref="C1126:E1126"/>
    <mergeCell ref="A1127:L1127"/>
    <mergeCell ref="C1128:E1128"/>
    <mergeCell ref="C1130:E1130"/>
    <mergeCell ref="C1120:E1120"/>
    <mergeCell ref="C1121:E1121"/>
    <mergeCell ref="C1122:E1122"/>
    <mergeCell ref="C1123:E1123"/>
    <mergeCell ref="C1124:E1124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79:E1179"/>
    <mergeCell ref="C1180:E1180"/>
    <mergeCell ref="C1181:E1181"/>
    <mergeCell ref="C1182:E1182"/>
    <mergeCell ref="C1183:E1183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A1172:L1172"/>
    <mergeCell ref="C1162:E1162"/>
    <mergeCell ref="C1163:E1163"/>
    <mergeCell ref="C1165:E1165"/>
    <mergeCell ref="C1166:E1166"/>
    <mergeCell ref="C1167:E1167"/>
    <mergeCell ref="A1200:L1200"/>
    <mergeCell ref="C1201:E1201"/>
    <mergeCell ref="C1203:E1203"/>
    <mergeCell ref="C1204:E1204"/>
    <mergeCell ref="C1205:E1205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221:E1221"/>
    <mergeCell ref="C1222:E1222"/>
    <mergeCell ref="C1223:E1223"/>
    <mergeCell ref="C1225:E1225"/>
    <mergeCell ref="C1226:E1226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A1232:L123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65:E1265"/>
    <mergeCell ref="C1266:E1266"/>
    <mergeCell ref="C1267:E1267"/>
    <mergeCell ref="C1268:E1268"/>
    <mergeCell ref="C1269:E1269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86:E1286"/>
    <mergeCell ref="C1287:E1287"/>
    <mergeCell ref="C1288:E1288"/>
    <mergeCell ref="A1289:L1289"/>
    <mergeCell ref="C1290:E1290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308:E1308"/>
    <mergeCell ref="C1309:E1309"/>
    <mergeCell ref="C1310:E1310"/>
    <mergeCell ref="C1311:E1311"/>
    <mergeCell ref="C1312:E1312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50:E1350"/>
    <mergeCell ref="C1351:E1351"/>
    <mergeCell ref="C1352:E1352"/>
    <mergeCell ref="C1353:E1353"/>
    <mergeCell ref="C1355:E1355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72:E1372"/>
    <mergeCell ref="C1373:E1373"/>
    <mergeCell ref="C1374:E1374"/>
    <mergeCell ref="C1376:E1376"/>
    <mergeCell ref="C1377:E1377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94:E1394"/>
    <mergeCell ref="C1395:E1395"/>
    <mergeCell ref="C1396:E1396"/>
    <mergeCell ref="A1397:L1397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416:E1416"/>
    <mergeCell ref="C1417:E1417"/>
    <mergeCell ref="C1418:E1418"/>
    <mergeCell ref="C1419:E1419"/>
    <mergeCell ref="C1420:E1420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437:E1437"/>
    <mergeCell ref="C1438:E1438"/>
    <mergeCell ref="C1439:E1439"/>
    <mergeCell ref="A1440:L1440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59:E1459"/>
    <mergeCell ref="C1460:E1460"/>
    <mergeCell ref="C1461:E1461"/>
    <mergeCell ref="C1462:E1462"/>
    <mergeCell ref="C1463:E1463"/>
    <mergeCell ref="C1453:E1453"/>
    <mergeCell ref="A1454:L1454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80:E1480"/>
    <mergeCell ref="C1481:E1481"/>
    <mergeCell ref="C1482:E1482"/>
    <mergeCell ref="A1483:L1483"/>
    <mergeCell ref="A1484:L1484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A1522:L1522"/>
    <mergeCell ref="A1524:L1524"/>
    <mergeCell ref="A1525:L1525"/>
    <mergeCell ref="A1527:L1527"/>
    <mergeCell ref="A1528:L1528"/>
    <mergeCell ref="A1518:G1518"/>
    <mergeCell ref="A1519:G1519"/>
    <mergeCell ref="A1520:G1520"/>
    <mergeCell ref="A1521:L1521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I1519:M1519"/>
    <mergeCell ref="I1520:M152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T648"/>
  <sheetViews>
    <sheetView topLeftCell="A133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6050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6051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6052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209" t="s">
        <v>868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0" t="s">
        <v>14</v>
      </c>
      <c r="B13" s="11" t="s">
        <v>869</v>
      </c>
      <c r="C13" s="200" t="s">
        <v>870</v>
      </c>
      <c r="D13" s="201"/>
      <c r="E13" s="202"/>
      <c r="F13" s="10" t="s">
        <v>17</v>
      </c>
      <c r="G13" s="12">
        <v>5</v>
      </c>
      <c r="H13" s="12"/>
      <c r="I13" s="13">
        <v>7857.85</v>
      </c>
      <c r="J13" s="72"/>
      <c r="K13" s="131"/>
      <c r="L13" s="72">
        <v>105.22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2">
        <f>I13*N13*O13*P13*Q13*R13</f>
        <v>9132.9189405989491</v>
      </c>
      <c r="T13" s="2">
        <f>L13*N13*O13*P13*Q13*R13</f>
        <v>122.293722956002</v>
      </c>
    </row>
    <row r="14" spans="1:20" s="2" customFormat="1" ht="15" x14ac:dyDescent="0.25">
      <c r="A14" s="14"/>
      <c r="B14" s="15"/>
      <c r="C14" s="15"/>
      <c r="D14" s="15"/>
      <c r="E14" s="16" t="s">
        <v>6053</v>
      </c>
      <c r="F14" s="16"/>
      <c r="G14" s="17"/>
      <c r="H14" s="17"/>
      <c r="I14" s="18">
        <v>2970.19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77" si="0">I14*N14*O14*P14*Q14*R14</f>
        <v>3452.1535163152298</v>
      </c>
      <c r="T14" s="2">
        <f t="shared" ref="T14:T77" si="1">L14*N14*O14*P14*Q14*R14</f>
        <v>0</v>
      </c>
    </row>
    <row r="15" spans="1:20" s="2" customFormat="1" ht="15" x14ac:dyDescent="0.25">
      <c r="A15" s="14"/>
      <c r="B15" s="15"/>
      <c r="C15" s="15"/>
      <c r="D15" s="15"/>
      <c r="E15" s="16" t="s">
        <v>6054</v>
      </c>
      <c r="F15" s="16"/>
      <c r="G15" s="17"/>
      <c r="H15" s="17"/>
      <c r="I15" s="18">
        <v>1561.65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1815.05410049649</v>
      </c>
      <c r="T15" s="2">
        <f t="shared" si="1"/>
        <v>0</v>
      </c>
    </row>
    <row r="16" spans="1:20" s="2" customFormat="1" ht="15" x14ac:dyDescent="0.25">
      <c r="A16" s="14"/>
      <c r="B16" s="15"/>
      <c r="C16" s="15"/>
      <c r="D16" s="15"/>
      <c r="E16" s="16" t="s">
        <v>18</v>
      </c>
      <c r="F16" s="16"/>
      <c r="G16" s="17"/>
      <c r="H16" s="17"/>
      <c r="I16" s="18">
        <v>7857.85</v>
      </c>
      <c r="J16" s="114"/>
      <c r="K16" s="138"/>
      <c r="L16" s="151"/>
      <c r="M16" s="19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9132.9189405989491</v>
      </c>
      <c r="T16" s="2">
        <f t="shared" si="1"/>
        <v>0</v>
      </c>
    </row>
    <row r="17" spans="1:20" s="2" customFormat="1" ht="22.5" x14ac:dyDescent="0.25">
      <c r="A17" s="20"/>
      <c r="B17" s="21" t="s">
        <v>871</v>
      </c>
      <c r="C17" s="183" t="s">
        <v>872</v>
      </c>
      <c r="D17" s="183"/>
      <c r="E17" s="183"/>
      <c r="F17" s="22" t="s">
        <v>216</v>
      </c>
      <c r="G17" s="17" t="s">
        <v>6055</v>
      </c>
      <c r="H17" s="17"/>
      <c r="I17" s="23">
        <v>10.35</v>
      </c>
      <c r="J17" s="109"/>
      <c r="K17" s="132"/>
      <c r="L17" s="147">
        <v>10.35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12.029462389228501</v>
      </c>
      <c r="T17" s="2">
        <f t="shared" si="1"/>
        <v>12.029462389228501</v>
      </c>
    </row>
    <row r="18" spans="1:20" s="2" customFormat="1" ht="22.5" x14ac:dyDescent="0.25">
      <c r="A18" s="20"/>
      <c r="B18" s="21" t="s">
        <v>28</v>
      </c>
      <c r="C18" s="183" t="s">
        <v>6056</v>
      </c>
      <c r="D18" s="183"/>
      <c r="E18" s="183"/>
      <c r="F18" s="22" t="s">
        <v>6057</v>
      </c>
      <c r="G18" s="17" t="s">
        <v>6058</v>
      </c>
      <c r="H18" s="17"/>
      <c r="I18" s="23">
        <v>1.8</v>
      </c>
      <c r="J18" s="109"/>
      <c r="K18" s="132"/>
      <c r="L18" s="147">
        <v>1.8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2.0920804155180002</v>
      </c>
      <c r="T18" s="2">
        <f t="shared" si="1"/>
        <v>2.0920804155180002</v>
      </c>
    </row>
    <row r="19" spans="1:20" s="2" customFormat="1" ht="22.5" x14ac:dyDescent="0.25">
      <c r="A19" s="10" t="s">
        <v>32</v>
      </c>
      <c r="B19" s="11" t="s">
        <v>6059</v>
      </c>
      <c r="C19" s="182" t="s">
        <v>6060</v>
      </c>
      <c r="D19" s="182"/>
      <c r="E19" s="182"/>
      <c r="F19" s="10" t="s">
        <v>35</v>
      </c>
      <c r="G19" s="12">
        <v>1</v>
      </c>
      <c r="H19" s="12"/>
      <c r="I19" s="13">
        <v>14827.65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17233.686762864101</v>
      </c>
      <c r="T19" s="2">
        <f t="shared" si="1"/>
        <v>0</v>
      </c>
    </row>
    <row r="20" spans="1:20" s="2" customFormat="1" ht="22.5" x14ac:dyDescent="0.25">
      <c r="A20" s="10" t="s">
        <v>36</v>
      </c>
      <c r="B20" s="11" t="s">
        <v>875</v>
      </c>
      <c r="C20" s="182" t="s">
        <v>876</v>
      </c>
      <c r="D20" s="182"/>
      <c r="E20" s="182"/>
      <c r="F20" s="10" t="s">
        <v>35</v>
      </c>
      <c r="G20" s="12">
        <v>4</v>
      </c>
      <c r="H20" s="12"/>
      <c r="I20" s="13">
        <v>14344.21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16671.800453931901</v>
      </c>
      <c r="T20" s="2">
        <f t="shared" si="1"/>
        <v>0</v>
      </c>
    </row>
    <row r="21" spans="1:20" s="2" customFormat="1" ht="15" x14ac:dyDescent="0.25">
      <c r="A21" s="209" t="s">
        <v>6061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1"/>
      <c r="M21" s="122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38</v>
      </c>
      <c r="B22" s="11" t="s">
        <v>4181</v>
      </c>
      <c r="C22" s="182" t="s">
        <v>4182</v>
      </c>
      <c r="D22" s="182"/>
      <c r="E22" s="182"/>
      <c r="F22" s="10" t="s">
        <v>883</v>
      </c>
      <c r="G22" s="12">
        <v>3</v>
      </c>
      <c r="H22" s="12"/>
      <c r="I22" s="13">
        <v>22545.94</v>
      </c>
      <c r="J22" s="72"/>
      <c r="K22" s="131"/>
      <c r="L22" s="72">
        <v>2348.85</v>
      </c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26204.399735246599</v>
      </c>
      <c r="T22" s="2">
        <f t="shared" si="1"/>
        <v>2729.99060221636</v>
      </c>
    </row>
    <row r="23" spans="1:20" s="2" customFormat="1" ht="15" x14ac:dyDescent="0.25">
      <c r="A23" s="14"/>
      <c r="B23" s="15"/>
      <c r="C23" s="15"/>
      <c r="D23" s="15"/>
      <c r="E23" s="16" t="s">
        <v>6062</v>
      </c>
      <c r="F23" s="16"/>
      <c r="G23" s="17"/>
      <c r="H23" s="17"/>
      <c r="I23" s="18">
        <v>23037.07</v>
      </c>
      <c r="J23" s="114"/>
      <c r="K23" s="138"/>
      <c r="L23" s="151"/>
      <c r="M23" s="19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26775.223876620701</v>
      </c>
      <c r="T23" s="2">
        <f t="shared" si="1"/>
        <v>0</v>
      </c>
    </row>
    <row r="24" spans="1:20" s="2" customFormat="1" ht="15" x14ac:dyDescent="0.25">
      <c r="A24" s="14"/>
      <c r="B24" s="15"/>
      <c r="C24" s="15"/>
      <c r="D24" s="15"/>
      <c r="E24" s="16" t="s">
        <v>6063</v>
      </c>
      <c r="F24" s="16"/>
      <c r="G24" s="17"/>
      <c r="H24" s="17"/>
      <c r="I24" s="18">
        <v>13708.01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15932.3662537361</v>
      </c>
      <c r="T24" s="2">
        <f t="shared" si="1"/>
        <v>0</v>
      </c>
    </row>
    <row r="25" spans="1:20" s="2" customFormat="1" ht="15" x14ac:dyDescent="0.25">
      <c r="A25" s="14"/>
      <c r="B25" s="15"/>
      <c r="C25" s="15"/>
      <c r="D25" s="15"/>
      <c r="E25" s="16" t="s">
        <v>18</v>
      </c>
      <c r="F25" s="16"/>
      <c r="G25" s="17"/>
      <c r="H25" s="17"/>
      <c r="I25" s="18">
        <v>59291.02</v>
      </c>
      <c r="J25" s="114"/>
      <c r="K25" s="138"/>
      <c r="L25" s="151"/>
      <c r="M25" s="19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68911.989865603304</v>
      </c>
      <c r="T25" s="2">
        <f t="shared" si="1"/>
        <v>0</v>
      </c>
    </row>
    <row r="26" spans="1:20" s="2" customFormat="1" ht="22.5" x14ac:dyDescent="0.25">
      <c r="A26" s="20"/>
      <c r="B26" s="21" t="s">
        <v>41</v>
      </c>
      <c r="C26" s="183" t="s">
        <v>42</v>
      </c>
      <c r="D26" s="183"/>
      <c r="E26" s="183"/>
      <c r="F26" s="22" t="s">
        <v>21</v>
      </c>
      <c r="G26" s="17" t="s">
        <v>6064</v>
      </c>
      <c r="H26" s="17"/>
      <c r="I26" s="23">
        <v>16.850000000000001</v>
      </c>
      <c r="J26" s="109"/>
      <c r="K26" s="132"/>
      <c r="L26" s="147">
        <v>16.850000000000001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19.5841972230435</v>
      </c>
      <c r="T26" s="2">
        <f t="shared" si="1"/>
        <v>19.5841972230435</v>
      </c>
    </row>
    <row r="27" spans="1:20" s="2" customFormat="1" ht="22.5" x14ac:dyDescent="0.25">
      <c r="A27" s="20"/>
      <c r="B27" s="21" t="s">
        <v>778</v>
      </c>
      <c r="C27" s="183" t="s">
        <v>24</v>
      </c>
      <c r="D27" s="183"/>
      <c r="E27" s="183"/>
      <c r="F27" s="22" t="s">
        <v>71</v>
      </c>
      <c r="G27" s="17" t="s">
        <v>6065</v>
      </c>
      <c r="H27" s="17"/>
      <c r="I27" s="23">
        <v>1.41</v>
      </c>
      <c r="J27" s="109"/>
      <c r="K27" s="132"/>
      <c r="L27" s="147">
        <v>1.41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1.6387963254891</v>
      </c>
      <c r="T27" s="2">
        <f t="shared" si="1"/>
        <v>1.6387963254891</v>
      </c>
    </row>
    <row r="28" spans="1:20" s="2" customFormat="1" ht="22.5" x14ac:dyDescent="0.25">
      <c r="A28" s="20"/>
      <c r="B28" s="21" t="s">
        <v>884</v>
      </c>
      <c r="C28" s="183" t="s">
        <v>885</v>
      </c>
      <c r="D28" s="183"/>
      <c r="E28" s="183"/>
      <c r="F28" s="22" t="s">
        <v>71</v>
      </c>
      <c r="G28" s="17" t="s">
        <v>6066</v>
      </c>
      <c r="H28" s="17"/>
      <c r="I28" s="23">
        <v>252.97</v>
      </c>
      <c r="J28" s="109"/>
      <c r="K28" s="132"/>
      <c r="L28" s="147">
        <v>252.97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294.01865706310502</v>
      </c>
      <c r="T28" s="2">
        <f t="shared" si="1"/>
        <v>294.01865706310502</v>
      </c>
    </row>
    <row r="29" spans="1:20" s="2" customFormat="1" ht="22.5" x14ac:dyDescent="0.25">
      <c r="A29" s="25" t="s">
        <v>76</v>
      </c>
      <c r="B29" s="26" t="s">
        <v>1813</v>
      </c>
      <c r="C29" s="186" t="s">
        <v>1814</v>
      </c>
      <c r="D29" s="186"/>
      <c r="E29" s="186"/>
      <c r="F29" s="27" t="s">
        <v>880</v>
      </c>
      <c r="G29" s="28" t="s">
        <v>80</v>
      </c>
      <c r="H29" s="28"/>
      <c r="I29" s="29">
        <v>0</v>
      </c>
      <c r="J29" s="110"/>
      <c r="K29" s="133"/>
      <c r="L29" s="148">
        <v>0</v>
      </c>
      <c r="M29" s="30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0</v>
      </c>
      <c r="T29" s="2">
        <f t="shared" si="1"/>
        <v>0</v>
      </c>
    </row>
    <row r="30" spans="1:20" s="2" customFormat="1" ht="22.5" x14ac:dyDescent="0.25">
      <c r="A30" s="10" t="s">
        <v>1083</v>
      </c>
      <c r="B30" s="11" t="s">
        <v>6067</v>
      </c>
      <c r="C30" s="182" t="s">
        <v>4187</v>
      </c>
      <c r="D30" s="182"/>
      <c r="E30" s="182"/>
      <c r="F30" s="10" t="s">
        <v>79</v>
      </c>
      <c r="G30" s="12">
        <v>2</v>
      </c>
      <c r="H30" s="12"/>
      <c r="I30" s="13">
        <v>25555.29</v>
      </c>
      <c r="J30" s="72"/>
      <c r="K30" s="131"/>
      <c r="L30" s="72"/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29702.0676232683</v>
      </c>
      <c r="T30" s="2">
        <f t="shared" si="1"/>
        <v>0</v>
      </c>
    </row>
    <row r="31" spans="1:20" s="2" customFormat="1" ht="22.5" x14ac:dyDescent="0.25">
      <c r="A31" s="10" t="s">
        <v>4897</v>
      </c>
      <c r="B31" s="11" t="s">
        <v>6068</v>
      </c>
      <c r="C31" s="182" t="s">
        <v>6069</v>
      </c>
      <c r="D31" s="182"/>
      <c r="E31" s="182"/>
      <c r="F31" s="10" t="s">
        <v>79</v>
      </c>
      <c r="G31" s="12">
        <v>1</v>
      </c>
      <c r="H31" s="12"/>
      <c r="I31" s="13">
        <v>6489.72</v>
      </c>
      <c r="J31" s="72"/>
      <c r="K31" s="131"/>
      <c r="L31" s="72"/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7542.7867301085998</v>
      </c>
      <c r="T31" s="2">
        <f t="shared" si="1"/>
        <v>0</v>
      </c>
    </row>
    <row r="32" spans="1:20" s="2" customFormat="1" ht="22.5" x14ac:dyDescent="0.25">
      <c r="A32" s="10" t="s">
        <v>54</v>
      </c>
      <c r="B32" s="11" t="s">
        <v>4189</v>
      </c>
      <c r="C32" s="182" t="s">
        <v>4190</v>
      </c>
      <c r="D32" s="182"/>
      <c r="E32" s="182"/>
      <c r="F32" s="10" t="s">
        <v>776</v>
      </c>
      <c r="G32" s="12">
        <v>26</v>
      </c>
      <c r="H32" s="12"/>
      <c r="I32" s="13">
        <v>179754.15</v>
      </c>
      <c r="J32" s="72"/>
      <c r="K32" s="131"/>
      <c r="L32" s="72">
        <v>4120.43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208922.298235047</v>
      </c>
      <c r="T32" s="2">
        <f t="shared" si="1"/>
        <v>4789.0393925071303</v>
      </c>
    </row>
    <row r="33" spans="1:20" s="2" customFormat="1" ht="15" x14ac:dyDescent="0.25">
      <c r="A33" s="14"/>
      <c r="B33" s="15"/>
      <c r="C33" s="15"/>
      <c r="D33" s="15"/>
      <c r="E33" s="16" t="s">
        <v>6070</v>
      </c>
      <c r="F33" s="16"/>
      <c r="G33" s="17"/>
      <c r="H33" s="17"/>
      <c r="I33" s="18">
        <v>206676.91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240213.73097265299</v>
      </c>
      <c r="T33" s="2">
        <f t="shared" si="1"/>
        <v>0</v>
      </c>
    </row>
    <row r="34" spans="1:20" s="2" customFormat="1" ht="15" x14ac:dyDescent="0.25">
      <c r="A34" s="14"/>
      <c r="B34" s="15"/>
      <c r="C34" s="15"/>
      <c r="D34" s="15"/>
      <c r="E34" s="16" t="s">
        <v>6071</v>
      </c>
      <c r="F34" s="16"/>
      <c r="G34" s="17"/>
      <c r="H34" s="17"/>
      <c r="I34" s="18">
        <v>122981.3</v>
      </c>
      <c r="J34" s="114"/>
      <c r="K34" s="138"/>
      <c r="L34" s="151"/>
      <c r="M34" s="19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142937.09400274701</v>
      </c>
      <c r="T34" s="2">
        <f t="shared" si="1"/>
        <v>0</v>
      </c>
    </row>
    <row r="35" spans="1:20" s="2" customFormat="1" ht="15" x14ac:dyDescent="0.25">
      <c r="A35" s="14"/>
      <c r="B35" s="15"/>
      <c r="C35" s="15"/>
      <c r="D35" s="15"/>
      <c r="E35" s="16" t="s">
        <v>18</v>
      </c>
      <c r="F35" s="16"/>
      <c r="G35" s="17"/>
      <c r="H35" s="17"/>
      <c r="I35" s="18">
        <v>509412.36</v>
      </c>
      <c r="J35" s="114"/>
      <c r="K35" s="138"/>
      <c r="L35" s="151"/>
      <c r="M35" s="19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592073.12321044703</v>
      </c>
      <c r="T35" s="2">
        <f t="shared" si="1"/>
        <v>0</v>
      </c>
    </row>
    <row r="36" spans="1:20" s="2" customFormat="1" ht="22.5" x14ac:dyDescent="0.25">
      <c r="A36" s="20"/>
      <c r="B36" s="21" t="s">
        <v>41</v>
      </c>
      <c r="C36" s="183" t="s">
        <v>42</v>
      </c>
      <c r="D36" s="183"/>
      <c r="E36" s="183"/>
      <c r="F36" s="22" t="s">
        <v>21</v>
      </c>
      <c r="G36" s="17" t="s">
        <v>6072</v>
      </c>
      <c r="H36" s="17"/>
      <c r="I36" s="23">
        <v>375.99</v>
      </c>
      <c r="J36" s="109"/>
      <c r="K36" s="132"/>
      <c r="L36" s="147">
        <v>375.99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437.000730794785</v>
      </c>
      <c r="T36" s="2">
        <f t="shared" si="1"/>
        <v>437.000730794785</v>
      </c>
    </row>
    <row r="37" spans="1:20" s="2" customFormat="1" ht="22.5" x14ac:dyDescent="0.25">
      <c r="A37" s="20"/>
      <c r="B37" s="21" t="s">
        <v>778</v>
      </c>
      <c r="C37" s="183" t="s">
        <v>24</v>
      </c>
      <c r="D37" s="183"/>
      <c r="E37" s="183"/>
      <c r="F37" s="22" t="s">
        <v>71</v>
      </c>
      <c r="G37" s="17" t="s">
        <v>6073</v>
      </c>
      <c r="H37" s="17"/>
      <c r="I37" s="23">
        <v>48.76</v>
      </c>
      <c r="J37" s="109"/>
      <c r="K37" s="132"/>
      <c r="L37" s="147">
        <v>48.76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56.672133922587598</v>
      </c>
      <c r="T37" s="2">
        <f t="shared" si="1"/>
        <v>56.672133922587598</v>
      </c>
    </row>
    <row r="38" spans="1:20" s="2" customFormat="1" ht="22.5" x14ac:dyDescent="0.25">
      <c r="A38" s="25" t="s">
        <v>344</v>
      </c>
      <c r="B38" s="26" t="s">
        <v>780</v>
      </c>
      <c r="C38" s="186" t="s">
        <v>781</v>
      </c>
      <c r="D38" s="186"/>
      <c r="E38" s="186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76</v>
      </c>
      <c r="B39" s="26" t="s">
        <v>782</v>
      </c>
      <c r="C39" s="186" t="s">
        <v>783</v>
      </c>
      <c r="D39" s="186"/>
      <c r="E39" s="186"/>
      <c r="F39" s="27" t="s">
        <v>79</v>
      </c>
      <c r="G39" s="28" t="s">
        <v>2004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0"/>
      <c r="B40" s="21" t="s">
        <v>784</v>
      </c>
      <c r="C40" s="183" t="s">
        <v>785</v>
      </c>
      <c r="D40" s="183"/>
      <c r="E40" s="183"/>
      <c r="F40" s="22" t="s">
        <v>71</v>
      </c>
      <c r="G40" s="17" t="s">
        <v>6074</v>
      </c>
      <c r="H40" s="17"/>
      <c r="I40" s="23">
        <v>50.92</v>
      </c>
      <c r="J40" s="109"/>
      <c r="K40" s="132"/>
      <c r="L40" s="147">
        <v>50.92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59.182630421209197</v>
      </c>
      <c r="T40" s="2">
        <f t="shared" si="1"/>
        <v>59.182630421209197</v>
      </c>
    </row>
    <row r="41" spans="1:20" s="2" customFormat="1" ht="22.5" x14ac:dyDescent="0.25">
      <c r="A41" s="10" t="s">
        <v>56</v>
      </c>
      <c r="B41" s="11" t="s">
        <v>6075</v>
      </c>
      <c r="C41" s="182" t="s">
        <v>6076</v>
      </c>
      <c r="D41" s="182"/>
      <c r="E41" s="182"/>
      <c r="F41" s="10" t="s">
        <v>79</v>
      </c>
      <c r="G41" s="12">
        <v>26</v>
      </c>
      <c r="H41" s="12"/>
      <c r="I41" s="13">
        <v>96798.54</v>
      </c>
      <c r="J41" s="72"/>
      <c r="K41" s="131"/>
      <c r="L41" s="72">
        <v>96798.54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112505.738769298</v>
      </c>
      <c r="T41" s="2">
        <f t="shared" si="1"/>
        <v>112505.738769298</v>
      </c>
    </row>
    <row r="42" spans="1:20" s="2" customFormat="1" ht="15" x14ac:dyDescent="0.25">
      <c r="A42" s="10" t="s">
        <v>833</v>
      </c>
      <c r="B42" s="11" t="s">
        <v>2109</v>
      </c>
      <c r="C42" s="182" t="s">
        <v>2110</v>
      </c>
      <c r="D42" s="182"/>
      <c r="E42" s="182"/>
      <c r="F42" s="10" t="s">
        <v>2111</v>
      </c>
      <c r="G42" s="32">
        <v>2.6</v>
      </c>
      <c r="H42" s="32"/>
      <c r="I42" s="13">
        <v>56073.279999999999</v>
      </c>
      <c r="J42" s="72"/>
      <c r="K42" s="131"/>
      <c r="L42" s="72">
        <v>4399.8500000000004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65172.117178809502</v>
      </c>
      <c r="T42" s="2">
        <f t="shared" si="1"/>
        <v>5113.8000090093701</v>
      </c>
    </row>
    <row r="43" spans="1:20" s="2" customFormat="1" ht="15" x14ac:dyDescent="0.25">
      <c r="A43" s="14"/>
      <c r="B43" s="15"/>
      <c r="C43" s="15"/>
      <c r="D43" s="15"/>
      <c r="E43" s="16" t="s">
        <v>6077</v>
      </c>
      <c r="F43" s="16"/>
      <c r="G43" s="17"/>
      <c r="H43" s="17"/>
      <c r="I43" s="18">
        <v>61984.13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72042.102469956502</v>
      </c>
      <c r="T43" s="2">
        <f t="shared" si="1"/>
        <v>0</v>
      </c>
    </row>
    <row r="44" spans="1:20" s="2" customFormat="1" ht="15" x14ac:dyDescent="0.25">
      <c r="A44" s="14"/>
      <c r="B44" s="15"/>
      <c r="C44" s="15"/>
      <c r="D44" s="15"/>
      <c r="E44" s="16" t="s">
        <v>6078</v>
      </c>
      <c r="F44" s="16"/>
      <c r="G44" s="17"/>
      <c r="H44" s="17"/>
      <c r="I44" s="18">
        <v>36883.120000000003</v>
      </c>
      <c r="J44" s="114"/>
      <c r="K44" s="138"/>
      <c r="L44" s="151"/>
      <c r="M44" s="19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42868.029452889001</v>
      </c>
      <c r="T44" s="2">
        <f t="shared" si="1"/>
        <v>0</v>
      </c>
    </row>
    <row r="45" spans="1:20" s="2" customFormat="1" ht="15" x14ac:dyDescent="0.25">
      <c r="A45" s="14"/>
      <c r="B45" s="15"/>
      <c r="C45" s="15"/>
      <c r="D45" s="15"/>
      <c r="E45" s="16" t="s">
        <v>18</v>
      </c>
      <c r="F45" s="16"/>
      <c r="G45" s="17"/>
      <c r="H45" s="17"/>
      <c r="I45" s="18">
        <v>154940.53</v>
      </c>
      <c r="J45" s="114"/>
      <c r="K45" s="138"/>
      <c r="L45" s="151"/>
      <c r="M45" s="19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180082.249101655</v>
      </c>
      <c r="T45" s="2">
        <f t="shared" si="1"/>
        <v>0</v>
      </c>
    </row>
    <row r="46" spans="1:20" s="2" customFormat="1" ht="22.5" x14ac:dyDescent="0.25">
      <c r="A46" s="20"/>
      <c r="B46" s="21" t="s">
        <v>176</v>
      </c>
      <c r="C46" s="183" t="s">
        <v>177</v>
      </c>
      <c r="D46" s="183"/>
      <c r="E46" s="183"/>
      <c r="F46" s="22" t="s">
        <v>71</v>
      </c>
      <c r="G46" s="17" t="s">
        <v>6079</v>
      </c>
      <c r="H46" s="17"/>
      <c r="I46" s="23">
        <v>0.28000000000000003</v>
      </c>
      <c r="J46" s="109"/>
      <c r="K46" s="132"/>
      <c r="L46" s="147">
        <v>0.28000000000000003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0.32543473130279998</v>
      </c>
      <c r="T46" s="2">
        <f t="shared" si="1"/>
        <v>0.32543473130279998</v>
      </c>
    </row>
    <row r="47" spans="1:20" s="2" customFormat="1" ht="22.5" x14ac:dyDescent="0.25">
      <c r="A47" s="20"/>
      <c r="B47" s="21" t="s">
        <v>182</v>
      </c>
      <c r="C47" s="183" t="s">
        <v>183</v>
      </c>
      <c r="D47" s="183"/>
      <c r="E47" s="183"/>
      <c r="F47" s="22" t="s">
        <v>21</v>
      </c>
      <c r="G47" s="17" t="s">
        <v>6079</v>
      </c>
      <c r="H47" s="17"/>
      <c r="I47" s="23">
        <v>0</v>
      </c>
      <c r="J47" s="109"/>
      <c r="K47" s="132"/>
      <c r="L47" s="147">
        <v>0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0</v>
      </c>
      <c r="T47" s="2">
        <f t="shared" si="1"/>
        <v>0</v>
      </c>
    </row>
    <row r="48" spans="1:20" s="2" customFormat="1" ht="22.5" x14ac:dyDescent="0.25">
      <c r="A48" s="20"/>
      <c r="B48" s="21" t="s">
        <v>41</v>
      </c>
      <c r="C48" s="183" t="s">
        <v>42</v>
      </c>
      <c r="D48" s="183"/>
      <c r="E48" s="183"/>
      <c r="F48" s="22" t="s">
        <v>21</v>
      </c>
      <c r="G48" s="17" t="s">
        <v>6080</v>
      </c>
      <c r="H48" s="17"/>
      <c r="I48" s="23">
        <v>413.71</v>
      </c>
      <c r="J48" s="109"/>
      <c r="K48" s="132"/>
      <c r="L48" s="147">
        <v>413.71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480.841438168862</v>
      </c>
      <c r="T48" s="2">
        <f t="shared" si="1"/>
        <v>480.841438168862</v>
      </c>
    </row>
    <row r="49" spans="1:20" s="2" customFormat="1" ht="22.5" x14ac:dyDescent="0.25">
      <c r="A49" s="20"/>
      <c r="B49" s="21" t="s">
        <v>778</v>
      </c>
      <c r="C49" s="183" t="s">
        <v>24</v>
      </c>
      <c r="D49" s="183"/>
      <c r="E49" s="183"/>
      <c r="F49" s="22" t="s">
        <v>71</v>
      </c>
      <c r="G49" s="17" t="s">
        <v>6081</v>
      </c>
      <c r="H49" s="17"/>
      <c r="I49" s="23">
        <v>93.46</v>
      </c>
      <c r="J49" s="109"/>
      <c r="K49" s="132"/>
      <c r="L49" s="147">
        <v>93.46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108.625464241285</v>
      </c>
      <c r="T49" s="2">
        <f t="shared" si="1"/>
        <v>108.625464241285</v>
      </c>
    </row>
    <row r="50" spans="1:20" s="2" customFormat="1" ht="22.5" x14ac:dyDescent="0.25">
      <c r="A50" s="20"/>
      <c r="B50" s="21" t="s">
        <v>2115</v>
      </c>
      <c r="C50" s="183" t="s">
        <v>2116</v>
      </c>
      <c r="D50" s="183"/>
      <c r="E50" s="183"/>
      <c r="F50" s="22" t="s">
        <v>21</v>
      </c>
      <c r="G50" s="17" t="s">
        <v>6082</v>
      </c>
      <c r="H50" s="17"/>
      <c r="I50" s="23">
        <v>0.61</v>
      </c>
      <c r="J50" s="109"/>
      <c r="K50" s="132"/>
      <c r="L50" s="147">
        <v>0.61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0.70898280748109999</v>
      </c>
      <c r="T50" s="2">
        <f t="shared" si="1"/>
        <v>0.70898280748109999</v>
      </c>
    </row>
    <row r="51" spans="1:20" s="2" customFormat="1" ht="22.5" x14ac:dyDescent="0.25">
      <c r="A51" s="25" t="s">
        <v>76</v>
      </c>
      <c r="B51" s="26" t="s">
        <v>2118</v>
      </c>
      <c r="C51" s="186" t="s">
        <v>2119</v>
      </c>
      <c r="D51" s="186"/>
      <c r="E51" s="186"/>
      <c r="F51" s="27" t="s">
        <v>79</v>
      </c>
      <c r="G51" s="28" t="s">
        <v>6083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10" t="s">
        <v>66</v>
      </c>
      <c r="B52" s="11" t="s">
        <v>6084</v>
      </c>
      <c r="C52" s="182" t="s">
        <v>6085</v>
      </c>
      <c r="D52" s="182"/>
      <c r="E52" s="182"/>
      <c r="F52" s="10" t="s">
        <v>35</v>
      </c>
      <c r="G52" s="12">
        <v>26</v>
      </c>
      <c r="H52" s="12"/>
      <c r="I52" s="13">
        <v>863391.78</v>
      </c>
      <c r="J52" s="72"/>
      <c r="K52" s="131"/>
      <c r="L52" s="72">
        <v>863391.78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1003491.68547624</v>
      </c>
      <c r="T52" s="2">
        <f t="shared" si="1"/>
        <v>1003491.68547624</v>
      </c>
    </row>
    <row r="53" spans="1:20" s="2" customFormat="1" ht="15" x14ac:dyDescent="0.25">
      <c r="A53" s="10" t="s">
        <v>837</v>
      </c>
      <c r="B53" s="11" t="s">
        <v>947</v>
      </c>
      <c r="C53" s="182" t="s">
        <v>948</v>
      </c>
      <c r="D53" s="182"/>
      <c r="E53" s="182"/>
      <c r="F53" s="10" t="s">
        <v>17</v>
      </c>
      <c r="G53" s="12">
        <v>4</v>
      </c>
      <c r="H53" s="12"/>
      <c r="I53" s="13">
        <v>4044.86</v>
      </c>
      <c r="J53" s="72"/>
      <c r="K53" s="131"/>
      <c r="L53" s="72">
        <v>1015.99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4701.2068830623002</v>
      </c>
      <c r="T53" s="2">
        <f t="shared" si="1"/>
        <v>1180.85154520118</v>
      </c>
    </row>
    <row r="54" spans="1:20" s="2" customFormat="1" ht="15" x14ac:dyDescent="0.25">
      <c r="A54" s="14"/>
      <c r="B54" s="15"/>
      <c r="C54" s="15"/>
      <c r="D54" s="15"/>
      <c r="E54" s="16" t="s">
        <v>6086</v>
      </c>
      <c r="F54" s="16"/>
      <c r="G54" s="17"/>
      <c r="H54" s="17"/>
      <c r="I54" s="18">
        <v>3527.23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4099.5826689041996</v>
      </c>
      <c r="T54" s="2">
        <f t="shared" si="1"/>
        <v>0</v>
      </c>
    </row>
    <row r="55" spans="1:20" s="2" customFormat="1" ht="15" x14ac:dyDescent="0.25">
      <c r="A55" s="14"/>
      <c r="B55" s="15"/>
      <c r="C55" s="15"/>
      <c r="D55" s="15"/>
      <c r="E55" s="16" t="s">
        <v>6087</v>
      </c>
      <c r="F55" s="16"/>
      <c r="G55" s="17"/>
      <c r="H55" s="17"/>
      <c r="I55" s="18">
        <v>2098.85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2439.4238778388599</v>
      </c>
      <c r="T55" s="2">
        <f t="shared" si="1"/>
        <v>0</v>
      </c>
    </row>
    <row r="56" spans="1:20" s="2" customFormat="1" ht="15" x14ac:dyDescent="0.25">
      <c r="A56" s="14"/>
      <c r="B56" s="15"/>
      <c r="C56" s="15"/>
      <c r="D56" s="15"/>
      <c r="E56" s="16" t="s">
        <v>18</v>
      </c>
      <c r="F56" s="16"/>
      <c r="G56" s="17"/>
      <c r="H56" s="17"/>
      <c r="I56" s="18">
        <v>9670.94</v>
      </c>
      <c r="J56" s="114"/>
      <c r="K56" s="138"/>
      <c r="L56" s="151"/>
      <c r="M56" s="19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11240.213429805401</v>
      </c>
      <c r="T56" s="2">
        <f t="shared" si="1"/>
        <v>0</v>
      </c>
    </row>
    <row r="57" spans="1:20" s="2" customFormat="1" ht="22.5" x14ac:dyDescent="0.25">
      <c r="A57" s="20"/>
      <c r="B57" s="21" t="s">
        <v>41</v>
      </c>
      <c r="C57" s="183" t="s">
        <v>42</v>
      </c>
      <c r="D57" s="183"/>
      <c r="E57" s="183"/>
      <c r="F57" s="22" t="s">
        <v>21</v>
      </c>
      <c r="G57" s="17" t="s">
        <v>4526</v>
      </c>
      <c r="H57" s="17"/>
      <c r="I57" s="23">
        <v>104.83</v>
      </c>
      <c r="J57" s="109"/>
      <c r="K57" s="132"/>
      <c r="L57" s="147">
        <v>104.83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121.840438865973</v>
      </c>
      <c r="T57" s="2">
        <f t="shared" si="1"/>
        <v>121.840438865973</v>
      </c>
    </row>
    <row r="58" spans="1:20" s="2" customFormat="1" ht="22.5" x14ac:dyDescent="0.25">
      <c r="A58" s="20"/>
      <c r="B58" s="21" t="s">
        <v>778</v>
      </c>
      <c r="C58" s="183" t="s">
        <v>24</v>
      </c>
      <c r="D58" s="183"/>
      <c r="E58" s="183"/>
      <c r="F58" s="22" t="s">
        <v>71</v>
      </c>
      <c r="G58" s="17" t="s">
        <v>4527</v>
      </c>
      <c r="H58" s="17"/>
      <c r="I58" s="23">
        <v>12.5</v>
      </c>
      <c r="J58" s="109"/>
      <c r="K58" s="132"/>
      <c r="L58" s="147">
        <v>12.5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14.528336218874999</v>
      </c>
      <c r="T58" s="2">
        <f t="shared" si="1"/>
        <v>14.528336218874999</v>
      </c>
    </row>
    <row r="59" spans="1:20" s="2" customFormat="1" ht="22.5" x14ac:dyDescent="0.25">
      <c r="A59" s="25" t="s">
        <v>76</v>
      </c>
      <c r="B59" s="26" t="s">
        <v>902</v>
      </c>
      <c r="C59" s="186" t="s">
        <v>903</v>
      </c>
      <c r="D59" s="186"/>
      <c r="E59" s="186"/>
      <c r="F59" s="27" t="s">
        <v>79</v>
      </c>
      <c r="G59" s="28" t="s">
        <v>1318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10" t="s">
        <v>840</v>
      </c>
      <c r="B60" s="11" t="s">
        <v>4218</v>
      </c>
      <c r="C60" s="182" t="s">
        <v>4219</v>
      </c>
      <c r="D60" s="182"/>
      <c r="E60" s="182"/>
      <c r="F60" s="10" t="s">
        <v>880</v>
      </c>
      <c r="G60" s="12">
        <v>4</v>
      </c>
      <c r="H60" s="12"/>
      <c r="I60" s="13">
        <v>5405.92</v>
      </c>
      <c r="J60" s="72"/>
      <c r="K60" s="131"/>
      <c r="L60" s="72">
        <v>5405.92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6283.1218665872602</v>
      </c>
      <c r="T60" s="2">
        <f t="shared" si="1"/>
        <v>6283.1218665872602</v>
      </c>
    </row>
    <row r="61" spans="1:20" s="2" customFormat="1" ht="15" x14ac:dyDescent="0.25">
      <c r="A61" s="10" t="s">
        <v>86</v>
      </c>
      <c r="B61" s="11" t="s">
        <v>6088</v>
      </c>
      <c r="C61" s="182" t="s">
        <v>6089</v>
      </c>
      <c r="D61" s="182"/>
      <c r="E61" s="182"/>
      <c r="F61" s="10" t="s">
        <v>6090</v>
      </c>
      <c r="G61" s="12">
        <v>2</v>
      </c>
      <c r="H61" s="12"/>
      <c r="I61" s="13">
        <v>4364.3599999999997</v>
      </c>
      <c r="J61" s="72"/>
      <c r="K61" s="131"/>
      <c r="L61" s="72">
        <v>46.94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5072.5511568167403</v>
      </c>
      <c r="T61" s="2">
        <f t="shared" si="1"/>
        <v>54.5568081691194</v>
      </c>
    </row>
    <row r="62" spans="1:20" s="2" customFormat="1" ht="15" x14ac:dyDescent="0.25">
      <c r="A62" s="14"/>
      <c r="B62" s="15"/>
      <c r="C62" s="15"/>
      <c r="D62" s="15"/>
      <c r="E62" s="16" t="s">
        <v>6091</v>
      </c>
      <c r="F62" s="16"/>
      <c r="G62" s="17"/>
      <c r="H62" s="17"/>
      <c r="I62" s="18">
        <v>5032.38</v>
      </c>
      <c r="J62" s="114"/>
      <c r="K62" s="138"/>
      <c r="L62" s="151"/>
      <c r="M62" s="19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5848.9686896913699</v>
      </c>
      <c r="T62" s="2">
        <f t="shared" si="1"/>
        <v>0</v>
      </c>
    </row>
    <row r="63" spans="1:20" s="2" customFormat="1" ht="15" x14ac:dyDescent="0.25">
      <c r="A63" s="14"/>
      <c r="B63" s="15"/>
      <c r="C63" s="15"/>
      <c r="D63" s="15"/>
      <c r="E63" s="16" t="s">
        <v>6092</v>
      </c>
      <c r="F63" s="16"/>
      <c r="G63" s="17"/>
      <c r="H63" s="17"/>
      <c r="I63" s="18">
        <v>2994.47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3480.3733565867701</v>
      </c>
      <c r="T63" s="2">
        <f t="shared" si="1"/>
        <v>0</v>
      </c>
    </row>
    <row r="64" spans="1:20" s="2" customFormat="1" ht="15" x14ac:dyDescent="0.25">
      <c r="A64" s="14"/>
      <c r="B64" s="15"/>
      <c r="C64" s="15"/>
      <c r="D64" s="15"/>
      <c r="E64" s="16" t="s">
        <v>18</v>
      </c>
      <c r="F64" s="16"/>
      <c r="G64" s="17"/>
      <c r="H64" s="17"/>
      <c r="I64" s="18">
        <v>12391.21</v>
      </c>
      <c r="J64" s="114"/>
      <c r="K64" s="138"/>
      <c r="L64" s="151"/>
      <c r="M64" s="1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14401.8932030949</v>
      </c>
      <c r="T64" s="2">
        <f t="shared" si="1"/>
        <v>0</v>
      </c>
    </row>
    <row r="65" spans="1:20" s="2" customFormat="1" ht="22.5" x14ac:dyDescent="0.25">
      <c r="A65" s="20"/>
      <c r="B65" s="21" t="s">
        <v>736</v>
      </c>
      <c r="C65" s="183" t="s">
        <v>737</v>
      </c>
      <c r="D65" s="183"/>
      <c r="E65" s="183"/>
      <c r="F65" s="22" t="s">
        <v>71</v>
      </c>
      <c r="G65" s="17" t="s">
        <v>1756</v>
      </c>
      <c r="H65" s="17"/>
      <c r="I65" s="23">
        <v>4.1399999999999997</v>
      </c>
      <c r="J65" s="109"/>
      <c r="K65" s="132"/>
      <c r="L65" s="147">
        <v>4.1399999999999997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4.8117849556914001</v>
      </c>
      <c r="T65" s="2">
        <f t="shared" si="1"/>
        <v>4.8117849556914001</v>
      </c>
    </row>
    <row r="66" spans="1:20" s="2" customFormat="1" ht="22.5" x14ac:dyDescent="0.25">
      <c r="A66" s="20"/>
      <c r="B66" s="21" t="s">
        <v>6093</v>
      </c>
      <c r="C66" s="183" t="s">
        <v>6094</v>
      </c>
      <c r="D66" s="183"/>
      <c r="E66" s="183"/>
      <c r="F66" s="22" t="s">
        <v>135</v>
      </c>
      <c r="G66" s="17" t="s">
        <v>3727</v>
      </c>
      <c r="H66" s="17"/>
      <c r="I66" s="23">
        <v>1.28</v>
      </c>
      <c r="J66" s="109"/>
      <c r="K66" s="132"/>
      <c r="L66" s="147">
        <v>1.28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1.4877016288128</v>
      </c>
      <c r="T66" s="2">
        <f t="shared" si="1"/>
        <v>1.4877016288128</v>
      </c>
    </row>
    <row r="67" spans="1:20" s="2" customFormat="1" ht="22.5" x14ac:dyDescent="0.25">
      <c r="A67" s="25" t="s">
        <v>344</v>
      </c>
      <c r="B67" s="26" t="s">
        <v>3728</v>
      </c>
      <c r="C67" s="186" t="s">
        <v>3729</v>
      </c>
      <c r="D67" s="186"/>
      <c r="E67" s="186"/>
      <c r="F67" s="27" t="s">
        <v>21</v>
      </c>
      <c r="G67" s="28" t="s">
        <v>347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0"/>
        <v>0</v>
      </c>
      <c r="T67" s="2">
        <f t="shared" si="1"/>
        <v>0</v>
      </c>
    </row>
    <row r="68" spans="1:20" s="2" customFormat="1" ht="22.5" x14ac:dyDescent="0.25">
      <c r="A68" s="25" t="s">
        <v>344</v>
      </c>
      <c r="B68" s="26" t="s">
        <v>3733</v>
      </c>
      <c r="C68" s="186" t="s">
        <v>3734</v>
      </c>
      <c r="D68" s="186"/>
      <c r="E68" s="186"/>
      <c r="F68" s="27" t="s">
        <v>1063</v>
      </c>
      <c r="G68" s="28" t="s">
        <v>347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0"/>
        <v>0</v>
      </c>
      <c r="T68" s="2">
        <f t="shared" si="1"/>
        <v>0</v>
      </c>
    </row>
    <row r="69" spans="1:20" s="2" customFormat="1" ht="22.5" x14ac:dyDescent="0.25">
      <c r="A69" s="25" t="s">
        <v>344</v>
      </c>
      <c r="B69" s="26" t="s">
        <v>3735</v>
      </c>
      <c r="C69" s="186" t="s">
        <v>3736</v>
      </c>
      <c r="D69" s="186"/>
      <c r="E69" s="186"/>
      <c r="F69" s="27" t="s">
        <v>1048</v>
      </c>
      <c r="G69" s="28" t="s">
        <v>347</v>
      </c>
      <c r="H69" s="28"/>
      <c r="I69" s="29">
        <v>0</v>
      </c>
      <c r="J69" s="110"/>
      <c r="K69" s="133"/>
      <c r="L69" s="148">
        <v>0</v>
      </c>
      <c r="M69" s="3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0"/>
        <v>0</v>
      </c>
      <c r="T69" s="2">
        <f t="shared" si="1"/>
        <v>0</v>
      </c>
    </row>
    <row r="70" spans="1:20" s="2" customFormat="1" ht="22.5" x14ac:dyDescent="0.25">
      <c r="A70" s="25" t="s">
        <v>344</v>
      </c>
      <c r="B70" s="26" t="s">
        <v>3737</v>
      </c>
      <c r="C70" s="186" t="s">
        <v>3738</v>
      </c>
      <c r="D70" s="186"/>
      <c r="E70" s="186"/>
      <c r="F70" s="27" t="s">
        <v>1048</v>
      </c>
      <c r="G70" s="28" t="s">
        <v>347</v>
      </c>
      <c r="H70" s="28"/>
      <c r="I70" s="29">
        <v>0</v>
      </c>
      <c r="J70" s="110"/>
      <c r="K70" s="133"/>
      <c r="L70" s="148">
        <v>0</v>
      </c>
      <c r="M70" s="30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0"/>
        <v>0</v>
      </c>
      <c r="T70" s="2">
        <f t="shared" si="1"/>
        <v>0</v>
      </c>
    </row>
    <row r="71" spans="1:20" s="2" customFormat="1" ht="22.5" x14ac:dyDescent="0.25">
      <c r="A71" s="25" t="s">
        <v>76</v>
      </c>
      <c r="B71" s="26" t="s">
        <v>6095</v>
      </c>
      <c r="C71" s="186" t="s">
        <v>6096</v>
      </c>
      <c r="D71" s="186"/>
      <c r="E71" s="186"/>
      <c r="F71" s="27" t="s">
        <v>880</v>
      </c>
      <c r="G71" s="28" t="s">
        <v>91</v>
      </c>
      <c r="H71" s="28"/>
      <c r="I71" s="29">
        <v>0</v>
      </c>
      <c r="J71" s="110"/>
      <c r="K71" s="133"/>
      <c r="L71" s="148">
        <v>0</v>
      </c>
      <c r="M71" s="30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0"/>
        <v>0</v>
      </c>
      <c r="T71" s="2">
        <f t="shared" si="1"/>
        <v>0</v>
      </c>
    </row>
    <row r="72" spans="1:20" s="2" customFormat="1" ht="22.5" x14ac:dyDescent="0.25">
      <c r="A72" s="25" t="s">
        <v>344</v>
      </c>
      <c r="B72" s="26" t="s">
        <v>3743</v>
      </c>
      <c r="C72" s="186" t="s">
        <v>3744</v>
      </c>
      <c r="D72" s="186"/>
      <c r="E72" s="186"/>
      <c r="F72" s="27" t="s">
        <v>3745</v>
      </c>
      <c r="G72" s="28" t="s">
        <v>347</v>
      </c>
      <c r="H72" s="28"/>
      <c r="I72" s="29">
        <v>0</v>
      </c>
      <c r="J72" s="110"/>
      <c r="K72" s="133"/>
      <c r="L72" s="148">
        <v>0</v>
      </c>
      <c r="M72" s="30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0"/>
        <v>0</v>
      </c>
      <c r="T72" s="2">
        <f t="shared" si="1"/>
        <v>0</v>
      </c>
    </row>
    <row r="73" spans="1:20" s="2" customFormat="1" ht="22.5" x14ac:dyDescent="0.25">
      <c r="A73" s="25" t="s">
        <v>344</v>
      </c>
      <c r="B73" s="26" t="s">
        <v>3746</v>
      </c>
      <c r="C73" s="186" t="s">
        <v>3747</v>
      </c>
      <c r="D73" s="186"/>
      <c r="E73" s="186"/>
      <c r="F73" s="27" t="s">
        <v>165</v>
      </c>
      <c r="G73" s="28" t="s">
        <v>347</v>
      </c>
      <c r="H73" s="28"/>
      <c r="I73" s="29">
        <v>0</v>
      </c>
      <c r="J73" s="110"/>
      <c r="K73" s="133"/>
      <c r="L73" s="148">
        <v>0</v>
      </c>
      <c r="M73" s="30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0"/>
        <v>0</v>
      </c>
      <c r="T73" s="2">
        <f t="shared" si="1"/>
        <v>0</v>
      </c>
    </row>
    <row r="74" spans="1:20" s="2" customFormat="1" ht="22.5" x14ac:dyDescent="0.25">
      <c r="A74" s="10" t="s">
        <v>92</v>
      </c>
      <c r="B74" s="11" t="s">
        <v>6097</v>
      </c>
      <c r="C74" s="182" t="s">
        <v>6098</v>
      </c>
      <c r="D74" s="182"/>
      <c r="E74" s="182"/>
      <c r="F74" s="10" t="s">
        <v>880</v>
      </c>
      <c r="G74" s="12">
        <v>2</v>
      </c>
      <c r="H74" s="12"/>
      <c r="I74" s="13">
        <v>62480.99</v>
      </c>
      <c r="J74" s="72"/>
      <c r="K74" s="131"/>
      <c r="L74" s="72"/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0"/>
        <v>72619.586400653294</v>
      </c>
      <c r="T74" s="2">
        <f t="shared" si="1"/>
        <v>0</v>
      </c>
    </row>
    <row r="75" spans="1:20" s="2" customFormat="1" ht="15" x14ac:dyDescent="0.25">
      <c r="A75" s="10" t="s">
        <v>862</v>
      </c>
      <c r="B75" s="11" t="s">
        <v>6099</v>
      </c>
      <c r="C75" s="182" t="s">
        <v>6100</v>
      </c>
      <c r="D75" s="182"/>
      <c r="E75" s="182"/>
      <c r="F75" s="10" t="s">
        <v>6090</v>
      </c>
      <c r="G75" s="12">
        <v>2</v>
      </c>
      <c r="H75" s="12"/>
      <c r="I75" s="13">
        <v>1902.39</v>
      </c>
      <c r="J75" s="72"/>
      <c r="K75" s="131"/>
      <c r="L75" s="72"/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0"/>
        <v>2211.0849231540501</v>
      </c>
      <c r="T75" s="2">
        <f t="shared" si="1"/>
        <v>0</v>
      </c>
    </row>
    <row r="76" spans="1:20" s="2" customFormat="1" ht="15" x14ac:dyDescent="0.25">
      <c r="A76" s="14"/>
      <c r="B76" s="15"/>
      <c r="C76" s="15"/>
      <c r="D76" s="15"/>
      <c r="E76" s="16" t="s">
        <v>6101</v>
      </c>
      <c r="F76" s="16"/>
      <c r="G76" s="17"/>
      <c r="H76" s="17"/>
      <c r="I76" s="18">
        <v>2169.25</v>
      </c>
      <c r="J76" s="114"/>
      <c r="K76" s="138"/>
      <c r="L76" s="151"/>
      <c r="M76" s="19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0"/>
        <v>2521.24746742357</v>
      </c>
      <c r="T76" s="2">
        <f t="shared" si="1"/>
        <v>0</v>
      </c>
    </row>
    <row r="77" spans="1:20" s="2" customFormat="1" ht="15" x14ac:dyDescent="0.25">
      <c r="A77" s="14"/>
      <c r="B77" s="15"/>
      <c r="C77" s="15"/>
      <c r="D77" s="15"/>
      <c r="E77" s="16" t="s">
        <v>6102</v>
      </c>
      <c r="F77" s="16"/>
      <c r="G77" s="17"/>
      <c r="H77" s="17"/>
      <c r="I77" s="18">
        <v>1290.79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0"/>
        <v>1500.2424886369299</v>
      </c>
      <c r="T77" s="2">
        <f t="shared" si="1"/>
        <v>0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5362.43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ref="S78:S133" si="2">I78*N78*O78*P78*Q78*R78</f>
        <v>6232.5748792145496</v>
      </c>
      <c r="T78" s="2">
        <f t="shared" ref="T78:T133" si="3">L78*N78*O78*P78*Q78*R78</f>
        <v>0</v>
      </c>
    </row>
    <row r="79" spans="1:20" s="2" customFormat="1" ht="22.5" x14ac:dyDescent="0.25">
      <c r="A79" s="25" t="s">
        <v>76</v>
      </c>
      <c r="B79" s="26" t="s">
        <v>6103</v>
      </c>
      <c r="C79" s="186" t="s">
        <v>6104</v>
      </c>
      <c r="D79" s="186"/>
      <c r="E79" s="186"/>
      <c r="F79" s="27" t="s">
        <v>880</v>
      </c>
      <c r="G79" s="28" t="s">
        <v>91</v>
      </c>
      <c r="H79" s="28"/>
      <c r="I79" s="29">
        <v>0</v>
      </c>
      <c r="J79" s="110"/>
      <c r="K79" s="133"/>
      <c r="L79" s="148">
        <v>0</v>
      </c>
      <c r="M79" s="30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s="2" customFormat="1" ht="22.5" x14ac:dyDescent="0.25">
      <c r="A80" s="25" t="s">
        <v>76</v>
      </c>
      <c r="B80" s="26" t="s">
        <v>6105</v>
      </c>
      <c r="C80" s="186" t="s">
        <v>6106</v>
      </c>
      <c r="D80" s="186"/>
      <c r="E80" s="186"/>
      <c r="F80" s="27" t="s">
        <v>880</v>
      </c>
      <c r="G80" s="28" t="s">
        <v>91</v>
      </c>
      <c r="H80" s="28"/>
      <c r="I80" s="29">
        <v>0</v>
      </c>
      <c r="J80" s="110"/>
      <c r="K80" s="133"/>
      <c r="L80" s="148">
        <v>0</v>
      </c>
      <c r="M80" s="30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:20" s="2" customFormat="1" ht="22.5" x14ac:dyDescent="0.25">
      <c r="A81" s="10" t="s">
        <v>6107</v>
      </c>
      <c r="B81" s="11" t="s">
        <v>6097</v>
      </c>
      <c r="C81" s="182" t="s">
        <v>6108</v>
      </c>
      <c r="D81" s="182"/>
      <c r="E81" s="182"/>
      <c r="F81" s="10" t="s">
        <v>880</v>
      </c>
      <c r="G81" s="12">
        <v>2</v>
      </c>
      <c r="H81" s="12"/>
      <c r="I81" s="13">
        <v>62480.99</v>
      </c>
      <c r="J81" s="72"/>
      <c r="K81" s="131"/>
      <c r="L81" s="72"/>
      <c r="M81" s="1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72619.586400653294</v>
      </c>
      <c r="T81" s="2">
        <f t="shared" si="3"/>
        <v>0</v>
      </c>
    </row>
    <row r="82" spans="1:20" s="2" customFormat="1" ht="15" x14ac:dyDescent="0.25">
      <c r="A82" s="10" t="s">
        <v>103</v>
      </c>
      <c r="B82" s="11" t="s">
        <v>97</v>
      </c>
      <c r="C82" s="182" t="s">
        <v>2161</v>
      </c>
      <c r="D82" s="182"/>
      <c r="E82" s="182"/>
      <c r="F82" s="10" t="s">
        <v>17</v>
      </c>
      <c r="G82" s="12">
        <v>2</v>
      </c>
      <c r="H82" s="12"/>
      <c r="I82" s="13">
        <v>1319.66</v>
      </c>
      <c r="J82" s="72"/>
      <c r="K82" s="131"/>
      <c r="L82" s="72">
        <v>23.9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1533.79713396805</v>
      </c>
      <c r="T82" s="2">
        <f t="shared" si="3"/>
        <v>27.778178850488999</v>
      </c>
    </row>
    <row r="83" spans="1:20" s="2" customFormat="1" ht="15" x14ac:dyDescent="0.25">
      <c r="A83" s="14"/>
      <c r="B83" s="15"/>
      <c r="C83" s="15"/>
      <c r="D83" s="15"/>
      <c r="E83" s="16" t="s">
        <v>6109</v>
      </c>
      <c r="F83" s="16"/>
      <c r="G83" s="17"/>
      <c r="H83" s="17"/>
      <c r="I83" s="18">
        <v>1166.18</v>
      </c>
      <c r="J83" s="114"/>
      <c r="K83" s="138"/>
      <c r="L83" s="151"/>
      <c r="M83" s="19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1355.41241053821</v>
      </c>
      <c r="T83" s="2">
        <f t="shared" si="3"/>
        <v>0</v>
      </c>
    </row>
    <row r="84" spans="1:20" s="2" customFormat="1" ht="15" x14ac:dyDescent="0.25">
      <c r="A84" s="14"/>
      <c r="B84" s="15"/>
      <c r="C84" s="15"/>
      <c r="D84" s="15"/>
      <c r="E84" s="16" t="s">
        <v>6110</v>
      </c>
      <c r="F84" s="16"/>
      <c r="G84" s="17"/>
      <c r="H84" s="17"/>
      <c r="I84" s="18">
        <v>596.04999999999995</v>
      </c>
      <c r="J84" s="114"/>
      <c r="K84" s="138"/>
      <c r="L84" s="151"/>
      <c r="M84" s="1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692.769184260835</v>
      </c>
      <c r="T84" s="2">
        <f t="shared" si="3"/>
        <v>0</v>
      </c>
    </row>
    <row r="85" spans="1:20" s="2" customFormat="1" ht="15" x14ac:dyDescent="0.25">
      <c r="A85" s="14"/>
      <c r="B85" s="15"/>
      <c r="C85" s="15"/>
      <c r="D85" s="15"/>
      <c r="E85" s="16" t="s">
        <v>18</v>
      </c>
      <c r="F85" s="16"/>
      <c r="G85" s="17"/>
      <c r="H85" s="17"/>
      <c r="I85" s="18">
        <v>3081.89</v>
      </c>
      <c r="J85" s="114"/>
      <c r="K85" s="138"/>
      <c r="L85" s="151"/>
      <c r="M85" s="19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3581.9787287670902</v>
      </c>
      <c r="T85" s="2">
        <f t="shared" si="3"/>
        <v>0</v>
      </c>
    </row>
    <row r="86" spans="1:20" s="2" customFormat="1" ht="22.5" x14ac:dyDescent="0.25">
      <c r="A86" s="20"/>
      <c r="B86" s="21" t="s">
        <v>99</v>
      </c>
      <c r="C86" s="183" t="s">
        <v>100</v>
      </c>
      <c r="D86" s="183"/>
      <c r="E86" s="183"/>
      <c r="F86" s="22" t="s">
        <v>21</v>
      </c>
      <c r="G86" s="17" t="s">
        <v>1650</v>
      </c>
      <c r="H86" s="17"/>
      <c r="I86" s="23">
        <v>1.98</v>
      </c>
      <c r="J86" s="109"/>
      <c r="K86" s="132"/>
      <c r="L86" s="147">
        <v>1.98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2.3012884570697998</v>
      </c>
      <c r="T86" s="2">
        <f t="shared" si="3"/>
        <v>2.3012884570697998</v>
      </c>
    </row>
    <row r="87" spans="1:20" s="2" customFormat="1" ht="22.5" x14ac:dyDescent="0.25">
      <c r="A87" s="20"/>
      <c r="B87" s="21" t="s">
        <v>28</v>
      </c>
      <c r="C87" s="183" t="s">
        <v>29</v>
      </c>
      <c r="D87" s="183"/>
      <c r="E87" s="183"/>
      <c r="F87" s="22" t="s">
        <v>30</v>
      </c>
      <c r="G87" s="17" t="s">
        <v>1912</v>
      </c>
      <c r="H87" s="17"/>
      <c r="I87" s="23">
        <v>0.78</v>
      </c>
      <c r="J87" s="109"/>
      <c r="K87" s="132"/>
      <c r="L87" s="147">
        <v>0.78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0.90656818005780004</v>
      </c>
      <c r="T87" s="2">
        <f t="shared" si="3"/>
        <v>0.90656818005780004</v>
      </c>
    </row>
    <row r="88" spans="1:20" s="2" customFormat="1" ht="22.5" x14ac:dyDescent="0.25">
      <c r="A88" s="10" t="s">
        <v>106</v>
      </c>
      <c r="B88" s="11" t="s">
        <v>6111</v>
      </c>
      <c r="C88" s="182" t="s">
        <v>3759</v>
      </c>
      <c r="D88" s="182"/>
      <c r="E88" s="182"/>
      <c r="F88" s="10" t="s">
        <v>35</v>
      </c>
      <c r="G88" s="12">
        <v>2</v>
      </c>
      <c r="H88" s="12"/>
      <c r="I88" s="13">
        <v>41626.370000000003</v>
      </c>
      <c r="J88" s="72"/>
      <c r="K88" s="131"/>
      <c r="L88" s="72">
        <v>41626.370000000003</v>
      </c>
      <c r="M88" s="13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48380.951914503297</v>
      </c>
      <c r="T88" s="2">
        <f t="shared" si="3"/>
        <v>48380.951914503297</v>
      </c>
    </row>
    <row r="89" spans="1:20" s="2" customFormat="1" ht="45" x14ac:dyDescent="0.25">
      <c r="A89" s="10" t="s">
        <v>108</v>
      </c>
      <c r="B89" s="11" t="s">
        <v>6112</v>
      </c>
      <c r="C89" s="182" t="s">
        <v>4221</v>
      </c>
      <c r="D89" s="182"/>
      <c r="E89" s="182"/>
      <c r="F89" s="10" t="s">
        <v>35</v>
      </c>
      <c r="G89" s="12">
        <v>2</v>
      </c>
      <c r="H89" s="12"/>
      <c r="I89" s="13">
        <v>608.79999999999995</v>
      </c>
      <c r="J89" s="72"/>
      <c r="K89" s="131"/>
      <c r="L89" s="72">
        <v>608.79999999999995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707.58808720408797</v>
      </c>
      <c r="T89" s="2">
        <f t="shared" si="3"/>
        <v>707.58808720408797</v>
      </c>
    </row>
    <row r="90" spans="1:20" s="2" customFormat="1" ht="45" x14ac:dyDescent="0.25">
      <c r="A90" s="10" t="s">
        <v>6113</v>
      </c>
      <c r="B90" s="11" t="s">
        <v>6114</v>
      </c>
      <c r="C90" s="182" t="s">
        <v>6115</v>
      </c>
      <c r="D90" s="182"/>
      <c r="E90" s="182"/>
      <c r="F90" s="10" t="s">
        <v>35</v>
      </c>
      <c r="G90" s="12">
        <v>1</v>
      </c>
      <c r="H90" s="12"/>
      <c r="I90" s="13">
        <v>223.58</v>
      </c>
      <c r="J90" s="72"/>
      <c r="K90" s="131"/>
      <c r="L90" s="72"/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259.85963294528602</v>
      </c>
      <c r="T90" s="2">
        <f t="shared" si="3"/>
        <v>0</v>
      </c>
    </row>
    <row r="91" spans="1:20" s="2" customFormat="1" ht="15" x14ac:dyDescent="0.25">
      <c r="A91" s="209" t="s">
        <v>6116</v>
      </c>
      <c r="B91" s="210"/>
      <c r="C91" s="210"/>
      <c r="D91" s="210"/>
      <c r="E91" s="210"/>
      <c r="F91" s="210"/>
      <c r="G91" s="210"/>
      <c r="H91" s="210"/>
      <c r="I91" s="210"/>
      <c r="J91" s="210"/>
      <c r="K91" s="210"/>
      <c r="L91" s="211"/>
      <c r="M91" s="122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56.25" x14ac:dyDescent="0.25">
      <c r="A92" s="10" t="s">
        <v>112</v>
      </c>
      <c r="B92" s="11" t="s">
        <v>2235</v>
      </c>
      <c r="C92" s="182" t="s">
        <v>2236</v>
      </c>
      <c r="D92" s="182"/>
      <c r="E92" s="182"/>
      <c r="F92" s="10" t="s">
        <v>808</v>
      </c>
      <c r="G92" s="36">
        <v>0.78600000000000003</v>
      </c>
      <c r="H92" s="36"/>
      <c r="I92" s="13">
        <v>72504.86</v>
      </c>
      <c r="J92" s="72"/>
      <c r="K92" s="131"/>
      <c r="L92" s="72">
        <v>4302.4799999999996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84269.998686596897</v>
      </c>
      <c r="T92" s="2">
        <f t="shared" si="3"/>
        <v>5000.6300811988203</v>
      </c>
    </row>
    <row r="93" spans="1:20" s="2" customFormat="1" ht="15" x14ac:dyDescent="0.25">
      <c r="A93" s="14"/>
      <c r="B93" s="15"/>
      <c r="C93" s="15"/>
      <c r="D93" s="15"/>
      <c r="E93" s="16" t="s">
        <v>6117</v>
      </c>
      <c r="F93" s="16"/>
      <c r="G93" s="17"/>
      <c r="H93" s="17"/>
      <c r="I93" s="18">
        <v>81076.62</v>
      </c>
      <c r="J93" s="114"/>
      <c r="K93" s="138"/>
      <c r="L93" s="151"/>
      <c r="M93" s="19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94232.671587997203</v>
      </c>
      <c r="T93" s="2">
        <f t="shared" si="3"/>
        <v>0</v>
      </c>
    </row>
    <row r="94" spans="1:20" s="2" customFormat="1" ht="15" x14ac:dyDescent="0.25">
      <c r="A94" s="14"/>
      <c r="B94" s="15"/>
      <c r="C94" s="15"/>
      <c r="D94" s="15"/>
      <c r="E94" s="16" t="s">
        <v>6118</v>
      </c>
      <c r="F94" s="16"/>
      <c r="G94" s="17"/>
      <c r="H94" s="17"/>
      <c r="I94" s="18">
        <v>48243.94</v>
      </c>
      <c r="J94" s="114"/>
      <c r="K94" s="138"/>
      <c r="L94" s="151"/>
      <c r="M94" s="19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56072.334467458597</v>
      </c>
      <c r="T94" s="2">
        <f t="shared" si="3"/>
        <v>0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201825.42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234575.00474205299</v>
      </c>
      <c r="T95" s="2">
        <f t="shared" si="3"/>
        <v>0</v>
      </c>
    </row>
    <row r="96" spans="1:20" s="2" customFormat="1" ht="22.5" x14ac:dyDescent="0.25">
      <c r="A96" s="20"/>
      <c r="B96" s="21" t="s">
        <v>809</v>
      </c>
      <c r="C96" s="183" t="s">
        <v>810</v>
      </c>
      <c r="D96" s="183"/>
      <c r="E96" s="183"/>
      <c r="F96" s="22" t="s">
        <v>71</v>
      </c>
      <c r="G96" s="17" t="s">
        <v>6119</v>
      </c>
      <c r="H96" s="17"/>
      <c r="I96" s="23">
        <v>65.61</v>
      </c>
      <c r="J96" s="109"/>
      <c r="K96" s="132"/>
      <c r="L96" s="147">
        <v>65.61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76.256331145631094</v>
      </c>
      <c r="T96" s="2">
        <f t="shared" si="3"/>
        <v>76.256331145631094</v>
      </c>
    </row>
    <row r="97" spans="1:20" s="2" customFormat="1" ht="22.5" x14ac:dyDescent="0.25">
      <c r="A97" s="20"/>
      <c r="B97" s="21" t="s">
        <v>69</v>
      </c>
      <c r="C97" s="183" t="s">
        <v>70</v>
      </c>
      <c r="D97" s="183"/>
      <c r="E97" s="183"/>
      <c r="F97" s="22" t="s">
        <v>71</v>
      </c>
      <c r="G97" s="17" t="s">
        <v>6120</v>
      </c>
      <c r="H97" s="17"/>
      <c r="I97" s="23">
        <v>4.33</v>
      </c>
      <c r="J97" s="109"/>
      <c r="K97" s="132"/>
      <c r="L97" s="147">
        <v>4.33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5.0326156662182999</v>
      </c>
      <c r="T97" s="2">
        <f t="shared" si="3"/>
        <v>5.0326156662182999</v>
      </c>
    </row>
    <row r="98" spans="1:20" s="2" customFormat="1" ht="22.5" x14ac:dyDescent="0.25">
      <c r="A98" s="20"/>
      <c r="B98" s="21" t="s">
        <v>41</v>
      </c>
      <c r="C98" s="183" t="s">
        <v>42</v>
      </c>
      <c r="D98" s="183"/>
      <c r="E98" s="183"/>
      <c r="F98" s="22" t="s">
        <v>21</v>
      </c>
      <c r="G98" s="17" t="s">
        <v>6121</v>
      </c>
      <c r="H98" s="17"/>
      <c r="I98" s="23">
        <v>278.83</v>
      </c>
      <c r="J98" s="109"/>
      <c r="K98" s="132"/>
      <c r="L98" s="147">
        <v>278.83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324.074879032713</v>
      </c>
      <c r="T98" s="2">
        <f t="shared" si="3"/>
        <v>324.074879032713</v>
      </c>
    </row>
    <row r="99" spans="1:20" s="2" customFormat="1" ht="22.5" x14ac:dyDescent="0.25">
      <c r="A99" s="20"/>
      <c r="B99" s="21" t="s">
        <v>778</v>
      </c>
      <c r="C99" s="183" t="s">
        <v>24</v>
      </c>
      <c r="D99" s="183"/>
      <c r="E99" s="183"/>
      <c r="F99" s="22" t="s">
        <v>71</v>
      </c>
      <c r="G99" s="17" t="s">
        <v>6122</v>
      </c>
      <c r="H99" s="17"/>
      <c r="I99" s="23">
        <v>135.13</v>
      </c>
      <c r="J99" s="109"/>
      <c r="K99" s="132"/>
      <c r="L99" s="147">
        <v>135.13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157.05712586052601</v>
      </c>
      <c r="T99" s="2">
        <f t="shared" si="3"/>
        <v>157.05712586052601</v>
      </c>
    </row>
    <row r="100" spans="1:20" s="2" customFormat="1" ht="22.5" x14ac:dyDescent="0.25">
      <c r="A100" s="25" t="s">
        <v>344</v>
      </c>
      <c r="B100" s="26" t="s">
        <v>815</v>
      </c>
      <c r="C100" s="186" t="s">
        <v>816</v>
      </c>
      <c r="D100" s="186"/>
      <c r="E100" s="186"/>
      <c r="F100" s="27" t="s">
        <v>817</v>
      </c>
      <c r="G100" s="28" t="s">
        <v>347</v>
      </c>
      <c r="H100" s="28"/>
      <c r="I100" s="29">
        <v>0</v>
      </c>
      <c r="J100" s="110"/>
      <c r="K100" s="133"/>
      <c r="L100" s="148">
        <v>0</v>
      </c>
      <c r="M100" s="30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25" t="s">
        <v>76</v>
      </c>
      <c r="B101" s="26" t="s">
        <v>818</v>
      </c>
      <c r="C101" s="186" t="s">
        <v>819</v>
      </c>
      <c r="D101" s="186"/>
      <c r="E101" s="186"/>
      <c r="F101" s="27" t="s">
        <v>817</v>
      </c>
      <c r="G101" s="28" t="s">
        <v>6123</v>
      </c>
      <c r="H101" s="28"/>
      <c r="I101" s="29">
        <v>0</v>
      </c>
      <c r="J101" s="110"/>
      <c r="K101" s="133"/>
      <c r="L101" s="148">
        <v>0</v>
      </c>
      <c r="M101" s="30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:20" s="2" customFormat="1" ht="22.5" x14ac:dyDescent="0.25">
      <c r="A102" s="25" t="s">
        <v>344</v>
      </c>
      <c r="B102" s="26" t="s">
        <v>821</v>
      </c>
      <c r="C102" s="186" t="s">
        <v>822</v>
      </c>
      <c r="D102" s="186"/>
      <c r="E102" s="186"/>
      <c r="F102" s="27" t="s">
        <v>79</v>
      </c>
      <c r="G102" s="28" t="s">
        <v>347</v>
      </c>
      <c r="H102" s="28"/>
      <c r="I102" s="29">
        <v>0</v>
      </c>
      <c r="J102" s="110"/>
      <c r="K102" s="133"/>
      <c r="L102" s="148">
        <v>0</v>
      </c>
      <c r="M102" s="30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:20" s="2" customFormat="1" ht="22.5" x14ac:dyDescent="0.25">
      <c r="A103" s="25" t="s">
        <v>344</v>
      </c>
      <c r="B103" s="26" t="s">
        <v>366</v>
      </c>
      <c r="C103" s="186" t="s">
        <v>367</v>
      </c>
      <c r="D103" s="186"/>
      <c r="E103" s="186"/>
      <c r="F103" s="27" t="s">
        <v>21</v>
      </c>
      <c r="G103" s="28" t="s">
        <v>347</v>
      </c>
      <c r="H103" s="28"/>
      <c r="I103" s="29">
        <v>0</v>
      </c>
      <c r="J103" s="110"/>
      <c r="K103" s="133"/>
      <c r="L103" s="148">
        <v>0</v>
      </c>
      <c r="M103" s="30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22.5" x14ac:dyDescent="0.25">
      <c r="A104" s="25" t="s">
        <v>344</v>
      </c>
      <c r="B104" s="26" t="s">
        <v>825</v>
      </c>
      <c r="C104" s="186" t="s">
        <v>826</v>
      </c>
      <c r="D104" s="186"/>
      <c r="E104" s="186"/>
      <c r="F104" s="27" t="s">
        <v>79</v>
      </c>
      <c r="G104" s="28" t="s">
        <v>347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784</v>
      </c>
      <c r="C105" s="183" t="s">
        <v>785</v>
      </c>
      <c r="D105" s="183"/>
      <c r="E105" s="183"/>
      <c r="F105" s="22" t="s">
        <v>71</v>
      </c>
      <c r="G105" s="17" t="s">
        <v>6124</v>
      </c>
      <c r="H105" s="17"/>
      <c r="I105" s="23">
        <v>12.93</v>
      </c>
      <c r="J105" s="109"/>
      <c r="K105" s="132"/>
      <c r="L105" s="147">
        <v>12.93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15.0281109848043</v>
      </c>
      <c r="T105" s="2">
        <f t="shared" si="3"/>
        <v>15.0281109848043</v>
      </c>
    </row>
    <row r="106" spans="1:20" s="2" customFormat="1" ht="45" x14ac:dyDescent="0.25">
      <c r="A106" s="10" t="s">
        <v>6125</v>
      </c>
      <c r="B106" s="11" t="s">
        <v>6126</v>
      </c>
      <c r="C106" s="182" t="s">
        <v>6127</v>
      </c>
      <c r="D106" s="182"/>
      <c r="E106" s="182"/>
      <c r="F106" s="10" t="s">
        <v>165</v>
      </c>
      <c r="G106" s="12">
        <v>20</v>
      </c>
      <c r="H106" s="12"/>
      <c r="I106" s="13">
        <v>47729.85</v>
      </c>
      <c r="J106" s="72"/>
      <c r="K106" s="131"/>
      <c r="L106" s="72"/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55474.8246781177</v>
      </c>
      <c r="T106" s="2">
        <f t="shared" si="3"/>
        <v>0</v>
      </c>
    </row>
    <row r="107" spans="1:20" s="2" customFormat="1" ht="45" x14ac:dyDescent="0.25">
      <c r="A107" s="10" t="s">
        <v>119</v>
      </c>
      <c r="B107" s="11" t="s">
        <v>6128</v>
      </c>
      <c r="C107" s="182" t="s">
        <v>3799</v>
      </c>
      <c r="D107" s="182"/>
      <c r="E107" s="182"/>
      <c r="F107" s="10" t="s">
        <v>165</v>
      </c>
      <c r="G107" s="12">
        <v>20</v>
      </c>
      <c r="H107" s="12"/>
      <c r="I107" s="13">
        <v>2398.8200000000002</v>
      </c>
      <c r="J107" s="72"/>
      <c r="K107" s="131"/>
      <c r="L107" s="72">
        <v>2398.8200000000002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2788.0690790849399</v>
      </c>
      <c r="T107" s="2">
        <f t="shared" si="3"/>
        <v>2788.0690790849399</v>
      </c>
    </row>
    <row r="108" spans="1:20" s="2" customFormat="1" ht="45" x14ac:dyDescent="0.25">
      <c r="A108" s="10" t="s">
        <v>121</v>
      </c>
      <c r="B108" s="11" t="s">
        <v>6128</v>
      </c>
      <c r="C108" s="182" t="s">
        <v>3804</v>
      </c>
      <c r="D108" s="182"/>
      <c r="E108" s="182"/>
      <c r="F108" s="10" t="s">
        <v>165</v>
      </c>
      <c r="G108" s="12">
        <v>20</v>
      </c>
      <c r="H108" s="12"/>
      <c r="I108" s="13">
        <v>4683.33</v>
      </c>
      <c r="J108" s="72"/>
      <c r="K108" s="131"/>
      <c r="L108" s="72">
        <v>4683.33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5443.2794291155096</v>
      </c>
      <c r="T108" s="2">
        <f t="shared" si="3"/>
        <v>5443.2794291155096</v>
      </c>
    </row>
    <row r="109" spans="1:20" s="2" customFormat="1" ht="56.25" x14ac:dyDescent="0.25">
      <c r="A109" s="10" t="s">
        <v>122</v>
      </c>
      <c r="B109" s="11" t="s">
        <v>1058</v>
      </c>
      <c r="C109" s="182" t="s">
        <v>1059</v>
      </c>
      <c r="D109" s="182"/>
      <c r="E109" s="182"/>
      <c r="F109" s="10" t="s">
        <v>1060</v>
      </c>
      <c r="G109" s="39">
        <v>0.13757910000000001</v>
      </c>
      <c r="H109" s="39"/>
      <c r="I109" s="13">
        <v>1402.83</v>
      </c>
      <c r="J109" s="72"/>
      <c r="K109" s="131"/>
      <c r="L109" s="72">
        <v>731.22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1630.46287183395</v>
      </c>
      <c r="T109" s="2">
        <f t="shared" si="3"/>
        <v>849.87280079726202</v>
      </c>
    </row>
    <row r="110" spans="1:20" s="2" customFormat="1" ht="15" x14ac:dyDescent="0.25">
      <c r="A110" s="14"/>
      <c r="B110" s="15"/>
      <c r="C110" s="15"/>
      <c r="D110" s="15"/>
      <c r="E110" s="16" t="s">
        <v>6129</v>
      </c>
      <c r="F110" s="16"/>
      <c r="G110" s="17"/>
      <c r="H110" s="17"/>
      <c r="I110" s="18">
        <v>560.03</v>
      </c>
      <c r="J110" s="114"/>
      <c r="K110" s="138"/>
      <c r="L110" s="151"/>
      <c r="M110" s="19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650.90433061252497</v>
      </c>
      <c r="T110" s="2">
        <f t="shared" si="3"/>
        <v>0</v>
      </c>
    </row>
    <row r="111" spans="1:20" s="2" customFormat="1" ht="15" x14ac:dyDescent="0.25">
      <c r="A111" s="14"/>
      <c r="B111" s="15"/>
      <c r="C111" s="15"/>
      <c r="D111" s="15"/>
      <c r="E111" s="16" t="s">
        <v>6130</v>
      </c>
      <c r="F111" s="16"/>
      <c r="G111" s="17"/>
      <c r="H111" s="17"/>
      <c r="I111" s="18">
        <v>317.54000000000002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369.06623063532498</v>
      </c>
      <c r="T111" s="2">
        <f t="shared" si="3"/>
        <v>0</v>
      </c>
    </row>
    <row r="112" spans="1:20" s="2" customFormat="1" ht="15" x14ac:dyDescent="0.25">
      <c r="A112" s="14"/>
      <c r="B112" s="15"/>
      <c r="C112" s="15"/>
      <c r="D112" s="15"/>
      <c r="E112" s="16" t="s">
        <v>18</v>
      </c>
      <c r="F112" s="16"/>
      <c r="G112" s="17"/>
      <c r="H112" s="17"/>
      <c r="I112" s="18">
        <v>2280.4</v>
      </c>
      <c r="J112" s="114"/>
      <c r="K112" s="138"/>
      <c r="L112" s="151"/>
      <c r="M112" s="19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2650.4334330818001</v>
      </c>
      <c r="T112" s="2">
        <f t="shared" si="3"/>
        <v>0</v>
      </c>
    </row>
    <row r="113" spans="1:20" s="2" customFormat="1" ht="22.5" x14ac:dyDescent="0.25">
      <c r="A113" s="20"/>
      <c r="B113" s="21" t="s">
        <v>1061</v>
      </c>
      <c r="C113" s="183" t="s">
        <v>1062</v>
      </c>
      <c r="D113" s="183"/>
      <c r="E113" s="183"/>
      <c r="F113" s="22" t="s">
        <v>1063</v>
      </c>
      <c r="G113" s="17" t="s">
        <v>6131</v>
      </c>
      <c r="H113" s="17"/>
      <c r="I113" s="23">
        <v>82.6</v>
      </c>
      <c r="J113" s="109"/>
      <c r="K113" s="132"/>
      <c r="L113" s="147">
        <v>82.6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96.003245734326001</v>
      </c>
      <c r="T113" s="2">
        <f t="shared" si="3"/>
        <v>96.003245734326001</v>
      </c>
    </row>
    <row r="114" spans="1:20" s="2" customFormat="1" ht="22.5" x14ac:dyDescent="0.25">
      <c r="A114" s="20"/>
      <c r="B114" s="21" t="s">
        <v>1065</v>
      </c>
      <c r="C114" s="183" t="s">
        <v>1066</v>
      </c>
      <c r="D114" s="183"/>
      <c r="E114" s="183"/>
      <c r="F114" s="22" t="s">
        <v>1063</v>
      </c>
      <c r="G114" s="17" t="s">
        <v>6132</v>
      </c>
      <c r="H114" s="17"/>
      <c r="I114" s="23">
        <v>1.84</v>
      </c>
      <c r="J114" s="109"/>
      <c r="K114" s="132"/>
      <c r="L114" s="147">
        <v>1.84</v>
      </c>
      <c r="M114" s="24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2.1385710914184002</v>
      </c>
      <c r="T114" s="2">
        <f t="shared" si="3"/>
        <v>2.1385710914184002</v>
      </c>
    </row>
    <row r="115" spans="1:20" s="2" customFormat="1" ht="45" x14ac:dyDescent="0.25">
      <c r="A115" s="10" t="s">
        <v>125</v>
      </c>
      <c r="B115" s="11" t="s">
        <v>6133</v>
      </c>
      <c r="C115" s="182" t="s">
        <v>3816</v>
      </c>
      <c r="D115" s="182"/>
      <c r="E115" s="182"/>
      <c r="F115" s="10" t="s">
        <v>165</v>
      </c>
      <c r="G115" s="12">
        <v>23</v>
      </c>
      <c r="H115" s="12"/>
      <c r="I115" s="13">
        <v>173.29</v>
      </c>
      <c r="J115" s="72"/>
      <c r="K115" s="131"/>
      <c r="L115" s="72">
        <v>173.29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201.40923066950799</v>
      </c>
      <c r="T115" s="2">
        <f t="shared" si="3"/>
        <v>201.40923066950799</v>
      </c>
    </row>
    <row r="116" spans="1:20" s="2" customFormat="1" ht="45" x14ac:dyDescent="0.25">
      <c r="A116" s="10" t="s">
        <v>137</v>
      </c>
      <c r="B116" s="11" t="s">
        <v>6133</v>
      </c>
      <c r="C116" s="182" t="s">
        <v>3818</v>
      </c>
      <c r="D116" s="182"/>
      <c r="E116" s="182"/>
      <c r="F116" s="10" t="s">
        <v>165</v>
      </c>
      <c r="G116" s="12">
        <v>23</v>
      </c>
      <c r="H116" s="12"/>
      <c r="I116" s="13">
        <v>274.87</v>
      </c>
      <c r="J116" s="72"/>
      <c r="K116" s="131"/>
      <c r="L116" s="72">
        <v>274.87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319.47230211857402</v>
      </c>
      <c r="T116" s="2">
        <f t="shared" si="3"/>
        <v>319.47230211857402</v>
      </c>
    </row>
    <row r="117" spans="1:20" s="2" customFormat="1" ht="45" x14ac:dyDescent="0.25">
      <c r="A117" s="10" t="s">
        <v>140</v>
      </c>
      <c r="B117" s="11" t="s">
        <v>6134</v>
      </c>
      <c r="C117" s="182" t="s">
        <v>3833</v>
      </c>
      <c r="D117" s="182"/>
      <c r="E117" s="182"/>
      <c r="F117" s="10" t="s">
        <v>35</v>
      </c>
      <c r="G117" s="12">
        <v>2</v>
      </c>
      <c r="H117" s="12"/>
      <c r="I117" s="13">
        <v>1523.12</v>
      </c>
      <c r="J117" s="72"/>
      <c r="K117" s="131"/>
      <c r="L117" s="72">
        <v>1523.12</v>
      </c>
      <c r="M117" s="13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1770.2719569354299</v>
      </c>
      <c r="T117" s="2">
        <f t="shared" si="3"/>
        <v>1770.2719569354299</v>
      </c>
    </row>
    <row r="118" spans="1:20" s="2" customFormat="1" ht="45" x14ac:dyDescent="0.25">
      <c r="A118" s="10" t="s">
        <v>147</v>
      </c>
      <c r="B118" s="11" t="s">
        <v>6135</v>
      </c>
      <c r="C118" s="182" t="s">
        <v>6136</v>
      </c>
      <c r="D118" s="182"/>
      <c r="E118" s="182"/>
      <c r="F118" s="10" t="s">
        <v>35</v>
      </c>
      <c r="G118" s="12">
        <v>12</v>
      </c>
      <c r="H118" s="12"/>
      <c r="I118" s="13">
        <v>1715.72</v>
      </c>
      <c r="J118" s="72"/>
      <c r="K118" s="131"/>
      <c r="L118" s="72">
        <v>1715.72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2"/>
        <v>1994.1245613958599</v>
      </c>
      <c r="T118" s="2">
        <f t="shared" si="3"/>
        <v>1994.1245613958599</v>
      </c>
    </row>
    <row r="119" spans="1:20" s="2" customFormat="1" ht="45" x14ac:dyDescent="0.25">
      <c r="A119" s="10" t="s">
        <v>150</v>
      </c>
      <c r="B119" s="11" t="s">
        <v>6137</v>
      </c>
      <c r="C119" s="182" t="s">
        <v>6138</v>
      </c>
      <c r="D119" s="182"/>
      <c r="E119" s="182"/>
      <c r="F119" s="10" t="s">
        <v>880</v>
      </c>
      <c r="G119" s="12">
        <v>2</v>
      </c>
      <c r="H119" s="12"/>
      <c r="I119" s="13">
        <v>872.06</v>
      </c>
      <c r="J119" s="72"/>
      <c r="K119" s="131"/>
      <c r="L119" s="72">
        <v>872.06</v>
      </c>
      <c r="M119" s="1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2"/>
        <v>1013.56647064257</v>
      </c>
      <c r="T119" s="2">
        <f t="shared" si="3"/>
        <v>1013.56647064257</v>
      </c>
    </row>
    <row r="120" spans="1:20" s="2" customFormat="1" ht="45" x14ac:dyDescent="0.25">
      <c r="A120" s="10" t="s">
        <v>168</v>
      </c>
      <c r="B120" s="11" t="s">
        <v>2067</v>
      </c>
      <c r="C120" s="182" t="s">
        <v>2068</v>
      </c>
      <c r="D120" s="182"/>
      <c r="E120" s="182"/>
      <c r="F120" s="10" t="s">
        <v>817</v>
      </c>
      <c r="G120" s="12">
        <v>23</v>
      </c>
      <c r="H120" s="12"/>
      <c r="I120" s="13">
        <v>141836.07999999999</v>
      </c>
      <c r="J120" s="72"/>
      <c r="K120" s="131"/>
      <c r="L120" s="72">
        <v>141836.07999999999</v>
      </c>
      <c r="M120" s="13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2"/>
        <v>164851.38065658</v>
      </c>
      <c r="T120" s="2">
        <f t="shared" si="3"/>
        <v>164851.38065658</v>
      </c>
    </row>
    <row r="121" spans="1:20" s="2" customFormat="1" ht="56.25" x14ac:dyDescent="0.25">
      <c r="A121" s="10" t="s">
        <v>172</v>
      </c>
      <c r="B121" s="11" t="s">
        <v>841</v>
      </c>
      <c r="C121" s="182" t="s">
        <v>842</v>
      </c>
      <c r="D121" s="182"/>
      <c r="E121" s="182"/>
      <c r="F121" s="10" t="s">
        <v>843</v>
      </c>
      <c r="G121" s="36">
        <v>5.0000000000000001E-3</v>
      </c>
      <c r="H121" s="36"/>
      <c r="I121" s="13">
        <v>767.87</v>
      </c>
      <c r="J121" s="72"/>
      <c r="K121" s="131"/>
      <c r="L121" s="72">
        <v>41.88</v>
      </c>
      <c r="M121" s="13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2"/>
        <v>892.46988259100397</v>
      </c>
      <c r="T121" s="2">
        <f t="shared" si="3"/>
        <v>48.675737667718799</v>
      </c>
    </row>
    <row r="122" spans="1:20" s="2" customFormat="1" ht="15" x14ac:dyDescent="0.25">
      <c r="A122" s="14"/>
      <c r="B122" s="15"/>
      <c r="C122" s="15"/>
      <c r="D122" s="15"/>
      <c r="E122" s="16" t="s">
        <v>844</v>
      </c>
      <c r="F122" s="16"/>
      <c r="G122" s="17"/>
      <c r="H122" s="17"/>
      <c r="I122" s="18">
        <v>658.71</v>
      </c>
      <c r="J122" s="114"/>
      <c r="K122" s="138"/>
      <c r="L122" s="151"/>
      <c r="M122" s="19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2"/>
        <v>765.59682805881198</v>
      </c>
      <c r="T122" s="2">
        <f t="shared" si="3"/>
        <v>0</v>
      </c>
    </row>
    <row r="123" spans="1:20" s="2" customFormat="1" ht="15" x14ac:dyDescent="0.25">
      <c r="A123" s="14"/>
      <c r="B123" s="15"/>
      <c r="C123" s="15"/>
      <c r="D123" s="15"/>
      <c r="E123" s="16" t="s">
        <v>845</v>
      </c>
      <c r="F123" s="16"/>
      <c r="G123" s="17"/>
      <c r="H123" s="17"/>
      <c r="I123" s="18">
        <v>373.49</v>
      </c>
      <c r="J123" s="114"/>
      <c r="K123" s="138"/>
      <c r="L123" s="151"/>
      <c r="M123" s="19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2"/>
        <v>434.09506355101001</v>
      </c>
      <c r="T123" s="2">
        <f t="shared" si="3"/>
        <v>0</v>
      </c>
    </row>
    <row r="124" spans="1:20" s="2" customFormat="1" ht="15" x14ac:dyDescent="0.25">
      <c r="A124" s="14"/>
      <c r="B124" s="15"/>
      <c r="C124" s="15"/>
      <c r="D124" s="15"/>
      <c r="E124" s="16" t="s">
        <v>18</v>
      </c>
      <c r="F124" s="16"/>
      <c r="G124" s="17"/>
      <c r="H124" s="17"/>
      <c r="I124" s="18">
        <v>1800.07</v>
      </c>
      <c r="J124" s="114"/>
      <c r="K124" s="138"/>
      <c r="L124" s="151"/>
      <c r="M124" s="19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2"/>
        <v>2092.1617742008302</v>
      </c>
      <c r="T124" s="2">
        <f t="shared" si="3"/>
        <v>0</v>
      </c>
    </row>
    <row r="125" spans="1:20" s="2" customFormat="1" ht="22.5" x14ac:dyDescent="0.25">
      <c r="A125" s="20"/>
      <c r="B125" s="21" t="s">
        <v>727</v>
      </c>
      <c r="C125" s="183" t="s">
        <v>728</v>
      </c>
      <c r="D125" s="183"/>
      <c r="E125" s="183"/>
      <c r="F125" s="22" t="s">
        <v>71</v>
      </c>
      <c r="G125" s="17" t="s">
        <v>846</v>
      </c>
      <c r="H125" s="17"/>
      <c r="I125" s="23">
        <v>3.42</v>
      </c>
      <c r="J125" s="109"/>
      <c r="K125" s="132"/>
      <c r="L125" s="147">
        <v>3.42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2"/>
        <v>3.9749527894841998</v>
      </c>
      <c r="T125" s="2">
        <f t="shared" si="3"/>
        <v>3.9749527894841998</v>
      </c>
    </row>
    <row r="126" spans="1:20" s="2" customFormat="1" ht="22.5" x14ac:dyDescent="0.25">
      <c r="A126" s="20"/>
      <c r="B126" s="21" t="s">
        <v>847</v>
      </c>
      <c r="C126" s="183" t="s">
        <v>848</v>
      </c>
      <c r="D126" s="183"/>
      <c r="E126" s="183"/>
      <c r="F126" s="22" t="s">
        <v>21</v>
      </c>
      <c r="G126" s="17" t="s">
        <v>849</v>
      </c>
      <c r="H126" s="17"/>
      <c r="I126" s="23">
        <v>0.48</v>
      </c>
      <c r="J126" s="109"/>
      <c r="K126" s="132"/>
      <c r="L126" s="147">
        <v>0.48</v>
      </c>
      <c r="M126" s="24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2"/>
        <v>0.55788811080480005</v>
      </c>
      <c r="T126" s="2">
        <f t="shared" si="3"/>
        <v>0.55788811080480005</v>
      </c>
    </row>
    <row r="127" spans="1:20" s="2" customFormat="1" ht="22.5" x14ac:dyDescent="0.25">
      <c r="A127" s="20"/>
      <c r="B127" s="21" t="s">
        <v>853</v>
      </c>
      <c r="C127" s="183" t="s">
        <v>854</v>
      </c>
      <c r="D127" s="183"/>
      <c r="E127" s="183"/>
      <c r="F127" s="22" t="s">
        <v>71</v>
      </c>
      <c r="G127" s="17" t="s">
        <v>855</v>
      </c>
      <c r="H127" s="17"/>
      <c r="I127" s="23">
        <v>0.93</v>
      </c>
      <c r="J127" s="109"/>
      <c r="K127" s="132"/>
      <c r="L127" s="147">
        <v>0.93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2"/>
        <v>1.0809082146843001</v>
      </c>
      <c r="T127" s="2">
        <f t="shared" si="3"/>
        <v>1.0809082146843001</v>
      </c>
    </row>
    <row r="128" spans="1:20" s="2" customFormat="1" ht="22.5" x14ac:dyDescent="0.25">
      <c r="A128" s="20"/>
      <c r="B128" s="21" t="s">
        <v>371</v>
      </c>
      <c r="C128" s="183" t="s">
        <v>372</v>
      </c>
      <c r="D128" s="183"/>
      <c r="E128" s="183"/>
      <c r="F128" s="22" t="s">
        <v>282</v>
      </c>
      <c r="G128" s="17" t="s">
        <v>856</v>
      </c>
      <c r="H128" s="17"/>
      <c r="I128" s="23">
        <v>0</v>
      </c>
      <c r="J128" s="109"/>
      <c r="K128" s="132"/>
      <c r="L128" s="147">
        <v>0</v>
      </c>
      <c r="M128" s="24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2"/>
        <v>0</v>
      </c>
      <c r="T128" s="2">
        <f t="shared" si="3"/>
        <v>0</v>
      </c>
    </row>
    <row r="129" spans="1:20" s="2" customFormat="1" ht="45" x14ac:dyDescent="0.25">
      <c r="A129" s="10" t="s">
        <v>185</v>
      </c>
      <c r="B129" s="11" t="s">
        <v>857</v>
      </c>
      <c r="C129" s="182" t="s">
        <v>858</v>
      </c>
      <c r="D129" s="182"/>
      <c r="E129" s="182"/>
      <c r="F129" s="10" t="s">
        <v>817</v>
      </c>
      <c r="G129" s="31">
        <v>0.55000000000000004</v>
      </c>
      <c r="H129" s="31"/>
      <c r="I129" s="13">
        <v>117.79</v>
      </c>
      <c r="J129" s="72"/>
      <c r="K129" s="131"/>
      <c r="L129" s="72">
        <v>117.79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2"/>
        <v>136.903417857703</v>
      </c>
      <c r="T129" s="2">
        <f t="shared" si="3"/>
        <v>136.903417857703</v>
      </c>
    </row>
    <row r="130" spans="1:20" s="2" customFormat="1" ht="45" x14ac:dyDescent="0.25">
      <c r="A130" s="10" t="s">
        <v>188</v>
      </c>
      <c r="B130" s="11" t="s">
        <v>4227</v>
      </c>
      <c r="C130" s="182" t="s">
        <v>4228</v>
      </c>
      <c r="D130" s="182"/>
      <c r="E130" s="182"/>
      <c r="F130" s="10" t="s">
        <v>21</v>
      </c>
      <c r="G130" s="32">
        <v>0.6</v>
      </c>
      <c r="H130" s="32"/>
      <c r="I130" s="13">
        <v>39.28</v>
      </c>
      <c r="J130" s="72"/>
      <c r="K130" s="131"/>
      <c r="L130" s="72">
        <v>39.28</v>
      </c>
      <c r="M130" s="1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2"/>
        <v>45.653843734192797</v>
      </c>
      <c r="T130" s="2">
        <f t="shared" si="3"/>
        <v>45.653843734192797</v>
      </c>
    </row>
    <row r="131" spans="1:20" s="2" customFormat="1" ht="45" x14ac:dyDescent="0.25">
      <c r="A131" s="10" t="s">
        <v>1017</v>
      </c>
      <c r="B131" s="11" t="s">
        <v>2356</v>
      </c>
      <c r="C131" s="182" t="s">
        <v>2357</v>
      </c>
      <c r="D131" s="182"/>
      <c r="E131" s="182"/>
      <c r="F131" s="10" t="s">
        <v>21</v>
      </c>
      <c r="G131" s="32">
        <v>0.5</v>
      </c>
      <c r="H131" s="32"/>
      <c r="I131" s="13">
        <v>612.87</v>
      </c>
      <c r="J131" s="72"/>
      <c r="K131" s="131"/>
      <c r="L131" s="72">
        <v>612.87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2"/>
        <v>712.31851347695397</v>
      </c>
      <c r="T131" s="2">
        <f t="shared" si="3"/>
        <v>712.31851347695397</v>
      </c>
    </row>
    <row r="132" spans="1:20" s="2" customFormat="1" ht="45" x14ac:dyDescent="0.25">
      <c r="A132" s="10" t="s">
        <v>198</v>
      </c>
      <c r="B132" s="11" t="s">
        <v>6139</v>
      </c>
      <c r="C132" s="182" t="s">
        <v>4698</v>
      </c>
      <c r="D132" s="182"/>
      <c r="E132" s="182"/>
      <c r="F132" s="10" t="s">
        <v>35</v>
      </c>
      <c r="G132" s="12">
        <v>26</v>
      </c>
      <c r="H132" s="12"/>
      <c r="I132" s="13">
        <v>802274.35</v>
      </c>
      <c r="J132" s="72"/>
      <c r="K132" s="131"/>
      <c r="L132" s="72">
        <v>802274.35</v>
      </c>
      <c r="M132" s="13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2"/>
        <v>932456.91972635197</v>
      </c>
      <c r="T132" s="2">
        <f t="shared" si="3"/>
        <v>932456.91972635197</v>
      </c>
    </row>
    <row r="133" spans="1:20" s="2" customFormat="1" ht="45" x14ac:dyDescent="0.25">
      <c r="A133" s="10" t="s">
        <v>201</v>
      </c>
      <c r="B133" s="11" t="s">
        <v>6140</v>
      </c>
      <c r="C133" s="182" t="s">
        <v>5362</v>
      </c>
      <c r="D133" s="182"/>
      <c r="E133" s="182"/>
      <c r="F133" s="10" t="s">
        <v>1063</v>
      </c>
      <c r="G133" s="12">
        <v>3</v>
      </c>
      <c r="H133" s="12"/>
      <c r="I133" s="13">
        <v>327.61</v>
      </c>
      <c r="J133" s="72"/>
      <c r="K133" s="131"/>
      <c r="L133" s="72">
        <v>327.61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2"/>
        <v>380.770258293251</v>
      </c>
      <c r="T133" s="2">
        <f t="shared" si="3"/>
        <v>380.770258293251</v>
      </c>
    </row>
    <row r="134" spans="1:20" s="55" customFormat="1" ht="20.25" customHeight="1" x14ac:dyDescent="0.25">
      <c r="A134" s="184" t="s">
        <v>6535</v>
      </c>
      <c r="B134" s="185"/>
      <c r="C134" s="185"/>
      <c r="D134" s="185"/>
      <c r="E134" s="185"/>
      <c r="F134" s="185"/>
      <c r="G134" s="185"/>
      <c r="H134" s="165"/>
      <c r="I134" s="166"/>
      <c r="J134" s="167"/>
      <c r="K134" s="168"/>
      <c r="L134" s="169"/>
      <c r="M134" s="170"/>
    </row>
    <row r="135" spans="1:20" s="172" customFormat="1" ht="20.25" customHeight="1" thickBot="1" x14ac:dyDescent="0.3">
      <c r="A135" s="174" t="s">
        <v>6546</v>
      </c>
      <c r="B135" s="175"/>
      <c r="C135" s="175"/>
      <c r="D135" s="175"/>
      <c r="E135" s="175"/>
      <c r="F135" s="175"/>
      <c r="G135" s="175"/>
      <c r="H135" s="171"/>
      <c r="I135" s="176"/>
      <c r="J135" s="177"/>
      <c r="K135" s="177"/>
      <c r="L135" s="177"/>
      <c r="M135" s="178"/>
    </row>
    <row r="136" spans="1:20" s="172" customFormat="1" ht="20.25" customHeight="1" thickBot="1" x14ac:dyDescent="0.3">
      <c r="A136" s="174" t="s">
        <v>6547</v>
      </c>
      <c r="B136" s="175"/>
      <c r="C136" s="175"/>
      <c r="D136" s="175"/>
      <c r="E136" s="175"/>
      <c r="F136" s="175"/>
      <c r="G136" s="175"/>
      <c r="H136" s="171"/>
      <c r="I136" s="179"/>
      <c r="J136" s="180"/>
      <c r="K136" s="180"/>
      <c r="L136" s="180"/>
      <c r="M136" s="181"/>
    </row>
    <row r="137" spans="1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ref="S137:S185" si="4">I137*N137*O137*P137*Q137*R137</f>
        <v>0</v>
      </c>
      <c r="T137" s="2">
        <f t="shared" ref="T137:T185" si="5">L137*N137*O137*P137*Q137*R137</f>
        <v>0</v>
      </c>
    </row>
    <row r="138" spans="1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4"/>
        <v>0</v>
      </c>
      <c r="T179" s="2">
        <f t="shared" si="5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4"/>
        <v>0</v>
      </c>
      <c r="T180" s="2">
        <f t="shared" si="5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4"/>
        <v>0</v>
      </c>
      <c r="T181" s="2">
        <f t="shared" si="5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4"/>
        <v>0</v>
      </c>
      <c r="T182" s="2">
        <f t="shared" si="5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4"/>
        <v>0</v>
      </c>
      <c r="T183" s="2">
        <f t="shared" si="5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4"/>
        <v>0</v>
      </c>
      <c r="T184" s="2">
        <f t="shared" si="5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4"/>
        <v>0</v>
      </c>
      <c r="T185" s="2">
        <f t="shared" si="5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ref="S186:S249" si="6">I186*N186*O186*P186*Q186*R186</f>
        <v>0</v>
      </c>
      <c r="T186" s="2">
        <f t="shared" ref="T186:T249" si="7">L186*N186*O186*P186*Q186*R186</f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6"/>
        <v>0</v>
      </c>
      <c r="T243" s="2">
        <f t="shared" si="7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6"/>
        <v>0</v>
      </c>
      <c r="T244" s="2">
        <f t="shared" si="7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6"/>
        <v>0</v>
      </c>
      <c r="T245" s="2">
        <f t="shared" si="7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6"/>
        <v>0</v>
      </c>
      <c r="T246" s="2">
        <f t="shared" si="7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6"/>
        <v>0</v>
      </c>
      <c r="T247" s="2">
        <f t="shared" si="7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6"/>
        <v>0</v>
      </c>
      <c r="T248" s="2">
        <f t="shared" si="7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6"/>
        <v>0</v>
      </c>
      <c r="T249" s="2">
        <f t="shared" si="7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ref="S250:S313" si="8">I250*N250*O250*P250*Q250*R250</f>
        <v>0</v>
      </c>
      <c r="T250" s="2">
        <f t="shared" ref="T250:T313" si="9">L250*N250*O250*P250*Q250*R250</f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8"/>
        <v>0</v>
      </c>
      <c r="T307" s="2">
        <f t="shared" si="9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8"/>
        <v>0</v>
      </c>
      <c r="T308" s="2">
        <f t="shared" si="9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8"/>
        <v>0</v>
      </c>
      <c r="T309" s="2">
        <f t="shared" si="9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8"/>
        <v>0</v>
      </c>
      <c r="T310" s="2">
        <f t="shared" si="9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8"/>
        <v>0</v>
      </c>
      <c r="T311" s="2">
        <f t="shared" si="9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8"/>
        <v>0</v>
      </c>
      <c r="T312" s="2">
        <f t="shared" si="9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8"/>
        <v>0</v>
      </c>
      <c r="T313" s="2">
        <f t="shared" si="9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ref="S314:S377" si="10">I314*N314*O314*P314*Q314*R314</f>
        <v>0</v>
      </c>
      <c r="T314" s="2">
        <f t="shared" ref="T314:T377" si="11">L314*N314*O314*P314*Q314*R314</f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0"/>
        <v>0</v>
      </c>
      <c r="T371" s="2">
        <f t="shared" si="11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0"/>
        <v>0</v>
      </c>
      <c r="T372" s="2">
        <f t="shared" si="11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0"/>
        <v>0</v>
      </c>
      <c r="T373" s="2">
        <f t="shared" si="11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0"/>
        <v>0</v>
      </c>
      <c r="T374" s="2">
        <f t="shared" si="11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0"/>
        <v>0</v>
      </c>
      <c r="T375" s="2">
        <f t="shared" si="11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0"/>
        <v>0</v>
      </c>
      <c r="T376" s="2">
        <f t="shared" si="11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0"/>
        <v>0</v>
      </c>
      <c r="T377" s="2">
        <f t="shared" si="11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ref="S378:S441" si="12">I378*N378*O378*P378*Q378*R378</f>
        <v>0</v>
      </c>
      <c r="T378" s="2">
        <f t="shared" ref="T378:T441" si="13">L378*N378*O378*P378*Q378*R378</f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2"/>
        <v>0</v>
      </c>
      <c r="T435" s="2">
        <f t="shared" si="13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2"/>
        <v>0</v>
      </c>
      <c r="T436" s="2">
        <f t="shared" si="13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2"/>
        <v>0</v>
      </c>
      <c r="T437" s="2">
        <f t="shared" si="13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2"/>
        <v>0</v>
      </c>
      <c r="T438" s="2">
        <f t="shared" si="13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2"/>
        <v>0</v>
      </c>
      <c r="T439" s="2">
        <f t="shared" si="13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2"/>
        <v>0</v>
      </c>
      <c r="T440" s="2">
        <f t="shared" si="13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2"/>
        <v>0</v>
      </c>
      <c r="T441" s="2">
        <f t="shared" si="13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ref="S442:S505" si="14">I442*N442*O442*P442*Q442*R442</f>
        <v>0</v>
      </c>
      <c r="T442" s="2">
        <f t="shared" ref="T442:T505" si="15">L442*N442*O442*P442*Q442*R442</f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4"/>
        <v>0</v>
      </c>
      <c r="T499" s="2">
        <f t="shared" si="15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4"/>
        <v>0</v>
      </c>
      <c r="T500" s="2">
        <f t="shared" si="15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4"/>
        <v>0</v>
      </c>
      <c r="T501" s="2">
        <f t="shared" si="15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4"/>
        <v>0</v>
      </c>
      <c r="T502" s="2">
        <f t="shared" si="15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4"/>
        <v>0</v>
      </c>
      <c r="T503" s="2">
        <f t="shared" si="15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4"/>
        <v>0</v>
      </c>
      <c r="T504" s="2">
        <f t="shared" si="15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4"/>
        <v>0</v>
      </c>
      <c r="T505" s="2">
        <f t="shared" si="15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ref="S506:S569" si="16">I506*N506*O506*P506*Q506*R506</f>
        <v>0</v>
      </c>
      <c r="T506" s="2">
        <f t="shared" ref="T506:T569" si="17">L506*N506*O506*P506*Q506*R506</f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6"/>
        <v>0</v>
      </c>
      <c r="T563" s="2">
        <f t="shared" si="17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6"/>
        <v>0</v>
      </c>
      <c r="T564" s="2">
        <f t="shared" si="17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6"/>
        <v>0</v>
      </c>
      <c r="T565" s="2">
        <f t="shared" si="17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6"/>
        <v>0</v>
      </c>
      <c r="T566" s="2">
        <f t="shared" si="17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6"/>
        <v>0</v>
      </c>
      <c r="T567" s="2">
        <f t="shared" si="17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6"/>
        <v>0</v>
      </c>
      <c r="T568" s="2">
        <f t="shared" si="17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6"/>
        <v>0</v>
      </c>
      <c r="T569" s="2">
        <f t="shared" si="17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ref="S570:S633" si="18">I570*N570*O570*P570*Q570*R570</f>
        <v>0</v>
      </c>
      <c r="T570" s="2">
        <f t="shared" ref="T570:T633" si="19">L570*N570*O570*P570*Q570*R570</f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18"/>
        <v>0</v>
      </c>
      <c r="T627" s="2">
        <f t="shared" si="19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18"/>
        <v>0</v>
      </c>
      <c r="T628" s="2">
        <f t="shared" si="19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18"/>
        <v>0</v>
      </c>
      <c r="T629" s="2">
        <f t="shared" si="19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18"/>
        <v>0</v>
      </c>
      <c r="T630" s="2">
        <f t="shared" si="19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18"/>
        <v>0</v>
      </c>
      <c r="T631" s="2">
        <f t="shared" si="19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18"/>
        <v>0</v>
      </c>
      <c r="T632" s="2">
        <f t="shared" si="19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18"/>
        <v>0</v>
      </c>
      <c r="T633" s="2">
        <f t="shared" si="19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ref="S634:S648" si="20">I634*N634*O634*P634*Q634*R634</f>
        <v>0</v>
      </c>
      <c r="T634" s="2">
        <f t="shared" ref="T634:T648" si="21">L634*N634*O634*P634*Q634*R634</f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  <row r="642" spans="14:20" ht="11.25" customHeight="1" x14ac:dyDescent="0.25">
      <c r="N642" s="49">
        <v>1.052</v>
      </c>
      <c r="O642" s="49">
        <v>1.0209999999999999</v>
      </c>
      <c r="P642" s="49">
        <v>1.0349999999999999</v>
      </c>
      <c r="Q642" s="49">
        <v>1.0249999999999999</v>
      </c>
      <c r="R642" s="49">
        <v>1.02</v>
      </c>
      <c r="S642" s="2">
        <f t="shared" si="20"/>
        <v>0</v>
      </c>
      <c r="T642" s="2">
        <f t="shared" si="21"/>
        <v>0</v>
      </c>
    </row>
    <row r="643" spans="14:20" ht="11.25" customHeight="1" x14ac:dyDescent="0.25">
      <c r="N643" s="49">
        <v>1.052</v>
      </c>
      <c r="O643" s="49">
        <v>1.0209999999999999</v>
      </c>
      <c r="P643" s="49">
        <v>1.0349999999999999</v>
      </c>
      <c r="Q643" s="49">
        <v>1.0249999999999999</v>
      </c>
      <c r="R643" s="49">
        <v>1.02</v>
      </c>
      <c r="S643" s="2">
        <f t="shared" si="20"/>
        <v>0</v>
      </c>
      <c r="T643" s="2">
        <f t="shared" si="21"/>
        <v>0</v>
      </c>
    </row>
    <row r="644" spans="14:20" ht="11.25" customHeight="1" x14ac:dyDescent="0.25">
      <c r="N644" s="49">
        <v>1.052</v>
      </c>
      <c r="O644" s="49">
        <v>1.0209999999999999</v>
      </c>
      <c r="P644" s="49">
        <v>1.0349999999999999</v>
      </c>
      <c r="Q644" s="49">
        <v>1.0249999999999999</v>
      </c>
      <c r="R644" s="49">
        <v>1.02</v>
      </c>
      <c r="S644" s="2">
        <f t="shared" si="20"/>
        <v>0</v>
      </c>
      <c r="T644" s="2">
        <f t="shared" si="21"/>
        <v>0</v>
      </c>
    </row>
    <row r="645" spans="14:20" ht="11.25" customHeight="1" x14ac:dyDescent="0.25">
      <c r="N645" s="49">
        <v>1.052</v>
      </c>
      <c r="O645" s="49">
        <v>1.0209999999999999</v>
      </c>
      <c r="P645" s="49">
        <v>1.0349999999999999</v>
      </c>
      <c r="Q645" s="49">
        <v>1.0249999999999999</v>
      </c>
      <c r="R645" s="49">
        <v>1.02</v>
      </c>
      <c r="S645" s="2">
        <f t="shared" si="20"/>
        <v>0</v>
      </c>
      <c r="T645" s="2">
        <f t="shared" si="21"/>
        <v>0</v>
      </c>
    </row>
    <row r="646" spans="14:20" ht="11.25" customHeight="1" x14ac:dyDescent="0.25">
      <c r="N646" s="49">
        <v>1.052</v>
      </c>
      <c r="O646" s="49">
        <v>1.0209999999999999</v>
      </c>
      <c r="P646" s="49">
        <v>1.0349999999999999</v>
      </c>
      <c r="Q646" s="49">
        <v>1.0249999999999999</v>
      </c>
      <c r="R646" s="49">
        <v>1.02</v>
      </c>
      <c r="S646" s="2">
        <f t="shared" si="20"/>
        <v>0</v>
      </c>
      <c r="T646" s="2">
        <f t="shared" si="21"/>
        <v>0</v>
      </c>
    </row>
    <row r="647" spans="14:20" ht="11.25" customHeight="1" x14ac:dyDescent="0.25">
      <c r="N647" s="49">
        <v>1.052</v>
      </c>
      <c r="O647" s="49">
        <v>1.0209999999999999</v>
      </c>
      <c r="P647" s="49">
        <v>1.0349999999999999</v>
      </c>
      <c r="Q647" s="49">
        <v>1.0249999999999999</v>
      </c>
      <c r="R647" s="49">
        <v>1.02</v>
      </c>
      <c r="S647" s="2">
        <f t="shared" si="20"/>
        <v>0</v>
      </c>
      <c r="T647" s="2">
        <f t="shared" si="21"/>
        <v>0</v>
      </c>
    </row>
    <row r="648" spans="14:20" ht="11.25" customHeight="1" x14ac:dyDescent="0.25">
      <c r="N648" s="49">
        <v>1.052</v>
      </c>
      <c r="O648" s="49">
        <v>1.0209999999999999</v>
      </c>
      <c r="P648" s="49">
        <v>1.0349999999999999</v>
      </c>
      <c r="Q648" s="49">
        <v>1.0249999999999999</v>
      </c>
      <c r="R648" s="49">
        <v>1.02</v>
      </c>
      <c r="S648" s="2">
        <f t="shared" si="20"/>
        <v>0</v>
      </c>
      <c r="T648" s="2">
        <f t="shared" si="21"/>
        <v>0</v>
      </c>
    </row>
  </sheetData>
  <mergeCells count="103">
    <mergeCell ref="C19:E19"/>
    <mergeCell ref="C11:E11"/>
    <mergeCell ref="A12:L12"/>
    <mergeCell ref="C13:E13"/>
    <mergeCell ref="C17:E17"/>
    <mergeCell ref="C18:E18"/>
    <mergeCell ref="A2:L2"/>
    <mergeCell ref="A3:L3"/>
    <mergeCell ref="A5:L5"/>
    <mergeCell ref="A6:L6"/>
    <mergeCell ref="A7:L7"/>
    <mergeCell ref="C10:E10"/>
    <mergeCell ref="A8:L8"/>
    <mergeCell ref="C9:G9"/>
    <mergeCell ref="C27:E27"/>
    <mergeCell ref="C28:E28"/>
    <mergeCell ref="C29:E29"/>
    <mergeCell ref="C30:E30"/>
    <mergeCell ref="C31:E31"/>
    <mergeCell ref="C20:E20"/>
    <mergeCell ref="A21:L21"/>
    <mergeCell ref="C22:E22"/>
    <mergeCell ref="C26:E26"/>
    <mergeCell ref="C40:E40"/>
    <mergeCell ref="C41:E41"/>
    <mergeCell ref="C42:E42"/>
    <mergeCell ref="C46:E46"/>
    <mergeCell ref="C47:E47"/>
    <mergeCell ref="C32:E32"/>
    <mergeCell ref="C36:E36"/>
    <mergeCell ref="C37:E37"/>
    <mergeCell ref="C38:E38"/>
    <mergeCell ref="C39:E39"/>
    <mergeCell ref="C53:E53"/>
    <mergeCell ref="C57:E57"/>
    <mergeCell ref="C58:E58"/>
    <mergeCell ref="C59:E59"/>
    <mergeCell ref="C60:E60"/>
    <mergeCell ref="C48:E48"/>
    <mergeCell ref="C49:E49"/>
    <mergeCell ref="C50:E50"/>
    <mergeCell ref="C51:E51"/>
    <mergeCell ref="C52:E52"/>
    <mergeCell ref="C69:E69"/>
    <mergeCell ref="C70:E70"/>
    <mergeCell ref="C71:E71"/>
    <mergeCell ref="C72:E72"/>
    <mergeCell ref="C73:E73"/>
    <mergeCell ref="C61:E61"/>
    <mergeCell ref="C65:E65"/>
    <mergeCell ref="C66:E66"/>
    <mergeCell ref="C67:E67"/>
    <mergeCell ref="C68:E68"/>
    <mergeCell ref="C82:E82"/>
    <mergeCell ref="C86:E86"/>
    <mergeCell ref="C87:E87"/>
    <mergeCell ref="C88:E88"/>
    <mergeCell ref="C89:E89"/>
    <mergeCell ref="C74:E74"/>
    <mergeCell ref="C75:E75"/>
    <mergeCell ref="C79:E79"/>
    <mergeCell ref="C80:E80"/>
    <mergeCell ref="C81:E81"/>
    <mergeCell ref="C98:E98"/>
    <mergeCell ref="C99:E99"/>
    <mergeCell ref="C100:E100"/>
    <mergeCell ref="C101:E101"/>
    <mergeCell ref="C102:E102"/>
    <mergeCell ref="C90:E90"/>
    <mergeCell ref="A91:L91"/>
    <mergeCell ref="C92:E92"/>
    <mergeCell ref="C96:E96"/>
    <mergeCell ref="C97:E97"/>
    <mergeCell ref="C108:E108"/>
    <mergeCell ref="C109:E109"/>
    <mergeCell ref="C113:E113"/>
    <mergeCell ref="C114:E114"/>
    <mergeCell ref="C115:E115"/>
    <mergeCell ref="C103:E103"/>
    <mergeCell ref="C104:E104"/>
    <mergeCell ref="C105:E105"/>
    <mergeCell ref="C106:E106"/>
    <mergeCell ref="C107:E107"/>
    <mergeCell ref="C121:E121"/>
    <mergeCell ref="C125:E125"/>
    <mergeCell ref="C126:E126"/>
    <mergeCell ref="C127:E127"/>
    <mergeCell ref="C128:E128"/>
    <mergeCell ref="C116:E116"/>
    <mergeCell ref="C117:E117"/>
    <mergeCell ref="C118:E118"/>
    <mergeCell ref="C119:E119"/>
    <mergeCell ref="C120:E120"/>
    <mergeCell ref="A134:G134"/>
    <mergeCell ref="A135:G135"/>
    <mergeCell ref="A136:G136"/>
    <mergeCell ref="I135:M135"/>
    <mergeCell ref="I136:M136"/>
    <mergeCell ref="C129:E129"/>
    <mergeCell ref="C130:E130"/>
    <mergeCell ref="C131:E131"/>
    <mergeCell ref="C132:E132"/>
    <mergeCell ref="C133:E13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T600"/>
  <sheetViews>
    <sheetView topLeftCell="A251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6141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6142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6143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6</v>
      </c>
      <c r="H14" s="12"/>
      <c r="I14" s="13">
        <v>9377.2099999999991</v>
      </c>
      <c r="J14" s="72"/>
      <c r="K14" s="131"/>
      <c r="L14" s="72">
        <v>126.26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10898.8207739997</v>
      </c>
      <c r="T14" s="2">
        <f>L14*N14*O14*P14*Q14*R14</f>
        <v>146.74781847961299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9377.2099999999991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2" si="0">I15*N15*O15*P15*Q15*R15</f>
        <v>10898.8207739997</v>
      </c>
      <c r="T15" s="2">
        <f t="shared" ref="T15:T62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4476</v>
      </c>
      <c r="H16" s="17"/>
      <c r="I16" s="23">
        <v>12.41</v>
      </c>
      <c r="J16" s="109"/>
      <c r="K16" s="132"/>
      <c r="L16" s="147">
        <v>12.41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14.423732198099099</v>
      </c>
      <c r="T16" s="2">
        <f t="shared" si="1"/>
        <v>14.423732198099099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4477</v>
      </c>
      <c r="H17" s="17"/>
      <c r="I17" s="23">
        <v>2.16</v>
      </c>
      <c r="J17" s="109"/>
      <c r="K17" s="132"/>
      <c r="L17" s="147">
        <v>2.16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2.5104964986215998</v>
      </c>
      <c r="T17" s="2">
        <f t="shared" si="1"/>
        <v>2.5104964986215998</v>
      </c>
    </row>
    <row r="18" spans="1:20" s="2" customFormat="1" ht="22.5" x14ac:dyDescent="0.25">
      <c r="A18" s="10" t="s">
        <v>32</v>
      </c>
      <c r="B18" s="11" t="s">
        <v>4478</v>
      </c>
      <c r="C18" s="182" t="s">
        <v>6144</v>
      </c>
      <c r="D18" s="182"/>
      <c r="E18" s="182"/>
      <c r="F18" s="10" t="s">
        <v>35</v>
      </c>
      <c r="G18" s="12">
        <v>3</v>
      </c>
      <c r="H18" s="12"/>
      <c r="I18" s="13">
        <v>10757.97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12503.6324154057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4480</v>
      </c>
      <c r="C19" s="182" t="s">
        <v>4278</v>
      </c>
      <c r="D19" s="182"/>
      <c r="E19" s="182"/>
      <c r="F19" s="10" t="s">
        <v>35</v>
      </c>
      <c r="G19" s="12">
        <v>4</v>
      </c>
      <c r="H19" s="12"/>
      <c r="I19" s="13">
        <v>15462.62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17971.691374776099</v>
      </c>
      <c r="T19" s="2">
        <f t="shared" si="1"/>
        <v>0</v>
      </c>
    </row>
    <row r="20" spans="1:20" s="2" customFormat="1" ht="15" x14ac:dyDescent="0.25">
      <c r="A20" s="209" t="s">
        <v>4482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206" t="s">
        <v>6145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8"/>
      <c r="M21" s="12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0</v>
      </c>
      <c r="T21" s="2">
        <f t="shared" si="1"/>
        <v>0</v>
      </c>
    </row>
    <row r="22" spans="1:20" s="2" customFormat="1" ht="22.5" x14ac:dyDescent="0.25">
      <c r="A22" s="10" t="s">
        <v>1080</v>
      </c>
      <c r="B22" s="11" t="s">
        <v>6146</v>
      </c>
      <c r="C22" s="182" t="s">
        <v>4485</v>
      </c>
      <c r="D22" s="182"/>
      <c r="E22" s="182"/>
      <c r="F22" s="10" t="s">
        <v>880</v>
      </c>
      <c r="G22" s="12">
        <v>2</v>
      </c>
      <c r="H22" s="12"/>
      <c r="I22" s="13">
        <v>1936381.18</v>
      </c>
      <c r="J22" s="72"/>
      <c r="K22" s="131"/>
      <c r="L22" s="72"/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2250591.7464753501</v>
      </c>
      <c r="T22" s="2">
        <f t="shared" si="1"/>
        <v>0</v>
      </c>
    </row>
    <row r="23" spans="1:20" s="2" customFormat="1" ht="22.5" x14ac:dyDescent="0.25">
      <c r="A23" s="10" t="s">
        <v>46</v>
      </c>
      <c r="B23" s="11" t="s">
        <v>881</v>
      </c>
      <c r="C23" s="182" t="s">
        <v>6147</v>
      </c>
      <c r="D23" s="182"/>
      <c r="E23" s="182"/>
      <c r="F23" s="10" t="s">
        <v>883</v>
      </c>
      <c r="G23" s="12">
        <v>4</v>
      </c>
      <c r="H23" s="12"/>
      <c r="I23" s="13">
        <v>15696.88</v>
      </c>
      <c r="J23" s="72"/>
      <c r="K23" s="131"/>
      <c r="L23" s="72">
        <v>435.08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18243.964018186802</v>
      </c>
      <c r="T23" s="2">
        <f t="shared" si="1"/>
        <v>505.67908176865097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44402.62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51607.695388715503</v>
      </c>
      <c r="T24" s="2">
        <f t="shared" si="1"/>
        <v>0</v>
      </c>
    </row>
    <row r="25" spans="1:20" s="2" customFormat="1" ht="22.5" x14ac:dyDescent="0.25">
      <c r="A25" s="20"/>
      <c r="B25" s="21" t="s">
        <v>884</v>
      </c>
      <c r="C25" s="183" t="s">
        <v>885</v>
      </c>
      <c r="D25" s="183"/>
      <c r="E25" s="183"/>
      <c r="F25" s="22" t="s">
        <v>71</v>
      </c>
      <c r="G25" s="17" t="s">
        <v>6148</v>
      </c>
      <c r="H25" s="17"/>
      <c r="I25" s="23">
        <v>50.24</v>
      </c>
      <c r="J25" s="109"/>
      <c r="K25" s="132"/>
      <c r="L25" s="147">
        <v>50.24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58.392288930902403</v>
      </c>
      <c r="T25" s="2">
        <f t="shared" si="1"/>
        <v>58.392288930902403</v>
      </c>
    </row>
    <row r="26" spans="1:20" s="2" customFormat="1" ht="22.5" x14ac:dyDescent="0.25">
      <c r="A26" s="25" t="s">
        <v>76</v>
      </c>
      <c r="B26" s="26" t="s">
        <v>887</v>
      </c>
      <c r="C26" s="186" t="s">
        <v>888</v>
      </c>
      <c r="D26" s="186"/>
      <c r="E26" s="186"/>
      <c r="F26" s="27" t="s">
        <v>79</v>
      </c>
      <c r="G26" s="28" t="s">
        <v>1318</v>
      </c>
      <c r="H26" s="28"/>
      <c r="I26" s="29">
        <v>0</v>
      </c>
      <c r="J26" s="110"/>
      <c r="K26" s="133"/>
      <c r="L26" s="148">
        <v>0</v>
      </c>
      <c r="M26" s="30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</v>
      </c>
      <c r="T26" s="2">
        <f t="shared" si="1"/>
        <v>0</v>
      </c>
    </row>
    <row r="27" spans="1:20" s="2" customFormat="1" ht="15" x14ac:dyDescent="0.25">
      <c r="A27" s="10" t="s">
        <v>49</v>
      </c>
      <c r="B27" s="11" t="s">
        <v>1507</v>
      </c>
      <c r="C27" s="182" t="s">
        <v>1508</v>
      </c>
      <c r="D27" s="182"/>
      <c r="E27" s="182"/>
      <c r="F27" s="10" t="s">
        <v>1509</v>
      </c>
      <c r="G27" s="12">
        <v>4</v>
      </c>
      <c r="H27" s="12"/>
      <c r="I27" s="13">
        <v>28098.84</v>
      </c>
      <c r="J27" s="72"/>
      <c r="K27" s="131"/>
      <c r="L27" s="72">
        <v>1246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32658.351590429898</v>
      </c>
      <c r="T27" s="2">
        <f t="shared" si="1"/>
        <v>1448.18455429746</v>
      </c>
    </row>
    <row r="28" spans="1:20" s="2" customFormat="1" ht="15" x14ac:dyDescent="0.25">
      <c r="A28" s="14"/>
      <c r="B28" s="15"/>
      <c r="C28" s="15"/>
      <c r="D28" s="15"/>
      <c r="E28" s="16" t="s">
        <v>18</v>
      </c>
      <c r="F28" s="16"/>
      <c r="G28" s="17"/>
      <c r="H28" s="17"/>
      <c r="I28" s="18">
        <v>78407.77</v>
      </c>
      <c r="J28" s="114"/>
      <c r="K28" s="138"/>
      <c r="L28" s="151"/>
      <c r="M28" s="19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91130.755578577606</v>
      </c>
      <c r="T28" s="2">
        <f t="shared" si="1"/>
        <v>0</v>
      </c>
    </row>
    <row r="29" spans="1:20" s="2" customFormat="1" ht="22.5" x14ac:dyDescent="0.25">
      <c r="A29" s="20"/>
      <c r="B29" s="21" t="s">
        <v>41</v>
      </c>
      <c r="C29" s="183" t="s">
        <v>42</v>
      </c>
      <c r="D29" s="183"/>
      <c r="E29" s="183"/>
      <c r="F29" s="22" t="s">
        <v>21</v>
      </c>
      <c r="G29" s="17" t="s">
        <v>6149</v>
      </c>
      <c r="H29" s="17"/>
      <c r="I29" s="23">
        <v>20.59</v>
      </c>
      <c r="J29" s="109"/>
      <c r="K29" s="132"/>
      <c r="L29" s="147">
        <v>20.59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23.931075419730899</v>
      </c>
      <c r="T29" s="2">
        <f t="shared" si="1"/>
        <v>23.931075419730899</v>
      </c>
    </row>
    <row r="30" spans="1:20" s="2" customFormat="1" ht="22.5" x14ac:dyDescent="0.25">
      <c r="A30" s="20"/>
      <c r="B30" s="21" t="s">
        <v>778</v>
      </c>
      <c r="C30" s="183" t="s">
        <v>24</v>
      </c>
      <c r="D30" s="183"/>
      <c r="E30" s="183"/>
      <c r="F30" s="22" t="s">
        <v>71</v>
      </c>
      <c r="G30" s="17" t="s">
        <v>4290</v>
      </c>
      <c r="H30" s="17"/>
      <c r="I30" s="23">
        <v>60.02</v>
      </c>
      <c r="J30" s="109"/>
      <c r="K30" s="132"/>
      <c r="L30" s="147">
        <v>60.02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69.759259188550203</v>
      </c>
      <c r="T30" s="2">
        <f t="shared" si="1"/>
        <v>69.759259188550203</v>
      </c>
    </row>
    <row r="31" spans="1:20" s="2" customFormat="1" ht="22.5" x14ac:dyDescent="0.25">
      <c r="A31" s="20"/>
      <c r="B31" s="21" t="s">
        <v>884</v>
      </c>
      <c r="C31" s="183" t="s">
        <v>885</v>
      </c>
      <c r="D31" s="183"/>
      <c r="E31" s="183"/>
      <c r="F31" s="22" t="s">
        <v>71</v>
      </c>
      <c r="G31" s="17" t="s">
        <v>6150</v>
      </c>
      <c r="H31" s="17"/>
      <c r="I31" s="23">
        <v>45.93</v>
      </c>
      <c r="J31" s="109"/>
      <c r="K31" s="132"/>
      <c r="L31" s="147">
        <v>45.93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53.382918602634298</v>
      </c>
      <c r="T31" s="2">
        <f t="shared" si="1"/>
        <v>53.382918602634298</v>
      </c>
    </row>
    <row r="32" spans="1:20" s="2" customFormat="1" ht="22.5" x14ac:dyDescent="0.25">
      <c r="A32" s="25" t="s">
        <v>344</v>
      </c>
      <c r="B32" s="26" t="s">
        <v>366</v>
      </c>
      <c r="C32" s="186" t="s">
        <v>367</v>
      </c>
      <c r="D32" s="186"/>
      <c r="E32" s="186"/>
      <c r="F32" s="27" t="s">
        <v>21</v>
      </c>
      <c r="G32" s="28" t="s">
        <v>347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22.5" x14ac:dyDescent="0.25">
      <c r="A33" s="25" t="s">
        <v>76</v>
      </c>
      <c r="B33" s="26" t="s">
        <v>1513</v>
      </c>
      <c r="C33" s="186" t="s">
        <v>1514</v>
      </c>
      <c r="D33" s="186"/>
      <c r="E33" s="186"/>
      <c r="F33" s="27" t="s">
        <v>79</v>
      </c>
      <c r="G33" s="28" t="s">
        <v>1318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0"/>
      <c r="B34" s="21" t="s">
        <v>800</v>
      </c>
      <c r="C34" s="183" t="s">
        <v>801</v>
      </c>
      <c r="D34" s="183"/>
      <c r="E34" s="183"/>
      <c r="F34" s="22" t="s">
        <v>282</v>
      </c>
      <c r="G34" s="17" t="s">
        <v>4293</v>
      </c>
      <c r="H34" s="17"/>
      <c r="I34" s="23">
        <v>17.350000000000001</v>
      </c>
      <c r="J34" s="109"/>
      <c r="K34" s="132"/>
      <c r="L34" s="147">
        <v>17.350000000000001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20.1653306717985</v>
      </c>
      <c r="T34" s="2">
        <f t="shared" si="1"/>
        <v>20.1653306717985</v>
      </c>
    </row>
    <row r="35" spans="1:20" s="2" customFormat="1" ht="15" x14ac:dyDescent="0.25">
      <c r="A35" s="10" t="s">
        <v>54</v>
      </c>
      <c r="B35" s="11" t="s">
        <v>4295</v>
      </c>
      <c r="C35" s="182" t="s">
        <v>4487</v>
      </c>
      <c r="D35" s="182"/>
      <c r="E35" s="182"/>
      <c r="F35" s="10" t="s">
        <v>17</v>
      </c>
      <c r="G35" s="12">
        <v>4</v>
      </c>
      <c r="H35" s="12"/>
      <c r="I35" s="13">
        <v>5214.2</v>
      </c>
      <c r="J35" s="72"/>
      <c r="K35" s="131"/>
      <c r="L35" s="72">
        <v>681.02</v>
      </c>
      <c r="M35" s="13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6060.29205699664</v>
      </c>
      <c r="T35" s="2">
        <f t="shared" si="1"/>
        <v>791.52700254225999</v>
      </c>
    </row>
    <row r="36" spans="1:20" s="2" customFormat="1" ht="15" x14ac:dyDescent="0.25">
      <c r="A36" s="14"/>
      <c r="B36" s="15"/>
      <c r="C36" s="15"/>
      <c r="D36" s="15"/>
      <c r="E36" s="16" t="s">
        <v>18</v>
      </c>
      <c r="F36" s="16"/>
      <c r="G36" s="17"/>
      <c r="H36" s="17"/>
      <c r="I36" s="18">
        <v>13699.45</v>
      </c>
      <c r="J36" s="114"/>
      <c r="K36" s="138"/>
      <c r="L36" s="151"/>
      <c r="M36" s="19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15922.4172490934</v>
      </c>
      <c r="T36" s="2">
        <f t="shared" si="1"/>
        <v>0</v>
      </c>
    </row>
    <row r="37" spans="1:20" s="2" customFormat="1" ht="22.5" x14ac:dyDescent="0.25">
      <c r="A37" s="20"/>
      <c r="B37" s="21" t="s">
        <v>41</v>
      </c>
      <c r="C37" s="183" t="s">
        <v>42</v>
      </c>
      <c r="D37" s="183"/>
      <c r="E37" s="183"/>
      <c r="F37" s="22" t="s">
        <v>21</v>
      </c>
      <c r="G37" s="17" t="s">
        <v>1619</v>
      </c>
      <c r="H37" s="17"/>
      <c r="I37" s="23">
        <v>59.9</v>
      </c>
      <c r="J37" s="109"/>
      <c r="K37" s="132"/>
      <c r="L37" s="147">
        <v>59.9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69.619787160849</v>
      </c>
      <c r="T37" s="2">
        <f t="shared" si="1"/>
        <v>69.619787160849</v>
      </c>
    </row>
    <row r="38" spans="1:20" s="2" customFormat="1" ht="22.5" x14ac:dyDescent="0.25">
      <c r="A38" s="20"/>
      <c r="B38" s="21" t="s">
        <v>778</v>
      </c>
      <c r="C38" s="183" t="s">
        <v>24</v>
      </c>
      <c r="D38" s="183"/>
      <c r="E38" s="183"/>
      <c r="F38" s="22" t="s">
        <v>71</v>
      </c>
      <c r="G38" s="17" t="s">
        <v>2057</v>
      </c>
      <c r="H38" s="17"/>
      <c r="I38" s="23">
        <v>18.760000000000002</v>
      </c>
      <c r="J38" s="109"/>
      <c r="K38" s="132"/>
      <c r="L38" s="147">
        <v>18.760000000000002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21.8041269972876</v>
      </c>
      <c r="T38" s="2">
        <f t="shared" si="1"/>
        <v>21.8041269972876</v>
      </c>
    </row>
    <row r="39" spans="1:20" s="2" customFormat="1" ht="22.5" x14ac:dyDescent="0.25">
      <c r="A39" s="25" t="s">
        <v>76</v>
      </c>
      <c r="B39" s="26" t="s">
        <v>902</v>
      </c>
      <c r="C39" s="186" t="s">
        <v>903</v>
      </c>
      <c r="D39" s="186"/>
      <c r="E39" s="186"/>
      <c r="F39" s="27" t="s">
        <v>79</v>
      </c>
      <c r="G39" s="28" t="s">
        <v>1318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10" t="s">
        <v>56</v>
      </c>
      <c r="B40" s="11" t="s">
        <v>890</v>
      </c>
      <c r="C40" s="182" t="s">
        <v>4297</v>
      </c>
      <c r="D40" s="182"/>
      <c r="E40" s="182"/>
      <c r="F40" s="10" t="s">
        <v>892</v>
      </c>
      <c r="G40" s="31">
        <v>0.64</v>
      </c>
      <c r="H40" s="31"/>
      <c r="I40" s="13">
        <v>2088.9499999999998</v>
      </c>
      <c r="J40" s="72"/>
      <c r="K40" s="131"/>
      <c r="L40" s="72">
        <v>38.08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2427.9174355535101</v>
      </c>
      <c r="T40" s="2">
        <f t="shared" si="1"/>
        <v>44.259123457180799</v>
      </c>
    </row>
    <row r="41" spans="1:20" s="2" customFormat="1" ht="15" x14ac:dyDescent="0.25">
      <c r="A41" s="14"/>
      <c r="B41" s="15"/>
      <c r="C41" s="15"/>
      <c r="D41" s="15"/>
      <c r="E41" s="16" t="s">
        <v>18</v>
      </c>
      <c r="F41" s="16"/>
      <c r="G41" s="17"/>
      <c r="H41" s="17"/>
      <c r="I41" s="18">
        <v>6027.44</v>
      </c>
      <c r="J41" s="114"/>
      <c r="K41" s="138"/>
      <c r="L41" s="151"/>
      <c r="M41" s="19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7005.4939887276696</v>
      </c>
      <c r="T41" s="2">
        <f t="shared" si="1"/>
        <v>0</v>
      </c>
    </row>
    <row r="42" spans="1:20" s="2" customFormat="1" ht="22.5" x14ac:dyDescent="0.25">
      <c r="A42" s="20"/>
      <c r="B42" s="21" t="s">
        <v>41</v>
      </c>
      <c r="C42" s="183" t="s">
        <v>42</v>
      </c>
      <c r="D42" s="183"/>
      <c r="E42" s="183"/>
      <c r="F42" s="22" t="s">
        <v>21</v>
      </c>
      <c r="G42" s="17" t="s">
        <v>6151</v>
      </c>
      <c r="H42" s="17"/>
      <c r="I42" s="23">
        <v>2.4</v>
      </c>
      <c r="J42" s="109"/>
      <c r="K42" s="132"/>
      <c r="L42" s="147">
        <v>2.4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2.7894405540239999</v>
      </c>
      <c r="T42" s="2">
        <f t="shared" si="1"/>
        <v>2.7894405540239999</v>
      </c>
    </row>
    <row r="43" spans="1:20" s="2" customFormat="1" ht="22.5" x14ac:dyDescent="0.25">
      <c r="A43" s="20"/>
      <c r="B43" s="21" t="s">
        <v>778</v>
      </c>
      <c r="C43" s="183" t="s">
        <v>24</v>
      </c>
      <c r="D43" s="183"/>
      <c r="E43" s="183"/>
      <c r="F43" s="22" t="s">
        <v>71</v>
      </c>
      <c r="G43" s="17" t="s">
        <v>6152</v>
      </c>
      <c r="H43" s="17"/>
      <c r="I43" s="23">
        <v>2</v>
      </c>
      <c r="J43" s="109"/>
      <c r="K43" s="132"/>
      <c r="L43" s="147">
        <v>2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2.3245337950199998</v>
      </c>
      <c r="T43" s="2">
        <f t="shared" si="1"/>
        <v>2.3245337950199998</v>
      </c>
    </row>
    <row r="44" spans="1:20" s="2" customFormat="1" ht="22.5" x14ac:dyDescent="0.25">
      <c r="A44" s="25" t="s">
        <v>76</v>
      </c>
      <c r="B44" s="26" t="s">
        <v>895</v>
      </c>
      <c r="C44" s="186" t="s">
        <v>896</v>
      </c>
      <c r="D44" s="186"/>
      <c r="E44" s="186"/>
      <c r="F44" s="27" t="s">
        <v>817</v>
      </c>
      <c r="G44" s="28" t="s">
        <v>6153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</v>
      </c>
      <c r="T44" s="2">
        <f t="shared" si="1"/>
        <v>0</v>
      </c>
    </row>
    <row r="45" spans="1:20" s="2" customFormat="1" ht="33.75" x14ac:dyDescent="0.25">
      <c r="A45" s="10" t="s">
        <v>833</v>
      </c>
      <c r="B45" s="11" t="s">
        <v>1520</v>
      </c>
      <c r="C45" s="182" t="s">
        <v>6154</v>
      </c>
      <c r="D45" s="182"/>
      <c r="E45" s="182"/>
      <c r="F45" s="10" t="s">
        <v>1522</v>
      </c>
      <c r="G45" s="12">
        <v>2</v>
      </c>
      <c r="H45" s="12"/>
      <c r="I45" s="13">
        <v>12769.19</v>
      </c>
      <c r="J45" s="72"/>
      <c r="K45" s="131"/>
      <c r="L45" s="72">
        <v>1987.82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14841.2068450157</v>
      </c>
      <c r="T45" s="2">
        <f t="shared" si="1"/>
        <v>2310.3773842083301</v>
      </c>
    </row>
    <row r="46" spans="1:20" s="2" customFormat="1" ht="15" x14ac:dyDescent="0.25">
      <c r="A46" s="14"/>
      <c r="B46" s="15"/>
      <c r="C46" s="15"/>
      <c r="D46" s="15"/>
      <c r="E46" s="16" t="s">
        <v>18</v>
      </c>
      <c r="F46" s="16"/>
      <c r="G46" s="17"/>
      <c r="H46" s="17"/>
      <c r="I46" s="18">
        <v>32598.53</v>
      </c>
      <c r="J46" s="114"/>
      <c r="K46" s="138"/>
      <c r="L46" s="151"/>
      <c r="M46" s="1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37888.192326486598</v>
      </c>
      <c r="T46" s="2">
        <f t="shared" si="1"/>
        <v>0</v>
      </c>
    </row>
    <row r="47" spans="1:20" s="2" customFormat="1" ht="22.5" x14ac:dyDescent="0.25">
      <c r="A47" s="20"/>
      <c r="B47" s="21" t="s">
        <v>69</v>
      </c>
      <c r="C47" s="183" t="s">
        <v>70</v>
      </c>
      <c r="D47" s="183"/>
      <c r="E47" s="183"/>
      <c r="F47" s="22" t="s">
        <v>71</v>
      </c>
      <c r="G47" s="17" t="s">
        <v>4805</v>
      </c>
      <c r="H47" s="17"/>
      <c r="I47" s="23">
        <v>3.39</v>
      </c>
      <c r="J47" s="109"/>
      <c r="K47" s="132"/>
      <c r="L47" s="147">
        <v>3.39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3.9400847825589</v>
      </c>
      <c r="T47" s="2">
        <f t="shared" si="1"/>
        <v>3.9400847825589</v>
      </c>
    </row>
    <row r="48" spans="1:20" s="2" customFormat="1" ht="22.5" x14ac:dyDescent="0.25">
      <c r="A48" s="20"/>
      <c r="B48" s="21" t="s">
        <v>778</v>
      </c>
      <c r="C48" s="183" t="s">
        <v>24</v>
      </c>
      <c r="D48" s="183"/>
      <c r="E48" s="183"/>
      <c r="F48" s="22" t="s">
        <v>71</v>
      </c>
      <c r="G48" s="17" t="s">
        <v>6155</v>
      </c>
      <c r="H48" s="17"/>
      <c r="I48" s="23">
        <v>20.32</v>
      </c>
      <c r="J48" s="109"/>
      <c r="K48" s="132"/>
      <c r="L48" s="147">
        <v>20.32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23.6172633574032</v>
      </c>
      <c r="T48" s="2">
        <f t="shared" si="1"/>
        <v>23.6172633574032</v>
      </c>
    </row>
    <row r="49" spans="1:20" s="2" customFormat="1" ht="22.5" x14ac:dyDescent="0.25">
      <c r="A49" s="20"/>
      <c r="B49" s="21" t="s">
        <v>884</v>
      </c>
      <c r="C49" s="183" t="s">
        <v>885</v>
      </c>
      <c r="D49" s="183"/>
      <c r="E49" s="183"/>
      <c r="F49" s="22" t="s">
        <v>71</v>
      </c>
      <c r="G49" s="17" t="s">
        <v>6156</v>
      </c>
      <c r="H49" s="17"/>
      <c r="I49" s="23">
        <v>55.26</v>
      </c>
      <c r="J49" s="109"/>
      <c r="K49" s="132"/>
      <c r="L49" s="147">
        <v>55.26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64.226868756402595</v>
      </c>
      <c r="T49" s="2">
        <f t="shared" si="1"/>
        <v>64.226868756402595</v>
      </c>
    </row>
    <row r="50" spans="1:20" s="2" customFormat="1" ht="22.5" x14ac:dyDescent="0.25">
      <c r="A50" s="25" t="s">
        <v>76</v>
      </c>
      <c r="B50" s="26" t="s">
        <v>1526</v>
      </c>
      <c r="C50" s="186" t="s">
        <v>1527</v>
      </c>
      <c r="D50" s="186"/>
      <c r="E50" s="186"/>
      <c r="F50" s="27" t="s">
        <v>79</v>
      </c>
      <c r="G50" s="28" t="s">
        <v>91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5" t="s">
        <v>344</v>
      </c>
      <c r="B51" s="26" t="s">
        <v>366</v>
      </c>
      <c r="C51" s="186" t="s">
        <v>367</v>
      </c>
      <c r="D51" s="186"/>
      <c r="E51" s="186"/>
      <c r="F51" s="27" t="s">
        <v>21</v>
      </c>
      <c r="G51" s="28" t="s">
        <v>347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20"/>
      <c r="B52" s="21" t="s">
        <v>800</v>
      </c>
      <c r="C52" s="183" t="s">
        <v>801</v>
      </c>
      <c r="D52" s="183"/>
      <c r="E52" s="183"/>
      <c r="F52" s="22" t="s">
        <v>282</v>
      </c>
      <c r="G52" s="17" t="s">
        <v>6157</v>
      </c>
      <c r="H52" s="17"/>
      <c r="I52" s="23">
        <v>7.42</v>
      </c>
      <c r="J52" s="109"/>
      <c r="K52" s="132"/>
      <c r="L52" s="147">
        <v>7.42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8.6240203795242003</v>
      </c>
      <c r="T52" s="2">
        <f t="shared" si="1"/>
        <v>8.6240203795242003</v>
      </c>
    </row>
    <row r="53" spans="1:20" s="2" customFormat="1" ht="22.5" x14ac:dyDescent="0.25">
      <c r="A53" s="20"/>
      <c r="B53" s="21" t="s">
        <v>284</v>
      </c>
      <c r="C53" s="183" t="s">
        <v>285</v>
      </c>
      <c r="D53" s="183"/>
      <c r="E53" s="183"/>
      <c r="F53" s="22" t="s">
        <v>79</v>
      </c>
      <c r="G53" s="17" t="s">
        <v>132</v>
      </c>
      <c r="H53" s="17"/>
      <c r="I53" s="23">
        <v>130.63999999999999</v>
      </c>
      <c r="J53" s="109"/>
      <c r="K53" s="132"/>
      <c r="L53" s="147">
        <v>130.63999999999999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151.83854749070599</v>
      </c>
      <c r="T53" s="2">
        <f t="shared" si="1"/>
        <v>151.83854749070599</v>
      </c>
    </row>
    <row r="54" spans="1:20" s="2" customFormat="1" ht="22.5" x14ac:dyDescent="0.25">
      <c r="A54" s="20"/>
      <c r="B54" s="21" t="s">
        <v>1097</v>
      </c>
      <c r="C54" s="183" t="s">
        <v>1098</v>
      </c>
      <c r="D54" s="183"/>
      <c r="E54" s="183"/>
      <c r="F54" s="22" t="s">
        <v>135</v>
      </c>
      <c r="G54" s="17" t="s">
        <v>136</v>
      </c>
      <c r="H54" s="17"/>
      <c r="I54" s="23">
        <v>12.51</v>
      </c>
      <c r="J54" s="109"/>
      <c r="K54" s="132"/>
      <c r="L54" s="147">
        <v>12.51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14.5399588878501</v>
      </c>
      <c r="T54" s="2">
        <f t="shared" si="1"/>
        <v>14.5399588878501</v>
      </c>
    </row>
    <row r="55" spans="1:20" s="2" customFormat="1" ht="15" x14ac:dyDescent="0.25">
      <c r="A55" s="206" t="s">
        <v>4492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8"/>
      <c r="M55" s="12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15" x14ac:dyDescent="0.25">
      <c r="A56" s="10" t="s">
        <v>66</v>
      </c>
      <c r="B56" s="11" t="s">
        <v>15</v>
      </c>
      <c r="C56" s="182" t="s">
        <v>6158</v>
      </c>
      <c r="D56" s="182"/>
      <c r="E56" s="182"/>
      <c r="F56" s="10" t="s">
        <v>17</v>
      </c>
      <c r="G56" s="12">
        <v>2</v>
      </c>
      <c r="H56" s="12"/>
      <c r="I56" s="13">
        <v>4311.8900000000003</v>
      </c>
      <c r="J56" s="72"/>
      <c r="K56" s="131"/>
      <c r="L56" s="72">
        <v>70.84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5011.5670127043904</v>
      </c>
      <c r="T56" s="2">
        <f t="shared" si="1"/>
        <v>82.334987019608405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8894.75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10338.0734866271</v>
      </c>
      <c r="T57" s="2">
        <f t="shared" si="1"/>
        <v>0</v>
      </c>
    </row>
    <row r="58" spans="1:20" s="2" customFormat="1" ht="22.5" x14ac:dyDescent="0.25">
      <c r="A58" s="20"/>
      <c r="B58" s="21" t="s">
        <v>19</v>
      </c>
      <c r="C58" s="183" t="s">
        <v>20</v>
      </c>
      <c r="D58" s="183"/>
      <c r="E58" s="183"/>
      <c r="F58" s="22" t="s">
        <v>21</v>
      </c>
      <c r="G58" s="17" t="s">
        <v>22</v>
      </c>
      <c r="H58" s="17"/>
      <c r="I58" s="23">
        <v>2.2599999999999998</v>
      </c>
      <c r="J58" s="109"/>
      <c r="K58" s="132"/>
      <c r="L58" s="147">
        <v>2.2599999999999998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2.6267231883725999</v>
      </c>
      <c r="T58" s="2">
        <f t="shared" si="1"/>
        <v>2.6267231883725999</v>
      </c>
    </row>
    <row r="59" spans="1:20" s="2" customFormat="1" ht="22.5" x14ac:dyDescent="0.25">
      <c r="A59" s="20"/>
      <c r="B59" s="21" t="s">
        <v>23</v>
      </c>
      <c r="C59" s="183" t="s">
        <v>24</v>
      </c>
      <c r="D59" s="183"/>
      <c r="E59" s="183"/>
      <c r="F59" s="22" t="s">
        <v>21</v>
      </c>
      <c r="G59" s="17" t="s">
        <v>22</v>
      </c>
      <c r="H59" s="17"/>
      <c r="I59" s="23">
        <v>3.13</v>
      </c>
      <c r="J59" s="109"/>
      <c r="K59" s="132"/>
      <c r="L59" s="147">
        <v>3.13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3.6378953892063</v>
      </c>
      <c r="T59" s="2">
        <f t="shared" si="1"/>
        <v>3.6378953892063</v>
      </c>
    </row>
    <row r="60" spans="1:20" s="2" customFormat="1" ht="22.5" x14ac:dyDescent="0.25">
      <c r="A60" s="20"/>
      <c r="B60" s="21" t="s">
        <v>25</v>
      </c>
      <c r="C60" s="183" t="s">
        <v>26</v>
      </c>
      <c r="D60" s="183"/>
      <c r="E60" s="183"/>
      <c r="F60" s="22" t="s">
        <v>21</v>
      </c>
      <c r="G60" s="17" t="s">
        <v>27</v>
      </c>
      <c r="H60" s="17"/>
      <c r="I60" s="23">
        <v>1.02</v>
      </c>
      <c r="J60" s="109"/>
      <c r="K60" s="132"/>
      <c r="L60" s="147">
        <v>1.02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1.1855122354601999</v>
      </c>
      <c r="T60" s="2">
        <f t="shared" si="1"/>
        <v>1.1855122354601999</v>
      </c>
    </row>
    <row r="61" spans="1:20" s="2" customFormat="1" ht="22.5" x14ac:dyDescent="0.25">
      <c r="A61" s="20"/>
      <c r="B61" s="21" t="s">
        <v>28</v>
      </c>
      <c r="C61" s="183" t="s">
        <v>29</v>
      </c>
      <c r="D61" s="183"/>
      <c r="E61" s="183"/>
      <c r="F61" s="22" t="s">
        <v>30</v>
      </c>
      <c r="G61" s="17" t="s">
        <v>31</v>
      </c>
      <c r="H61" s="17"/>
      <c r="I61" s="23">
        <v>1.78</v>
      </c>
      <c r="J61" s="109"/>
      <c r="K61" s="132"/>
      <c r="L61" s="147">
        <v>1.78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2.0688350775678002</v>
      </c>
      <c r="T61" s="2">
        <f t="shared" si="1"/>
        <v>2.0688350775678002</v>
      </c>
    </row>
    <row r="62" spans="1:20" s="2" customFormat="1" ht="15" x14ac:dyDescent="0.25">
      <c r="A62" s="10" t="s">
        <v>837</v>
      </c>
      <c r="B62" s="11" t="s">
        <v>1553</v>
      </c>
      <c r="C62" s="182" t="s">
        <v>4303</v>
      </c>
      <c r="D62" s="182"/>
      <c r="E62" s="182"/>
      <c r="F62" s="10" t="s">
        <v>17</v>
      </c>
      <c r="G62" s="12">
        <v>2</v>
      </c>
      <c r="H62" s="12"/>
      <c r="I62" s="13">
        <v>1166.21</v>
      </c>
      <c r="J62" s="72"/>
      <c r="K62" s="131"/>
      <c r="L62" s="72">
        <v>5.89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1355.4472785451401</v>
      </c>
      <c r="T62" s="2">
        <f t="shared" si="1"/>
        <v>6.8457520263338996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2700.89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ref="S63:S112" si="2">I63*N63*O63*P63*Q63*R63</f>
        <v>3139.15504081578</v>
      </c>
      <c r="T63" s="2">
        <f t="shared" ref="T63:T112" si="3">L63*N63*O63*P63*Q63*R63</f>
        <v>0</v>
      </c>
    </row>
    <row r="64" spans="1:20" s="2" customFormat="1" ht="22.5" x14ac:dyDescent="0.25">
      <c r="A64" s="20"/>
      <c r="B64" s="21" t="s">
        <v>28</v>
      </c>
      <c r="C64" s="183" t="s">
        <v>29</v>
      </c>
      <c r="D64" s="183"/>
      <c r="E64" s="183"/>
      <c r="F64" s="22" t="s">
        <v>30</v>
      </c>
      <c r="G64" s="17" t="s">
        <v>1555</v>
      </c>
      <c r="H64" s="17"/>
      <c r="I64" s="23">
        <v>0.68</v>
      </c>
      <c r="J64" s="109"/>
      <c r="K64" s="132"/>
      <c r="L64" s="147">
        <v>0.68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2"/>
        <v>0.79034149030680001</v>
      </c>
      <c r="T64" s="2">
        <f t="shared" si="3"/>
        <v>0.79034149030680001</v>
      </c>
    </row>
    <row r="65" spans="1:20" s="2" customFormat="1" ht="15" x14ac:dyDescent="0.25">
      <c r="A65" s="10" t="s">
        <v>840</v>
      </c>
      <c r="B65" s="11" t="s">
        <v>1537</v>
      </c>
      <c r="C65" s="182" t="s">
        <v>4306</v>
      </c>
      <c r="D65" s="182"/>
      <c r="E65" s="182"/>
      <c r="F65" s="10" t="s">
        <v>17</v>
      </c>
      <c r="G65" s="12">
        <v>2</v>
      </c>
      <c r="H65" s="12"/>
      <c r="I65" s="13">
        <v>677.79</v>
      </c>
      <c r="J65" s="72"/>
      <c r="K65" s="131"/>
      <c r="L65" s="72">
        <v>23.21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2"/>
        <v>787.77288046330295</v>
      </c>
      <c r="T65" s="2">
        <f t="shared" si="3"/>
        <v>26.976214691207101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1568.02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1822.45774063363</v>
      </c>
      <c r="T66" s="2">
        <f t="shared" si="3"/>
        <v>0</v>
      </c>
    </row>
    <row r="67" spans="1:20" s="2" customFormat="1" ht="22.5" x14ac:dyDescent="0.25">
      <c r="A67" s="20"/>
      <c r="B67" s="21" t="s">
        <v>1539</v>
      </c>
      <c r="C67" s="183" t="s">
        <v>1540</v>
      </c>
      <c r="D67" s="183"/>
      <c r="E67" s="183"/>
      <c r="F67" s="22" t="s">
        <v>21</v>
      </c>
      <c r="G67" s="17" t="s">
        <v>1615</v>
      </c>
      <c r="H67" s="17"/>
      <c r="I67" s="23">
        <v>2.29</v>
      </c>
      <c r="J67" s="109"/>
      <c r="K67" s="132"/>
      <c r="L67" s="147">
        <v>2.29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2.6615911952979001</v>
      </c>
      <c r="T67" s="2">
        <f t="shared" si="3"/>
        <v>2.6615911952979001</v>
      </c>
    </row>
    <row r="68" spans="1:20" s="2" customFormat="1" ht="22.5" x14ac:dyDescent="0.25">
      <c r="A68" s="20"/>
      <c r="B68" s="21" t="s">
        <v>28</v>
      </c>
      <c r="C68" s="183" t="s">
        <v>29</v>
      </c>
      <c r="D68" s="183"/>
      <c r="E68" s="183"/>
      <c r="F68" s="22" t="s">
        <v>30</v>
      </c>
      <c r="G68" s="17" t="s">
        <v>1616</v>
      </c>
      <c r="H68" s="17"/>
      <c r="I68" s="23">
        <v>0.4</v>
      </c>
      <c r="J68" s="109"/>
      <c r="K68" s="132"/>
      <c r="L68" s="147">
        <v>0.4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0.46490675900400003</v>
      </c>
      <c r="T68" s="2">
        <f t="shared" si="3"/>
        <v>0.46490675900400003</v>
      </c>
    </row>
    <row r="69" spans="1:20" s="2" customFormat="1" ht="15" x14ac:dyDescent="0.25">
      <c r="A69" s="10" t="s">
        <v>86</v>
      </c>
      <c r="B69" s="11" t="s">
        <v>1537</v>
      </c>
      <c r="C69" s="182" t="s">
        <v>4308</v>
      </c>
      <c r="D69" s="182"/>
      <c r="E69" s="182"/>
      <c r="F69" s="10" t="s">
        <v>17</v>
      </c>
      <c r="G69" s="12">
        <v>2</v>
      </c>
      <c r="H69" s="12"/>
      <c r="I69" s="13">
        <v>677.79</v>
      </c>
      <c r="J69" s="72"/>
      <c r="K69" s="131"/>
      <c r="L69" s="72">
        <v>23.21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787.77288046330295</v>
      </c>
      <c r="T69" s="2">
        <f t="shared" si="3"/>
        <v>26.976214691207101</v>
      </c>
    </row>
    <row r="70" spans="1:20" s="2" customFormat="1" ht="15" x14ac:dyDescent="0.25">
      <c r="A70" s="14"/>
      <c r="B70" s="15"/>
      <c r="C70" s="15"/>
      <c r="D70" s="15"/>
      <c r="E70" s="16" t="s">
        <v>18</v>
      </c>
      <c r="F70" s="16"/>
      <c r="G70" s="17"/>
      <c r="H70" s="17"/>
      <c r="I70" s="18">
        <v>1568.02</v>
      </c>
      <c r="J70" s="114"/>
      <c r="K70" s="138"/>
      <c r="L70" s="151"/>
      <c r="M70" s="19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1822.45774063363</v>
      </c>
      <c r="T70" s="2">
        <f t="shared" si="3"/>
        <v>0</v>
      </c>
    </row>
    <row r="71" spans="1:20" s="2" customFormat="1" ht="22.5" x14ac:dyDescent="0.25">
      <c r="A71" s="20"/>
      <c r="B71" s="21" t="s">
        <v>1539</v>
      </c>
      <c r="C71" s="183" t="s">
        <v>1540</v>
      </c>
      <c r="D71" s="183"/>
      <c r="E71" s="183"/>
      <c r="F71" s="22" t="s">
        <v>21</v>
      </c>
      <c r="G71" s="17" t="s">
        <v>1615</v>
      </c>
      <c r="H71" s="17"/>
      <c r="I71" s="23">
        <v>2.29</v>
      </c>
      <c r="J71" s="109"/>
      <c r="K71" s="132"/>
      <c r="L71" s="147">
        <v>2.29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2.6615911952979001</v>
      </c>
      <c r="T71" s="2">
        <f t="shared" si="3"/>
        <v>2.6615911952979001</v>
      </c>
    </row>
    <row r="72" spans="1:20" s="2" customFormat="1" ht="22.5" x14ac:dyDescent="0.25">
      <c r="A72" s="20"/>
      <c r="B72" s="21" t="s">
        <v>28</v>
      </c>
      <c r="C72" s="183" t="s">
        <v>29</v>
      </c>
      <c r="D72" s="183"/>
      <c r="E72" s="183"/>
      <c r="F72" s="22" t="s">
        <v>30</v>
      </c>
      <c r="G72" s="17" t="s">
        <v>1616</v>
      </c>
      <c r="H72" s="17"/>
      <c r="I72" s="23">
        <v>0.4</v>
      </c>
      <c r="J72" s="109"/>
      <c r="K72" s="132"/>
      <c r="L72" s="147">
        <v>0.4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0.46490675900400003</v>
      </c>
      <c r="T72" s="2">
        <f t="shared" si="3"/>
        <v>0.46490675900400003</v>
      </c>
    </row>
    <row r="73" spans="1:20" s="2" customFormat="1" ht="15" x14ac:dyDescent="0.25">
      <c r="A73" s="10" t="s">
        <v>859</v>
      </c>
      <c r="B73" s="11" t="s">
        <v>57</v>
      </c>
      <c r="C73" s="182" t="s">
        <v>4309</v>
      </c>
      <c r="D73" s="182"/>
      <c r="E73" s="182"/>
      <c r="F73" s="10" t="s">
        <v>17</v>
      </c>
      <c r="G73" s="12">
        <v>2</v>
      </c>
      <c r="H73" s="12"/>
      <c r="I73" s="13">
        <v>1826.82</v>
      </c>
      <c r="J73" s="72"/>
      <c r="K73" s="131"/>
      <c r="L73" s="72">
        <v>150.68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2123.25241370922</v>
      </c>
      <c r="T73" s="2">
        <f t="shared" si="3"/>
        <v>175.13037611680701</v>
      </c>
    </row>
    <row r="74" spans="1:20" s="2" customFormat="1" ht="15" x14ac:dyDescent="0.25">
      <c r="A74" s="14"/>
      <c r="B74" s="15"/>
      <c r="C74" s="15"/>
      <c r="D74" s="15"/>
      <c r="E74" s="16" t="s">
        <v>18</v>
      </c>
      <c r="F74" s="16"/>
      <c r="G74" s="17"/>
      <c r="H74" s="17"/>
      <c r="I74" s="18">
        <v>2847.98</v>
      </c>
      <c r="J74" s="114"/>
      <c r="K74" s="138"/>
      <c r="L74" s="151"/>
      <c r="M74" s="19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3310.1128787705302</v>
      </c>
      <c r="T74" s="2">
        <f t="shared" si="3"/>
        <v>0</v>
      </c>
    </row>
    <row r="75" spans="1:20" s="2" customFormat="1" ht="22.5" x14ac:dyDescent="0.25">
      <c r="A75" s="20"/>
      <c r="B75" s="21" t="s">
        <v>59</v>
      </c>
      <c r="C75" s="183" t="s">
        <v>60</v>
      </c>
      <c r="D75" s="183"/>
      <c r="E75" s="183"/>
      <c r="F75" s="22" t="s">
        <v>21</v>
      </c>
      <c r="G75" s="17" t="s">
        <v>1637</v>
      </c>
      <c r="H75" s="17"/>
      <c r="I75" s="23">
        <v>17.02</v>
      </c>
      <c r="J75" s="109"/>
      <c r="K75" s="132"/>
      <c r="L75" s="147">
        <v>17.02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19.7817825956202</v>
      </c>
      <c r="T75" s="2">
        <f t="shared" si="3"/>
        <v>19.7817825956202</v>
      </c>
    </row>
    <row r="76" spans="1:20" s="2" customFormat="1" ht="22.5" x14ac:dyDescent="0.25">
      <c r="A76" s="20"/>
      <c r="B76" s="21" t="s">
        <v>28</v>
      </c>
      <c r="C76" s="183" t="s">
        <v>29</v>
      </c>
      <c r="D76" s="183"/>
      <c r="E76" s="183"/>
      <c r="F76" s="22" t="s">
        <v>30</v>
      </c>
      <c r="G76" s="17" t="s">
        <v>1638</v>
      </c>
      <c r="H76" s="17"/>
      <c r="I76" s="23">
        <v>0.38</v>
      </c>
      <c r="J76" s="109"/>
      <c r="K76" s="132"/>
      <c r="L76" s="147">
        <v>0.38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0.44166142105380002</v>
      </c>
      <c r="T76" s="2">
        <f t="shared" si="3"/>
        <v>0.44166142105380002</v>
      </c>
    </row>
    <row r="77" spans="1:20" s="2" customFormat="1" ht="15" x14ac:dyDescent="0.25">
      <c r="A77" s="10" t="s">
        <v>862</v>
      </c>
      <c r="B77" s="11" t="s">
        <v>905</v>
      </c>
      <c r="C77" s="182" t="s">
        <v>1544</v>
      </c>
      <c r="D77" s="182"/>
      <c r="E77" s="182"/>
      <c r="F77" s="10" t="s">
        <v>17</v>
      </c>
      <c r="G77" s="12">
        <v>2</v>
      </c>
      <c r="H77" s="12"/>
      <c r="I77" s="13">
        <v>2783.61</v>
      </c>
      <c r="J77" s="72"/>
      <c r="K77" s="131"/>
      <c r="L77" s="72">
        <v>580.91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3235.2977585778099</v>
      </c>
      <c r="T77" s="2">
        <f t="shared" si="3"/>
        <v>675.17246343253396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5997.99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6971.2652285960003</v>
      </c>
      <c r="T78" s="2">
        <f t="shared" si="3"/>
        <v>0</v>
      </c>
    </row>
    <row r="79" spans="1:20" s="2" customFormat="1" ht="22.5" x14ac:dyDescent="0.25">
      <c r="A79" s="20"/>
      <c r="B79" s="21" t="s">
        <v>907</v>
      </c>
      <c r="C79" s="183" t="s">
        <v>908</v>
      </c>
      <c r="D79" s="183"/>
      <c r="E79" s="183"/>
      <c r="F79" s="22" t="s">
        <v>21</v>
      </c>
      <c r="G79" s="17" t="s">
        <v>1621</v>
      </c>
      <c r="H79" s="17"/>
      <c r="I79" s="23">
        <v>0.38</v>
      </c>
      <c r="J79" s="109"/>
      <c r="K79" s="132"/>
      <c r="L79" s="147">
        <v>0.38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0.44166142105380002</v>
      </c>
      <c r="T79" s="2">
        <f t="shared" si="3"/>
        <v>0.44166142105380002</v>
      </c>
    </row>
    <row r="80" spans="1:20" s="2" customFormat="1" ht="22.5" x14ac:dyDescent="0.25">
      <c r="A80" s="20"/>
      <c r="B80" s="21" t="s">
        <v>19</v>
      </c>
      <c r="C80" s="183" t="s">
        <v>20</v>
      </c>
      <c r="D80" s="183"/>
      <c r="E80" s="183"/>
      <c r="F80" s="22" t="s">
        <v>21</v>
      </c>
      <c r="G80" s="17" t="s">
        <v>52</v>
      </c>
      <c r="H80" s="17"/>
      <c r="I80" s="23">
        <v>1.36</v>
      </c>
      <c r="J80" s="109"/>
      <c r="K80" s="132"/>
      <c r="L80" s="147">
        <v>1.36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1.5806829806136</v>
      </c>
      <c r="T80" s="2">
        <f t="shared" si="3"/>
        <v>1.5806829806136</v>
      </c>
    </row>
    <row r="81" spans="1:20" s="2" customFormat="1" ht="22.5" x14ac:dyDescent="0.25">
      <c r="A81" s="20"/>
      <c r="B81" s="21" t="s">
        <v>911</v>
      </c>
      <c r="C81" s="183" t="s">
        <v>912</v>
      </c>
      <c r="D81" s="183"/>
      <c r="E81" s="183"/>
      <c r="F81" s="22" t="s">
        <v>21</v>
      </c>
      <c r="G81" s="17" t="s">
        <v>263</v>
      </c>
      <c r="H81" s="17"/>
      <c r="I81" s="23">
        <v>0.03</v>
      </c>
      <c r="J81" s="109"/>
      <c r="K81" s="132"/>
      <c r="L81" s="147">
        <v>0.03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3.4868006925300003E-2</v>
      </c>
      <c r="T81" s="2">
        <f t="shared" si="3"/>
        <v>3.4868006925300003E-2</v>
      </c>
    </row>
    <row r="82" spans="1:20" s="2" customFormat="1" ht="22.5" x14ac:dyDescent="0.25">
      <c r="A82" s="20"/>
      <c r="B82" s="21" t="s">
        <v>23</v>
      </c>
      <c r="C82" s="183" t="s">
        <v>24</v>
      </c>
      <c r="D82" s="183"/>
      <c r="E82" s="183"/>
      <c r="F82" s="22" t="s">
        <v>21</v>
      </c>
      <c r="G82" s="17" t="s">
        <v>1622</v>
      </c>
      <c r="H82" s="17"/>
      <c r="I82" s="23">
        <v>1.56</v>
      </c>
      <c r="J82" s="109"/>
      <c r="K82" s="132"/>
      <c r="L82" s="147">
        <v>1.56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1.8131363601156001</v>
      </c>
      <c r="T82" s="2">
        <f t="shared" si="3"/>
        <v>1.8131363601156001</v>
      </c>
    </row>
    <row r="83" spans="1:20" s="2" customFormat="1" ht="22.5" x14ac:dyDescent="0.25">
      <c r="A83" s="20"/>
      <c r="B83" s="21" t="s">
        <v>25</v>
      </c>
      <c r="C83" s="183" t="s">
        <v>26</v>
      </c>
      <c r="D83" s="183"/>
      <c r="E83" s="183"/>
      <c r="F83" s="22" t="s">
        <v>21</v>
      </c>
      <c r="G83" s="17" t="s">
        <v>1615</v>
      </c>
      <c r="H83" s="17"/>
      <c r="I83" s="23">
        <v>1.78</v>
      </c>
      <c r="J83" s="109"/>
      <c r="K83" s="132"/>
      <c r="L83" s="147">
        <v>1.78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2.0688350775678002</v>
      </c>
      <c r="T83" s="2">
        <f t="shared" si="3"/>
        <v>2.0688350775678002</v>
      </c>
    </row>
    <row r="84" spans="1:20" s="2" customFormat="1" ht="22.5" x14ac:dyDescent="0.25">
      <c r="A84" s="20"/>
      <c r="B84" s="21" t="s">
        <v>916</v>
      </c>
      <c r="C84" s="183" t="s">
        <v>917</v>
      </c>
      <c r="D84" s="183"/>
      <c r="E84" s="183"/>
      <c r="F84" s="22" t="s">
        <v>21</v>
      </c>
      <c r="G84" s="17" t="s">
        <v>263</v>
      </c>
      <c r="H84" s="17"/>
      <c r="I84" s="23">
        <v>0.24</v>
      </c>
      <c r="J84" s="109"/>
      <c r="K84" s="132"/>
      <c r="L84" s="147">
        <v>0.24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0.27894405540240003</v>
      </c>
      <c r="T84" s="2">
        <f t="shared" si="3"/>
        <v>0.27894405540240003</v>
      </c>
    </row>
    <row r="85" spans="1:20" s="2" customFormat="1" ht="22.5" x14ac:dyDescent="0.25">
      <c r="A85" s="20"/>
      <c r="B85" s="21" t="s">
        <v>918</v>
      </c>
      <c r="C85" s="183" t="s">
        <v>919</v>
      </c>
      <c r="D85" s="183"/>
      <c r="E85" s="183"/>
      <c r="F85" s="22" t="s">
        <v>21</v>
      </c>
      <c r="G85" s="17" t="s">
        <v>1623</v>
      </c>
      <c r="H85" s="17"/>
      <c r="I85" s="23">
        <v>2.38</v>
      </c>
      <c r="J85" s="109"/>
      <c r="K85" s="132"/>
      <c r="L85" s="147">
        <v>2.38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2.7661952160737999</v>
      </c>
      <c r="T85" s="2">
        <f t="shared" si="3"/>
        <v>2.7661952160737999</v>
      </c>
    </row>
    <row r="86" spans="1:20" s="2" customFormat="1" ht="22.5" x14ac:dyDescent="0.25">
      <c r="A86" s="20"/>
      <c r="B86" s="21" t="s">
        <v>871</v>
      </c>
      <c r="C86" s="183" t="s">
        <v>872</v>
      </c>
      <c r="D86" s="183"/>
      <c r="E86" s="183"/>
      <c r="F86" s="22" t="s">
        <v>216</v>
      </c>
      <c r="G86" s="17" t="s">
        <v>1624</v>
      </c>
      <c r="H86" s="17"/>
      <c r="I86" s="23">
        <v>2.15</v>
      </c>
      <c r="J86" s="109"/>
      <c r="K86" s="132"/>
      <c r="L86" s="147">
        <v>2.15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2.4988738296465001</v>
      </c>
      <c r="T86" s="2">
        <f t="shared" si="3"/>
        <v>2.4988738296465001</v>
      </c>
    </row>
    <row r="87" spans="1:20" s="2" customFormat="1" ht="22.5" x14ac:dyDescent="0.25">
      <c r="A87" s="20"/>
      <c r="B87" s="21" t="s">
        <v>922</v>
      </c>
      <c r="C87" s="183" t="s">
        <v>923</v>
      </c>
      <c r="D87" s="183"/>
      <c r="E87" s="183"/>
      <c r="F87" s="22" t="s">
        <v>216</v>
      </c>
      <c r="G87" s="17" t="s">
        <v>1625</v>
      </c>
      <c r="H87" s="17"/>
      <c r="I87" s="23">
        <v>7.13</v>
      </c>
      <c r="J87" s="109"/>
      <c r="K87" s="132"/>
      <c r="L87" s="147">
        <v>7.13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8.2869629792463009</v>
      </c>
      <c r="T87" s="2">
        <f t="shared" si="3"/>
        <v>8.2869629792463009</v>
      </c>
    </row>
    <row r="88" spans="1:20" s="2" customFormat="1" ht="22.5" x14ac:dyDescent="0.25">
      <c r="A88" s="20"/>
      <c r="B88" s="21" t="s">
        <v>925</v>
      </c>
      <c r="C88" s="183" t="s">
        <v>926</v>
      </c>
      <c r="D88" s="183"/>
      <c r="E88" s="183"/>
      <c r="F88" s="22" t="s">
        <v>71</v>
      </c>
      <c r="G88" s="17" t="s">
        <v>136</v>
      </c>
      <c r="H88" s="17"/>
      <c r="I88" s="23">
        <v>41.33</v>
      </c>
      <c r="J88" s="109"/>
      <c r="K88" s="132"/>
      <c r="L88" s="147">
        <v>41.33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48.036490874088301</v>
      </c>
      <c r="T88" s="2">
        <f t="shared" si="3"/>
        <v>48.036490874088301</v>
      </c>
    </row>
    <row r="89" spans="1:20" s="2" customFormat="1" ht="22.5" x14ac:dyDescent="0.25">
      <c r="A89" s="20"/>
      <c r="B89" s="21" t="s">
        <v>928</v>
      </c>
      <c r="C89" s="183" t="s">
        <v>929</v>
      </c>
      <c r="D89" s="183"/>
      <c r="E89" s="183"/>
      <c r="F89" s="22" t="s">
        <v>930</v>
      </c>
      <c r="G89" s="17" t="s">
        <v>22</v>
      </c>
      <c r="H89" s="17"/>
      <c r="I89" s="23">
        <v>6.94</v>
      </c>
      <c r="J89" s="109"/>
      <c r="K89" s="132"/>
      <c r="L89" s="147">
        <v>6.94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8.0661322687194001</v>
      </c>
      <c r="T89" s="2">
        <f t="shared" si="3"/>
        <v>8.0661322687194001</v>
      </c>
    </row>
    <row r="90" spans="1:20" s="2" customFormat="1" ht="22.5" x14ac:dyDescent="0.25">
      <c r="A90" s="20"/>
      <c r="B90" s="21" t="s">
        <v>932</v>
      </c>
      <c r="C90" s="183" t="s">
        <v>933</v>
      </c>
      <c r="D90" s="183"/>
      <c r="E90" s="183"/>
      <c r="F90" s="22" t="s">
        <v>21</v>
      </c>
      <c r="G90" s="17" t="s">
        <v>1621</v>
      </c>
      <c r="H90" s="17"/>
      <c r="I90" s="23">
        <v>0.49</v>
      </c>
      <c r="J90" s="109"/>
      <c r="K90" s="132"/>
      <c r="L90" s="147">
        <v>0.49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0.56951077977989994</v>
      </c>
      <c r="T90" s="2">
        <f t="shared" si="3"/>
        <v>0.56951077977989994</v>
      </c>
    </row>
    <row r="91" spans="1:20" s="2" customFormat="1" ht="22.5" x14ac:dyDescent="0.25">
      <c r="A91" s="20"/>
      <c r="B91" s="21" t="s">
        <v>28</v>
      </c>
      <c r="C91" s="183" t="s">
        <v>29</v>
      </c>
      <c r="D91" s="183"/>
      <c r="E91" s="183"/>
      <c r="F91" s="22" t="s">
        <v>30</v>
      </c>
      <c r="G91" s="17" t="s">
        <v>1626</v>
      </c>
      <c r="H91" s="17"/>
      <c r="I91" s="23">
        <v>1.3</v>
      </c>
      <c r="J91" s="109"/>
      <c r="K91" s="132"/>
      <c r="L91" s="147">
        <v>1.3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1.510946966763</v>
      </c>
      <c r="T91" s="2">
        <f t="shared" si="3"/>
        <v>1.510946966763</v>
      </c>
    </row>
    <row r="92" spans="1:20" s="2" customFormat="1" ht="15" x14ac:dyDescent="0.25">
      <c r="A92" s="209" t="s">
        <v>4495</v>
      </c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1"/>
      <c r="M92" s="122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s="2" customFormat="1" ht="15" x14ac:dyDescent="0.25">
      <c r="A93" s="206" t="s">
        <v>6159</v>
      </c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8"/>
      <c r="M93" s="12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10" t="s">
        <v>6107</v>
      </c>
      <c r="B94" s="11" t="s">
        <v>6146</v>
      </c>
      <c r="C94" s="182" t="s">
        <v>4498</v>
      </c>
      <c r="D94" s="182"/>
      <c r="E94" s="182"/>
      <c r="F94" s="10" t="s">
        <v>880</v>
      </c>
      <c r="G94" s="12">
        <v>1</v>
      </c>
      <c r="H94" s="12"/>
      <c r="I94" s="13">
        <v>64427.81</v>
      </c>
      <c r="J94" s="72"/>
      <c r="K94" s="131"/>
      <c r="L94" s="72"/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74882.3108420637</v>
      </c>
      <c r="T94" s="2">
        <f t="shared" si="3"/>
        <v>0</v>
      </c>
    </row>
    <row r="95" spans="1:20" s="2" customFormat="1" ht="22.5" x14ac:dyDescent="0.25">
      <c r="A95" s="10" t="s">
        <v>103</v>
      </c>
      <c r="B95" s="11" t="s">
        <v>881</v>
      </c>
      <c r="C95" s="182" t="s">
        <v>6160</v>
      </c>
      <c r="D95" s="182"/>
      <c r="E95" s="182"/>
      <c r="F95" s="10" t="s">
        <v>883</v>
      </c>
      <c r="G95" s="12">
        <v>2</v>
      </c>
      <c r="H95" s="12"/>
      <c r="I95" s="13">
        <v>7848.44</v>
      </c>
      <c r="J95" s="72"/>
      <c r="K95" s="131"/>
      <c r="L95" s="72">
        <v>217.54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9121.9820090933808</v>
      </c>
      <c r="T95" s="2">
        <f t="shared" si="3"/>
        <v>252.839540884325</v>
      </c>
    </row>
    <row r="96" spans="1:20" s="2" customFormat="1" ht="15" x14ac:dyDescent="0.25">
      <c r="A96" s="14"/>
      <c r="B96" s="15"/>
      <c r="C96" s="15"/>
      <c r="D96" s="15"/>
      <c r="E96" s="16" t="s">
        <v>18</v>
      </c>
      <c r="F96" s="16"/>
      <c r="G96" s="17"/>
      <c r="H96" s="17"/>
      <c r="I96" s="18">
        <v>22201.31</v>
      </c>
      <c r="J96" s="114"/>
      <c r="K96" s="138"/>
      <c r="L96" s="151"/>
      <c r="M96" s="19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25803.847694357701</v>
      </c>
      <c r="T96" s="2">
        <f t="shared" si="3"/>
        <v>0</v>
      </c>
    </row>
    <row r="97" spans="1:20" s="2" customFormat="1" ht="22.5" x14ac:dyDescent="0.25">
      <c r="A97" s="20"/>
      <c r="B97" s="21" t="s">
        <v>884</v>
      </c>
      <c r="C97" s="183" t="s">
        <v>885</v>
      </c>
      <c r="D97" s="183"/>
      <c r="E97" s="183"/>
      <c r="F97" s="22" t="s">
        <v>71</v>
      </c>
      <c r="G97" s="17" t="s">
        <v>1531</v>
      </c>
      <c r="H97" s="17"/>
      <c r="I97" s="23">
        <v>25.12</v>
      </c>
      <c r="J97" s="109"/>
      <c r="K97" s="132"/>
      <c r="L97" s="147">
        <v>25.12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29.196144465451201</v>
      </c>
      <c r="T97" s="2">
        <f t="shared" si="3"/>
        <v>29.196144465451201</v>
      </c>
    </row>
    <row r="98" spans="1:20" s="2" customFormat="1" ht="22.5" x14ac:dyDescent="0.25">
      <c r="A98" s="25" t="s">
        <v>76</v>
      </c>
      <c r="B98" s="26" t="s">
        <v>887</v>
      </c>
      <c r="C98" s="186" t="s">
        <v>888</v>
      </c>
      <c r="D98" s="186"/>
      <c r="E98" s="186"/>
      <c r="F98" s="27" t="s">
        <v>79</v>
      </c>
      <c r="G98" s="28" t="s">
        <v>91</v>
      </c>
      <c r="H98" s="28"/>
      <c r="I98" s="29">
        <v>0</v>
      </c>
      <c r="J98" s="110"/>
      <c r="K98" s="133"/>
      <c r="L98" s="148">
        <v>0</v>
      </c>
      <c r="M98" s="30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:20" s="2" customFormat="1" ht="15" x14ac:dyDescent="0.25">
      <c r="A99" s="10" t="s">
        <v>106</v>
      </c>
      <c r="B99" s="11" t="s">
        <v>1715</v>
      </c>
      <c r="C99" s="182" t="s">
        <v>6161</v>
      </c>
      <c r="D99" s="182"/>
      <c r="E99" s="182"/>
      <c r="F99" s="10" t="s">
        <v>1717</v>
      </c>
      <c r="G99" s="12">
        <v>2</v>
      </c>
      <c r="H99" s="12"/>
      <c r="I99" s="13">
        <v>1524.71</v>
      </c>
      <c r="J99" s="72"/>
      <c r="K99" s="131"/>
      <c r="L99" s="72">
        <v>253.56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1772.1199613024701</v>
      </c>
      <c r="T99" s="2">
        <f t="shared" si="3"/>
        <v>294.704394532636</v>
      </c>
    </row>
    <row r="100" spans="1:20" s="2" customFormat="1" ht="15" x14ac:dyDescent="0.25">
      <c r="A100" s="14"/>
      <c r="B100" s="15"/>
      <c r="C100" s="15"/>
      <c r="D100" s="15"/>
      <c r="E100" s="16" t="s">
        <v>18</v>
      </c>
      <c r="F100" s="16"/>
      <c r="G100" s="17"/>
      <c r="H100" s="17"/>
      <c r="I100" s="18">
        <v>3869.82</v>
      </c>
      <c r="J100" s="114"/>
      <c r="K100" s="138"/>
      <c r="L100" s="151"/>
      <c r="M100" s="19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4497.7636853221502</v>
      </c>
      <c r="T100" s="2">
        <f t="shared" si="3"/>
        <v>0</v>
      </c>
    </row>
    <row r="101" spans="1:20" s="2" customFormat="1" ht="22.5" x14ac:dyDescent="0.25">
      <c r="A101" s="20"/>
      <c r="B101" s="21" t="s">
        <v>41</v>
      </c>
      <c r="C101" s="183" t="s">
        <v>42</v>
      </c>
      <c r="D101" s="183"/>
      <c r="E101" s="183"/>
      <c r="F101" s="22" t="s">
        <v>21</v>
      </c>
      <c r="G101" s="17" t="s">
        <v>1718</v>
      </c>
      <c r="H101" s="17"/>
      <c r="I101" s="23">
        <v>23.03</v>
      </c>
      <c r="J101" s="109"/>
      <c r="K101" s="132"/>
      <c r="L101" s="147">
        <v>23.03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26.767006649655301</v>
      </c>
      <c r="T101" s="2">
        <f t="shared" si="3"/>
        <v>26.767006649655301</v>
      </c>
    </row>
    <row r="102" spans="1:20" s="2" customFormat="1" ht="22.5" x14ac:dyDescent="0.25">
      <c r="A102" s="20"/>
      <c r="B102" s="21" t="s">
        <v>778</v>
      </c>
      <c r="C102" s="183" t="s">
        <v>24</v>
      </c>
      <c r="D102" s="183"/>
      <c r="E102" s="183"/>
      <c r="F102" s="22" t="s">
        <v>71</v>
      </c>
      <c r="G102" s="17" t="s">
        <v>950</v>
      </c>
      <c r="H102" s="17"/>
      <c r="I102" s="23">
        <v>6.25</v>
      </c>
      <c r="J102" s="109"/>
      <c r="K102" s="132"/>
      <c r="L102" s="147">
        <v>6.25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7.2641681094374997</v>
      </c>
      <c r="T102" s="2">
        <f t="shared" si="3"/>
        <v>7.2641681094374997</v>
      </c>
    </row>
    <row r="103" spans="1:20" s="2" customFormat="1" ht="22.5" x14ac:dyDescent="0.25">
      <c r="A103" s="25" t="s">
        <v>76</v>
      </c>
      <c r="B103" s="26" t="s">
        <v>1719</v>
      </c>
      <c r="C103" s="186" t="s">
        <v>1720</v>
      </c>
      <c r="D103" s="186"/>
      <c r="E103" s="186"/>
      <c r="F103" s="27" t="s">
        <v>79</v>
      </c>
      <c r="G103" s="28" t="s">
        <v>91</v>
      </c>
      <c r="H103" s="28"/>
      <c r="I103" s="29">
        <v>0</v>
      </c>
      <c r="J103" s="110"/>
      <c r="K103" s="133"/>
      <c r="L103" s="148">
        <v>0</v>
      </c>
      <c r="M103" s="30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15" x14ac:dyDescent="0.25">
      <c r="A104" s="206" t="s">
        <v>4506</v>
      </c>
      <c r="B104" s="207"/>
      <c r="C104" s="207"/>
      <c r="D104" s="207"/>
      <c r="E104" s="207"/>
      <c r="F104" s="207"/>
      <c r="G104" s="207"/>
      <c r="H104" s="207"/>
      <c r="I104" s="207"/>
      <c r="J104" s="207"/>
      <c r="K104" s="207"/>
      <c r="L104" s="208"/>
      <c r="M104" s="123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15" x14ac:dyDescent="0.25">
      <c r="A105" s="10" t="s">
        <v>108</v>
      </c>
      <c r="B105" s="11" t="s">
        <v>1581</v>
      </c>
      <c r="C105" s="182" t="s">
        <v>1582</v>
      </c>
      <c r="D105" s="182"/>
      <c r="E105" s="182"/>
      <c r="F105" s="10" t="s">
        <v>216</v>
      </c>
      <c r="G105" s="31">
        <v>0.02</v>
      </c>
      <c r="H105" s="31"/>
      <c r="I105" s="13">
        <v>815.77</v>
      </c>
      <c r="J105" s="72"/>
      <c r="K105" s="131"/>
      <c r="L105" s="72">
        <v>39.9</v>
      </c>
      <c r="M105" s="13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948.14246698173304</v>
      </c>
      <c r="T105" s="2">
        <f t="shared" si="3"/>
        <v>46.374449210648997</v>
      </c>
    </row>
    <row r="106" spans="1:20" s="2" customFormat="1" ht="15" x14ac:dyDescent="0.25">
      <c r="A106" s="14"/>
      <c r="B106" s="15"/>
      <c r="C106" s="15"/>
      <c r="D106" s="15"/>
      <c r="E106" s="16" t="s">
        <v>18</v>
      </c>
      <c r="F106" s="16"/>
      <c r="G106" s="17"/>
      <c r="H106" s="17"/>
      <c r="I106" s="18">
        <v>1948.46</v>
      </c>
      <c r="J106" s="114"/>
      <c r="K106" s="138"/>
      <c r="L106" s="151"/>
      <c r="M106" s="19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2264.6305591223299</v>
      </c>
      <c r="T106" s="2">
        <f t="shared" si="3"/>
        <v>0</v>
      </c>
    </row>
    <row r="107" spans="1:20" s="2" customFormat="1" ht="22.5" x14ac:dyDescent="0.25">
      <c r="A107" s="20"/>
      <c r="B107" s="21" t="s">
        <v>1583</v>
      </c>
      <c r="C107" s="183" t="s">
        <v>1584</v>
      </c>
      <c r="D107" s="183"/>
      <c r="E107" s="183"/>
      <c r="F107" s="22" t="s">
        <v>71</v>
      </c>
      <c r="G107" s="17" t="s">
        <v>1585</v>
      </c>
      <c r="H107" s="17"/>
      <c r="I107" s="23">
        <v>1.46</v>
      </c>
      <c r="J107" s="109"/>
      <c r="K107" s="132"/>
      <c r="L107" s="147">
        <v>1.46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1.6969096703646001</v>
      </c>
      <c r="T107" s="2">
        <f t="shared" si="3"/>
        <v>1.6969096703646001</v>
      </c>
    </row>
    <row r="108" spans="1:20" s="2" customFormat="1" ht="22.5" x14ac:dyDescent="0.25">
      <c r="A108" s="20"/>
      <c r="B108" s="21" t="s">
        <v>19</v>
      </c>
      <c r="C108" s="183" t="s">
        <v>20</v>
      </c>
      <c r="D108" s="183"/>
      <c r="E108" s="183"/>
      <c r="F108" s="22" t="s">
        <v>21</v>
      </c>
      <c r="G108" s="17" t="s">
        <v>1586</v>
      </c>
      <c r="H108" s="17"/>
      <c r="I108" s="23">
        <v>0.01</v>
      </c>
      <c r="J108" s="109"/>
      <c r="K108" s="132"/>
      <c r="L108" s="147">
        <v>0.01</v>
      </c>
      <c r="M108" s="24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1.16226689751E-2</v>
      </c>
      <c r="T108" s="2">
        <f t="shared" si="3"/>
        <v>1.16226689751E-2</v>
      </c>
    </row>
    <row r="109" spans="1:20" s="2" customFormat="1" ht="22.5" x14ac:dyDescent="0.25">
      <c r="A109" s="20"/>
      <c r="B109" s="21" t="s">
        <v>23</v>
      </c>
      <c r="C109" s="183" t="s">
        <v>24</v>
      </c>
      <c r="D109" s="183"/>
      <c r="E109" s="183"/>
      <c r="F109" s="22" t="s">
        <v>21</v>
      </c>
      <c r="G109" s="17" t="s">
        <v>1587</v>
      </c>
      <c r="H109" s="17"/>
      <c r="I109" s="23">
        <v>1.1100000000000001</v>
      </c>
      <c r="J109" s="109"/>
      <c r="K109" s="132"/>
      <c r="L109" s="147">
        <v>1.1100000000000001</v>
      </c>
      <c r="M109" s="24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1.2901162562360999</v>
      </c>
      <c r="T109" s="2">
        <f t="shared" si="3"/>
        <v>1.2901162562360999</v>
      </c>
    </row>
    <row r="110" spans="1:20" s="2" customFormat="1" ht="22.5" x14ac:dyDescent="0.25">
      <c r="A110" s="20"/>
      <c r="B110" s="21" t="s">
        <v>1588</v>
      </c>
      <c r="C110" s="183" t="s">
        <v>1589</v>
      </c>
      <c r="D110" s="183"/>
      <c r="E110" s="183"/>
      <c r="F110" s="22" t="s">
        <v>71</v>
      </c>
      <c r="G110" s="17" t="s">
        <v>1590</v>
      </c>
      <c r="H110" s="17"/>
      <c r="I110" s="23">
        <v>1.58</v>
      </c>
      <c r="J110" s="109"/>
      <c r="K110" s="132"/>
      <c r="L110" s="147">
        <v>1.58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1.8363816980658001</v>
      </c>
      <c r="T110" s="2">
        <f t="shared" si="3"/>
        <v>1.8363816980658001</v>
      </c>
    </row>
    <row r="111" spans="1:20" s="2" customFormat="1" ht="22.5" x14ac:dyDescent="0.25">
      <c r="A111" s="20"/>
      <c r="B111" s="21" t="s">
        <v>28</v>
      </c>
      <c r="C111" s="183" t="s">
        <v>29</v>
      </c>
      <c r="D111" s="183"/>
      <c r="E111" s="183"/>
      <c r="F111" s="22" t="s">
        <v>30</v>
      </c>
      <c r="G111" s="17" t="s">
        <v>1591</v>
      </c>
      <c r="H111" s="17"/>
      <c r="I111" s="23">
        <v>0.46</v>
      </c>
      <c r="J111" s="109"/>
      <c r="K111" s="132"/>
      <c r="L111" s="147">
        <v>0.46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0.53464277285460005</v>
      </c>
      <c r="T111" s="2">
        <f t="shared" si="3"/>
        <v>0.53464277285460005</v>
      </c>
    </row>
    <row r="112" spans="1:20" s="2" customFormat="1" ht="15" x14ac:dyDescent="0.25">
      <c r="A112" s="209" t="s">
        <v>3713</v>
      </c>
      <c r="B112" s="210"/>
      <c r="C112" s="210"/>
      <c r="D112" s="210"/>
      <c r="E112" s="210"/>
      <c r="F112" s="210"/>
      <c r="G112" s="210"/>
      <c r="H112" s="210"/>
      <c r="I112" s="210"/>
      <c r="J112" s="210"/>
      <c r="K112" s="210"/>
      <c r="L112" s="211"/>
      <c r="M112" s="122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:20" s="2" customFormat="1" ht="22.5" x14ac:dyDescent="0.25">
      <c r="A113" s="10" t="s">
        <v>110</v>
      </c>
      <c r="B113" s="11" t="s">
        <v>3716</v>
      </c>
      <c r="C113" s="182" t="s">
        <v>3717</v>
      </c>
      <c r="D113" s="182"/>
      <c r="E113" s="182"/>
      <c r="F113" s="10" t="s">
        <v>3718</v>
      </c>
      <c r="G113" s="12">
        <v>2</v>
      </c>
      <c r="H113" s="12"/>
      <c r="I113" s="13">
        <v>8067.67</v>
      </c>
      <c r="J113" s="72"/>
      <c r="K113" s="131"/>
      <c r="L113" s="72">
        <v>225.51</v>
      </c>
      <c r="M113" s="1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70" si="4">I113*N113*O113*P113*Q113*R113</f>
        <v>9376.7857810344995</v>
      </c>
      <c r="T113" s="2">
        <f t="shared" ref="T113:T170" si="5">L113*N113*O113*P113*Q113*R113</f>
        <v>262.10280805747999</v>
      </c>
    </row>
    <row r="114" spans="1:20" s="2" customFormat="1" ht="15" x14ac:dyDescent="0.25">
      <c r="A114" s="14"/>
      <c r="B114" s="15"/>
      <c r="C114" s="15"/>
      <c r="D114" s="15"/>
      <c r="E114" s="16" t="s">
        <v>18</v>
      </c>
      <c r="F114" s="16"/>
      <c r="G114" s="17"/>
      <c r="H114" s="17"/>
      <c r="I114" s="18">
        <v>22265.79</v>
      </c>
      <c r="J114" s="114"/>
      <c r="K114" s="138"/>
      <c r="L114" s="151"/>
      <c r="M114" s="19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25878.7906639092</v>
      </c>
      <c r="T114" s="2">
        <f t="shared" si="5"/>
        <v>0</v>
      </c>
    </row>
    <row r="115" spans="1:20" s="2" customFormat="1" ht="22.5" x14ac:dyDescent="0.25">
      <c r="A115" s="20"/>
      <c r="B115" s="21" t="s">
        <v>3719</v>
      </c>
      <c r="C115" s="183" t="s">
        <v>3720</v>
      </c>
      <c r="D115" s="183"/>
      <c r="E115" s="183"/>
      <c r="F115" s="22" t="s">
        <v>71</v>
      </c>
      <c r="G115" s="17" t="s">
        <v>3721</v>
      </c>
      <c r="H115" s="17"/>
      <c r="I115" s="23">
        <v>3.03</v>
      </c>
      <c r="J115" s="109"/>
      <c r="K115" s="132"/>
      <c r="L115" s="147">
        <v>3.03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3.5216686994552999</v>
      </c>
      <c r="T115" s="2">
        <f t="shared" si="5"/>
        <v>3.5216686994552999</v>
      </c>
    </row>
    <row r="116" spans="1:20" s="2" customFormat="1" ht="22.5" x14ac:dyDescent="0.25">
      <c r="A116" s="20"/>
      <c r="B116" s="21" t="s">
        <v>3722</v>
      </c>
      <c r="C116" s="183" t="s">
        <v>3723</v>
      </c>
      <c r="D116" s="183"/>
      <c r="E116" s="183"/>
      <c r="F116" s="22" t="s">
        <v>21</v>
      </c>
      <c r="G116" s="17" t="s">
        <v>3724</v>
      </c>
      <c r="H116" s="17"/>
      <c r="I116" s="23">
        <v>0.43</v>
      </c>
      <c r="J116" s="109"/>
      <c r="K116" s="132"/>
      <c r="L116" s="147">
        <v>0.43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0.49977476592929998</v>
      </c>
      <c r="T116" s="2">
        <f t="shared" si="5"/>
        <v>0.49977476592929998</v>
      </c>
    </row>
    <row r="117" spans="1:20" s="2" customFormat="1" ht="22.5" x14ac:dyDescent="0.25">
      <c r="A117" s="20"/>
      <c r="B117" s="21" t="s">
        <v>3725</v>
      </c>
      <c r="C117" s="183" t="s">
        <v>3726</v>
      </c>
      <c r="D117" s="183"/>
      <c r="E117" s="183"/>
      <c r="F117" s="22" t="s">
        <v>135</v>
      </c>
      <c r="G117" s="17" t="s">
        <v>3727</v>
      </c>
      <c r="H117" s="17"/>
      <c r="I117" s="23">
        <v>1.93</v>
      </c>
      <c r="J117" s="109"/>
      <c r="K117" s="132"/>
      <c r="L117" s="147">
        <v>1.93</v>
      </c>
      <c r="M117" s="24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2.2431751121943</v>
      </c>
      <c r="T117" s="2">
        <f t="shared" si="5"/>
        <v>2.2431751121943</v>
      </c>
    </row>
    <row r="118" spans="1:20" s="2" customFormat="1" ht="22.5" x14ac:dyDescent="0.25">
      <c r="A118" s="25" t="s">
        <v>344</v>
      </c>
      <c r="B118" s="26" t="s">
        <v>3728</v>
      </c>
      <c r="C118" s="186" t="s">
        <v>3729</v>
      </c>
      <c r="D118" s="186"/>
      <c r="E118" s="186"/>
      <c r="F118" s="27" t="s">
        <v>21</v>
      </c>
      <c r="G118" s="28" t="s">
        <v>347</v>
      </c>
      <c r="H118" s="28"/>
      <c r="I118" s="29">
        <v>0</v>
      </c>
      <c r="J118" s="110"/>
      <c r="K118" s="133"/>
      <c r="L118" s="148">
        <v>0</v>
      </c>
      <c r="M118" s="30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s="2" customFormat="1" ht="22.5" x14ac:dyDescent="0.25">
      <c r="A119" s="20"/>
      <c r="B119" s="21" t="s">
        <v>3730</v>
      </c>
      <c r="C119" s="183" t="s">
        <v>3731</v>
      </c>
      <c r="D119" s="183"/>
      <c r="E119" s="183"/>
      <c r="F119" s="22" t="s">
        <v>79</v>
      </c>
      <c r="G119" s="17" t="s">
        <v>3732</v>
      </c>
      <c r="H119" s="17"/>
      <c r="I119" s="23">
        <v>20.66</v>
      </c>
      <c r="J119" s="109"/>
      <c r="K119" s="132"/>
      <c r="L119" s="147">
        <v>20.66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24.0124341025566</v>
      </c>
      <c r="T119" s="2">
        <f t="shared" si="5"/>
        <v>24.0124341025566</v>
      </c>
    </row>
    <row r="120" spans="1:20" s="2" customFormat="1" ht="22.5" x14ac:dyDescent="0.25">
      <c r="A120" s="25" t="s">
        <v>344</v>
      </c>
      <c r="B120" s="26" t="s">
        <v>3733</v>
      </c>
      <c r="C120" s="186" t="s">
        <v>3734</v>
      </c>
      <c r="D120" s="186"/>
      <c r="E120" s="186"/>
      <c r="F120" s="27" t="s">
        <v>1063</v>
      </c>
      <c r="G120" s="28" t="s">
        <v>347</v>
      </c>
      <c r="H120" s="28"/>
      <c r="I120" s="29">
        <v>0</v>
      </c>
      <c r="J120" s="110"/>
      <c r="K120" s="133"/>
      <c r="L120" s="148">
        <v>0</v>
      </c>
      <c r="M120" s="30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s="2" customFormat="1" ht="22.5" x14ac:dyDescent="0.25">
      <c r="A121" s="25" t="s">
        <v>344</v>
      </c>
      <c r="B121" s="26" t="s">
        <v>3735</v>
      </c>
      <c r="C121" s="186" t="s">
        <v>3736</v>
      </c>
      <c r="D121" s="186"/>
      <c r="E121" s="186"/>
      <c r="F121" s="27" t="s">
        <v>1048</v>
      </c>
      <c r="G121" s="28" t="s">
        <v>347</v>
      </c>
      <c r="H121" s="28"/>
      <c r="I121" s="29">
        <v>0</v>
      </c>
      <c r="J121" s="110"/>
      <c r="K121" s="133"/>
      <c r="L121" s="148">
        <v>0</v>
      </c>
      <c r="M121" s="30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s="2" customFormat="1" ht="22.5" x14ac:dyDescent="0.25">
      <c r="A122" s="25" t="s">
        <v>344</v>
      </c>
      <c r="B122" s="26" t="s">
        <v>3737</v>
      </c>
      <c r="C122" s="186" t="s">
        <v>3738</v>
      </c>
      <c r="D122" s="186"/>
      <c r="E122" s="186"/>
      <c r="F122" s="27" t="s">
        <v>1048</v>
      </c>
      <c r="G122" s="28" t="s">
        <v>347</v>
      </c>
      <c r="H122" s="28"/>
      <c r="I122" s="29">
        <v>0</v>
      </c>
      <c r="J122" s="110"/>
      <c r="K122" s="133"/>
      <c r="L122" s="148">
        <v>0</v>
      </c>
      <c r="M122" s="30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s="2" customFormat="1" ht="22.5" x14ac:dyDescent="0.25">
      <c r="A123" s="25" t="s">
        <v>76</v>
      </c>
      <c r="B123" s="26" t="s">
        <v>3739</v>
      </c>
      <c r="C123" s="186" t="s">
        <v>3740</v>
      </c>
      <c r="D123" s="186"/>
      <c r="E123" s="186"/>
      <c r="F123" s="27" t="s">
        <v>880</v>
      </c>
      <c r="G123" s="28" t="s">
        <v>91</v>
      </c>
      <c r="H123" s="28"/>
      <c r="I123" s="29">
        <v>0</v>
      </c>
      <c r="J123" s="110"/>
      <c r="K123" s="133"/>
      <c r="L123" s="148">
        <v>0</v>
      </c>
      <c r="M123" s="30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s="2" customFormat="1" ht="22.5" x14ac:dyDescent="0.25">
      <c r="A124" s="25" t="s">
        <v>76</v>
      </c>
      <c r="B124" s="26" t="s">
        <v>3741</v>
      </c>
      <c r="C124" s="186" t="s">
        <v>3742</v>
      </c>
      <c r="D124" s="186"/>
      <c r="E124" s="186"/>
      <c r="F124" s="27" t="s">
        <v>880</v>
      </c>
      <c r="G124" s="28" t="s">
        <v>91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22.5" x14ac:dyDescent="0.25">
      <c r="A125" s="25" t="s">
        <v>344</v>
      </c>
      <c r="B125" s="26" t="s">
        <v>3743</v>
      </c>
      <c r="C125" s="186" t="s">
        <v>3744</v>
      </c>
      <c r="D125" s="186"/>
      <c r="E125" s="186"/>
      <c r="F125" s="27" t="s">
        <v>3745</v>
      </c>
      <c r="G125" s="28" t="s">
        <v>347</v>
      </c>
      <c r="H125" s="28"/>
      <c r="I125" s="29">
        <v>0</v>
      </c>
      <c r="J125" s="110"/>
      <c r="K125" s="133"/>
      <c r="L125" s="148">
        <v>0</v>
      </c>
      <c r="M125" s="30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s="2" customFormat="1" ht="22.5" x14ac:dyDescent="0.25">
      <c r="A126" s="25" t="s">
        <v>344</v>
      </c>
      <c r="B126" s="26" t="s">
        <v>3746</v>
      </c>
      <c r="C126" s="186" t="s">
        <v>3747</v>
      </c>
      <c r="D126" s="186"/>
      <c r="E126" s="186"/>
      <c r="F126" s="27" t="s">
        <v>165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10" t="s">
        <v>4914</v>
      </c>
      <c r="B127" s="11" t="s">
        <v>6162</v>
      </c>
      <c r="C127" s="182" t="s">
        <v>6030</v>
      </c>
      <c r="D127" s="182"/>
      <c r="E127" s="182"/>
      <c r="F127" s="10" t="s">
        <v>35</v>
      </c>
      <c r="G127" s="12">
        <v>2</v>
      </c>
      <c r="H127" s="12"/>
      <c r="I127" s="13">
        <v>175760.96</v>
      </c>
      <c r="J127" s="72"/>
      <c r="K127" s="131"/>
      <c r="L127" s="72"/>
      <c r="M127" s="13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204281.14568257899</v>
      </c>
      <c r="T127" s="2">
        <f t="shared" si="5"/>
        <v>0</v>
      </c>
    </row>
    <row r="128" spans="1:20" s="2" customFormat="1" ht="22.5" x14ac:dyDescent="0.25">
      <c r="A128" s="10" t="s">
        <v>117</v>
      </c>
      <c r="B128" s="11" t="s">
        <v>6034</v>
      </c>
      <c r="C128" s="182" t="s">
        <v>3799</v>
      </c>
      <c r="D128" s="182"/>
      <c r="E128" s="182"/>
      <c r="F128" s="10" t="s">
        <v>165</v>
      </c>
      <c r="G128" s="12">
        <v>10</v>
      </c>
      <c r="H128" s="12"/>
      <c r="I128" s="13">
        <v>1199.4100000000001</v>
      </c>
      <c r="J128" s="72"/>
      <c r="K128" s="131"/>
      <c r="L128" s="72">
        <v>1199.4100000000001</v>
      </c>
      <c r="M128" s="13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1394.0345395424699</v>
      </c>
      <c r="T128" s="2">
        <f t="shared" si="5"/>
        <v>1394.0345395424699</v>
      </c>
    </row>
    <row r="129" spans="1:20" s="2" customFormat="1" ht="22.5" x14ac:dyDescent="0.25">
      <c r="A129" s="10" t="s">
        <v>119</v>
      </c>
      <c r="B129" s="11" t="s">
        <v>6034</v>
      </c>
      <c r="C129" s="182" t="s">
        <v>3804</v>
      </c>
      <c r="D129" s="182"/>
      <c r="E129" s="182"/>
      <c r="F129" s="10" t="s">
        <v>165</v>
      </c>
      <c r="G129" s="12">
        <v>10</v>
      </c>
      <c r="H129" s="12"/>
      <c r="I129" s="13">
        <v>2341.66</v>
      </c>
      <c r="J129" s="72"/>
      <c r="K129" s="131"/>
      <c r="L129" s="72">
        <v>2341.66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2721.63390322327</v>
      </c>
      <c r="T129" s="2">
        <f t="shared" si="5"/>
        <v>2721.63390322327</v>
      </c>
    </row>
    <row r="130" spans="1:20" s="2" customFormat="1" ht="22.5" x14ac:dyDescent="0.25">
      <c r="A130" s="10" t="s">
        <v>121</v>
      </c>
      <c r="B130" s="11" t="s">
        <v>6035</v>
      </c>
      <c r="C130" s="182" t="s">
        <v>3816</v>
      </c>
      <c r="D130" s="182"/>
      <c r="E130" s="182"/>
      <c r="F130" s="10" t="s">
        <v>165</v>
      </c>
      <c r="G130" s="12">
        <v>12</v>
      </c>
      <c r="H130" s="12"/>
      <c r="I130" s="13">
        <v>90.41</v>
      </c>
      <c r="J130" s="72"/>
      <c r="K130" s="131"/>
      <c r="L130" s="72">
        <v>90.41</v>
      </c>
      <c r="M130" s="1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105.080550203879</v>
      </c>
      <c r="T130" s="2">
        <f t="shared" si="5"/>
        <v>105.080550203879</v>
      </c>
    </row>
    <row r="131" spans="1:20" s="2" customFormat="1" ht="22.5" x14ac:dyDescent="0.25">
      <c r="A131" s="10" t="s">
        <v>122</v>
      </c>
      <c r="B131" s="11" t="s">
        <v>6035</v>
      </c>
      <c r="C131" s="182" t="s">
        <v>3818</v>
      </c>
      <c r="D131" s="182"/>
      <c r="E131" s="182"/>
      <c r="F131" s="10" t="s">
        <v>165</v>
      </c>
      <c r="G131" s="12">
        <v>12</v>
      </c>
      <c r="H131" s="12"/>
      <c r="I131" s="13">
        <v>143.41</v>
      </c>
      <c r="J131" s="72"/>
      <c r="K131" s="131"/>
      <c r="L131" s="72">
        <v>143.41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166.680695771909</v>
      </c>
      <c r="T131" s="2">
        <f t="shared" si="5"/>
        <v>166.680695771909</v>
      </c>
    </row>
    <row r="132" spans="1:20" s="2" customFormat="1" ht="22.5" x14ac:dyDescent="0.25">
      <c r="A132" s="10" t="s">
        <v>125</v>
      </c>
      <c r="B132" s="11" t="s">
        <v>6042</v>
      </c>
      <c r="C132" s="182" t="s">
        <v>6163</v>
      </c>
      <c r="D132" s="182"/>
      <c r="E132" s="182"/>
      <c r="F132" s="10" t="s">
        <v>35</v>
      </c>
      <c r="G132" s="12">
        <v>1</v>
      </c>
      <c r="H132" s="12"/>
      <c r="I132" s="13">
        <v>18473.86</v>
      </c>
      <c r="J132" s="72"/>
      <c r="K132" s="131"/>
      <c r="L132" s="72">
        <v>18473.86</v>
      </c>
      <c r="M132" s="13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21471.555947234101</v>
      </c>
      <c r="T132" s="2">
        <f t="shared" si="5"/>
        <v>21471.555947234101</v>
      </c>
    </row>
    <row r="133" spans="1:20" s="2" customFormat="1" ht="22.5" x14ac:dyDescent="0.25">
      <c r="A133" s="10" t="s">
        <v>137</v>
      </c>
      <c r="B133" s="11" t="s">
        <v>6164</v>
      </c>
      <c r="C133" s="182" t="s">
        <v>6138</v>
      </c>
      <c r="D133" s="182"/>
      <c r="E133" s="182"/>
      <c r="F133" s="10" t="s">
        <v>880</v>
      </c>
      <c r="G133" s="12">
        <v>2</v>
      </c>
      <c r="H133" s="12"/>
      <c r="I133" s="13">
        <v>872.06</v>
      </c>
      <c r="J133" s="72"/>
      <c r="K133" s="131"/>
      <c r="L133" s="72">
        <v>872.06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1013.56647064257</v>
      </c>
      <c r="T133" s="2">
        <f t="shared" si="5"/>
        <v>1013.56647064257</v>
      </c>
    </row>
    <row r="134" spans="1:20" s="2" customFormat="1" ht="15" x14ac:dyDescent="0.25">
      <c r="A134" s="209" t="s">
        <v>959</v>
      </c>
      <c r="B134" s="210"/>
      <c r="C134" s="210"/>
      <c r="D134" s="210"/>
      <c r="E134" s="210"/>
      <c r="F134" s="210"/>
      <c r="G134" s="210"/>
      <c r="H134" s="210"/>
      <c r="I134" s="210"/>
      <c r="J134" s="210"/>
      <c r="K134" s="210"/>
      <c r="L134" s="211"/>
      <c r="M134" s="122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:20" s="2" customFormat="1" ht="56.25" x14ac:dyDescent="0.25">
      <c r="A135" s="10" t="s">
        <v>140</v>
      </c>
      <c r="B135" s="11" t="s">
        <v>2181</v>
      </c>
      <c r="C135" s="182" t="s">
        <v>2182</v>
      </c>
      <c r="D135" s="182"/>
      <c r="E135" s="182"/>
      <c r="F135" s="10" t="s">
        <v>808</v>
      </c>
      <c r="G135" s="33">
        <v>0.1615</v>
      </c>
      <c r="H135" s="33"/>
      <c r="I135" s="13">
        <v>17180.34</v>
      </c>
      <c r="J135" s="72"/>
      <c r="K135" s="131"/>
      <c r="L135" s="72">
        <v>998.79</v>
      </c>
      <c r="M135" s="13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19968.140469966998</v>
      </c>
      <c r="T135" s="2">
        <f t="shared" si="5"/>
        <v>1160.86055456401</v>
      </c>
    </row>
    <row r="136" spans="1:20" s="2" customFormat="1" ht="15" x14ac:dyDescent="0.25">
      <c r="A136" s="14"/>
      <c r="B136" s="15"/>
      <c r="C136" s="15"/>
      <c r="D136" s="15"/>
      <c r="E136" s="16" t="s">
        <v>18</v>
      </c>
      <c r="F136" s="16"/>
      <c r="G136" s="17"/>
      <c r="H136" s="17"/>
      <c r="I136" s="18">
        <v>47683.43</v>
      </c>
      <c r="J136" s="114"/>
      <c r="K136" s="138"/>
      <c r="L136" s="151"/>
      <c r="M136" s="19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55420.872248735199</v>
      </c>
      <c r="T136" s="2">
        <f t="shared" si="5"/>
        <v>0</v>
      </c>
    </row>
    <row r="137" spans="1:20" s="2" customFormat="1" ht="22.5" x14ac:dyDescent="0.25">
      <c r="A137" s="20"/>
      <c r="B137" s="21" t="s">
        <v>809</v>
      </c>
      <c r="C137" s="183" t="s">
        <v>810</v>
      </c>
      <c r="D137" s="183"/>
      <c r="E137" s="183"/>
      <c r="F137" s="22" t="s">
        <v>71</v>
      </c>
      <c r="G137" s="17" t="s">
        <v>6165</v>
      </c>
      <c r="H137" s="17"/>
      <c r="I137" s="23">
        <v>13.16</v>
      </c>
      <c r="J137" s="109"/>
      <c r="K137" s="132"/>
      <c r="L137" s="147">
        <v>13.16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15.2954323712316</v>
      </c>
      <c r="T137" s="2">
        <f t="shared" si="5"/>
        <v>15.2954323712316</v>
      </c>
    </row>
    <row r="138" spans="1:20" s="2" customFormat="1" ht="22.5" x14ac:dyDescent="0.25">
      <c r="A138" s="20"/>
      <c r="B138" s="21" t="s">
        <v>69</v>
      </c>
      <c r="C138" s="183" t="s">
        <v>70</v>
      </c>
      <c r="D138" s="183"/>
      <c r="E138" s="183"/>
      <c r="F138" s="22" t="s">
        <v>71</v>
      </c>
      <c r="G138" s="17" t="s">
        <v>6166</v>
      </c>
      <c r="H138" s="17"/>
      <c r="I138" s="23">
        <v>1.03</v>
      </c>
      <c r="J138" s="109"/>
      <c r="K138" s="132"/>
      <c r="L138" s="147">
        <v>1.03</v>
      </c>
      <c r="M138" s="24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1.1971349044352999</v>
      </c>
      <c r="T138" s="2">
        <f t="shared" si="5"/>
        <v>1.1971349044352999</v>
      </c>
    </row>
    <row r="139" spans="1:20" s="2" customFormat="1" ht="22.5" x14ac:dyDescent="0.25">
      <c r="A139" s="20"/>
      <c r="B139" s="21" t="s">
        <v>41</v>
      </c>
      <c r="C139" s="183" t="s">
        <v>42</v>
      </c>
      <c r="D139" s="183"/>
      <c r="E139" s="183"/>
      <c r="F139" s="22" t="s">
        <v>21</v>
      </c>
      <c r="G139" s="17" t="s">
        <v>6167</v>
      </c>
      <c r="H139" s="17"/>
      <c r="I139" s="23">
        <v>60.47</v>
      </c>
      <c r="J139" s="109"/>
      <c r="K139" s="132"/>
      <c r="L139" s="147">
        <v>60.47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70.282279292429706</v>
      </c>
      <c r="T139" s="2">
        <f t="shared" si="5"/>
        <v>70.282279292429706</v>
      </c>
    </row>
    <row r="140" spans="1:20" s="2" customFormat="1" ht="22.5" x14ac:dyDescent="0.25">
      <c r="A140" s="20"/>
      <c r="B140" s="21" t="s">
        <v>778</v>
      </c>
      <c r="C140" s="183" t="s">
        <v>24</v>
      </c>
      <c r="D140" s="183"/>
      <c r="E140" s="183"/>
      <c r="F140" s="22" t="s">
        <v>71</v>
      </c>
      <c r="G140" s="17" t="s">
        <v>6168</v>
      </c>
      <c r="H140" s="17"/>
      <c r="I140" s="23">
        <v>37.86</v>
      </c>
      <c r="J140" s="109"/>
      <c r="K140" s="132"/>
      <c r="L140" s="147">
        <v>37.86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44.003424739728601</v>
      </c>
      <c r="T140" s="2">
        <f t="shared" si="5"/>
        <v>44.003424739728601</v>
      </c>
    </row>
    <row r="141" spans="1:20" s="2" customFormat="1" ht="22.5" x14ac:dyDescent="0.25">
      <c r="A141" s="25" t="s">
        <v>344</v>
      </c>
      <c r="B141" s="26" t="s">
        <v>815</v>
      </c>
      <c r="C141" s="186" t="s">
        <v>816</v>
      </c>
      <c r="D141" s="186"/>
      <c r="E141" s="186"/>
      <c r="F141" s="27" t="s">
        <v>817</v>
      </c>
      <c r="G141" s="28" t="s">
        <v>347</v>
      </c>
      <c r="H141" s="28"/>
      <c r="I141" s="29">
        <v>0</v>
      </c>
      <c r="J141" s="110"/>
      <c r="K141" s="133"/>
      <c r="L141" s="148">
        <v>0</v>
      </c>
      <c r="M141" s="30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s="2" customFormat="1" ht="22.5" x14ac:dyDescent="0.25">
      <c r="A142" s="25" t="s">
        <v>76</v>
      </c>
      <c r="B142" s="26" t="s">
        <v>818</v>
      </c>
      <c r="C142" s="186" t="s">
        <v>819</v>
      </c>
      <c r="D142" s="186"/>
      <c r="E142" s="186"/>
      <c r="F142" s="27" t="s">
        <v>817</v>
      </c>
      <c r="G142" s="28" t="s">
        <v>6169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25" t="s">
        <v>344</v>
      </c>
      <c r="B143" s="26" t="s">
        <v>821</v>
      </c>
      <c r="C143" s="186" t="s">
        <v>822</v>
      </c>
      <c r="D143" s="186"/>
      <c r="E143" s="186"/>
      <c r="F143" s="27" t="s">
        <v>79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5" t="s">
        <v>344</v>
      </c>
      <c r="B144" s="26" t="s">
        <v>366</v>
      </c>
      <c r="C144" s="186" t="s">
        <v>367</v>
      </c>
      <c r="D144" s="186"/>
      <c r="E144" s="186"/>
      <c r="F144" s="27" t="s">
        <v>21</v>
      </c>
      <c r="G144" s="28" t="s">
        <v>347</v>
      </c>
      <c r="H144" s="28"/>
      <c r="I144" s="29">
        <v>0</v>
      </c>
      <c r="J144" s="110"/>
      <c r="K144" s="133"/>
      <c r="L144" s="148">
        <v>0</v>
      </c>
      <c r="M144" s="30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:20" s="2" customFormat="1" ht="22.5" x14ac:dyDescent="0.25">
      <c r="A145" s="25" t="s">
        <v>344</v>
      </c>
      <c r="B145" s="26" t="s">
        <v>823</v>
      </c>
      <c r="C145" s="186" t="s">
        <v>824</v>
      </c>
      <c r="D145" s="186"/>
      <c r="E145" s="186"/>
      <c r="F145" s="27" t="s">
        <v>79</v>
      </c>
      <c r="G145" s="28" t="s">
        <v>347</v>
      </c>
      <c r="H145" s="28"/>
      <c r="I145" s="29">
        <v>0</v>
      </c>
      <c r="J145" s="110"/>
      <c r="K145" s="133"/>
      <c r="L145" s="148">
        <v>0</v>
      </c>
      <c r="M145" s="3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5" t="s">
        <v>344</v>
      </c>
      <c r="B146" s="26" t="s">
        <v>825</v>
      </c>
      <c r="C146" s="186" t="s">
        <v>826</v>
      </c>
      <c r="D146" s="186"/>
      <c r="E146" s="186"/>
      <c r="F146" s="27" t="s">
        <v>79</v>
      </c>
      <c r="G146" s="28" t="s">
        <v>347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20"/>
      <c r="B147" s="21" t="s">
        <v>784</v>
      </c>
      <c r="C147" s="183" t="s">
        <v>785</v>
      </c>
      <c r="D147" s="183"/>
      <c r="E147" s="183"/>
      <c r="F147" s="22" t="s">
        <v>71</v>
      </c>
      <c r="G147" s="17" t="s">
        <v>6170</v>
      </c>
      <c r="H147" s="17"/>
      <c r="I147" s="23">
        <v>2.81</v>
      </c>
      <c r="J147" s="109"/>
      <c r="K147" s="132"/>
      <c r="L147" s="147">
        <v>2.81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3.2659699820030998</v>
      </c>
      <c r="T147" s="2">
        <f t="shared" si="5"/>
        <v>3.2659699820030998</v>
      </c>
    </row>
    <row r="148" spans="1:20" s="2" customFormat="1" ht="22.5" x14ac:dyDescent="0.25">
      <c r="A148" s="10" t="s">
        <v>147</v>
      </c>
      <c r="B148" s="11" t="s">
        <v>6171</v>
      </c>
      <c r="C148" s="182" t="s">
        <v>2191</v>
      </c>
      <c r="D148" s="182"/>
      <c r="E148" s="182"/>
      <c r="F148" s="10" t="s">
        <v>165</v>
      </c>
      <c r="G148" s="12">
        <v>15</v>
      </c>
      <c r="H148" s="12"/>
      <c r="I148" s="13">
        <v>4403.6099999999997</v>
      </c>
      <c r="J148" s="72"/>
      <c r="K148" s="131"/>
      <c r="L148" s="72">
        <v>4403.6099999999997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5118.1701325440099</v>
      </c>
      <c r="T148" s="2">
        <f t="shared" si="5"/>
        <v>5118.1701325440099</v>
      </c>
    </row>
    <row r="149" spans="1:20" s="2" customFormat="1" ht="22.5" x14ac:dyDescent="0.25">
      <c r="A149" s="10" t="s">
        <v>150</v>
      </c>
      <c r="B149" s="11" t="s">
        <v>6171</v>
      </c>
      <c r="C149" s="182" t="s">
        <v>4558</v>
      </c>
      <c r="D149" s="182"/>
      <c r="E149" s="182"/>
      <c r="F149" s="10" t="s">
        <v>165</v>
      </c>
      <c r="G149" s="12">
        <v>7</v>
      </c>
      <c r="H149" s="12"/>
      <c r="I149" s="13">
        <v>2556.35</v>
      </c>
      <c r="J149" s="72"/>
      <c r="K149" s="131"/>
      <c r="L149" s="72">
        <v>2556.35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2971.1609834496899</v>
      </c>
      <c r="T149" s="2">
        <f t="shared" si="5"/>
        <v>2971.1609834496899</v>
      </c>
    </row>
    <row r="150" spans="1:20" s="2" customFormat="1" ht="22.5" x14ac:dyDescent="0.25">
      <c r="A150" s="10" t="s">
        <v>168</v>
      </c>
      <c r="B150" s="11" t="s">
        <v>6172</v>
      </c>
      <c r="C150" s="182" t="s">
        <v>4559</v>
      </c>
      <c r="D150" s="182"/>
      <c r="E150" s="182"/>
      <c r="F150" s="10" t="s">
        <v>35</v>
      </c>
      <c r="G150" s="12">
        <v>2</v>
      </c>
      <c r="H150" s="12"/>
      <c r="I150" s="13">
        <v>492.93</v>
      </c>
      <c r="J150" s="72"/>
      <c r="K150" s="131"/>
      <c r="L150" s="72">
        <v>492.93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572.91622178960404</v>
      </c>
      <c r="T150" s="2">
        <f t="shared" si="5"/>
        <v>572.91622178960404</v>
      </c>
    </row>
    <row r="151" spans="1:20" s="2" customFormat="1" ht="22.5" x14ac:dyDescent="0.25">
      <c r="A151" s="10" t="s">
        <v>172</v>
      </c>
      <c r="B151" s="11" t="s">
        <v>6172</v>
      </c>
      <c r="C151" s="182" t="s">
        <v>4842</v>
      </c>
      <c r="D151" s="182"/>
      <c r="E151" s="182"/>
      <c r="F151" s="10" t="s">
        <v>35</v>
      </c>
      <c r="G151" s="12">
        <v>1</v>
      </c>
      <c r="H151" s="12"/>
      <c r="I151" s="13">
        <v>186.97</v>
      </c>
      <c r="J151" s="72"/>
      <c r="K151" s="131"/>
      <c r="L151" s="72">
        <v>186.97</v>
      </c>
      <c r="M151" s="13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217.30904182744499</v>
      </c>
      <c r="T151" s="2">
        <f t="shared" si="5"/>
        <v>217.30904182744499</v>
      </c>
    </row>
    <row r="152" spans="1:20" s="2" customFormat="1" ht="22.5" x14ac:dyDescent="0.25">
      <c r="A152" s="10" t="s">
        <v>185</v>
      </c>
      <c r="B152" s="11" t="s">
        <v>6172</v>
      </c>
      <c r="C152" s="182" t="s">
        <v>6173</v>
      </c>
      <c r="D152" s="182"/>
      <c r="E152" s="182"/>
      <c r="F152" s="10" t="s">
        <v>35</v>
      </c>
      <c r="G152" s="12">
        <v>6</v>
      </c>
      <c r="H152" s="12"/>
      <c r="I152" s="13">
        <v>3467.81</v>
      </c>
      <c r="J152" s="72"/>
      <c r="K152" s="131"/>
      <c r="L152" s="72">
        <v>3467.81</v>
      </c>
      <c r="M152" s="13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4030.5207698541499</v>
      </c>
      <c r="T152" s="2">
        <f t="shared" si="5"/>
        <v>4030.5207698541499</v>
      </c>
    </row>
    <row r="153" spans="1:20" s="2" customFormat="1" ht="22.5" x14ac:dyDescent="0.25">
      <c r="A153" s="10" t="s">
        <v>188</v>
      </c>
      <c r="B153" s="11" t="s">
        <v>6172</v>
      </c>
      <c r="C153" s="182" t="s">
        <v>6174</v>
      </c>
      <c r="D153" s="182"/>
      <c r="E153" s="182"/>
      <c r="F153" s="10" t="s">
        <v>35</v>
      </c>
      <c r="G153" s="12">
        <v>2</v>
      </c>
      <c r="H153" s="12"/>
      <c r="I153" s="13">
        <v>1053.92</v>
      </c>
      <c r="J153" s="72"/>
      <c r="K153" s="131"/>
      <c r="L153" s="72">
        <v>1053.92</v>
      </c>
      <c r="M153" s="13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1224.9363286237401</v>
      </c>
      <c r="T153" s="2">
        <f t="shared" si="5"/>
        <v>1224.9363286237401</v>
      </c>
    </row>
    <row r="154" spans="1:20" s="2" customFormat="1" ht="22.5" x14ac:dyDescent="0.25">
      <c r="A154" s="10" t="s">
        <v>1017</v>
      </c>
      <c r="B154" s="11" t="s">
        <v>6172</v>
      </c>
      <c r="C154" s="182" t="s">
        <v>6175</v>
      </c>
      <c r="D154" s="182"/>
      <c r="E154" s="182"/>
      <c r="F154" s="10" t="s">
        <v>35</v>
      </c>
      <c r="G154" s="12">
        <v>2</v>
      </c>
      <c r="H154" s="12"/>
      <c r="I154" s="13">
        <v>1019.97</v>
      </c>
      <c r="J154" s="72"/>
      <c r="K154" s="131"/>
      <c r="L154" s="72">
        <v>1019.97</v>
      </c>
      <c r="M154" s="13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1185.4773674532701</v>
      </c>
      <c r="T154" s="2">
        <f t="shared" si="5"/>
        <v>1185.4773674532701</v>
      </c>
    </row>
    <row r="155" spans="1:20" s="2" customFormat="1" ht="56.25" x14ac:dyDescent="0.25">
      <c r="A155" s="10" t="s">
        <v>198</v>
      </c>
      <c r="B155" s="11" t="s">
        <v>2387</v>
      </c>
      <c r="C155" s="182" t="s">
        <v>6176</v>
      </c>
      <c r="D155" s="182"/>
      <c r="E155" s="182"/>
      <c r="F155" s="10" t="s">
        <v>808</v>
      </c>
      <c r="G155" s="33">
        <v>0.24990000000000001</v>
      </c>
      <c r="H155" s="33"/>
      <c r="I155" s="13">
        <v>26592.68</v>
      </c>
      <c r="J155" s="72"/>
      <c r="K155" s="131"/>
      <c r="L155" s="72">
        <v>1545.49</v>
      </c>
      <c r="M155" s="13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30907.7916800762</v>
      </c>
      <c r="T155" s="2">
        <f t="shared" si="5"/>
        <v>1796.27186743273</v>
      </c>
    </row>
    <row r="156" spans="1:20" s="2" customFormat="1" ht="15" x14ac:dyDescent="0.25">
      <c r="A156" s="14"/>
      <c r="B156" s="15"/>
      <c r="C156" s="15"/>
      <c r="D156" s="15"/>
      <c r="E156" s="16" t="s">
        <v>18</v>
      </c>
      <c r="F156" s="16"/>
      <c r="G156" s="17"/>
      <c r="H156" s="17"/>
      <c r="I156" s="18">
        <v>73792.22</v>
      </c>
      <c r="J156" s="114"/>
      <c r="K156" s="138"/>
      <c r="L156" s="151"/>
      <c r="M156" s="19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85766.254599775406</v>
      </c>
      <c r="T156" s="2">
        <f t="shared" si="5"/>
        <v>0</v>
      </c>
    </row>
    <row r="157" spans="1:20" s="2" customFormat="1" ht="22.5" x14ac:dyDescent="0.25">
      <c r="A157" s="20"/>
      <c r="B157" s="21" t="s">
        <v>809</v>
      </c>
      <c r="C157" s="183" t="s">
        <v>810</v>
      </c>
      <c r="D157" s="183"/>
      <c r="E157" s="183"/>
      <c r="F157" s="22" t="s">
        <v>71</v>
      </c>
      <c r="G157" s="17" t="s">
        <v>6177</v>
      </c>
      <c r="H157" s="17"/>
      <c r="I157" s="23">
        <v>20.37</v>
      </c>
      <c r="J157" s="109"/>
      <c r="K157" s="132"/>
      <c r="L157" s="147">
        <v>20.37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23.675376702278701</v>
      </c>
      <c r="T157" s="2">
        <f t="shared" si="5"/>
        <v>23.675376702278701</v>
      </c>
    </row>
    <row r="158" spans="1:20" s="2" customFormat="1" ht="22.5" x14ac:dyDescent="0.25">
      <c r="A158" s="20"/>
      <c r="B158" s="21" t="s">
        <v>69</v>
      </c>
      <c r="C158" s="183" t="s">
        <v>70</v>
      </c>
      <c r="D158" s="183"/>
      <c r="E158" s="183"/>
      <c r="F158" s="22" t="s">
        <v>71</v>
      </c>
      <c r="G158" s="17" t="s">
        <v>6178</v>
      </c>
      <c r="H158" s="17"/>
      <c r="I158" s="23">
        <v>1.59</v>
      </c>
      <c r="J158" s="109"/>
      <c r="K158" s="132"/>
      <c r="L158" s="147">
        <v>1.59</v>
      </c>
      <c r="M158" s="24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1.8480043670409001</v>
      </c>
      <c r="T158" s="2">
        <f t="shared" si="5"/>
        <v>1.8480043670409001</v>
      </c>
    </row>
    <row r="159" spans="1:20" s="2" customFormat="1" ht="22.5" x14ac:dyDescent="0.25">
      <c r="A159" s="20"/>
      <c r="B159" s="21" t="s">
        <v>41</v>
      </c>
      <c r="C159" s="183" t="s">
        <v>42</v>
      </c>
      <c r="D159" s="183"/>
      <c r="E159" s="183"/>
      <c r="F159" s="22" t="s">
        <v>21</v>
      </c>
      <c r="G159" s="17" t="s">
        <v>6179</v>
      </c>
      <c r="H159" s="17"/>
      <c r="I159" s="23">
        <v>93.56</v>
      </c>
      <c r="J159" s="109"/>
      <c r="K159" s="132"/>
      <c r="L159" s="147">
        <v>93.56</v>
      </c>
      <c r="M159" s="24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108.741690931036</v>
      </c>
      <c r="T159" s="2">
        <f t="shared" si="5"/>
        <v>108.741690931036</v>
      </c>
    </row>
    <row r="160" spans="1:20" s="2" customFormat="1" ht="22.5" x14ac:dyDescent="0.25">
      <c r="A160" s="20"/>
      <c r="B160" s="21" t="s">
        <v>778</v>
      </c>
      <c r="C160" s="183" t="s">
        <v>24</v>
      </c>
      <c r="D160" s="183"/>
      <c r="E160" s="183"/>
      <c r="F160" s="22" t="s">
        <v>71</v>
      </c>
      <c r="G160" s="17" t="s">
        <v>6180</v>
      </c>
      <c r="H160" s="17"/>
      <c r="I160" s="23">
        <v>58.59</v>
      </c>
      <c r="J160" s="109"/>
      <c r="K160" s="132"/>
      <c r="L160" s="147">
        <v>58.59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68.097217525110906</v>
      </c>
      <c r="T160" s="2">
        <f t="shared" si="5"/>
        <v>68.097217525110906</v>
      </c>
    </row>
    <row r="161" spans="1:20" s="2" customFormat="1" ht="22.5" x14ac:dyDescent="0.25">
      <c r="A161" s="25" t="s">
        <v>344</v>
      </c>
      <c r="B161" s="26" t="s">
        <v>815</v>
      </c>
      <c r="C161" s="186" t="s">
        <v>816</v>
      </c>
      <c r="D161" s="186"/>
      <c r="E161" s="186"/>
      <c r="F161" s="27" t="s">
        <v>817</v>
      </c>
      <c r="G161" s="28" t="s">
        <v>347</v>
      </c>
      <c r="H161" s="28"/>
      <c r="I161" s="29">
        <v>0</v>
      </c>
      <c r="J161" s="110"/>
      <c r="K161" s="133"/>
      <c r="L161" s="148">
        <v>0</v>
      </c>
      <c r="M161" s="30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:20" s="2" customFormat="1" ht="22.5" x14ac:dyDescent="0.25">
      <c r="A162" s="25" t="s">
        <v>76</v>
      </c>
      <c r="B162" s="26" t="s">
        <v>818</v>
      </c>
      <c r="C162" s="186" t="s">
        <v>819</v>
      </c>
      <c r="D162" s="186"/>
      <c r="E162" s="186"/>
      <c r="F162" s="27" t="s">
        <v>817</v>
      </c>
      <c r="G162" s="28" t="s">
        <v>6181</v>
      </c>
      <c r="H162" s="28"/>
      <c r="I162" s="29">
        <v>0</v>
      </c>
      <c r="J162" s="110"/>
      <c r="K162" s="133"/>
      <c r="L162" s="148">
        <v>0</v>
      </c>
      <c r="M162" s="30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:20" s="2" customFormat="1" ht="22.5" x14ac:dyDescent="0.25">
      <c r="A163" s="25" t="s">
        <v>344</v>
      </c>
      <c r="B163" s="26" t="s">
        <v>821</v>
      </c>
      <c r="C163" s="186" t="s">
        <v>822</v>
      </c>
      <c r="D163" s="186"/>
      <c r="E163" s="186"/>
      <c r="F163" s="27" t="s">
        <v>79</v>
      </c>
      <c r="G163" s="28" t="s">
        <v>347</v>
      </c>
      <c r="H163" s="28"/>
      <c r="I163" s="29">
        <v>0</v>
      </c>
      <c r="J163" s="110"/>
      <c r="K163" s="133"/>
      <c r="L163" s="148">
        <v>0</v>
      </c>
      <c r="M163" s="30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:20" s="2" customFormat="1" ht="22.5" x14ac:dyDescent="0.25">
      <c r="A164" s="25" t="s">
        <v>344</v>
      </c>
      <c r="B164" s="26" t="s">
        <v>366</v>
      </c>
      <c r="C164" s="186" t="s">
        <v>367</v>
      </c>
      <c r="D164" s="186"/>
      <c r="E164" s="186"/>
      <c r="F164" s="27" t="s">
        <v>21</v>
      </c>
      <c r="G164" s="28" t="s">
        <v>347</v>
      </c>
      <c r="H164" s="28"/>
      <c r="I164" s="29">
        <v>0</v>
      </c>
      <c r="J164" s="110"/>
      <c r="K164" s="133"/>
      <c r="L164" s="148">
        <v>0</v>
      </c>
      <c r="M164" s="30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:20" s="2" customFormat="1" ht="22.5" x14ac:dyDescent="0.25">
      <c r="A165" s="25" t="s">
        <v>344</v>
      </c>
      <c r="B165" s="26" t="s">
        <v>823</v>
      </c>
      <c r="C165" s="186" t="s">
        <v>824</v>
      </c>
      <c r="D165" s="186"/>
      <c r="E165" s="186"/>
      <c r="F165" s="27" t="s">
        <v>79</v>
      </c>
      <c r="G165" s="28" t="s">
        <v>347</v>
      </c>
      <c r="H165" s="28"/>
      <c r="I165" s="29">
        <v>0</v>
      </c>
      <c r="J165" s="110"/>
      <c r="K165" s="133"/>
      <c r="L165" s="148">
        <v>0</v>
      </c>
      <c r="M165" s="30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:20" s="2" customFormat="1" ht="22.5" x14ac:dyDescent="0.25">
      <c r="A166" s="25" t="s">
        <v>344</v>
      </c>
      <c r="B166" s="26" t="s">
        <v>825</v>
      </c>
      <c r="C166" s="186" t="s">
        <v>826</v>
      </c>
      <c r="D166" s="186"/>
      <c r="E166" s="186"/>
      <c r="F166" s="27" t="s">
        <v>79</v>
      </c>
      <c r="G166" s="28" t="s">
        <v>347</v>
      </c>
      <c r="H166" s="28"/>
      <c r="I166" s="29">
        <v>0</v>
      </c>
      <c r="J166" s="110"/>
      <c r="K166" s="133"/>
      <c r="L166" s="148">
        <v>0</v>
      </c>
      <c r="M166" s="30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:20" s="2" customFormat="1" ht="22.5" x14ac:dyDescent="0.25">
      <c r="A167" s="20"/>
      <c r="B167" s="21" t="s">
        <v>784</v>
      </c>
      <c r="C167" s="183" t="s">
        <v>785</v>
      </c>
      <c r="D167" s="183"/>
      <c r="E167" s="183"/>
      <c r="F167" s="22" t="s">
        <v>71</v>
      </c>
      <c r="G167" s="17" t="s">
        <v>6182</v>
      </c>
      <c r="H167" s="17"/>
      <c r="I167" s="23">
        <v>4.3600000000000003</v>
      </c>
      <c r="J167" s="109"/>
      <c r="K167" s="132"/>
      <c r="L167" s="147">
        <v>4.3600000000000003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5.0674836731435997</v>
      </c>
      <c r="T167" s="2">
        <f t="shared" si="5"/>
        <v>5.0674836731435997</v>
      </c>
    </row>
    <row r="168" spans="1:20" s="2" customFormat="1" ht="22.5" x14ac:dyDescent="0.25">
      <c r="A168" s="10" t="s">
        <v>201</v>
      </c>
      <c r="B168" s="11" t="s">
        <v>6171</v>
      </c>
      <c r="C168" s="182" t="s">
        <v>6183</v>
      </c>
      <c r="D168" s="182"/>
      <c r="E168" s="182"/>
      <c r="F168" s="10" t="s">
        <v>165</v>
      </c>
      <c r="G168" s="12">
        <v>11</v>
      </c>
      <c r="H168" s="12"/>
      <c r="I168" s="13">
        <v>5127.8500000000004</v>
      </c>
      <c r="J168" s="72"/>
      <c r="K168" s="131"/>
      <c r="L168" s="72">
        <v>5127.8500000000004</v>
      </c>
      <c r="M168" s="13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5959.9303103966504</v>
      </c>
      <c r="T168" s="2">
        <f t="shared" si="5"/>
        <v>5959.9303103966504</v>
      </c>
    </row>
    <row r="169" spans="1:20" s="2" customFormat="1" ht="22.5" x14ac:dyDescent="0.25">
      <c r="A169" s="10" t="s">
        <v>1055</v>
      </c>
      <c r="B169" s="11" t="s">
        <v>6171</v>
      </c>
      <c r="C169" s="182" t="s">
        <v>6184</v>
      </c>
      <c r="D169" s="182"/>
      <c r="E169" s="182"/>
      <c r="F169" s="10" t="s">
        <v>165</v>
      </c>
      <c r="G169" s="12">
        <v>31</v>
      </c>
      <c r="H169" s="12"/>
      <c r="I169" s="13">
        <v>17976.080000000002</v>
      </c>
      <c r="J169" s="72"/>
      <c r="K169" s="131"/>
      <c r="L169" s="72">
        <v>17976.080000000002</v>
      </c>
      <c r="M169" s="13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20893.0027309916</v>
      </c>
      <c r="T169" s="2">
        <f t="shared" si="5"/>
        <v>20893.0027309916</v>
      </c>
    </row>
    <row r="170" spans="1:20" s="2" customFormat="1" ht="56.25" x14ac:dyDescent="0.25">
      <c r="A170" s="10" t="s">
        <v>213</v>
      </c>
      <c r="B170" s="11" t="s">
        <v>806</v>
      </c>
      <c r="C170" s="182" t="s">
        <v>6185</v>
      </c>
      <c r="D170" s="182"/>
      <c r="E170" s="182"/>
      <c r="F170" s="10" t="s">
        <v>808</v>
      </c>
      <c r="G170" s="33">
        <v>2.9700000000000001E-2</v>
      </c>
      <c r="H170" s="33"/>
      <c r="I170" s="13">
        <v>2884.99</v>
      </c>
      <c r="J170" s="72"/>
      <c r="K170" s="131"/>
      <c r="L170" s="72">
        <v>167.45</v>
      </c>
      <c r="M170" s="13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3353.1283766473698</v>
      </c>
      <c r="T170" s="2">
        <f t="shared" si="5"/>
        <v>194.621591988049</v>
      </c>
    </row>
    <row r="171" spans="1:20" s="2" customFormat="1" ht="15" x14ac:dyDescent="0.25">
      <c r="A171" s="14"/>
      <c r="B171" s="15"/>
      <c r="C171" s="15"/>
      <c r="D171" s="15"/>
      <c r="E171" s="16" t="s">
        <v>18</v>
      </c>
      <c r="F171" s="16"/>
      <c r="G171" s="17"/>
      <c r="H171" s="17"/>
      <c r="I171" s="18">
        <v>8020.35</v>
      </c>
      <c r="J171" s="114"/>
      <c r="K171" s="138"/>
      <c r="L171" s="151"/>
      <c r="M171" s="19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ref="S171:S224" si="6">I171*N171*O171*P171*Q171*R171</f>
        <v>9321.78731144433</v>
      </c>
      <c r="T171" s="2">
        <f t="shared" ref="T171:T224" si="7">L171*N171*O171*P171*Q171*R171</f>
        <v>0</v>
      </c>
    </row>
    <row r="172" spans="1:20" s="2" customFormat="1" ht="22.5" x14ac:dyDescent="0.25">
      <c r="A172" s="20"/>
      <c r="B172" s="21" t="s">
        <v>809</v>
      </c>
      <c r="C172" s="183" t="s">
        <v>810</v>
      </c>
      <c r="D172" s="183"/>
      <c r="E172" s="183"/>
      <c r="F172" s="22" t="s">
        <v>71</v>
      </c>
      <c r="G172" s="17" t="s">
        <v>6186</v>
      </c>
      <c r="H172" s="17"/>
      <c r="I172" s="23">
        <v>2.42</v>
      </c>
      <c r="J172" s="109"/>
      <c r="K172" s="132"/>
      <c r="L172" s="147">
        <v>2.42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2.8126858919741999</v>
      </c>
      <c r="T172" s="2">
        <f t="shared" si="7"/>
        <v>2.8126858919741999</v>
      </c>
    </row>
    <row r="173" spans="1:20" s="2" customFormat="1" ht="22.5" x14ac:dyDescent="0.25">
      <c r="A173" s="20"/>
      <c r="B173" s="21" t="s">
        <v>69</v>
      </c>
      <c r="C173" s="183" t="s">
        <v>70</v>
      </c>
      <c r="D173" s="183"/>
      <c r="E173" s="183"/>
      <c r="F173" s="22" t="s">
        <v>71</v>
      </c>
      <c r="G173" s="17" t="s">
        <v>6187</v>
      </c>
      <c r="H173" s="17"/>
      <c r="I173" s="23">
        <v>0.17</v>
      </c>
      <c r="J173" s="109"/>
      <c r="K173" s="132"/>
      <c r="L173" s="147">
        <v>0.17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0.1975853725767</v>
      </c>
      <c r="T173" s="2">
        <f t="shared" si="7"/>
        <v>0.1975853725767</v>
      </c>
    </row>
    <row r="174" spans="1:20" s="2" customFormat="1" ht="22.5" x14ac:dyDescent="0.25">
      <c r="A174" s="20"/>
      <c r="B174" s="21" t="s">
        <v>41</v>
      </c>
      <c r="C174" s="183" t="s">
        <v>42</v>
      </c>
      <c r="D174" s="183"/>
      <c r="E174" s="183"/>
      <c r="F174" s="22" t="s">
        <v>21</v>
      </c>
      <c r="G174" s="17" t="s">
        <v>6188</v>
      </c>
      <c r="H174" s="17"/>
      <c r="I174" s="23">
        <v>11.12</v>
      </c>
      <c r="J174" s="109"/>
      <c r="K174" s="132"/>
      <c r="L174" s="147">
        <v>11.12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12.9244079003112</v>
      </c>
      <c r="T174" s="2">
        <f t="shared" si="7"/>
        <v>12.9244079003112</v>
      </c>
    </row>
    <row r="175" spans="1:20" s="2" customFormat="1" ht="22.5" x14ac:dyDescent="0.25">
      <c r="A175" s="20"/>
      <c r="B175" s="21" t="s">
        <v>778</v>
      </c>
      <c r="C175" s="183" t="s">
        <v>24</v>
      </c>
      <c r="D175" s="183"/>
      <c r="E175" s="183"/>
      <c r="F175" s="22" t="s">
        <v>71</v>
      </c>
      <c r="G175" s="17" t="s">
        <v>6189</v>
      </c>
      <c r="H175" s="17"/>
      <c r="I175" s="23">
        <v>5.1100000000000003</v>
      </c>
      <c r="J175" s="109"/>
      <c r="K175" s="132"/>
      <c r="L175" s="147">
        <v>5.1100000000000003</v>
      </c>
      <c r="M175" s="24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5.9391838462760997</v>
      </c>
      <c r="T175" s="2">
        <f t="shared" si="7"/>
        <v>5.9391838462760997</v>
      </c>
    </row>
    <row r="176" spans="1:20" s="2" customFormat="1" ht="22.5" x14ac:dyDescent="0.25">
      <c r="A176" s="25" t="s">
        <v>344</v>
      </c>
      <c r="B176" s="26" t="s">
        <v>815</v>
      </c>
      <c r="C176" s="186" t="s">
        <v>816</v>
      </c>
      <c r="D176" s="186"/>
      <c r="E176" s="186"/>
      <c r="F176" s="27" t="s">
        <v>817</v>
      </c>
      <c r="G176" s="28" t="s">
        <v>347</v>
      </c>
      <c r="H176" s="28"/>
      <c r="I176" s="29">
        <v>0</v>
      </c>
      <c r="J176" s="110"/>
      <c r="K176" s="133"/>
      <c r="L176" s="148">
        <v>0</v>
      </c>
      <c r="M176" s="30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:20" s="2" customFormat="1" ht="22.5" x14ac:dyDescent="0.25">
      <c r="A177" s="25" t="s">
        <v>76</v>
      </c>
      <c r="B177" s="26" t="s">
        <v>818</v>
      </c>
      <c r="C177" s="186" t="s">
        <v>819</v>
      </c>
      <c r="D177" s="186"/>
      <c r="E177" s="186"/>
      <c r="F177" s="27" t="s">
        <v>817</v>
      </c>
      <c r="G177" s="28" t="s">
        <v>6190</v>
      </c>
      <c r="H177" s="28"/>
      <c r="I177" s="29">
        <v>0</v>
      </c>
      <c r="J177" s="110"/>
      <c r="K177" s="133"/>
      <c r="L177" s="148">
        <v>0</v>
      </c>
      <c r="M177" s="30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:20" s="2" customFormat="1" ht="22.5" x14ac:dyDescent="0.25">
      <c r="A178" s="25" t="s">
        <v>344</v>
      </c>
      <c r="B178" s="26" t="s">
        <v>821</v>
      </c>
      <c r="C178" s="186" t="s">
        <v>822</v>
      </c>
      <c r="D178" s="186"/>
      <c r="E178" s="186"/>
      <c r="F178" s="27" t="s">
        <v>79</v>
      </c>
      <c r="G178" s="28" t="s">
        <v>347</v>
      </c>
      <c r="H178" s="28"/>
      <c r="I178" s="29">
        <v>0</v>
      </c>
      <c r="J178" s="110"/>
      <c r="K178" s="133"/>
      <c r="L178" s="148">
        <v>0</v>
      </c>
      <c r="M178" s="30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:20" s="2" customFormat="1" ht="22.5" x14ac:dyDescent="0.25">
      <c r="A179" s="25" t="s">
        <v>344</v>
      </c>
      <c r="B179" s="26" t="s">
        <v>366</v>
      </c>
      <c r="C179" s="186" t="s">
        <v>367</v>
      </c>
      <c r="D179" s="186"/>
      <c r="E179" s="186"/>
      <c r="F179" s="27" t="s">
        <v>21</v>
      </c>
      <c r="G179" s="28" t="s">
        <v>347</v>
      </c>
      <c r="H179" s="28"/>
      <c r="I179" s="29">
        <v>0</v>
      </c>
      <c r="J179" s="110"/>
      <c r="K179" s="133"/>
      <c r="L179" s="148">
        <v>0</v>
      </c>
      <c r="M179" s="30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:20" s="2" customFormat="1" ht="22.5" x14ac:dyDescent="0.25">
      <c r="A180" s="25" t="s">
        <v>344</v>
      </c>
      <c r="B180" s="26" t="s">
        <v>823</v>
      </c>
      <c r="C180" s="186" t="s">
        <v>824</v>
      </c>
      <c r="D180" s="186"/>
      <c r="E180" s="186"/>
      <c r="F180" s="27" t="s">
        <v>79</v>
      </c>
      <c r="G180" s="28" t="s">
        <v>347</v>
      </c>
      <c r="H180" s="28"/>
      <c r="I180" s="29">
        <v>0</v>
      </c>
      <c r="J180" s="110"/>
      <c r="K180" s="133"/>
      <c r="L180" s="148">
        <v>0</v>
      </c>
      <c r="M180" s="30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:20" s="2" customFormat="1" ht="22.5" x14ac:dyDescent="0.25">
      <c r="A181" s="25" t="s">
        <v>344</v>
      </c>
      <c r="B181" s="26" t="s">
        <v>825</v>
      </c>
      <c r="C181" s="186" t="s">
        <v>826</v>
      </c>
      <c r="D181" s="186"/>
      <c r="E181" s="186"/>
      <c r="F181" s="27" t="s">
        <v>79</v>
      </c>
      <c r="G181" s="28" t="s">
        <v>347</v>
      </c>
      <c r="H181" s="28"/>
      <c r="I181" s="29">
        <v>0</v>
      </c>
      <c r="J181" s="110"/>
      <c r="K181" s="133"/>
      <c r="L181" s="148">
        <v>0</v>
      </c>
      <c r="M181" s="30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:20" s="2" customFormat="1" ht="22.5" x14ac:dyDescent="0.25">
      <c r="A182" s="20"/>
      <c r="B182" s="21" t="s">
        <v>784</v>
      </c>
      <c r="C182" s="183" t="s">
        <v>785</v>
      </c>
      <c r="D182" s="183"/>
      <c r="E182" s="183"/>
      <c r="F182" s="22" t="s">
        <v>71</v>
      </c>
      <c r="G182" s="17" t="s">
        <v>6191</v>
      </c>
      <c r="H182" s="17"/>
      <c r="I182" s="23">
        <v>0.52</v>
      </c>
      <c r="J182" s="109"/>
      <c r="K182" s="132"/>
      <c r="L182" s="147">
        <v>0.52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0.60437878670519996</v>
      </c>
      <c r="T182" s="2">
        <f t="shared" si="7"/>
        <v>0.60437878670519996</v>
      </c>
    </row>
    <row r="183" spans="1:20" s="2" customFormat="1" ht="22.5" x14ac:dyDescent="0.25">
      <c r="A183" s="10" t="s">
        <v>222</v>
      </c>
      <c r="B183" s="11" t="s">
        <v>6171</v>
      </c>
      <c r="C183" s="182" t="s">
        <v>6192</v>
      </c>
      <c r="D183" s="182"/>
      <c r="E183" s="182"/>
      <c r="F183" s="10" t="s">
        <v>165</v>
      </c>
      <c r="G183" s="12">
        <v>3</v>
      </c>
      <c r="H183" s="12"/>
      <c r="I183" s="13">
        <v>2730.5</v>
      </c>
      <c r="J183" s="72"/>
      <c r="K183" s="131"/>
      <c r="L183" s="72">
        <v>2730.5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3173.5697636510499</v>
      </c>
      <c r="T183" s="2">
        <f t="shared" si="7"/>
        <v>3173.5697636510499</v>
      </c>
    </row>
    <row r="184" spans="1:20" s="2" customFormat="1" ht="56.25" x14ac:dyDescent="0.25">
      <c r="A184" s="10" t="s">
        <v>225</v>
      </c>
      <c r="B184" s="11" t="s">
        <v>2235</v>
      </c>
      <c r="C184" s="182" t="s">
        <v>6193</v>
      </c>
      <c r="D184" s="182"/>
      <c r="E184" s="182"/>
      <c r="F184" s="10" t="s">
        <v>808</v>
      </c>
      <c r="G184" s="36">
        <v>2.1000000000000001E-2</v>
      </c>
      <c r="H184" s="36"/>
      <c r="I184" s="13">
        <v>1700.17</v>
      </c>
      <c r="J184" s="72"/>
      <c r="K184" s="131"/>
      <c r="L184" s="72">
        <v>114.95</v>
      </c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1976.0513111395801</v>
      </c>
      <c r="T184" s="2">
        <f t="shared" si="7"/>
        <v>133.602579868774</v>
      </c>
    </row>
    <row r="185" spans="1:20" s="2" customFormat="1" ht="15" x14ac:dyDescent="0.25">
      <c r="A185" s="14"/>
      <c r="B185" s="15"/>
      <c r="C185" s="15"/>
      <c r="D185" s="15"/>
      <c r="E185" s="16" t="s">
        <v>18</v>
      </c>
      <c r="F185" s="16"/>
      <c r="G185" s="17"/>
      <c r="H185" s="17"/>
      <c r="I185" s="18">
        <v>4692.6000000000004</v>
      </c>
      <c r="J185" s="114"/>
      <c r="K185" s="138"/>
      <c r="L185" s="151"/>
      <c r="M185" s="19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5454.05364325543</v>
      </c>
      <c r="T185" s="2">
        <f t="shared" si="7"/>
        <v>0</v>
      </c>
    </row>
    <row r="186" spans="1:20" s="2" customFormat="1" ht="22.5" x14ac:dyDescent="0.25">
      <c r="A186" s="20"/>
      <c r="B186" s="21" t="s">
        <v>809</v>
      </c>
      <c r="C186" s="183" t="s">
        <v>810</v>
      </c>
      <c r="D186" s="183"/>
      <c r="E186" s="183"/>
      <c r="F186" s="22" t="s">
        <v>71</v>
      </c>
      <c r="G186" s="17" t="s">
        <v>6194</v>
      </c>
      <c r="H186" s="17"/>
      <c r="I186" s="23">
        <v>1.75</v>
      </c>
      <c r="J186" s="109"/>
      <c r="K186" s="132"/>
      <c r="L186" s="147">
        <v>1.75</v>
      </c>
      <c r="M186" s="24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2.0339670706424999</v>
      </c>
      <c r="T186" s="2">
        <f t="shared" si="7"/>
        <v>2.0339670706424999</v>
      </c>
    </row>
    <row r="187" spans="1:20" s="2" customFormat="1" ht="22.5" x14ac:dyDescent="0.25">
      <c r="A187" s="20"/>
      <c r="B187" s="21" t="s">
        <v>69</v>
      </c>
      <c r="C187" s="183" t="s">
        <v>70</v>
      </c>
      <c r="D187" s="183"/>
      <c r="E187" s="183"/>
      <c r="F187" s="22" t="s">
        <v>71</v>
      </c>
      <c r="G187" s="17" t="s">
        <v>6195</v>
      </c>
      <c r="H187" s="17"/>
      <c r="I187" s="23">
        <v>0.12</v>
      </c>
      <c r="J187" s="109"/>
      <c r="K187" s="132"/>
      <c r="L187" s="147">
        <v>0.12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0.13947202770120001</v>
      </c>
      <c r="T187" s="2">
        <f t="shared" si="7"/>
        <v>0.13947202770120001</v>
      </c>
    </row>
    <row r="188" spans="1:20" s="2" customFormat="1" ht="22.5" x14ac:dyDescent="0.25">
      <c r="A188" s="20"/>
      <c r="B188" s="21" t="s">
        <v>41</v>
      </c>
      <c r="C188" s="183" t="s">
        <v>42</v>
      </c>
      <c r="D188" s="183"/>
      <c r="E188" s="183"/>
      <c r="F188" s="22" t="s">
        <v>21</v>
      </c>
      <c r="G188" s="17" t="s">
        <v>6196</v>
      </c>
      <c r="H188" s="17"/>
      <c r="I188" s="23">
        <v>7.45</v>
      </c>
      <c r="J188" s="109"/>
      <c r="K188" s="132"/>
      <c r="L188" s="147">
        <v>7.45</v>
      </c>
      <c r="M188" s="24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8.6588883864494992</v>
      </c>
      <c r="T188" s="2">
        <f t="shared" si="7"/>
        <v>8.6588883864494992</v>
      </c>
    </row>
    <row r="189" spans="1:20" s="2" customFormat="1" ht="22.5" x14ac:dyDescent="0.25">
      <c r="A189" s="20"/>
      <c r="B189" s="21" t="s">
        <v>778</v>
      </c>
      <c r="C189" s="183" t="s">
        <v>24</v>
      </c>
      <c r="D189" s="183"/>
      <c r="E189" s="183"/>
      <c r="F189" s="22" t="s">
        <v>71</v>
      </c>
      <c r="G189" s="17" t="s">
        <v>6197</v>
      </c>
      <c r="H189" s="17"/>
      <c r="I189" s="23">
        <v>3.61</v>
      </c>
      <c r="J189" s="109"/>
      <c r="K189" s="132"/>
      <c r="L189" s="147">
        <v>3.61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4.1957835000110997</v>
      </c>
      <c r="T189" s="2">
        <f t="shared" si="7"/>
        <v>4.1957835000110997</v>
      </c>
    </row>
    <row r="190" spans="1:20" s="2" customFormat="1" ht="22.5" x14ac:dyDescent="0.25">
      <c r="A190" s="25" t="s">
        <v>344</v>
      </c>
      <c r="B190" s="26" t="s">
        <v>815</v>
      </c>
      <c r="C190" s="186" t="s">
        <v>816</v>
      </c>
      <c r="D190" s="186"/>
      <c r="E190" s="186"/>
      <c r="F190" s="27" t="s">
        <v>817</v>
      </c>
      <c r="G190" s="28" t="s">
        <v>347</v>
      </c>
      <c r="H190" s="28"/>
      <c r="I190" s="29">
        <v>0</v>
      </c>
      <c r="J190" s="110"/>
      <c r="K190" s="133"/>
      <c r="L190" s="148">
        <v>0</v>
      </c>
      <c r="M190" s="30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:20" s="2" customFormat="1" ht="22.5" x14ac:dyDescent="0.25">
      <c r="A191" s="25" t="s">
        <v>76</v>
      </c>
      <c r="B191" s="26" t="s">
        <v>818</v>
      </c>
      <c r="C191" s="186" t="s">
        <v>819</v>
      </c>
      <c r="D191" s="186"/>
      <c r="E191" s="186"/>
      <c r="F191" s="27" t="s">
        <v>817</v>
      </c>
      <c r="G191" s="28" t="s">
        <v>6198</v>
      </c>
      <c r="H191" s="28"/>
      <c r="I191" s="29">
        <v>0</v>
      </c>
      <c r="J191" s="110"/>
      <c r="K191" s="133"/>
      <c r="L191" s="148">
        <v>0</v>
      </c>
      <c r="M191" s="30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:20" s="2" customFormat="1" ht="22.5" x14ac:dyDescent="0.25">
      <c r="A192" s="25" t="s">
        <v>344</v>
      </c>
      <c r="B192" s="26" t="s">
        <v>821</v>
      </c>
      <c r="C192" s="186" t="s">
        <v>822</v>
      </c>
      <c r="D192" s="186"/>
      <c r="E192" s="186"/>
      <c r="F192" s="27" t="s">
        <v>79</v>
      </c>
      <c r="G192" s="28" t="s">
        <v>347</v>
      </c>
      <c r="H192" s="28"/>
      <c r="I192" s="29">
        <v>0</v>
      </c>
      <c r="J192" s="110"/>
      <c r="K192" s="133"/>
      <c r="L192" s="148">
        <v>0</v>
      </c>
      <c r="M192" s="30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:20" s="2" customFormat="1" ht="22.5" x14ac:dyDescent="0.25">
      <c r="A193" s="25" t="s">
        <v>344</v>
      </c>
      <c r="B193" s="26" t="s">
        <v>366</v>
      </c>
      <c r="C193" s="186" t="s">
        <v>367</v>
      </c>
      <c r="D193" s="186"/>
      <c r="E193" s="186"/>
      <c r="F193" s="27" t="s">
        <v>21</v>
      </c>
      <c r="G193" s="28" t="s">
        <v>347</v>
      </c>
      <c r="H193" s="28"/>
      <c r="I193" s="29">
        <v>0</v>
      </c>
      <c r="J193" s="110"/>
      <c r="K193" s="133"/>
      <c r="L193" s="148">
        <v>0</v>
      </c>
      <c r="M193" s="30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:20" s="2" customFormat="1" ht="22.5" x14ac:dyDescent="0.25">
      <c r="A194" s="25" t="s">
        <v>344</v>
      </c>
      <c r="B194" s="26" t="s">
        <v>825</v>
      </c>
      <c r="C194" s="186" t="s">
        <v>826</v>
      </c>
      <c r="D194" s="186"/>
      <c r="E194" s="186"/>
      <c r="F194" s="27" t="s">
        <v>79</v>
      </c>
      <c r="G194" s="28" t="s">
        <v>347</v>
      </c>
      <c r="H194" s="28"/>
      <c r="I194" s="29">
        <v>0</v>
      </c>
      <c r="J194" s="110"/>
      <c r="K194" s="133"/>
      <c r="L194" s="148">
        <v>0</v>
      </c>
      <c r="M194" s="30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:20" s="2" customFormat="1" ht="22.5" x14ac:dyDescent="0.25">
      <c r="A195" s="20"/>
      <c r="B195" s="21" t="s">
        <v>784</v>
      </c>
      <c r="C195" s="183" t="s">
        <v>785</v>
      </c>
      <c r="D195" s="183"/>
      <c r="E195" s="183"/>
      <c r="F195" s="22" t="s">
        <v>71</v>
      </c>
      <c r="G195" s="17" t="s">
        <v>6199</v>
      </c>
      <c r="H195" s="17"/>
      <c r="I195" s="23">
        <v>0.35</v>
      </c>
      <c r="J195" s="109"/>
      <c r="K195" s="132"/>
      <c r="L195" s="147">
        <v>0.35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0.40679341412850001</v>
      </c>
      <c r="T195" s="2">
        <f t="shared" si="7"/>
        <v>0.40679341412850001</v>
      </c>
    </row>
    <row r="196" spans="1:20" s="2" customFormat="1" ht="22.5" x14ac:dyDescent="0.25">
      <c r="A196" s="10" t="s">
        <v>229</v>
      </c>
      <c r="B196" s="11" t="s">
        <v>6171</v>
      </c>
      <c r="C196" s="182" t="s">
        <v>6200</v>
      </c>
      <c r="D196" s="182"/>
      <c r="E196" s="182"/>
      <c r="F196" s="10" t="s">
        <v>165</v>
      </c>
      <c r="G196" s="32">
        <v>1.5</v>
      </c>
      <c r="H196" s="32"/>
      <c r="I196" s="13">
        <v>2090.35</v>
      </c>
      <c r="J196" s="72"/>
      <c r="K196" s="131"/>
      <c r="L196" s="72">
        <v>2090.35</v>
      </c>
      <c r="M196" s="13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2429.5446092100301</v>
      </c>
      <c r="T196" s="2">
        <f t="shared" si="7"/>
        <v>2429.5446092100301</v>
      </c>
    </row>
    <row r="197" spans="1:20" s="2" customFormat="1" ht="15" x14ac:dyDescent="0.25">
      <c r="A197" s="10" t="s">
        <v>231</v>
      </c>
      <c r="B197" s="11" t="s">
        <v>6201</v>
      </c>
      <c r="C197" s="182" t="s">
        <v>6202</v>
      </c>
      <c r="D197" s="182"/>
      <c r="E197" s="182"/>
      <c r="F197" s="10" t="s">
        <v>79</v>
      </c>
      <c r="G197" s="12">
        <v>5</v>
      </c>
      <c r="H197" s="12"/>
      <c r="I197" s="13">
        <v>107.82</v>
      </c>
      <c r="J197" s="72"/>
      <c r="K197" s="131"/>
      <c r="L197" s="72">
        <v>107.82</v>
      </c>
      <c r="M197" s="13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125.315616889528</v>
      </c>
      <c r="T197" s="2">
        <f t="shared" si="7"/>
        <v>125.315616889528</v>
      </c>
    </row>
    <row r="198" spans="1:20" s="2" customFormat="1" ht="15" x14ac:dyDescent="0.25">
      <c r="A198" s="10" t="s">
        <v>242</v>
      </c>
      <c r="B198" s="11" t="s">
        <v>834</v>
      </c>
      <c r="C198" s="182" t="s">
        <v>835</v>
      </c>
      <c r="D198" s="182"/>
      <c r="E198" s="182"/>
      <c r="F198" s="10" t="s">
        <v>71</v>
      </c>
      <c r="G198" s="36">
        <v>2.8000000000000001E-2</v>
      </c>
      <c r="H198" s="36"/>
      <c r="I198" s="13">
        <v>2787.63</v>
      </c>
      <c r="J198" s="72"/>
      <c r="K198" s="131"/>
      <c r="L198" s="72">
        <v>2787.63</v>
      </c>
      <c r="M198" s="13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3239.9700715058002</v>
      </c>
      <c r="T198" s="2">
        <f t="shared" si="7"/>
        <v>3239.9700715058002</v>
      </c>
    </row>
    <row r="199" spans="1:20" s="2" customFormat="1" ht="15" x14ac:dyDescent="0.25">
      <c r="A199" s="10" t="s">
        <v>245</v>
      </c>
      <c r="B199" s="11" t="s">
        <v>4399</v>
      </c>
      <c r="C199" s="182" t="s">
        <v>24</v>
      </c>
      <c r="D199" s="182"/>
      <c r="E199" s="182"/>
      <c r="F199" s="10" t="s">
        <v>71</v>
      </c>
      <c r="G199" s="33">
        <v>6.1000000000000004E-3</v>
      </c>
      <c r="H199" s="33"/>
      <c r="I199" s="13">
        <v>825.63</v>
      </c>
      <c r="J199" s="72"/>
      <c r="K199" s="131"/>
      <c r="L199" s="72">
        <v>825.63</v>
      </c>
      <c r="M199" s="13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959.60241859118105</v>
      </c>
      <c r="T199" s="2">
        <f t="shared" si="7"/>
        <v>959.60241859118105</v>
      </c>
    </row>
    <row r="200" spans="1:20" s="2" customFormat="1" ht="22.5" x14ac:dyDescent="0.25">
      <c r="A200" s="10" t="s">
        <v>250</v>
      </c>
      <c r="B200" s="11" t="s">
        <v>2333</v>
      </c>
      <c r="C200" s="182" t="s">
        <v>2568</v>
      </c>
      <c r="D200" s="182"/>
      <c r="E200" s="182"/>
      <c r="F200" s="10" t="s">
        <v>726</v>
      </c>
      <c r="G200" s="33">
        <v>0.1376</v>
      </c>
      <c r="H200" s="33"/>
      <c r="I200" s="13">
        <v>2130.7399999999998</v>
      </c>
      <c r="J200" s="72"/>
      <c r="K200" s="131"/>
      <c r="L200" s="72">
        <v>381.28</v>
      </c>
      <c r="M200" s="13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2476.48856920046</v>
      </c>
      <c r="T200" s="2">
        <f t="shared" si="7"/>
        <v>443.14912268261298</v>
      </c>
    </row>
    <row r="201" spans="1:20" s="2" customFormat="1" ht="15" x14ac:dyDescent="0.25">
      <c r="A201" s="14"/>
      <c r="B201" s="15"/>
      <c r="C201" s="15"/>
      <c r="D201" s="15"/>
      <c r="E201" s="16" t="s">
        <v>18</v>
      </c>
      <c r="F201" s="16"/>
      <c r="G201" s="17"/>
      <c r="H201" s="17"/>
      <c r="I201" s="18">
        <v>4572.8599999999997</v>
      </c>
      <c r="J201" s="114"/>
      <c r="K201" s="138"/>
      <c r="L201" s="151"/>
      <c r="M201" s="19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5314.8838049475798</v>
      </c>
      <c r="T201" s="2">
        <f t="shared" si="7"/>
        <v>0</v>
      </c>
    </row>
    <row r="202" spans="1:20" s="2" customFormat="1" ht="22.5" x14ac:dyDescent="0.25">
      <c r="A202" s="20"/>
      <c r="B202" s="21" t="s">
        <v>730</v>
      </c>
      <c r="C202" s="183" t="s">
        <v>731</v>
      </c>
      <c r="D202" s="183"/>
      <c r="E202" s="183"/>
      <c r="F202" s="22" t="s">
        <v>71</v>
      </c>
      <c r="G202" s="17" t="s">
        <v>6203</v>
      </c>
      <c r="H202" s="17"/>
      <c r="I202" s="23">
        <v>1.1200000000000001</v>
      </c>
      <c r="J202" s="109"/>
      <c r="K202" s="132"/>
      <c r="L202" s="147">
        <v>1.1200000000000001</v>
      </c>
      <c r="M202" s="24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1.3017389252111999</v>
      </c>
      <c r="T202" s="2">
        <f t="shared" si="7"/>
        <v>1.3017389252111999</v>
      </c>
    </row>
    <row r="203" spans="1:20" s="2" customFormat="1" ht="22.5" x14ac:dyDescent="0.25">
      <c r="A203" s="20"/>
      <c r="B203" s="21" t="s">
        <v>733</v>
      </c>
      <c r="C203" s="183" t="s">
        <v>734</v>
      </c>
      <c r="D203" s="183"/>
      <c r="E203" s="183"/>
      <c r="F203" s="22" t="s">
        <v>71</v>
      </c>
      <c r="G203" s="17" t="s">
        <v>6204</v>
      </c>
      <c r="H203" s="17"/>
      <c r="I203" s="23">
        <v>1.44</v>
      </c>
      <c r="J203" s="109"/>
      <c r="K203" s="132"/>
      <c r="L203" s="147">
        <v>1.44</v>
      </c>
      <c r="M203" s="24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1.6736643324144</v>
      </c>
      <c r="T203" s="2">
        <f t="shared" si="7"/>
        <v>1.6736643324144</v>
      </c>
    </row>
    <row r="204" spans="1:20" s="2" customFormat="1" ht="22.5" x14ac:dyDescent="0.25">
      <c r="A204" s="20"/>
      <c r="B204" s="21" t="s">
        <v>736</v>
      </c>
      <c r="C204" s="183" t="s">
        <v>737</v>
      </c>
      <c r="D204" s="183"/>
      <c r="E204" s="183"/>
      <c r="F204" s="22" t="s">
        <v>71</v>
      </c>
      <c r="G204" s="17" t="s">
        <v>6205</v>
      </c>
      <c r="H204" s="17"/>
      <c r="I204" s="23">
        <v>0.16</v>
      </c>
      <c r="J204" s="109"/>
      <c r="K204" s="132"/>
      <c r="L204" s="147">
        <v>0.16</v>
      </c>
      <c r="M204" s="24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0.1859627036016</v>
      </c>
      <c r="T204" s="2">
        <f t="shared" si="7"/>
        <v>0.1859627036016</v>
      </c>
    </row>
    <row r="205" spans="1:20" s="2" customFormat="1" ht="22.5" x14ac:dyDescent="0.25">
      <c r="A205" s="20"/>
      <c r="B205" s="21" t="s">
        <v>739</v>
      </c>
      <c r="C205" s="183" t="s">
        <v>740</v>
      </c>
      <c r="D205" s="183"/>
      <c r="E205" s="183"/>
      <c r="F205" s="22" t="s">
        <v>71</v>
      </c>
      <c r="G205" s="17" t="s">
        <v>6206</v>
      </c>
      <c r="H205" s="17"/>
      <c r="I205" s="23">
        <v>35.26</v>
      </c>
      <c r="J205" s="109"/>
      <c r="K205" s="132"/>
      <c r="L205" s="147">
        <v>35.26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40.981530806202599</v>
      </c>
      <c r="T205" s="2">
        <f t="shared" si="7"/>
        <v>40.981530806202599</v>
      </c>
    </row>
    <row r="206" spans="1:20" s="2" customFormat="1" ht="22.5" x14ac:dyDescent="0.25">
      <c r="A206" s="20"/>
      <c r="B206" s="21" t="s">
        <v>2339</v>
      </c>
      <c r="C206" s="183" t="s">
        <v>2340</v>
      </c>
      <c r="D206" s="183"/>
      <c r="E206" s="183"/>
      <c r="F206" s="22" t="s">
        <v>2341</v>
      </c>
      <c r="G206" s="17" t="s">
        <v>6207</v>
      </c>
      <c r="H206" s="17"/>
      <c r="I206" s="23">
        <v>6.04</v>
      </c>
      <c r="J206" s="109"/>
      <c r="K206" s="132"/>
      <c r="L206" s="147">
        <v>6.04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7.0200920609604003</v>
      </c>
      <c r="T206" s="2">
        <f t="shared" si="7"/>
        <v>7.0200920609604003</v>
      </c>
    </row>
    <row r="207" spans="1:20" s="2" customFormat="1" ht="22.5" x14ac:dyDescent="0.25">
      <c r="A207" s="10" t="s">
        <v>252</v>
      </c>
      <c r="B207" s="11" t="s">
        <v>4405</v>
      </c>
      <c r="C207" s="182" t="s">
        <v>4406</v>
      </c>
      <c r="D207" s="182"/>
      <c r="E207" s="182"/>
      <c r="F207" s="10" t="s">
        <v>282</v>
      </c>
      <c r="G207" s="38">
        <v>0.21190400000000001</v>
      </c>
      <c r="H207" s="38"/>
      <c r="I207" s="13">
        <v>118.69</v>
      </c>
      <c r="J207" s="72"/>
      <c r="K207" s="131"/>
      <c r="L207" s="72">
        <v>118.69</v>
      </c>
      <c r="M207" s="13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137.94945806546201</v>
      </c>
      <c r="T207" s="2">
        <f t="shared" si="7"/>
        <v>137.94945806546201</v>
      </c>
    </row>
    <row r="208" spans="1:20" s="2" customFormat="1" ht="22.5" x14ac:dyDescent="0.25">
      <c r="A208" s="10" t="s">
        <v>264</v>
      </c>
      <c r="B208" s="11" t="s">
        <v>4407</v>
      </c>
      <c r="C208" s="182" t="s">
        <v>4408</v>
      </c>
      <c r="D208" s="182"/>
      <c r="E208" s="182"/>
      <c r="F208" s="10" t="s">
        <v>817</v>
      </c>
      <c r="G208" s="31">
        <v>3.78</v>
      </c>
      <c r="H208" s="31"/>
      <c r="I208" s="13">
        <v>507.72</v>
      </c>
      <c r="J208" s="72"/>
      <c r="K208" s="131"/>
      <c r="L208" s="72">
        <v>507.72</v>
      </c>
      <c r="M208" s="13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590.10614920377702</v>
      </c>
      <c r="T208" s="2">
        <f t="shared" si="7"/>
        <v>590.10614920377702</v>
      </c>
    </row>
    <row r="209" spans="1:20" s="2" customFormat="1" ht="22.5" x14ac:dyDescent="0.25">
      <c r="A209" s="10" t="s">
        <v>268</v>
      </c>
      <c r="B209" s="11" t="s">
        <v>6208</v>
      </c>
      <c r="C209" s="182" t="s">
        <v>6209</v>
      </c>
      <c r="D209" s="182"/>
      <c r="E209" s="182"/>
      <c r="F209" s="10" t="s">
        <v>165</v>
      </c>
      <c r="G209" s="32">
        <v>7.6</v>
      </c>
      <c r="H209" s="32"/>
      <c r="I209" s="13">
        <v>127.02</v>
      </c>
      <c r="J209" s="72"/>
      <c r="K209" s="131"/>
      <c r="L209" s="72">
        <v>127.02</v>
      </c>
      <c r="M209" s="13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147.63114132172001</v>
      </c>
      <c r="T209" s="2">
        <f t="shared" si="7"/>
        <v>147.63114132172001</v>
      </c>
    </row>
    <row r="210" spans="1:20" s="2" customFormat="1" ht="22.5" x14ac:dyDescent="0.25">
      <c r="A210" s="10" t="s">
        <v>1225</v>
      </c>
      <c r="B210" s="11" t="s">
        <v>4410</v>
      </c>
      <c r="C210" s="182" t="s">
        <v>2357</v>
      </c>
      <c r="D210" s="182"/>
      <c r="E210" s="182"/>
      <c r="F210" s="10" t="s">
        <v>21</v>
      </c>
      <c r="G210" s="32">
        <v>0.5</v>
      </c>
      <c r="H210" s="32"/>
      <c r="I210" s="13">
        <v>614.82000000000005</v>
      </c>
      <c r="J210" s="72"/>
      <c r="K210" s="131"/>
      <c r="L210" s="72">
        <v>614.82000000000005</v>
      </c>
      <c r="M210" s="13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714.58493392709795</v>
      </c>
      <c r="T210" s="2">
        <f t="shared" si="7"/>
        <v>714.58493392709795</v>
      </c>
    </row>
    <row r="211" spans="1:20" s="2" customFormat="1" ht="22.5" x14ac:dyDescent="0.25">
      <c r="A211" s="10" t="s">
        <v>1227</v>
      </c>
      <c r="B211" s="11" t="s">
        <v>4405</v>
      </c>
      <c r="C211" s="182" t="s">
        <v>4226</v>
      </c>
      <c r="D211" s="182"/>
      <c r="E211" s="182"/>
      <c r="F211" s="10" t="s">
        <v>817</v>
      </c>
      <c r="G211" s="32">
        <v>0.5</v>
      </c>
      <c r="H211" s="32"/>
      <c r="I211" s="13">
        <v>169.13</v>
      </c>
      <c r="J211" s="72"/>
      <c r="K211" s="131"/>
      <c r="L211" s="72">
        <v>169.13</v>
      </c>
      <c r="M211" s="13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196.57420037586601</v>
      </c>
      <c r="T211" s="2">
        <f t="shared" si="7"/>
        <v>196.57420037586601</v>
      </c>
    </row>
    <row r="212" spans="1:20" s="2" customFormat="1" ht="22.5" x14ac:dyDescent="0.25">
      <c r="A212" s="10" t="s">
        <v>294</v>
      </c>
      <c r="B212" s="11" t="s">
        <v>4411</v>
      </c>
      <c r="C212" s="182" t="s">
        <v>4228</v>
      </c>
      <c r="D212" s="182"/>
      <c r="E212" s="182"/>
      <c r="F212" s="10" t="s">
        <v>21</v>
      </c>
      <c r="G212" s="32">
        <v>0.6</v>
      </c>
      <c r="H212" s="32"/>
      <c r="I212" s="13">
        <v>39.28</v>
      </c>
      <c r="J212" s="72"/>
      <c r="K212" s="131"/>
      <c r="L212" s="72">
        <v>39.28</v>
      </c>
      <c r="M212" s="13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45.653843734192797</v>
      </c>
      <c r="T212" s="2">
        <f t="shared" si="7"/>
        <v>45.653843734192797</v>
      </c>
    </row>
    <row r="213" spans="1:20" s="2" customFormat="1" ht="22.5" x14ac:dyDescent="0.25">
      <c r="A213" s="10" t="s">
        <v>299</v>
      </c>
      <c r="B213" s="11" t="s">
        <v>6210</v>
      </c>
      <c r="C213" s="182" t="s">
        <v>6211</v>
      </c>
      <c r="D213" s="182"/>
      <c r="E213" s="182"/>
      <c r="F213" s="10" t="s">
        <v>6212</v>
      </c>
      <c r="G213" s="31">
        <v>0.31</v>
      </c>
      <c r="H213" s="31"/>
      <c r="I213" s="13">
        <v>16800.310000000001</v>
      </c>
      <c r="J213" s="72"/>
      <c r="K213" s="131"/>
      <c r="L213" s="72"/>
      <c r="M213" s="13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19526.444180906201</v>
      </c>
      <c r="T213" s="2">
        <f t="shared" si="7"/>
        <v>0</v>
      </c>
    </row>
    <row r="214" spans="1:20" s="2" customFormat="1" ht="15" x14ac:dyDescent="0.25">
      <c r="A214" s="14"/>
      <c r="B214" s="15"/>
      <c r="C214" s="15"/>
      <c r="D214" s="15"/>
      <c r="E214" s="16" t="s">
        <v>18</v>
      </c>
      <c r="F214" s="16"/>
      <c r="G214" s="17"/>
      <c r="H214" s="17"/>
      <c r="I214" s="18">
        <v>40765.589999999997</v>
      </c>
      <c r="J214" s="114"/>
      <c r="K214" s="138"/>
      <c r="L214" s="151"/>
      <c r="M214" s="19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47380.495814464703</v>
      </c>
      <c r="T214" s="2">
        <f t="shared" si="7"/>
        <v>0</v>
      </c>
    </row>
    <row r="215" spans="1:20" s="2" customFormat="1" ht="22.5" x14ac:dyDescent="0.25">
      <c r="A215" s="10" t="s">
        <v>302</v>
      </c>
      <c r="B215" s="11" t="s">
        <v>6213</v>
      </c>
      <c r="C215" s="182" t="s">
        <v>6214</v>
      </c>
      <c r="D215" s="182"/>
      <c r="E215" s="182"/>
      <c r="F215" s="10" t="s">
        <v>21</v>
      </c>
      <c r="G215" s="12">
        <v>31</v>
      </c>
      <c r="H215" s="12"/>
      <c r="I215" s="13">
        <v>1659.08</v>
      </c>
      <c r="J215" s="72"/>
      <c r="K215" s="131"/>
      <c r="L215" s="72">
        <v>1659.08</v>
      </c>
      <c r="M215" s="13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1928.29376432089</v>
      </c>
      <c r="T215" s="2">
        <f t="shared" si="7"/>
        <v>1928.29376432089</v>
      </c>
    </row>
    <row r="216" spans="1:20" s="2" customFormat="1" ht="45" x14ac:dyDescent="0.25">
      <c r="A216" s="10" t="s">
        <v>306</v>
      </c>
      <c r="B216" s="11" t="s">
        <v>6215</v>
      </c>
      <c r="C216" s="182" t="s">
        <v>6216</v>
      </c>
      <c r="D216" s="182"/>
      <c r="E216" s="182"/>
      <c r="F216" s="10" t="s">
        <v>6217</v>
      </c>
      <c r="G216" s="31">
        <v>0.31</v>
      </c>
      <c r="H216" s="31"/>
      <c r="I216" s="13">
        <v>6639.47</v>
      </c>
      <c r="J216" s="72"/>
      <c r="K216" s="131"/>
      <c r="L216" s="72">
        <v>936.2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7716.8361980107202</v>
      </c>
      <c r="T216" s="2">
        <f t="shared" si="7"/>
        <v>1088.1142694488599</v>
      </c>
    </row>
    <row r="217" spans="1:20" s="2" customFormat="1" ht="15" x14ac:dyDescent="0.25">
      <c r="A217" s="14"/>
      <c r="B217" s="15"/>
      <c r="C217" s="15"/>
      <c r="D217" s="15"/>
      <c r="E217" s="16" t="s">
        <v>18</v>
      </c>
      <c r="F217" s="16"/>
      <c r="G217" s="17"/>
      <c r="H217" s="17"/>
      <c r="I217" s="18">
        <v>14894.54</v>
      </c>
      <c r="J217" s="114"/>
      <c r="K217" s="138"/>
      <c r="L217" s="151"/>
      <c r="M217" s="19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17311.4307956386</v>
      </c>
      <c r="T217" s="2">
        <f t="shared" si="7"/>
        <v>0</v>
      </c>
    </row>
    <row r="218" spans="1:20" s="2" customFormat="1" ht="22.5" x14ac:dyDescent="0.25">
      <c r="A218" s="20"/>
      <c r="B218" s="21" t="s">
        <v>6218</v>
      </c>
      <c r="C218" s="183" t="s">
        <v>6219</v>
      </c>
      <c r="D218" s="183"/>
      <c r="E218" s="183"/>
      <c r="F218" s="22" t="s">
        <v>71</v>
      </c>
      <c r="G218" s="17" t="s">
        <v>6220</v>
      </c>
      <c r="H218" s="17"/>
      <c r="I218" s="23">
        <v>6.39</v>
      </c>
      <c r="J218" s="109"/>
      <c r="K218" s="132"/>
      <c r="L218" s="147">
        <v>6.39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7.4268854750889002</v>
      </c>
      <c r="T218" s="2">
        <f t="shared" si="7"/>
        <v>7.4268854750889002</v>
      </c>
    </row>
    <row r="219" spans="1:20" s="2" customFormat="1" ht="22.5" x14ac:dyDescent="0.25">
      <c r="A219" s="20"/>
      <c r="B219" s="21" t="s">
        <v>6221</v>
      </c>
      <c r="C219" s="183" t="s">
        <v>6222</v>
      </c>
      <c r="D219" s="183"/>
      <c r="E219" s="183"/>
      <c r="F219" s="22" t="s">
        <v>71</v>
      </c>
      <c r="G219" s="17" t="s">
        <v>6223</v>
      </c>
      <c r="H219" s="17"/>
      <c r="I219" s="23">
        <v>101.72</v>
      </c>
      <c r="J219" s="109"/>
      <c r="K219" s="132"/>
      <c r="L219" s="147">
        <v>101.72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118.22578881471701</v>
      </c>
      <c r="T219" s="2">
        <f t="shared" si="7"/>
        <v>118.22578881471701</v>
      </c>
    </row>
    <row r="220" spans="1:20" s="2" customFormat="1" ht="22.5" x14ac:dyDescent="0.25">
      <c r="A220" s="10" t="s">
        <v>309</v>
      </c>
      <c r="B220" s="11" t="s">
        <v>6224</v>
      </c>
      <c r="C220" s="182" t="s">
        <v>6225</v>
      </c>
      <c r="D220" s="182"/>
      <c r="E220" s="182"/>
      <c r="F220" s="10" t="s">
        <v>817</v>
      </c>
      <c r="G220" s="31">
        <v>35.65</v>
      </c>
      <c r="H220" s="31"/>
      <c r="I220" s="13">
        <v>9092.07</v>
      </c>
      <c r="J220" s="72"/>
      <c r="K220" s="131"/>
      <c r="L220" s="72">
        <v>9092.07</v>
      </c>
      <c r="M220" s="13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10567.411990843701</v>
      </c>
      <c r="T220" s="2">
        <f t="shared" si="7"/>
        <v>10567.411990843701</v>
      </c>
    </row>
    <row r="221" spans="1:20" s="2" customFormat="1" ht="22.5" x14ac:dyDescent="0.25">
      <c r="A221" s="10" t="s">
        <v>313</v>
      </c>
      <c r="B221" s="11" t="s">
        <v>6208</v>
      </c>
      <c r="C221" s="182" t="s">
        <v>6226</v>
      </c>
      <c r="D221" s="182"/>
      <c r="E221" s="182"/>
      <c r="F221" s="10" t="s">
        <v>165</v>
      </c>
      <c r="G221" s="12">
        <v>62</v>
      </c>
      <c r="H221" s="12"/>
      <c r="I221" s="13">
        <v>30985.65</v>
      </c>
      <c r="J221" s="72"/>
      <c r="K221" s="131"/>
      <c r="L221" s="72">
        <v>30985.65</v>
      </c>
      <c r="M221" s="13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36013.595292830702</v>
      </c>
      <c r="T221" s="2">
        <f t="shared" si="7"/>
        <v>36013.595292830702</v>
      </c>
    </row>
    <row r="222" spans="1:20" s="2" customFormat="1" ht="15" x14ac:dyDescent="0.25">
      <c r="A222" s="10" t="s">
        <v>316</v>
      </c>
      <c r="B222" s="11" t="s">
        <v>4412</v>
      </c>
      <c r="C222" s="182" t="s">
        <v>4413</v>
      </c>
      <c r="D222" s="182"/>
      <c r="E222" s="182"/>
      <c r="F222" s="10" t="s">
        <v>21</v>
      </c>
      <c r="G222" s="12">
        <v>9</v>
      </c>
      <c r="H222" s="12"/>
      <c r="I222" s="13">
        <v>3933.63</v>
      </c>
      <c r="J222" s="72"/>
      <c r="K222" s="131"/>
      <c r="L222" s="72">
        <v>3933.63</v>
      </c>
      <c r="M222" s="13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4571.9279360522596</v>
      </c>
      <c r="T222" s="2">
        <f t="shared" si="7"/>
        <v>4571.9279360522596</v>
      </c>
    </row>
    <row r="223" spans="1:20" s="2" customFormat="1" ht="22.5" x14ac:dyDescent="0.25">
      <c r="A223" s="10" t="s">
        <v>320</v>
      </c>
      <c r="B223" s="11" t="s">
        <v>6227</v>
      </c>
      <c r="C223" s="182" t="s">
        <v>6228</v>
      </c>
      <c r="D223" s="182"/>
      <c r="E223" s="182"/>
      <c r="F223" s="10" t="s">
        <v>817</v>
      </c>
      <c r="G223" s="32">
        <v>1.5</v>
      </c>
      <c r="H223" s="32"/>
      <c r="I223" s="13">
        <v>430.49</v>
      </c>
      <c r="J223" s="72"/>
      <c r="K223" s="131"/>
      <c r="L223" s="72">
        <v>430.49</v>
      </c>
      <c r="M223" s="13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500.34427670908002</v>
      </c>
      <c r="T223" s="2">
        <f t="shared" si="7"/>
        <v>500.34427670908002</v>
      </c>
    </row>
    <row r="224" spans="1:20" s="2" customFormat="1" ht="22.5" x14ac:dyDescent="0.25">
      <c r="A224" s="10" t="s">
        <v>323</v>
      </c>
      <c r="B224" s="11" t="s">
        <v>6229</v>
      </c>
      <c r="C224" s="182" t="s">
        <v>6230</v>
      </c>
      <c r="D224" s="182"/>
      <c r="E224" s="182"/>
      <c r="F224" s="10" t="s">
        <v>165</v>
      </c>
      <c r="G224" s="32">
        <v>14.8</v>
      </c>
      <c r="H224" s="32"/>
      <c r="I224" s="13">
        <v>686.98</v>
      </c>
      <c r="J224" s="72"/>
      <c r="K224" s="131"/>
      <c r="L224" s="72">
        <v>686.98</v>
      </c>
      <c r="M224" s="13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798.45411325142004</v>
      </c>
      <c r="T224" s="2">
        <f t="shared" si="7"/>
        <v>798.45411325142004</v>
      </c>
    </row>
    <row r="225" spans="1:20" s="2" customFormat="1" ht="15" x14ac:dyDescent="0.25">
      <c r="A225" s="10" t="s">
        <v>327</v>
      </c>
      <c r="B225" s="11" t="s">
        <v>3835</v>
      </c>
      <c r="C225" s="182" t="s">
        <v>3836</v>
      </c>
      <c r="D225" s="182"/>
      <c r="E225" s="182"/>
      <c r="F225" s="10" t="s">
        <v>71</v>
      </c>
      <c r="G225" s="33">
        <v>4.7999999999999996E-3</v>
      </c>
      <c r="H225" s="33"/>
      <c r="I225" s="13">
        <v>4298.6099999999997</v>
      </c>
      <c r="J225" s="72"/>
      <c r="K225" s="131"/>
      <c r="L225" s="72">
        <v>4298.6099999999997</v>
      </c>
      <c r="M225" s="13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ref="S225:S265" si="8">I225*N225*O225*P225*Q225*R225</f>
        <v>4996.13210830546</v>
      </c>
      <c r="T225" s="2">
        <f t="shared" ref="T225:T265" si="9">L225*N225*O225*P225*Q225*R225</f>
        <v>4996.13210830546</v>
      </c>
    </row>
    <row r="226" spans="1:20" s="2" customFormat="1" ht="15" x14ac:dyDescent="0.25">
      <c r="A226" s="206" t="s">
        <v>6231</v>
      </c>
      <c r="B226" s="207"/>
      <c r="C226" s="207"/>
      <c r="D226" s="207"/>
      <c r="E226" s="207"/>
      <c r="F226" s="207"/>
      <c r="G226" s="207"/>
      <c r="H226" s="207"/>
      <c r="I226" s="207"/>
      <c r="J226" s="207"/>
      <c r="K226" s="207"/>
      <c r="L226" s="208"/>
      <c r="M226" s="123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:20" s="2" customFormat="1" ht="15" x14ac:dyDescent="0.25">
      <c r="A227" s="10" t="s">
        <v>331</v>
      </c>
      <c r="B227" s="11" t="s">
        <v>1715</v>
      </c>
      <c r="C227" s="182" t="s">
        <v>6232</v>
      </c>
      <c r="D227" s="182"/>
      <c r="E227" s="182"/>
      <c r="F227" s="10" t="s">
        <v>1717</v>
      </c>
      <c r="G227" s="12">
        <v>2</v>
      </c>
      <c r="H227" s="12"/>
      <c r="I227" s="13">
        <v>1524.71</v>
      </c>
      <c r="J227" s="72"/>
      <c r="K227" s="131"/>
      <c r="L227" s="72">
        <v>253.56</v>
      </c>
      <c r="M227" s="13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1772.1199613024701</v>
      </c>
      <c r="T227" s="2">
        <f t="shared" si="9"/>
        <v>294.704394532636</v>
      </c>
    </row>
    <row r="228" spans="1:20" s="2" customFormat="1" ht="15" x14ac:dyDescent="0.25">
      <c r="A228" s="14"/>
      <c r="B228" s="15"/>
      <c r="C228" s="15"/>
      <c r="D228" s="15"/>
      <c r="E228" s="16" t="s">
        <v>18</v>
      </c>
      <c r="F228" s="16"/>
      <c r="G228" s="17"/>
      <c r="H228" s="17"/>
      <c r="I228" s="18">
        <v>3869.82</v>
      </c>
      <c r="J228" s="114"/>
      <c r="K228" s="138"/>
      <c r="L228" s="151"/>
      <c r="M228" s="19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4497.7636853221502</v>
      </c>
      <c r="T228" s="2">
        <f t="shared" si="9"/>
        <v>0</v>
      </c>
    </row>
    <row r="229" spans="1:20" s="2" customFormat="1" ht="22.5" x14ac:dyDescent="0.25">
      <c r="A229" s="20"/>
      <c r="B229" s="21" t="s">
        <v>41</v>
      </c>
      <c r="C229" s="183" t="s">
        <v>42</v>
      </c>
      <c r="D229" s="183"/>
      <c r="E229" s="183"/>
      <c r="F229" s="22" t="s">
        <v>21</v>
      </c>
      <c r="G229" s="17" t="s">
        <v>1718</v>
      </c>
      <c r="H229" s="17"/>
      <c r="I229" s="23">
        <v>23.03</v>
      </c>
      <c r="J229" s="109"/>
      <c r="K229" s="132"/>
      <c r="L229" s="147">
        <v>23.03</v>
      </c>
      <c r="M229" s="24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26.767006649655301</v>
      </c>
      <c r="T229" s="2">
        <f t="shared" si="9"/>
        <v>26.767006649655301</v>
      </c>
    </row>
    <row r="230" spans="1:20" s="2" customFormat="1" ht="22.5" x14ac:dyDescent="0.25">
      <c r="A230" s="20"/>
      <c r="B230" s="21" t="s">
        <v>778</v>
      </c>
      <c r="C230" s="183" t="s">
        <v>24</v>
      </c>
      <c r="D230" s="183"/>
      <c r="E230" s="183"/>
      <c r="F230" s="22" t="s">
        <v>71</v>
      </c>
      <c r="G230" s="17" t="s">
        <v>950</v>
      </c>
      <c r="H230" s="17"/>
      <c r="I230" s="23">
        <v>6.25</v>
      </c>
      <c r="J230" s="109"/>
      <c r="K230" s="132"/>
      <c r="L230" s="147">
        <v>6.25</v>
      </c>
      <c r="M230" s="24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7.2641681094374997</v>
      </c>
      <c r="T230" s="2">
        <f t="shared" si="9"/>
        <v>7.2641681094374997</v>
      </c>
    </row>
    <row r="231" spans="1:20" s="2" customFormat="1" ht="22.5" x14ac:dyDescent="0.25">
      <c r="A231" s="25" t="s">
        <v>76</v>
      </c>
      <c r="B231" s="26" t="s">
        <v>1719</v>
      </c>
      <c r="C231" s="186" t="s">
        <v>1720</v>
      </c>
      <c r="D231" s="186"/>
      <c r="E231" s="186"/>
      <c r="F231" s="27" t="s">
        <v>79</v>
      </c>
      <c r="G231" s="28" t="s">
        <v>91</v>
      </c>
      <c r="H231" s="28"/>
      <c r="I231" s="29">
        <v>0</v>
      </c>
      <c r="J231" s="110"/>
      <c r="K231" s="133"/>
      <c r="L231" s="148">
        <v>0</v>
      </c>
      <c r="M231" s="30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:20" s="2" customFormat="1" ht="22.5" x14ac:dyDescent="0.25">
      <c r="A232" s="10" t="s">
        <v>350</v>
      </c>
      <c r="B232" s="11" t="s">
        <v>6233</v>
      </c>
      <c r="C232" s="182" t="s">
        <v>6234</v>
      </c>
      <c r="D232" s="182"/>
      <c r="E232" s="182"/>
      <c r="F232" s="10" t="s">
        <v>35</v>
      </c>
      <c r="G232" s="12">
        <v>2</v>
      </c>
      <c r="H232" s="12"/>
      <c r="I232" s="13">
        <v>7480.16</v>
      </c>
      <c r="J232" s="72"/>
      <c r="K232" s="131"/>
      <c r="L232" s="72">
        <v>7480.16</v>
      </c>
      <c r="M232" s="13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8693.9423560783998</v>
      </c>
      <c r="T232" s="2">
        <f t="shared" si="9"/>
        <v>8693.9423560783998</v>
      </c>
    </row>
    <row r="233" spans="1:20" s="2" customFormat="1" ht="15" x14ac:dyDescent="0.25">
      <c r="A233" s="10" t="s">
        <v>374</v>
      </c>
      <c r="B233" s="11" t="s">
        <v>1676</v>
      </c>
      <c r="C233" s="182" t="s">
        <v>1989</v>
      </c>
      <c r="D233" s="182"/>
      <c r="E233" s="182"/>
      <c r="F233" s="10" t="s">
        <v>17</v>
      </c>
      <c r="G233" s="12">
        <v>2</v>
      </c>
      <c r="H233" s="12"/>
      <c r="I233" s="13">
        <v>2519.2399999999998</v>
      </c>
      <c r="J233" s="72"/>
      <c r="K233" s="131"/>
      <c r="L233" s="72">
        <v>508</v>
      </c>
      <c r="M233" s="13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2928.0292588830898</v>
      </c>
      <c r="T233" s="2">
        <f t="shared" si="9"/>
        <v>590.43158393507997</v>
      </c>
    </row>
    <row r="234" spans="1:20" s="2" customFormat="1" ht="15" x14ac:dyDescent="0.25">
      <c r="A234" s="14"/>
      <c r="B234" s="15"/>
      <c r="C234" s="15"/>
      <c r="D234" s="15"/>
      <c r="E234" s="16" t="s">
        <v>18</v>
      </c>
      <c r="F234" s="16"/>
      <c r="G234" s="17"/>
      <c r="H234" s="17"/>
      <c r="I234" s="18">
        <v>6277.65</v>
      </c>
      <c r="J234" s="114"/>
      <c r="K234" s="138"/>
      <c r="L234" s="151"/>
      <c r="M234" s="19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7296.3047891536498</v>
      </c>
      <c r="T234" s="2">
        <f t="shared" si="9"/>
        <v>0</v>
      </c>
    </row>
    <row r="235" spans="1:20" s="2" customFormat="1" ht="22.5" x14ac:dyDescent="0.25">
      <c r="A235" s="20"/>
      <c r="B235" s="21" t="s">
        <v>41</v>
      </c>
      <c r="C235" s="183" t="s">
        <v>42</v>
      </c>
      <c r="D235" s="183"/>
      <c r="E235" s="183"/>
      <c r="F235" s="22" t="s">
        <v>21</v>
      </c>
      <c r="G235" s="17" t="s">
        <v>949</v>
      </c>
      <c r="H235" s="17"/>
      <c r="I235" s="23">
        <v>52.42</v>
      </c>
      <c r="J235" s="109"/>
      <c r="K235" s="132"/>
      <c r="L235" s="147">
        <v>52.42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60.926030767474202</v>
      </c>
      <c r="T235" s="2">
        <f t="shared" si="9"/>
        <v>60.926030767474202</v>
      </c>
    </row>
    <row r="236" spans="1:20" s="2" customFormat="1" ht="22.5" x14ac:dyDescent="0.25">
      <c r="A236" s="20"/>
      <c r="B236" s="21" t="s">
        <v>778</v>
      </c>
      <c r="C236" s="183" t="s">
        <v>24</v>
      </c>
      <c r="D236" s="183"/>
      <c r="E236" s="183"/>
      <c r="F236" s="22" t="s">
        <v>71</v>
      </c>
      <c r="G236" s="17" t="s">
        <v>950</v>
      </c>
      <c r="H236" s="17"/>
      <c r="I236" s="23">
        <v>6.25</v>
      </c>
      <c r="J236" s="109"/>
      <c r="K236" s="132"/>
      <c r="L236" s="147">
        <v>6.25</v>
      </c>
      <c r="M236" s="24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7.2641681094374997</v>
      </c>
      <c r="T236" s="2">
        <f t="shared" si="9"/>
        <v>7.2641681094374997</v>
      </c>
    </row>
    <row r="237" spans="1:20" s="2" customFormat="1" ht="22.5" x14ac:dyDescent="0.25">
      <c r="A237" s="25" t="s">
        <v>76</v>
      </c>
      <c r="B237" s="26" t="s">
        <v>902</v>
      </c>
      <c r="C237" s="186" t="s">
        <v>903</v>
      </c>
      <c r="D237" s="186"/>
      <c r="E237" s="186"/>
      <c r="F237" s="27" t="s">
        <v>79</v>
      </c>
      <c r="G237" s="28" t="s">
        <v>91</v>
      </c>
      <c r="H237" s="28"/>
      <c r="I237" s="29">
        <v>0</v>
      </c>
      <c r="J237" s="110"/>
      <c r="K237" s="133"/>
      <c r="L237" s="148">
        <v>0</v>
      </c>
      <c r="M237" s="30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10" t="s">
        <v>6235</v>
      </c>
      <c r="B238" s="11" t="s">
        <v>6236</v>
      </c>
      <c r="C238" s="182" t="s">
        <v>6237</v>
      </c>
      <c r="D238" s="182"/>
      <c r="E238" s="182"/>
      <c r="F238" s="10" t="s">
        <v>35</v>
      </c>
      <c r="G238" s="12">
        <v>1</v>
      </c>
      <c r="H238" s="12"/>
      <c r="I238" s="13">
        <v>29470.53</v>
      </c>
      <c r="J238" s="72"/>
      <c r="K238" s="131"/>
      <c r="L238" s="72"/>
      <c r="M238" s="13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34252.621471075399</v>
      </c>
      <c r="T238" s="2">
        <f t="shared" si="9"/>
        <v>0</v>
      </c>
    </row>
    <row r="239" spans="1:20" s="2" customFormat="1" ht="22.5" x14ac:dyDescent="0.25">
      <c r="A239" s="10" t="s">
        <v>6238</v>
      </c>
      <c r="B239" s="11" t="s">
        <v>6236</v>
      </c>
      <c r="C239" s="182" t="s">
        <v>6239</v>
      </c>
      <c r="D239" s="182"/>
      <c r="E239" s="182"/>
      <c r="F239" s="10" t="s">
        <v>35</v>
      </c>
      <c r="G239" s="12">
        <v>1</v>
      </c>
      <c r="H239" s="12"/>
      <c r="I239" s="13">
        <v>30355.39</v>
      </c>
      <c r="J239" s="72"/>
      <c r="K239" s="131"/>
      <c r="L239" s="72"/>
      <c r="M239" s="13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35281.0649580061</v>
      </c>
      <c r="T239" s="2">
        <f t="shared" si="9"/>
        <v>0</v>
      </c>
    </row>
    <row r="240" spans="1:20" s="2" customFormat="1" ht="15" x14ac:dyDescent="0.25">
      <c r="A240" s="10" t="s">
        <v>383</v>
      </c>
      <c r="B240" s="11" t="s">
        <v>947</v>
      </c>
      <c r="C240" s="182" t="s">
        <v>948</v>
      </c>
      <c r="D240" s="182"/>
      <c r="E240" s="182"/>
      <c r="F240" s="10" t="s">
        <v>17</v>
      </c>
      <c r="G240" s="12">
        <v>1</v>
      </c>
      <c r="H240" s="12"/>
      <c r="I240" s="13">
        <v>975.16</v>
      </c>
      <c r="J240" s="72"/>
      <c r="K240" s="131"/>
      <c r="L240" s="72">
        <v>254</v>
      </c>
      <c r="M240" s="13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1133.39618777585</v>
      </c>
      <c r="T240" s="2">
        <f t="shared" si="9"/>
        <v>295.21579196753999</v>
      </c>
    </row>
    <row r="241" spans="1:20" s="2" customFormat="1" ht="15" x14ac:dyDescent="0.25">
      <c r="A241" s="14"/>
      <c r="B241" s="15"/>
      <c r="C241" s="15"/>
      <c r="D241" s="15"/>
      <c r="E241" s="16" t="s">
        <v>18</v>
      </c>
      <c r="F241" s="16"/>
      <c r="G241" s="17"/>
      <c r="H241" s="17"/>
      <c r="I241" s="18">
        <v>2314.69</v>
      </c>
      <c r="J241" s="114"/>
      <c r="K241" s="138"/>
      <c r="L241" s="151"/>
      <c r="M241" s="19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2690.2875649974198</v>
      </c>
      <c r="T241" s="2">
        <f t="shared" si="9"/>
        <v>0</v>
      </c>
    </row>
    <row r="242" spans="1:20" s="2" customFormat="1" ht="22.5" x14ac:dyDescent="0.25">
      <c r="A242" s="20"/>
      <c r="B242" s="21" t="s">
        <v>41</v>
      </c>
      <c r="C242" s="183" t="s">
        <v>42</v>
      </c>
      <c r="D242" s="183"/>
      <c r="E242" s="183"/>
      <c r="F242" s="22" t="s">
        <v>21</v>
      </c>
      <c r="G242" s="17" t="s">
        <v>1678</v>
      </c>
      <c r="H242" s="17"/>
      <c r="I242" s="23">
        <v>26.21</v>
      </c>
      <c r="J242" s="109"/>
      <c r="K242" s="132"/>
      <c r="L242" s="147">
        <v>26.21</v>
      </c>
      <c r="M242" s="24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30.463015383737101</v>
      </c>
      <c r="T242" s="2">
        <f t="shared" si="9"/>
        <v>30.463015383737101</v>
      </c>
    </row>
    <row r="243" spans="1:20" s="2" customFormat="1" ht="22.5" x14ac:dyDescent="0.25">
      <c r="A243" s="20"/>
      <c r="B243" s="21" t="s">
        <v>778</v>
      </c>
      <c r="C243" s="183" t="s">
        <v>24</v>
      </c>
      <c r="D243" s="183"/>
      <c r="E243" s="183"/>
      <c r="F243" s="22" t="s">
        <v>71</v>
      </c>
      <c r="G243" s="17" t="s">
        <v>1679</v>
      </c>
      <c r="H243" s="17"/>
      <c r="I243" s="23">
        <v>3.13</v>
      </c>
      <c r="J243" s="109"/>
      <c r="K243" s="132"/>
      <c r="L243" s="147">
        <v>3.13</v>
      </c>
      <c r="M243" s="24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3.6378953892063</v>
      </c>
      <c r="T243" s="2">
        <f t="shared" si="9"/>
        <v>3.6378953892063</v>
      </c>
    </row>
    <row r="244" spans="1:20" s="2" customFormat="1" ht="22.5" x14ac:dyDescent="0.25">
      <c r="A244" s="25" t="s">
        <v>76</v>
      </c>
      <c r="B244" s="26" t="s">
        <v>902</v>
      </c>
      <c r="C244" s="186" t="s">
        <v>903</v>
      </c>
      <c r="D244" s="186"/>
      <c r="E244" s="186"/>
      <c r="F244" s="27" t="s">
        <v>79</v>
      </c>
      <c r="G244" s="28" t="s">
        <v>944</v>
      </c>
      <c r="H244" s="28"/>
      <c r="I244" s="29">
        <v>0</v>
      </c>
      <c r="J244" s="110"/>
      <c r="K244" s="133"/>
      <c r="L244" s="148">
        <v>0</v>
      </c>
      <c r="M244" s="30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:20" s="2" customFormat="1" ht="22.5" x14ac:dyDescent="0.25">
      <c r="A245" s="10" t="s">
        <v>386</v>
      </c>
      <c r="B245" s="11" t="s">
        <v>6233</v>
      </c>
      <c r="C245" s="182" t="s">
        <v>6240</v>
      </c>
      <c r="D245" s="182"/>
      <c r="E245" s="182"/>
      <c r="F245" s="10" t="s">
        <v>35</v>
      </c>
      <c r="G245" s="12">
        <v>1</v>
      </c>
      <c r="H245" s="12"/>
      <c r="I245" s="13">
        <v>2379.94</v>
      </c>
      <c r="J245" s="72"/>
      <c r="K245" s="131"/>
      <c r="L245" s="72">
        <v>2379.94</v>
      </c>
      <c r="M245" s="13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2766.12548005995</v>
      </c>
      <c r="T245" s="2">
        <f t="shared" si="9"/>
        <v>2766.12548005995</v>
      </c>
    </row>
    <row r="246" spans="1:20" s="2" customFormat="1" ht="15" x14ac:dyDescent="0.25">
      <c r="A246" s="206" t="s">
        <v>6241</v>
      </c>
      <c r="B246" s="207"/>
      <c r="C246" s="207"/>
      <c r="D246" s="207"/>
      <c r="E246" s="207"/>
      <c r="F246" s="207"/>
      <c r="G246" s="207"/>
      <c r="H246" s="207"/>
      <c r="I246" s="207"/>
      <c r="J246" s="207"/>
      <c r="K246" s="207"/>
      <c r="L246" s="208"/>
      <c r="M246" s="123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:20" s="2" customFormat="1" ht="15" x14ac:dyDescent="0.25">
      <c r="A247" s="10" t="s">
        <v>389</v>
      </c>
      <c r="B247" s="11" t="s">
        <v>791</v>
      </c>
      <c r="C247" s="182" t="s">
        <v>792</v>
      </c>
      <c r="D247" s="182"/>
      <c r="E247" s="182"/>
      <c r="F247" s="10" t="s">
        <v>793</v>
      </c>
      <c r="G247" s="12">
        <v>16</v>
      </c>
      <c r="H247" s="12"/>
      <c r="I247" s="13">
        <v>14469.76</v>
      </c>
      <c r="J247" s="72"/>
      <c r="K247" s="131"/>
      <c r="L247" s="72">
        <v>599.96</v>
      </c>
      <c r="M247" s="13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16817.723062914301</v>
      </c>
      <c r="T247" s="2">
        <f t="shared" si="9"/>
        <v>697.31364783009997</v>
      </c>
    </row>
    <row r="248" spans="1:20" s="2" customFormat="1" ht="15" x14ac:dyDescent="0.25">
      <c r="A248" s="14"/>
      <c r="B248" s="15"/>
      <c r="C248" s="15"/>
      <c r="D248" s="15"/>
      <c r="E248" s="16" t="s">
        <v>18</v>
      </c>
      <c r="F248" s="16"/>
      <c r="G248" s="17"/>
      <c r="H248" s="17"/>
      <c r="I248" s="18">
        <v>40118.730000000003</v>
      </c>
      <c r="J248" s="114"/>
      <c r="K248" s="138"/>
      <c r="L248" s="151"/>
      <c r="M248" s="19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46628.671849141298</v>
      </c>
      <c r="T248" s="2">
        <f t="shared" si="9"/>
        <v>0</v>
      </c>
    </row>
    <row r="249" spans="1:20" s="2" customFormat="1" ht="22.5" x14ac:dyDescent="0.25">
      <c r="A249" s="20"/>
      <c r="B249" s="21" t="s">
        <v>69</v>
      </c>
      <c r="C249" s="183" t="s">
        <v>70</v>
      </c>
      <c r="D249" s="183"/>
      <c r="E249" s="183"/>
      <c r="F249" s="22" t="s">
        <v>71</v>
      </c>
      <c r="G249" s="17" t="s">
        <v>4537</v>
      </c>
      <c r="H249" s="17"/>
      <c r="I249" s="23">
        <v>24.85</v>
      </c>
      <c r="J249" s="109"/>
      <c r="K249" s="132"/>
      <c r="L249" s="147">
        <v>24.85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28.882332403123499</v>
      </c>
      <c r="T249" s="2">
        <f t="shared" si="9"/>
        <v>28.882332403123499</v>
      </c>
    </row>
    <row r="250" spans="1:20" s="2" customFormat="1" ht="22.5" x14ac:dyDescent="0.25">
      <c r="A250" s="20"/>
      <c r="B250" s="21" t="s">
        <v>795</v>
      </c>
      <c r="C250" s="183" t="s">
        <v>796</v>
      </c>
      <c r="D250" s="183"/>
      <c r="E250" s="183"/>
      <c r="F250" s="22" t="s">
        <v>71</v>
      </c>
      <c r="G250" s="17" t="s">
        <v>4538</v>
      </c>
      <c r="H250" s="17"/>
      <c r="I250" s="23">
        <v>42.03</v>
      </c>
      <c r="J250" s="109"/>
      <c r="K250" s="132"/>
      <c r="L250" s="147">
        <v>42.03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48.850077702345303</v>
      </c>
      <c r="T250" s="2">
        <f t="shared" si="9"/>
        <v>48.850077702345303</v>
      </c>
    </row>
    <row r="251" spans="1:20" s="2" customFormat="1" ht="22.5" x14ac:dyDescent="0.25">
      <c r="A251" s="25" t="s">
        <v>76</v>
      </c>
      <c r="B251" s="26" t="s">
        <v>798</v>
      </c>
      <c r="C251" s="186" t="s">
        <v>799</v>
      </c>
      <c r="D251" s="186"/>
      <c r="E251" s="186"/>
      <c r="F251" s="27" t="s">
        <v>79</v>
      </c>
      <c r="G251" s="28" t="s">
        <v>1095</v>
      </c>
      <c r="H251" s="28"/>
      <c r="I251" s="29">
        <v>0</v>
      </c>
      <c r="J251" s="110"/>
      <c r="K251" s="133"/>
      <c r="L251" s="148">
        <v>0</v>
      </c>
      <c r="M251" s="30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:20" s="2" customFormat="1" ht="22.5" x14ac:dyDescent="0.25">
      <c r="A252" s="20"/>
      <c r="B252" s="21" t="s">
        <v>800</v>
      </c>
      <c r="C252" s="183" t="s">
        <v>801</v>
      </c>
      <c r="D252" s="183"/>
      <c r="E252" s="183"/>
      <c r="F252" s="22" t="s">
        <v>282</v>
      </c>
      <c r="G252" s="17" t="s">
        <v>4539</v>
      </c>
      <c r="H252" s="17"/>
      <c r="I252" s="23">
        <v>2.31</v>
      </c>
      <c r="J252" s="109"/>
      <c r="K252" s="132"/>
      <c r="L252" s="147">
        <v>2.31</v>
      </c>
      <c r="M252" s="24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2.6848365332481001</v>
      </c>
      <c r="T252" s="2">
        <f t="shared" si="9"/>
        <v>2.6848365332481001</v>
      </c>
    </row>
    <row r="253" spans="1:20" s="2" customFormat="1" ht="22.5" x14ac:dyDescent="0.25">
      <c r="A253" s="10" t="s">
        <v>392</v>
      </c>
      <c r="B253" s="11" t="s">
        <v>6242</v>
      </c>
      <c r="C253" s="182" t="s">
        <v>6243</v>
      </c>
      <c r="D253" s="182"/>
      <c r="E253" s="182"/>
      <c r="F253" s="10" t="s">
        <v>35</v>
      </c>
      <c r="G253" s="12">
        <v>6</v>
      </c>
      <c r="H253" s="12"/>
      <c r="I253" s="13">
        <v>7095.14</v>
      </c>
      <c r="J253" s="72"/>
      <c r="K253" s="131"/>
      <c r="L253" s="72">
        <v>7095.14</v>
      </c>
      <c r="M253" s="13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8246.4463551990993</v>
      </c>
      <c r="T253" s="2">
        <f t="shared" si="9"/>
        <v>8246.4463551990993</v>
      </c>
    </row>
    <row r="254" spans="1:20" s="2" customFormat="1" ht="22.5" x14ac:dyDescent="0.25">
      <c r="A254" s="10" t="s">
        <v>395</v>
      </c>
      <c r="B254" s="11" t="s">
        <v>6242</v>
      </c>
      <c r="C254" s="182" t="s">
        <v>6244</v>
      </c>
      <c r="D254" s="182"/>
      <c r="E254" s="182"/>
      <c r="F254" s="10" t="s">
        <v>35</v>
      </c>
      <c r="G254" s="12">
        <v>4</v>
      </c>
      <c r="H254" s="12"/>
      <c r="I254" s="13">
        <v>3751.17</v>
      </c>
      <c r="J254" s="72"/>
      <c r="K254" s="131"/>
      <c r="L254" s="72">
        <v>3751.17</v>
      </c>
      <c r="M254" s="13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4359.86071793259</v>
      </c>
      <c r="T254" s="2">
        <f t="shared" si="9"/>
        <v>4359.86071793259</v>
      </c>
    </row>
    <row r="255" spans="1:20" s="2" customFormat="1" ht="22.5" x14ac:dyDescent="0.25">
      <c r="A255" s="10" t="s">
        <v>398</v>
      </c>
      <c r="B255" s="11" t="s">
        <v>6245</v>
      </c>
      <c r="C255" s="182" t="s">
        <v>6246</v>
      </c>
      <c r="D255" s="182"/>
      <c r="E255" s="182"/>
      <c r="F255" s="10" t="s">
        <v>35</v>
      </c>
      <c r="G255" s="12">
        <v>2</v>
      </c>
      <c r="H255" s="12"/>
      <c r="I255" s="13">
        <v>3090.41</v>
      </c>
      <c r="J255" s="72"/>
      <c r="K255" s="131"/>
      <c r="L255" s="72">
        <v>3090.41</v>
      </c>
      <c r="M255" s="13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3591.8812427338798</v>
      </c>
      <c r="T255" s="2">
        <f t="shared" si="9"/>
        <v>3591.8812427338798</v>
      </c>
    </row>
    <row r="256" spans="1:20" s="2" customFormat="1" ht="22.5" x14ac:dyDescent="0.25">
      <c r="A256" s="10" t="s">
        <v>401</v>
      </c>
      <c r="B256" s="11" t="s">
        <v>6247</v>
      </c>
      <c r="C256" s="182" t="s">
        <v>6248</v>
      </c>
      <c r="D256" s="182"/>
      <c r="E256" s="182"/>
      <c r="F256" s="10" t="s">
        <v>35</v>
      </c>
      <c r="G256" s="12">
        <v>2</v>
      </c>
      <c r="H256" s="12"/>
      <c r="I256" s="13">
        <v>2674.03</v>
      </c>
      <c r="J256" s="72"/>
      <c r="K256" s="131"/>
      <c r="L256" s="72">
        <v>2674.03</v>
      </c>
      <c r="M256" s="13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3107.9365519486601</v>
      </c>
      <c r="T256" s="2">
        <f t="shared" si="9"/>
        <v>3107.9365519486601</v>
      </c>
    </row>
    <row r="257" spans="1:20" s="2" customFormat="1" ht="22.5" x14ac:dyDescent="0.25">
      <c r="A257" s="10" t="s">
        <v>403</v>
      </c>
      <c r="B257" s="11" t="s">
        <v>6249</v>
      </c>
      <c r="C257" s="182" t="s">
        <v>6250</v>
      </c>
      <c r="D257" s="182"/>
      <c r="E257" s="182"/>
      <c r="F257" s="10" t="s">
        <v>35</v>
      </c>
      <c r="G257" s="12">
        <v>2</v>
      </c>
      <c r="H257" s="12"/>
      <c r="I257" s="13">
        <v>4080.07</v>
      </c>
      <c r="J257" s="72"/>
      <c r="K257" s="131"/>
      <c r="L257" s="72">
        <v>4080.07</v>
      </c>
      <c r="M257" s="13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4742.1303005236296</v>
      </c>
      <c r="T257" s="2">
        <f t="shared" si="9"/>
        <v>4742.1303005236296</v>
      </c>
    </row>
    <row r="258" spans="1:20" s="55" customFormat="1" ht="20.25" customHeight="1" x14ac:dyDescent="0.25">
      <c r="A258" s="184" t="s">
        <v>6535</v>
      </c>
      <c r="B258" s="185"/>
      <c r="C258" s="185"/>
      <c r="D258" s="185"/>
      <c r="E258" s="185"/>
      <c r="F258" s="185"/>
      <c r="G258" s="185"/>
      <c r="H258" s="165"/>
      <c r="I258" s="166"/>
      <c r="J258" s="167"/>
      <c r="K258" s="168"/>
      <c r="L258" s="169"/>
      <c r="M258" s="170"/>
    </row>
    <row r="259" spans="1:20" s="172" customFormat="1" ht="20.25" customHeight="1" thickBot="1" x14ac:dyDescent="0.3">
      <c r="A259" s="174" t="s">
        <v>6546</v>
      </c>
      <c r="B259" s="175"/>
      <c r="C259" s="175"/>
      <c r="D259" s="175"/>
      <c r="E259" s="175"/>
      <c r="F259" s="175"/>
      <c r="G259" s="175"/>
      <c r="H259" s="171"/>
      <c r="I259" s="176"/>
      <c r="J259" s="177"/>
      <c r="K259" s="177"/>
      <c r="L259" s="177"/>
      <c r="M259" s="178"/>
    </row>
    <row r="260" spans="1:20" s="172" customFormat="1" ht="20.25" customHeight="1" thickBot="1" x14ac:dyDescent="0.3">
      <c r="A260" s="174" t="s">
        <v>6547</v>
      </c>
      <c r="B260" s="175"/>
      <c r="C260" s="175"/>
      <c r="D260" s="175"/>
      <c r="E260" s="175"/>
      <c r="F260" s="175"/>
      <c r="G260" s="175"/>
      <c r="H260" s="171"/>
      <c r="I260" s="179"/>
      <c r="J260" s="180"/>
      <c r="K260" s="180"/>
      <c r="L260" s="180"/>
      <c r="M260" s="181"/>
    </row>
    <row r="261" spans="1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ref="S266:S329" si="10">I266*N266*O266*P266*Q266*R266</f>
        <v>0</v>
      </c>
      <c r="T266" s="2">
        <f t="shared" ref="T266:T329" si="11">L266*N266*O266*P266*Q266*R266</f>
        <v>0</v>
      </c>
    </row>
    <row r="267" spans="1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10"/>
        <v>0</v>
      </c>
      <c r="T267" s="2">
        <f t="shared" si="11"/>
        <v>0</v>
      </c>
    </row>
    <row r="268" spans="1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10"/>
        <v>0</v>
      </c>
      <c r="T268" s="2">
        <f t="shared" si="11"/>
        <v>0</v>
      </c>
    </row>
    <row r="269" spans="1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10"/>
        <v>0</v>
      </c>
      <c r="T269" s="2">
        <f t="shared" si="11"/>
        <v>0</v>
      </c>
    </row>
    <row r="270" spans="1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10"/>
        <v>0</v>
      </c>
      <c r="T270" s="2">
        <f t="shared" si="11"/>
        <v>0</v>
      </c>
    </row>
    <row r="271" spans="1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10"/>
        <v>0</v>
      </c>
      <c r="T271" s="2">
        <f t="shared" si="11"/>
        <v>0</v>
      </c>
    </row>
    <row r="272" spans="1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10"/>
        <v>0</v>
      </c>
      <c r="T272" s="2">
        <f t="shared" si="11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10"/>
        <v>0</v>
      </c>
      <c r="T273" s="2">
        <f t="shared" si="11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10"/>
        <v>0</v>
      </c>
      <c r="T274" s="2">
        <f t="shared" si="11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10"/>
        <v>0</v>
      </c>
      <c r="T275" s="2">
        <f t="shared" si="11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10"/>
        <v>0</v>
      </c>
      <c r="T276" s="2">
        <f t="shared" si="11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10"/>
        <v>0</v>
      </c>
      <c r="T277" s="2">
        <f t="shared" si="11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10"/>
        <v>0</v>
      </c>
      <c r="T278" s="2">
        <f t="shared" si="11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10"/>
        <v>0</v>
      </c>
      <c r="T279" s="2">
        <f t="shared" si="11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10"/>
        <v>0</v>
      </c>
      <c r="T280" s="2">
        <f t="shared" si="11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10"/>
        <v>0</v>
      </c>
      <c r="T281" s="2">
        <f t="shared" si="11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10"/>
        <v>0</v>
      </c>
      <c r="T282" s="2">
        <f t="shared" si="11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10"/>
        <v>0</v>
      </c>
      <c r="T283" s="2">
        <f t="shared" si="11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10"/>
        <v>0</v>
      </c>
      <c r="T284" s="2">
        <f t="shared" si="11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10"/>
        <v>0</v>
      </c>
      <c r="T285" s="2">
        <f t="shared" si="11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10"/>
        <v>0</v>
      </c>
      <c r="T286" s="2">
        <f t="shared" si="11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ref="S330:S393" si="12">I330*N330*O330*P330*Q330*R330</f>
        <v>0</v>
      </c>
      <c r="T330" s="2">
        <f t="shared" ref="T330:T393" si="13">L330*N330*O330*P330*Q330*R330</f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2"/>
        <v>0</v>
      </c>
      <c r="T331" s="2">
        <f t="shared" si="13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2"/>
        <v>0</v>
      </c>
      <c r="T332" s="2">
        <f t="shared" si="13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2"/>
        <v>0</v>
      </c>
      <c r="T333" s="2">
        <f t="shared" si="13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2"/>
        <v>0</v>
      </c>
      <c r="T334" s="2">
        <f t="shared" si="13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2"/>
        <v>0</v>
      </c>
      <c r="T335" s="2">
        <f t="shared" si="13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2"/>
        <v>0</v>
      </c>
      <c r="T336" s="2">
        <f t="shared" si="13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2"/>
        <v>0</v>
      </c>
      <c r="T337" s="2">
        <f t="shared" si="13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2"/>
        <v>0</v>
      </c>
      <c r="T338" s="2">
        <f t="shared" si="13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2"/>
        <v>0</v>
      </c>
      <c r="T339" s="2">
        <f t="shared" si="13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2"/>
        <v>0</v>
      </c>
      <c r="T340" s="2">
        <f t="shared" si="13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2"/>
        <v>0</v>
      </c>
      <c r="T341" s="2">
        <f t="shared" si="13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</v>
      </c>
      <c r="T342" s="2">
        <f t="shared" si="13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0</v>
      </c>
      <c r="T346" s="2">
        <f t="shared" si="13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0</v>
      </c>
      <c r="T347" s="2">
        <f t="shared" si="13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0</v>
      </c>
      <c r="T348" s="2">
        <f t="shared" si="13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0</v>
      </c>
      <c r="T349" s="2">
        <f t="shared" si="13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0</v>
      </c>
      <c r="T350" s="2">
        <f t="shared" si="13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ref="S394:S457" si="14">I394*N394*O394*P394*Q394*R394</f>
        <v>0</v>
      </c>
      <c r="T394" s="2">
        <f t="shared" ref="T394:T457" si="15">L394*N394*O394*P394*Q394*R394</f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4"/>
        <v>0</v>
      </c>
      <c r="T395" s="2">
        <f t="shared" si="15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0</v>
      </c>
      <c r="T397" s="2">
        <f t="shared" si="15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</v>
      </c>
      <c r="T398" s="2">
        <f t="shared" si="15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0</v>
      </c>
      <c r="T399" s="2">
        <f t="shared" si="15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0</v>
      </c>
      <c r="T400" s="2">
        <f t="shared" si="15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0</v>
      </c>
      <c r="T401" s="2">
        <f t="shared" si="15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0</v>
      </c>
      <c r="T402" s="2">
        <f t="shared" si="15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0</v>
      </c>
      <c r="T403" s="2">
        <f t="shared" si="15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0</v>
      </c>
      <c r="T404" s="2">
        <f t="shared" si="15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0</v>
      </c>
      <c r="T405" s="2">
        <f t="shared" si="15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0</v>
      </c>
      <c r="T407" s="2">
        <f t="shared" si="15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</v>
      </c>
      <c r="T408" s="2">
        <f t="shared" si="15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</v>
      </c>
      <c r="T409" s="2">
        <f t="shared" si="15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0</v>
      </c>
      <c r="T411" s="2">
        <f t="shared" si="15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0</v>
      </c>
      <c r="T412" s="2">
        <f t="shared" si="15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0</v>
      </c>
      <c r="T413" s="2">
        <f t="shared" si="15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0</v>
      </c>
      <c r="T414" s="2">
        <f t="shared" si="15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ref="S458:S521" si="16">I458*N458*O458*P458*Q458*R458</f>
        <v>0</v>
      </c>
      <c r="T458" s="2">
        <f t="shared" ref="T458:T521" si="17">L458*N458*O458*P458*Q458*R458</f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0</v>
      </c>
      <c r="T459" s="2">
        <f t="shared" si="17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0</v>
      </c>
      <c r="T460" s="2">
        <f t="shared" si="17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0</v>
      </c>
      <c r="T461" s="2">
        <f t="shared" si="17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0</v>
      </c>
      <c r="T462" s="2">
        <f t="shared" si="17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0</v>
      </c>
      <c r="T463" s="2">
        <f t="shared" si="17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0</v>
      </c>
      <c r="T464" s="2">
        <f t="shared" si="17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0</v>
      </c>
      <c r="T465" s="2">
        <f t="shared" si="17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0</v>
      </c>
      <c r="T466" s="2">
        <f t="shared" si="17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0</v>
      </c>
      <c r="T467" s="2">
        <f t="shared" si="17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0</v>
      </c>
      <c r="T468" s="2">
        <f t="shared" si="17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0</v>
      </c>
      <c r="T469" s="2">
        <f t="shared" si="17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0</v>
      </c>
      <c r="T472" s="2">
        <f t="shared" si="17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0</v>
      </c>
      <c r="T473" s="2">
        <f t="shared" si="17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0</v>
      </c>
      <c r="T474" s="2">
        <f t="shared" si="17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0</v>
      </c>
      <c r="T475" s="2">
        <f t="shared" si="17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0</v>
      </c>
      <c r="T476" s="2">
        <f t="shared" si="17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0</v>
      </c>
      <c r="T477" s="2">
        <f t="shared" si="17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0</v>
      </c>
      <c r="T478" s="2">
        <f t="shared" si="17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ref="S522:S585" si="18">I522*N522*O522*P522*Q522*R522</f>
        <v>0</v>
      </c>
      <c r="T522" s="2">
        <f t="shared" ref="T522:T585" si="19">L522*N522*O522*P522*Q522*R522</f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0</v>
      </c>
      <c r="T523" s="2">
        <f t="shared" si="19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0</v>
      </c>
      <c r="T524" s="2">
        <f t="shared" si="19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0</v>
      </c>
      <c r="T525" s="2">
        <f t="shared" si="19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0</v>
      </c>
      <c r="T526" s="2">
        <f t="shared" si="19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0</v>
      </c>
      <c r="T527" s="2">
        <f t="shared" si="19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</v>
      </c>
      <c r="T528" s="2">
        <f t="shared" si="19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0</v>
      </c>
      <c r="T529" s="2">
        <f t="shared" si="19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0</v>
      </c>
      <c r="T530" s="2">
        <f t="shared" si="19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</v>
      </c>
      <c r="T531" s="2">
        <f t="shared" si="19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</v>
      </c>
      <c r="T532" s="2">
        <f t="shared" si="19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0</v>
      </c>
      <c r="T533" s="2">
        <f t="shared" si="19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</v>
      </c>
      <c r="T534" s="2">
        <f t="shared" si="19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0</v>
      </c>
      <c r="T535" s="2">
        <f t="shared" si="19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</v>
      </c>
      <c r="T536" s="2">
        <f t="shared" si="19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0</v>
      </c>
      <c r="T537" s="2">
        <f t="shared" si="19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0</v>
      </c>
      <c r="T538" s="2">
        <f t="shared" si="19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0</v>
      </c>
      <c r="T539" s="2">
        <f t="shared" si="19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0</v>
      </c>
      <c r="T540" s="2">
        <f t="shared" si="19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0</v>
      </c>
      <c r="T541" s="2">
        <f t="shared" si="19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</v>
      </c>
      <c r="T542" s="2">
        <f t="shared" si="19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ref="S586:S600" si="20">I586*N586*O586*P586*Q586*R586</f>
        <v>0</v>
      </c>
      <c r="T586" s="2">
        <f t="shared" ref="T586:T600" si="21">L586*N586*O586*P586*Q586*R586</f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20"/>
        <v>0</v>
      </c>
      <c r="T587" s="2">
        <f t="shared" si="21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20"/>
        <v>0</v>
      </c>
      <c r="T588" s="2">
        <f t="shared" si="21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20"/>
        <v>0</v>
      </c>
      <c r="T589" s="2">
        <f t="shared" si="21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20"/>
        <v>0</v>
      </c>
      <c r="T590" s="2">
        <f t="shared" si="21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20"/>
        <v>0</v>
      </c>
      <c r="T591" s="2">
        <f t="shared" si="21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20"/>
        <v>0</v>
      </c>
      <c r="T592" s="2">
        <f t="shared" si="21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20"/>
        <v>0</v>
      </c>
      <c r="T593" s="2">
        <f t="shared" si="21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20"/>
        <v>0</v>
      </c>
      <c r="T594" s="2">
        <f t="shared" si="21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20"/>
        <v>0</v>
      </c>
      <c r="T595" s="2">
        <f t="shared" si="21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20"/>
        <v>0</v>
      </c>
      <c r="T596" s="2">
        <f t="shared" si="21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20"/>
        <v>0</v>
      </c>
      <c r="T597" s="2">
        <f t="shared" si="21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20"/>
        <v>0</v>
      </c>
      <c r="T598" s="2">
        <f t="shared" si="21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20"/>
        <v>0</v>
      </c>
      <c r="T599" s="2">
        <f t="shared" si="21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20"/>
        <v>0</v>
      </c>
      <c r="T600" s="2">
        <f t="shared" si="21"/>
        <v>0</v>
      </c>
    </row>
  </sheetData>
  <autoFilter ref="A12:T600" xr:uid="{00000000-0001-0000-1900-000000000000}"/>
  <mergeCells count="232"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3:E23"/>
    <mergeCell ref="C25:E25"/>
    <mergeCell ref="C26:E26"/>
    <mergeCell ref="C27:E27"/>
    <mergeCell ref="C29:E29"/>
    <mergeCell ref="C19:E19"/>
    <mergeCell ref="A20:L20"/>
    <mergeCell ref="A21:L21"/>
    <mergeCell ref="C22:E22"/>
    <mergeCell ref="C35:E35"/>
    <mergeCell ref="C37:E3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59:E59"/>
    <mergeCell ref="C60:E60"/>
    <mergeCell ref="C61:E61"/>
    <mergeCell ref="C62:E62"/>
    <mergeCell ref="C64:E64"/>
    <mergeCell ref="C53:E53"/>
    <mergeCell ref="C54:E54"/>
    <mergeCell ref="A55:L55"/>
    <mergeCell ref="C56:E56"/>
    <mergeCell ref="C58:E58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94:E94"/>
    <mergeCell ref="C95:E95"/>
    <mergeCell ref="C97:E97"/>
    <mergeCell ref="C98:E98"/>
    <mergeCell ref="C99:E99"/>
    <mergeCell ref="C89:E89"/>
    <mergeCell ref="C90:E90"/>
    <mergeCell ref="C91:E91"/>
    <mergeCell ref="A92:L92"/>
    <mergeCell ref="A93:L93"/>
    <mergeCell ref="C107:E107"/>
    <mergeCell ref="C108:E108"/>
    <mergeCell ref="C109:E109"/>
    <mergeCell ref="C110:E110"/>
    <mergeCell ref="C111:E111"/>
    <mergeCell ref="C101:E101"/>
    <mergeCell ref="C102:E102"/>
    <mergeCell ref="C103:E103"/>
    <mergeCell ref="A104:L104"/>
    <mergeCell ref="C105:E105"/>
    <mergeCell ref="C118:E118"/>
    <mergeCell ref="C119:E119"/>
    <mergeCell ref="C120:E120"/>
    <mergeCell ref="C121:E121"/>
    <mergeCell ref="C122:E122"/>
    <mergeCell ref="A112:L112"/>
    <mergeCell ref="C113:E113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9:E139"/>
    <mergeCell ref="C140:E140"/>
    <mergeCell ref="C141:E141"/>
    <mergeCell ref="C142:E142"/>
    <mergeCell ref="C143:E143"/>
    <mergeCell ref="C133:E133"/>
    <mergeCell ref="A134:L134"/>
    <mergeCell ref="C135:E135"/>
    <mergeCell ref="C137:E137"/>
    <mergeCell ref="C138:E138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25:E225"/>
    <mergeCell ref="A226:L226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A246:L246"/>
    <mergeCell ref="C247:E247"/>
    <mergeCell ref="A259:G259"/>
    <mergeCell ref="A260:G260"/>
    <mergeCell ref="I259:M259"/>
    <mergeCell ref="I260:M260"/>
    <mergeCell ref="C254:E254"/>
    <mergeCell ref="C255:E255"/>
    <mergeCell ref="C256:E256"/>
    <mergeCell ref="C257:E257"/>
    <mergeCell ref="A258:G2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T624"/>
  <sheetViews>
    <sheetView topLeftCell="A105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6251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6252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6253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6254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206" t="s">
        <v>6027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8"/>
      <c r="M14" s="12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0</v>
      </c>
      <c r="T14" s="2">
        <f>L14*N14*O14*P14*Q14*R14</f>
        <v>0</v>
      </c>
    </row>
    <row r="15" spans="1:20" s="2" customFormat="1" ht="22.5" x14ac:dyDescent="0.25">
      <c r="A15" s="10" t="s">
        <v>14</v>
      </c>
      <c r="B15" s="11" t="s">
        <v>1753</v>
      </c>
      <c r="C15" s="200" t="s">
        <v>6255</v>
      </c>
      <c r="D15" s="201"/>
      <c r="E15" s="202"/>
      <c r="F15" s="10" t="s">
        <v>883</v>
      </c>
      <c r="G15" s="12">
        <v>1</v>
      </c>
      <c r="H15" s="12"/>
      <c r="I15" s="13">
        <v>13375.4</v>
      </c>
      <c r="J15" s="72"/>
      <c r="K15" s="131"/>
      <c r="L15" s="72">
        <v>226.98</v>
      </c>
      <c r="M15" s="13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5" si="0">I15*N15*O15*P15*Q15*R15</f>
        <v>15545.7846609553</v>
      </c>
      <c r="T15" s="2">
        <f t="shared" ref="T15:T65" si="1">L15*N15*O15*P15*Q15*R15</f>
        <v>263.81134039682001</v>
      </c>
    </row>
    <row r="16" spans="1:20" s="2" customFormat="1" ht="15" x14ac:dyDescent="0.25">
      <c r="A16" s="14"/>
      <c r="B16" s="15"/>
      <c r="C16" s="15"/>
      <c r="D16" s="15"/>
      <c r="E16" s="16" t="s">
        <v>18</v>
      </c>
      <c r="F16" s="16"/>
      <c r="G16" s="17"/>
      <c r="H16" s="17"/>
      <c r="I16" s="18">
        <v>13375.4</v>
      </c>
      <c r="J16" s="114"/>
      <c r="K16" s="138"/>
      <c r="L16" s="151"/>
      <c r="M16" s="19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15545.7846609553</v>
      </c>
      <c r="T16" s="2">
        <f t="shared" si="1"/>
        <v>0</v>
      </c>
    </row>
    <row r="17" spans="1:20" s="2" customFormat="1" ht="22.5" x14ac:dyDescent="0.25">
      <c r="A17" s="20"/>
      <c r="B17" s="21" t="s">
        <v>778</v>
      </c>
      <c r="C17" s="183" t="s">
        <v>24</v>
      </c>
      <c r="D17" s="183"/>
      <c r="E17" s="183"/>
      <c r="F17" s="22" t="s">
        <v>71</v>
      </c>
      <c r="G17" s="17" t="s">
        <v>255</v>
      </c>
      <c r="H17" s="17"/>
      <c r="I17" s="23">
        <v>1.56</v>
      </c>
      <c r="J17" s="109"/>
      <c r="K17" s="132"/>
      <c r="L17" s="147">
        <v>1.56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1.8131363601156001</v>
      </c>
      <c r="T17" s="2">
        <f t="shared" si="1"/>
        <v>1.8131363601156001</v>
      </c>
    </row>
    <row r="18" spans="1:20" s="2" customFormat="1" ht="22.5" x14ac:dyDescent="0.25">
      <c r="A18" s="20"/>
      <c r="B18" s="21" t="s">
        <v>884</v>
      </c>
      <c r="C18" s="183" t="s">
        <v>885</v>
      </c>
      <c r="D18" s="183"/>
      <c r="E18" s="183"/>
      <c r="F18" s="22" t="s">
        <v>71</v>
      </c>
      <c r="G18" s="17" t="s">
        <v>1846</v>
      </c>
      <c r="H18" s="17"/>
      <c r="I18" s="23">
        <v>25.12</v>
      </c>
      <c r="J18" s="109"/>
      <c r="K18" s="132"/>
      <c r="L18" s="147">
        <v>25.12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29.196144465451201</v>
      </c>
      <c r="T18" s="2">
        <f t="shared" si="1"/>
        <v>29.196144465451201</v>
      </c>
    </row>
    <row r="19" spans="1:20" s="2" customFormat="1" ht="22.5" x14ac:dyDescent="0.25">
      <c r="A19" s="25" t="s">
        <v>76</v>
      </c>
      <c r="B19" s="26" t="s">
        <v>1758</v>
      </c>
      <c r="C19" s="186" t="s">
        <v>1759</v>
      </c>
      <c r="D19" s="186"/>
      <c r="E19" s="186"/>
      <c r="F19" s="27" t="s">
        <v>880</v>
      </c>
      <c r="G19" s="28" t="s">
        <v>944</v>
      </c>
      <c r="H19" s="28"/>
      <c r="I19" s="29">
        <v>0</v>
      </c>
      <c r="J19" s="110"/>
      <c r="K19" s="133"/>
      <c r="L19" s="148">
        <v>0</v>
      </c>
      <c r="M19" s="30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0</v>
      </c>
      <c r="T19" s="2">
        <f t="shared" si="1"/>
        <v>0</v>
      </c>
    </row>
    <row r="20" spans="1:20" s="2" customFormat="1" ht="22.5" x14ac:dyDescent="0.25">
      <c r="A20" s="10" t="s">
        <v>32</v>
      </c>
      <c r="B20" s="11" t="s">
        <v>6256</v>
      </c>
      <c r="C20" s="182" t="s">
        <v>6257</v>
      </c>
      <c r="D20" s="182"/>
      <c r="E20" s="182"/>
      <c r="F20" s="10" t="s">
        <v>35</v>
      </c>
      <c r="G20" s="12">
        <v>1</v>
      </c>
      <c r="H20" s="12"/>
      <c r="I20" s="13">
        <v>551355.06000000006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640821.73501264001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2109</v>
      </c>
      <c r="C21" s="182" t="s">
        <v>6258</v>
      </c>
      <c r="D21" s="182"/>
      <c r="E21" s="182"/>
      <c r="F21" s="10" t="s">
        <v>2111</v>
      </c>
      <c r="G21" s="32">
        <v>0.1</v>
      </c>
      <c r="H21" s="32"/>
      <c r="I21" s="13">
        <v>2118.2399999999998</v>
      </c>
      <c r="J21" s="72"/>
      <c r="K21" s="131"/>
      <c r="L21" s="72">
        <v>31.43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2461.9602329815798</v>
      </c>
      <c r="T21" s="2">
        <f t="shared" si="1"/>
        <v>36.530048588739298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6110.95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7102.5548973387304</v>
      </c>
      <c r="T22" s="2">
        <f t="shared" si="1"/>
        <v>0</v>
      </c>
    </row>
    <row r="23" spans="1:20" s="2" customFormat="1" ht="22.5" x14ac:dyDescent="0.25">
      <c r="A23" s="20"/>
      <c r="B23" s="21" t="s">
        <v>176</v>
      </c>
      <c r="C23" s="183" t="s">
        <v>177</v>
      </c>
      <c r="D23" s="183"/>
      <c r="E23" s="183"/>
      <c r="F23" s="22" t="s">
        <v>71</v>
      </c>
      <c r="G23" s="17" t="s">
        <v>193</v>
      </c>
      <c r="H23" s="17"/>
      <c r="I23" s="23">
        <v>0</v>
      </c>
      <c r="J23" s="109"/>
      <c r="K23" s="132"/>
      <c r="L23" s="147">
        <v>0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0</v>
      </c>
      <c r="T23" s="2">
        <f t="shared" si="1"/>
        <v>0</v>
      </c>
    </row>
    <row r="24" spans="1:20" s="2" customFormat="1" ht="22.5" x14ac:dyDescent="0.25">
      <c r="A24" s="20"/>
      <c r="B24" s="21" t="s">
        <v>182</v>
      </c>
      <c r="C24" s="183" t="s">
        <v>183</v>
      </c>
      <c r="D24" s="183"/>
      <c r="E24" s="183"/>
      <c r="F24" s="22" t="s">
        <v>21</v>
      </c>
      <c r="G24" s="17" t="s">
        <v>193</v>
      </c>
      <c r="H24" s="17"/>
      <c r="I24" s="23">
        <v>0</v>
      </c>
      <c r="J24" s="109"/>
      <c r="K24" s="132"/>
      <c r="L24" s="147">
        <v>0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</v>
      </c>
      <c r="T24" s="2">
        <f t="shared" si="1"/>
        <v>0</v>
      </c>
    </row>
    <row r="25" spans="1:20" s="2" customFormat="1" ht="22.5" x14ac:dyDescent="0.25">
      <c r="A25" s="20"/>
      <c r="B25" s="21" t="s">
        <v>778</v>
      </c>
      <c r="C25" s="183" t="s">
        <v>24</v>
      </c>
      <c r="D25" s="183"/>
      <c r="E25" s="183"/>
      <c r="F25" s="22" t="s">
        <v>71</v>
      </c>
      <c r="G25" s="17" t="s">
        <v>6259</v>
      </c>
      <c r="H25" s="17"/>
      <c r="I25" s="23">
        <v>3.13</v>
      </c>
      <c r="J25" s="109"/>
      <c r="K25" s="132"/>
      <c r="L25" s="147">
        <v>3.13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3.6378953892063</v>
      </c>
      <c r="T25" s="2">
        <f t="shared" si="1"/>
        <v>3.6378953892063</v>
      </c>
    </row>
    <row r="26" spans="1:20" s="2" customFormat="1" ht="22.5" x14ac:dyDescent="0.25">
      <c r="A26" s="20"/>
      <c r="B26" s="21" t="s">
        <v>2115</v>
      </c>
      <c r="C26" s="183" t="s">
        <v>2116</v>
      </c>
      <c r="D26" s="183"/>
      <c r="E26" s="183"/>
      <c r="F26" s="22" t="s">
        <v>21</v>
      </c>
      <c r="G26" s="17" t="s">
        <v>2117</v>
      </c>
      <c r="H26" s="17"/>
      <c r="I26" s="23">
        <v>0.02</v>
      </c>
      <c r="J26" s="109"/>
      <c r="K26" s="132"/>
      <c r="L26" s="147">
        <v>0.02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2.32453379502E-2</v>
      </c>
      <c r="T26" s="2">
        <f t="shared" si="1"/>
        <v>2.32453379502E-2</v>
      </c>
    </row>
    <row r="27" spans="1:20" s="2" customFormat="1" ht="22.5" x14ac:dyDescent="0.25">
      <c r="A27" s="25" t="s">
        <v>76</v>
      </c>
      <c r="B27" s="26" t="s">
        <v>2118</v>
      </c>
      <c r="C27" s="186" t="s">
        <v>2119</v>
      </c>
      <c r="D27" s="186"/>
      <c r="E27" s="186"/>
      <c r="F27" s="27" t="s">
        <v>79</v>
      </c>
      <c r="G27" s="28" t="s">
        <v>2120</v>
      </c>
      <c r="H27" s="28"/>
      <c r="I27" s="29">
        <v>0</v>
      </c>
      <c r="J27" s="110"/>
      <c r="K27" s="133"/>
      <c r="L27" s="148">
        <v>0</v>
      </c>
      <c r="M27" s="30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45" x14ac:dyDescent="0.25">
      <c r="A28" s="10" t="s">
        <v>38</v>
      </c>
      <c r="B28" s="11" t="s">
        <v>6260</v>
      </c>
      <c r="C28" s="182" t="s">
        <v>6261</v>
      </c>
      <c r="D28" s="182"/>
      <c r="E28" s="182"/>
      <c r="F28" s="10" t="s">
        <v>35</v>
      </c>
      <c r="G28" s="12">
        <v>1</v>
      </c>
      <c r="H28" s="12"/>
      <c r="I28" s="13">
        <v>224739.9</v>
      </c>
      <c r="J28" s="72"/>
      <c r="K28" s="131"/>
      <c r="L28" s="72">
        <v>224739.9</v>
      </c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261207.74631970801</v>
      </c>
      <c r="T28" s="2">
        <f t="shared" si="1"/>
        <v>261207.74631970801</v>
      </c>
    </row>
    <row r="29" spans="1:20" s="2" customFormat="1" ht="15" x14ac:dyDescent="0.25">
      <c r="A29" s="10" t="s">
        <v>46</v>
      </c>
      <c r="B29" s="11" t="s">
        <v>6262</v>
      </c>
      <c r="C29" s="182" t="s">
        <v>6263</v>
      </c>
      <c r="D29" s="182"/>
      <c r="E29" s="182"/>
      <c r="F29" s="10" t="s">
        <v>1717</v>
      </c>
      <c r="G29" s="12">
        <v>1</v>
      </c>
      <c r="H29" s="12"/>
      <c r="I29" s="13">
        <v>632.41999999999996</v>
      </c>
      <c r="J29" s="72"/>
      <c r="K29" s="131"/>
      <c r="L29" s="72">
        <v>27.11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735.04083132327401</v>
      </c>
      <c r="T29" s="2">
        <f t="shared" si="1"/>
        <v>31.5090555914961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1749.14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2032.9675211106401</v>
      </c>
      <c r="T30" s="2">
        <f t="shared" si="1"/>
        <v>0</v>
      </c>
    </row>
    <row r="31" spans="1:20" s="2" customFormat="1" ht="22.5" x14ac:dyDescent="0.25">
      <c r="A31" s="20"/>
      <c r="B31" s="21" t="s">
        <v>778</v>
      </c>
      <c r="C31" s="183" t="s">
        <v>24</v>
      </c>
      <c r="D31" s="183"/>
      <c r="E31" s="183"/>
      <c r="F31" s="22" t="s">
        <v>71</v>
      </c>
      <c r="G31" s="17" t="s">
        <v>1679</v>
      </c>
      <c r="H31" s="17"/>
      <c r="I31" s="23">
        <v>3.13</v>
      </c>
      <c r="J31" s="109"/>
      <c r="K31" s="132"/>
      <c r="L31" s="147">
        <v>3.13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3.6378953892063</v>
      </c>
      <c r="T31" s="2">
        <f t="shared" si="1"/>
        <v>3.6378953892063</v>
      </c>
    </row>
    <row r="32" spans="1:20" s="2" customFormat="1" ht="22.5" x14ac:dyDescent="0.25">
      <c r="A32" s="25" t="s">
        <v>76</v>
      </c>
      <c r="B32" s="26" t="s">
        <v>1719</v>
      </c>
      <c r="C32" s="186" t="s">
        <v>1720</v>
      </c>
      <c r="D32" s="186"/>
      <c r="E32" s="186"/>
      <c r="F32" s="27" t="s">
        <v>79</v>
      </c>
      <c r="G32" s="28" t="s">
        <v>944</v>
      </c>
      <c r="H32" s="28"/>
      <c r="I32" s="29">
        <v>0</v>
      </c>
      <c r="J32" s="110"/>
      <c r="K32" s="133"/>
      <c r="L32" s="148">
        <v>0</v>
      </c>
      <c r="M32" s="30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</v>
      </c>
      <c r="T32" s="2">
        <f t="shared" si="1"/>
        <v>0</v>
      </c>
    </row>
    <row r="33" spans="1:20" s="2" customFormat="1" ht="45" x14ac:dyDescent="0.25">
      <c r="A33" s="10" t="s">
        <v>49</v>
      </c>
      <c r="B33" s="11" t="s">
        <v>6264</v>
      </c>
      <c r="C33" s="182" t="s">
        <v>6265</v>
      </c>
      <c r="D33" s="182"/>
      <c r="E33" s="182"/>
      <c r="F33" s="10" t="s">
        <v>35</v>
      </c>
      <c r="G33" s="12">
        <v>1</v>
      </c>
      <c r="H33" s="12"/>
      <c r="I33" s="13">
        <v>36294.93</v>
      </c>
      <c r="J33" s="72"/>
      <c r="K33" s="131"/>
      <c r="L33" s="72">
        <v>36294.93</v>
      </c>
      <c r="M33" s="13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42184.3956864426</v>
      </c>
      <c r="T33" s="2">
        <f t="shared" si="1"/>
        <v>42184.3956864426</v>
      </c>
    </row>
    <row r="34" spans="1:20" s="2" customFormat="1" ht="15" x14ac:dyDescent="0.25">
      <c r="A34" s="10" t="s">
        <v>54</v>
      </c>
      <c r="B34" s="11" t="s">
        <v>947</v>
      </c>
      <c r="C34" s="182" t="s">
        <v>948</v>
      </c>
      <c r="D34" s="182"/>
      <c r="E34" s="182"/>
      <c r="F34" s="10" t="s">
        <v>17</v>
      </c>
      <c r="G34" s="12">
        <v>4</v>
      </c>
      <c r="H34" s="12"/>
      <c r="I34" s="13">
        <v>3288.39</v>
      </c>
      <c r="J34" s="72"/>
      <c r="K34" s="131"/>
      <c r="L34" s="72">
        <v>108.08</v>
      </c>
      <c r="M34" s="13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3821.9868431029099</v>
      </c>
      <c r="T34" s="2">
        <f t="shared" si="1"/>
        <v>125.61780628288101</v>
      </c>
    </row>
    <row r="35" spans="1:20" s="2" customFormat="1" ht="15" x14ac:dyDescent="0.25">
      <c r="A35" s="14"/>
      <c r="B35" s="15"/>
      <c r="C35" s="15"/>
      <c r="D35" s="15"/>
      <c r="E35" s="16" t="s">
        <v>18</v>
      </c>
      <c r="F35" s="16"/>
      <c r="G35" s="17"/>
      <c r="H35" s="17"/>
      <c r="I35" s="18">
        <v>9195.77</v>
      </c>
      <c r="J35" s="114"/>
      <c r="K35" s="138"/>
      <c r="L35" s="151"/>
      <c r="M35" s="19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10687.9390681155</v>
      </c>
      <c r="T35" s="2">
        <f t="shared" si="1"/>
        <v>0</v>
      </c>
    </row>
    <row r="36" spans="1:20" s="2" customFormat="1" ht="22.5" x14ac:dyDescent="0.25">
      <c r="A36" s="20"/>
      <c r="B36" s="21" t="s">
        <v>778</v>
      </c>
      <c r="C36" s="183" t="s">
        <v>24</v>
      </c>
      <c r="D36" s="183"/>
      <c r="E36" s="183"/>
      <c r="F36" s="22" t="s">
        <v>71</v>
      </c>
      <c r="G36" s="17" t="s">
        <v>4527</v>
      </c>
      <c r="H36" s="17"/>
      <c r="I36" s="23">
        <v>12.5</v>
      </c>
      <c r="J36" s="109"/>
      <c r="K36" s="132"/>
      <c r="L36" s="147">
        <v>12.5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14.528336218874999</v>
      </c>
      <c r="T36" s="2">
        <f t="shared" si="1"/>
        <v>14.528336218874999</v>
      </c>
    </row>
    <row r="37" spans="1:20" s="2" customFormat="1" ht="22.5" x14ac:dyDescent="0.25">
      <c r="A37" s="25" t="s">
        <v>76</v>
      </c>
      <c r="B37" s="26" t="s">
        <v>902</v>
      </c>
      <c r="C37" s="186" t="s">
        <v>903</v>
      </c>
      <c r="D37" s="186"/>
      <c r="E37" s="186"/>
      <c r="F37" s="27" t="s">
        <v>79</v>
      </c>
      <c r="G37" s="28" t="s">
        <v>1318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45" x14ac:dyDescent="0.25">
      <c r="A38" s="10" t="s">
        <v>56</v>
      </c>
      <c r="B38" s="11" t="s">
        <v>6266</v>
      </c>
      <c r="C38" s="182" t="s">
        <v>6267</v>
      </c>
      <c r="D38" s="182"/>
      <c r="E38" s="182"/>
      <c r="F38" s="10" t="s">
        <v>35</v>
      </c>
      <c r="G38" s="12">
        <v>4</v>
      </c>
      <c r="H38" s="12"/>
      <c r="I38" s="13">
        <v>32639.89</v>
      </c>
      <c r="J38" s="72"/>
      <c r="K38" s="131"/>
      <c r="L38" s="72">
        <v>32639.89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37936.263685367703</v>
      </c>
      <c r="T38" s="2">
        <f t="shared" si="1"/>
        <v>37936.263685367703</v>
      </c>
    </row>
    <row r="39" spans="1:20" s="2" customFormat="1" ht="15" x14ac:dyDescent="0.25">
      <c r="A39" s="206" t="s">
        <v>6268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8"/>
      <c r="M39" s="12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15" x14ac:dyDescent="0.25">
      <c r="A40" s="10" t="s">
        <v>833</v>
      </c>
      <c r="B40" s="11" t="s">
        <v>6269</v>
      </c>
      <c r="C40" s="182" t="s">
        <v>6270</v>
      </c>
      <c r="D40" s="182"/>
      <c r="E40" s="182"/>
      <c r="F40" s="10" t="s">
        <v>6271</v>
      </c>
      <c r="G40" s="12">
        <v>1</v>
      </c>
      <c r="H40" s="12"/>
      <c r="I40" s="13">
        <v>6899.25</v>
      </c>
      <c r="J40" s="72"/>
      <c r="K40" s="131"/>
      <c r="L40" s="72">
        <v>829.2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8018.7698926458697</v>
      </c>
      <c r="T40" s="2">
        <f t="shared" si="1"/>
        <v>963.75171141529199</v>
      </c>
    </row>
    <row r="41" spans="1:20" s="2" customFormat="1" ht="15" x14ac:dyDescent="0.25">
      <c r="A41" s="14"/>
      <c r="B41" s="15"/>
      <c r="C41" s="15"/>
      <c r="D41" s="15"/>
      <c r="E41" s="16" t="s">
        <v>18</v>
      </c>
      <c r="F41" s="16"/>
      <c r="G41" s="17"/>
      <c r="H41" s="17"/>
      <c r="I41" s="18">
        <v>14191.77</v>
      </c>
      <c r="J41" s="114"/>
      <c r="K41" s="138"/>
      <c r="L41" s="151"/>
      <c r="M41" s="19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16494.6244880755</v>
      </c>
      <c r="T41" s="2">
        <f t="shared" si="1"/>
        <v>0</v>
      </c>
    </row>
    <row r="42" spans="1:20" s="2" customFormat="1" ht="22.5" x14ac:dyDescent="0.25">
      <c r="A42" s="20"/>
      <c r="B42" s="21" t="s">
        <v>6272</v>
      </c>
      <c r="C42" s="183" t="s">
        <v>6273</v>
      </c>
      <c r="D42" s="183"/>
      <c r="E42" s="183"/>
      <c r="F42" s="22" t="s">
        <v>1048</v>
      </c>
      <c r="G42" s="17" t="s">
        <v>6274</v>
      </c>
      <c r="H42" s="17"/>
      <c r="I42" s="23">
        <v>0.33</v>
      </c>
      <c r="J42" s="109"/>
      <c r="K42" s="132"/>
      <c r="L42" s="147">
        <v>0.33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0.3835480761783</v>
      </c>
      <c r="T42" s="2">
        <f t="shared" si="1"/>
        <v>0.3835480761783</v>
      </c>
    </row>
    <row r="43" spans="1:20" s="2" customFormat="1" ht="22.5" x14ac:dyDescent="0.25">
      <c r="A43" s="20"/>
      <c r="B43" s="21" t="s">
        <v>6275</v>
      </c>
      <c r="C43" s="183" t="s">
        <v>24</v>
      </c>
      <c r="D43" s="183"/>
      <c r="E43" s="183"/>
      <c r="F43" s="22" t="s">
        <v>21</v>
      </c>
      <c r="G43" s="17" t="s">
        <v>6276</v>
      </c>
      <c r="H43" s="17"/>
      <c r="I43" s="23">
        <v>6.96</v>
      </c>
      <c r="J43" s="109"/>
      <c r="K43" s="132"/>
      <c r="L43" s="147">
        <v>6.96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8.0893776066696006</v>
      </c>
      <c r="T43" s="2">
        <f t="shared" si="1"/>
        <v>8.0893776066696006</v>
      </c>
    </row>
    <row r="44" spans="1:20" s="2" customFormat="1" ht="22.5" x14ac:dyDescent="0.25">
      <c r="A44" s="20"/>
      <c r="B44" s="21" t="s">
        <v>6277</v>
      </c>
      <c r="C44" s="183" t="s">
        <v>929</v>
      </c>
      <c r="D44" s="183"/>
      <c r="E44" s="183"/>
      <c r="F44" s="22" t="s">
        <v>6278</v>
      </c>
      <c r="G44" s="17" t="s">
        <v>1534</v>
      </c>
      <c r="H44" s="17"/>
      <c r="I44" s="23">
        <v>3.9</v>
      </c>
      <c r="J44" s="109"/>
      <c r="K44" s="132"/>
      <c r="L44" s="147">
        <v>3.9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4.532840900289</v>
      </c>
      <c r="T44" s="2">
        <f t="shared" si="1"/>
        <v>4.532840900289</v>
      </c>
    </row>
    <row r="45" spans="1:20" s="2" customFormat="1" ht="22.5" x14ac:dyDescent="0.25">
      <c r="A45" s="20"/>
      <c r="B45" s="21" t="s">
        <v>6279</v>
      </c>
      <c r="C45" s="183" t="s">
        <v>6280</v>
      </c>
      <c r="D45" s="183"/>
      <c r="E45" s="183"/>
      <c r="F45" s="22" t="s">
        <v>6281</v>
      </c>
      <c r="G45" s="17" t="s">
        <v>6282</v>
      </c>
      <c r="H45" s="17"/>
      <c r="I45" s="23">
        <v>81.31</v>
      </c>
      <c r="J45" s="109"/>
      <c r="K45" s="132"/>
      <c r="L45" s="147">
        <v>81.31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94.503921436538107</v>
      </c>
      <c r="T45" s="2">
        <f t="shared" si="1"/>
        <v>94.503921436538107</v>
      </c>
    </row>
    <row r="46" spans="1:20" s="2" customFormat="1" ht="22.5" x14ac:dyDescent="0.25">
      <c r="A46" s="20"/>
      <c r="B46" s="21" t="s">
        <v>6283</v>
      </c>
      <c r="C46" s="183" t="s">
        <v>6284</v>
      </c>
      <c r="D46" s="183"/>
      <c r="E46" s="183"/>
      <c r="F46" s="22" t="s">
        <v>21</v>
      </c>
      <c r="G46" s="17" t="s">
        <v>6285</v>
      </c>
      <c r="H46" s="17"/>
      <c r="I46" s="23">
        <v>0.67</v>
      </c>
      <c r="J46" s="109"/>
      <c r="K46" s="132"/>
      <c r="L46" s="147">
        <v>0.67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0.77871882133170001</v>
      </c>
      <c r="T46" s="2">
        <f t="shared" si="1"/>
        <v>0.77871882133170001</v>
      </c>
    </row>
    <row r="47" spans="1:20" s="2" customFormat="1" ht="22.5" x14ac:dyDescent="0.25">
      <c r="A47" s="20"/>
      <c r="B47" s="21" t="s">
        <v>28</v>
      </c>
      <c r="C47" s="183" t="s">
        <v>29</v>
      </c>
      <c r="D47" s="183"/>
      <c r="E47" s="183"/>
      <c r="F47" s="22" t="s">
        <v>30</v>
      </c>
      <c r="G47" s="17" t="s">
        <v>6286</v>
      </c>
      <c r="H47" s="17"/>
      <c r="I47" s="23">
        <v>2.58</v>
      </c>
      <c r="J47" s="109"/>
      <c r="K47" s="132"/>
      <c r="L47" s="147">
        <v>2.58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2.9986485955758</v>
      </c>
      <c r="T47" s="2">
        <f t="shared" si="1"/>
        <v>2.9986485955758</v>
      </c>
    </row>
    <row r="48" spans="1:20" s="2" customFormat="1" ht="22.5" x14ac:dyDescent="0.25">
      <c r="A48" s="10" t="s">
        <v>6287</v>
      </c>
      <c r="B48" s="11" t="s">
        <v>6288</v>
      </c>
      <c r="C48" s="182" t="s">
        <v>6289</v>
      </c>
      <c r="D48" s="182"/>
      <c r="E48" s="182"/>
      <c r="F48" s="10" t="s">
        <v>35</v>
      </c>
      <c r="G48" s="12">
        <v>1</v>
      </c>
      <c r="H48" s="12"/>
      <c r="I48" s="13">
        <v>286386.11</v>
      </c>
      <c r="J48" s="72"/>
      <c r="K48" s="131"/>
      <c r="L48" s="72"/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332857.09555965802</v>
      </c>
      <c r="T48" s="2">
        <f t="shared" si="1"/>
        <v>0</v>
      </c>
    </row>
    <row r="49" spans="1:20" s="2" customFormat="1" ht="15" x14ac:dyDescent="0.25">
      <c r="A49" s="206" t="s">
        <v>6290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8"/>
      <c r="M49" s="12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0</v>
      </c>
      <c r="T49" s="2">
        <f t="shared" si="1"/>
        <v>0</v>
      </c>
    </row>
    <row r="50" spans="1:20" s="2" customFormat="1" ht="56.25" x14ac:dyDescent="0.25">
      <c r="A50" s="10" t="s">
        <v>837</v>
      </c>
      <c r="B50" s="11" t="s">
        <v>4378</v>
      </c>
      <c r="C50" s="182" t="s">
        <v>4379</v>
      </c>
      <c r="D50" s="182"/>
      <c r="E50" s="182"/>
      <c r="F50" s="10" t="s">
        <v>808</v>
      </c>
      <c r="G50" s="33">
        <v>7.9399999999999998E-2</v>
      </c>
      <c r="H50" s="33"/>
      <c r="I50" s="13">
        <v>6510.22</v>
      </c>
      <c r="J50" s="72"/>
      <c r="K50" s="131"/>
      <c r="L50" s="72">
        <v>190.71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7566.61320150755</v>
      </c>
      <c r="T50" s="2">
        <f t="shared" si="1"/>
        <v>221.655920024132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18409.150000000001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21396.345656296198</v>
      </c>
      <c r="T51" s="2">
        <f t="shared" si="1"/>
        <v>0</v>
      </c>
    </row>
    <row r="52" spans="1:20" s="2" customFormat="1" ht="22.5" x14ac:dyDescent="0.25">
      <c r="A52" s="20"/>
      <c r="B52" s="21" t="s">
        <v>809</v>
      </c>
      <c r="C52" s="183" t="s">
        <v>810</v>
      </c>
      <c r="D52" s="183"/>
      <c r="E52" s="183"/>
      <c r="F52" s="22" t="s">
        <v>71</v>
      </c>
      <c r="G52" s="17" t="s">
        <v>6291</v>
      </c>
      <c r="H52" s="17"/>
      <c r="I52" s="23">
        <v>6.51</v>
      </c>
      <c r="J52" s="109"/>
      <c r="K52" s="132"/>
      <c r="L52" s="147">
        <v>6.51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7.5663575027901002</v>
      </c>
      <c r="T52" s="2">
        <f t="shared" si="1"/>
        <v>7.5663575027901002</v>
      </c>
    </row>
    <row r="53" spans="1:20" s="2" customFormat="1" ht="22.5" x14ac:dyDescent="0.25">
      <c r="A53" s="20"/>
      <c r="B53" s="21" t="s">
        <v>69</v>
      </c>
      <c r="C53" s="183" t="s">
        <v>70</v>
      </c>
      <c r="D53" s="183"/>
      <c r="E53" s="183"/>
      <c r="F53" s="22" t="s">
        <v>71</v>
      </c>
      <c r="G53" s="17" t="s">
        <v>6292</v>
      </c>
      <c r="H53" s="17"/>
      <c r="I53" s="23">
        <v>0</v>
      </c>
      <c r="J53" s="109"/>
      <c r="K53" s="132"/>
      <c r="L53" s="147">
        <v>0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0"/>
      <c r="B54" s="21" t="s">
        <v>778</v>
      </c>
      <c r="C54" s="183" t="s">
        <v>24</v>
      </c>
      <c r="D54" s="183"/>
      <c r="E54" s="183"/>
      <c r="F54" s="22" t="s">
        <v>71</v>
      </c>
      <c r="G54" s="17" t="s">
        <v>6293</v>
      </c>
      <c r="H54" s="17"/>
      <c r="I54" s="23">
        <v>14.07</v>
      </c>
      <c r="J54" s="109"/>
      <c r="K54" s="132"/>
      <c r="L54" s="147">
        <v>14.07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16.353095247965701</v>
      </c>
      <c r="T54" s="2">
        <f t="shared" si="1"/>
        <v>16.353095247965701</v>
      </c>
    </row>
    <row r="55" spans="1:20" s="2" customFormat="1" ht="22.5" x14ac:dyDescent="0.25">
      <c r="A55" s="25" t="s">
        <v>344</v>
      </c>
      <c r="B55" s="26" t="s">
        <v>815</v>
      </c>
      <c r="C55" s="186" t="s">
        <v>816</v>
      </c>
      <c r="D55" s="186"/>
      <c r="E55" s="186"/>
      <c r="F55" s="27" t="s">
        <v>817</v>
      </c>
      <c r="G55" s="28" t="s">
        <v>347</v>
      </c>
      <c r="H55" s="28"/>
      <c r="I55" s="29">
        <v>0</v>
      </c>
      <c r="J55" s="110"/>
      <c r="K55" s="133"/>
      <c r="L55" s="148">
        <v>0</v>
      </c>
      <c r="M55" s="30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22.5" x14ac:dyDescent="0.25">
      <c r="A56" s="25" t="s">
        <v>76</v>
      </c>
      <c r="B56" s="26" t="s">
        <v>818</v>
      </c>
      <c r="C56" s="186" t="s">
        <v>819</v>
      </c>
      <c r="D56" s="186"/>
      <c r="E56" s="186"/>
      <c r="F56" s="27" t="s">
        <v>817</v>
      </c>
      <c r="G56" s="28" t="s">
        <v>6294</v>
      </c>
      <c r="H56" s="28"/>
      <c r="I56" s="29">
        <v>0</v>
      </c>
      <c r="J56" s="110"/>
      <c r="K56" s="133"/>
      <c r="L56" s="148">
        <v>0</v>
      </c>
      <c r="M56" s="30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</v>
      </c>
      <c r="T56" s="2">
        <f t="shared" si="1"/>
        <v>0</v>
      </c>
    </row>
    <row r="57" spans="1:20" s="2" customFormat="1" ht="22.5" x14ac:dyDescent="0.25">
      <c r="A57" s="25" t="s">
        <v>344</v>
      </c>
      <c r="B57" s="26" t="s">
        <v>821</v>
      </c>
      <c r="C57" s="186" t="s">
        <v>822</v>
      </c>
      <c r="D57" s="186"/>
      <c r="E57" s="186"/>
      <c r="F57" s="27" t="s">
        <v>79</v>
      </c>
      <c r="G57" s="28" t="s">
        <v>347</v>
      </c>
      <c r="H57" s="28"/>
      <c r="I57" s="29">
        <v>0</v>
      </c>
      <c r="J57" s="110"/>
      <c r="K57" s="133"/>
      <c r="L57" s="148">
        <v>0</v>
      </c>
      <c r="M57" s="30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</v>
      </c>
      <c r="T57" s="2">
        <f t="shared" si="1"/>
        <v>0</v>
      </c>
    </row>
    <row r="58" spans="1:20" s="2" customFormat="1" ht="22.5" x14ac:dyDescent="0.25">
      <c r="A58" s="25" t="s">
        <v>344</v>
      </c>
      <c r="B58" s="26" t="s">
        <v>366</v>
      </c>
      <c r="C58" s="186" t="s">
        <v>367</v>
      </c>
      <c r="D58" s="186"/>
      <c r="E58" s="186"/>
      <c r="F58" s="27" t="s">
        <v>21</v>
      </c>
      <c r="G58" s="28" t="s">
        <v>347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22.5" x14ac:dyDescent="0.25">
      <c r="A59" s="25" t="s">
        <v>344</v>
      </c>
      <c r="B59" s="26" t="s">
        <v>823</v>
      </c>
      <c r="C59" s="186" t="s">
        <v>824</v>
      </c>
      <c r="D59" s="186"/>
      <c r="E59" s="186"/>
      <c r="F59" s="27" t="s">
        <v>79</v>
      </c>
      <c r="G59" s="28" t="s">
        <v>347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5" t="s">
        <v>344</v>
      </c>
      <c r="B60" s="26" t="s">
        <v>825</v>
      </c>
      <c r="C60" s="186" t="s">
        <v>826</v>
      </c>
      <c r="D60" s="186"/>
      <c r="E60" s="186"/>
      <c r="F60" s="27" t="s">
        <v>79</v>
      </c>
      <c r="G60" s="28" t="s">
        <v>347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0"/>
      <c r="B61" s="21" t="s">
        <v>784</v>
      </c>
      <c r="C61" s="183" t="s">
        <v>785</v>
      </c>
      <c r="D61" s="183"/>
      <c r="E61" s="183"/>
      <c r="F61" s="22" t="s">
        <v>71</v>
      </c>
      <c r="G61" s="17" t="s">
        <v>6295</v>
      </c>
      <c r="H61" s="17"/>
      <c r="I61" s="23">
        <v>1.96</v>
      </c>
      <c r="J61" s="109"/>
      <c r="K61" s="132"/>
      <c r="L61" s="147">
        <v>1.96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2.2780431191195998</v>
      </c>
      <c r="T61" s="2">
        <f t="shared" si="1"/>
        <v>2.2780431191195998</v>
      </c>
    </row>
    <row r="62" spans="1:20" s="2" customFormat="1" ht="45" x14ac:dyDescent="0.25">
      <c r="A62" s="10" t="s">
        <v>840</v>
      </c>
      <c r="B62" s="11" t="s">
        <v>6296</v>
      </c>
      <c r="C62" s="182" t="s">
        <v>6297</v>
      </c>
      <c r="D62" s="182"/>
      <c r="E62" s="182"/>
      <c r="F62" s="10" t="s">
        <v>165</v>
      </c>
      <c r="G62" s="12">
        <v>2</v>
      </c>
      <c r="H62" s="12"/>
      <c r="I62" s="13">
        <v>7865.01</v>
      </c>
      <c r="J62" s="72"/>
      <c r="K62" s="131"/>
      <c r="L62" s="72">
        <v>7865.01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9141.2407715851205</v>
      </c>
      <c r="T62" s="2">
        <f t="shared" si="1"/>
        <v>9141.2407715851205</v>
      </c>
    </row>
    <row r="63" spans="1:20" s="2" customFormat="1" ht="45" x14ac:dyDescent="0.25">
      <c r="A63" s="10" t="s">
        <v>86</v>
      </c>
      <c r="B63" s="11" t="s">
        <v>6298</v>
      </c>
      <c r="C63" s="182" t="s">
        <v>6299</v>
      </c>
      <c r="D63" s="182"/>
      <c r="E63" s="182"/>
      <c r="F63" s="10" t="s">
        <v>35</v>
      </c>
      <c r="G63" s="12">
        <v>1</v>
      </c>
      <c r="H63" s="12"/>
      <c r="I63" s="13">
        <v>3995.03</v>
      </c>
      <c r="J63" s="72"/>
      <c r="K63" s="131"/>
      <c r="L63" s="72">
        <v>3995.03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4643.2911235593701</v>
      </c>
      <c r="T63" s="2">
        <f t="shared" si="1"/>
        <v>4643.2911235593701</v>
      </c>
    </row>
    <row r="64" spans="1:20" s="2" customFormat="1" ht="45" x14ac:dyDescent="0.25">
      <c r="A64" s="10" t="s">
        <v>859</v>
      </c>
      <c r="B64" s="11" t="s">
        <v>6298</v>
      </c>
      <c r="C64" s="182" t="s">
        <v>6300</v>
      </c>
      <c r="D64" s="182"/>
      <c r="E64" s="182"/>
      <c r="F64" s="10" t="s">
        <v>35</v>
      </c>
      <c r="G64" s="12">
        <v>2</v>
      </c>
      <c r="H64" s="12"/>
      <c r="I64" s="13">
        <v>3909.99</v>
      </c>
      <c r="J64" s="72"/>
      <c r="K64" s="131"/>
      <c r="L64" s="72">
        <v>3909.99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4544.4519465951198</v>
      </c>
      <c r="T64" s="2">
        <f t="shared" si="1"/>
        <v>4544.4519465951198</v>
      </c>
    </row>
    <row r="65" spans="1:20" s="2" customFormat="1" ht="56.25" x14ac:dyDescent="0.25">
      <c r="A65" s="10" t="s">
        <v>862</v>
      </c>
      <c r="B65" s="11" t="s">
        <v>806</v>
      </c>
      <c r="C65" s="182" t="s">
        <v>807</v>
      </c>
      <c r="D65" s="182"/>
      <c r="E65" s="182"/>
      <c r="F65" s="10" t="s">
        <v>808</v>
      </c>
      <c r="G65" s="38">
        <v>0.17396500000000001</v>
      </c>
      <c r="H65" s="38"/>
      <c r="I65" s="13">
        <v>16334.56</v>
      </c>
      <c r="J65" s="72"/>
      <c r="K65" s="131"/>
      <c r="L65" s="72">
        <v>416.8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18985.118373390898</v>
      </c>
      <c r="T65" s="2">
        <f t="shared" si="1"/>
        <v>484.43284288216802</v>
      </c>
    </row>
    <row r="66" spans="1:20" s="2" customFormat="1" ht="15" x14ac:dyDescent="0.25">
      <c r="A66" s="14"/>
      <c r="B66" s="15"/>
      <c r="C66" s="15"/>
      <c r="D66" s="15"/>
      <c r="E66" s="16" t="s">
        <v>18</v>
      </c>
      <c r="F66" s="16"/>
      <c r="G66" s="17"/>
      <c r="H66" s="17"/>
      <c r="I66" s="18">
        <v>46497.73</v>
      </c>
      <c r="J66" s="114"/>
      <c r="K66" s="138"/>
      <c r="L66" s="151"/>
      <c r="M66" s="19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ref="S66:S116" si="2">I66*N66*O66*P66*Q66*R66</f>
        <v>54042.772388357604</v>
      </c>
      <c r="T66" s="2">
        <f t="shared" ref="T66:T116" si="3">L66*N66*O66*P66*Q66*R66</f>
        <v>0</v>
      </c>
    </row>
    <row r="67" spans="1:20" s="2" customFormat="1" ht="22.5" x14ac:dyDescent="0.25">
      <c r="A67" s="20"/>
      <c r="B67" s="21" t="s">
        <v>809</v>
      </c>
      <c r="C67" s="183" t="s">
        <v>810</v>
      </c>
      <c r="D67" s="183"/>
      <c r="E67" s="183"/>
      <c r="F67" s="22" t="s">
        <v>71</v>
      </c>
      <c r="G67" s="17" t="s">
        <v>6301</v>
      </c>
      <c r="H67" s="17"/>
      <c r="I67" s="23">
        <v>14.64</v>
      </c>
      <c r="J67" s="109"/>
      <c r="K67" s="132"/>
      <c r="L67" s="147">
        <v>14.64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17.0155873795464</v>
      </c>
      <c r="T67" s="2">
        <f t="shared" si="3"/>
        <v>17.0155873795464</v>
      </c>
    </row>
    <row r="68" spans="1:20" s="2" customFormat="1" ht="22.5" x14ac:dyDescent="0.25">
      <c r="A68" s="20"/>
      <c r="B68" s="21" t="s">
        <v>69</v>
      </c>
      <c r="C68" s="183" t="s">
        <v>70</v>
      </c>
      <c r="D68" s="183"/>
      <c r="E68" s="183"/>
      <c r="F68" s="22" t="s">
        <v>71</v>
      </c>
      <c r="G68" s="17" t="s">
        <v>6302</v>
      </c>
      <c r="H68" s="17"/>
      <c r="I68" s="23">
        <v>1.41</v>
      </c>
      <c r="J68" s="109"/>
      <c r="K68" s="132"/>
      <c r="L68" s="147">
        <v>1.41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1.6387963254891</v>
      </c>
      <c r="T68" s="2">
        <f t="shared" si="3"/>
        <v>1.6387963254891</v>
      </c>
    </row>
    <row r="69" spans="1:20" s="2" customFormat="1" ht="22.5" x14ac:dyDescent="0.25">
      <c r="A69" s="20"/>
      <c r="B69" s="21" t="s">
        <v>778</v>
      </c>
      <c r="C69" s="183" t="s">
        <v>24</v>
      </c>
      <c r="D69" s="183"/>
      <c r="E69" s="183"/>
      <c r="F69" s="22" t="s">
        <v>71</v>
      </c>
      <c r="G69" s="17" t="s">
        <v>6303</v>
      </c>
      <c r="H69" s="17"/>
      <c r="I69" s="23">
        <v>29.7</v>
      </c>
      <c r="J69" s="109"/>
      <c r="K69" s="132"/>
      <c r="L69" s="147">
        <v>29.7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34.519326856047002</v>
      </c>
      <c r="T69" s="2">
        <f t="shared" si="3"/>
        <v>34.519326856047002</v>
      </c>
    </row>
    <row r="70" spans="1:20" s="2" customFormat="1" ht="22.5" x14ac:dyDescent="0.25">
      <c r="A70" s="25" t="s">
        <v>344</v>
      </c>
      <c r="B70" s="26" t="s">
        <v>815</v>
      </c>
      <c r="C70" s="186" t="s">
        <v>816</v>
      </c>
      <c r="D70" s="186"/>
      <c r="E70" s="186"/>
      <c r="F70" s="27" t="s">
        <v>817</v>
      </c>
      <c r="G70" s="28" t="s">
        <v>347</v>
      </c>
      <c r="H70" s="28"/>
      <c r="I70" s="29">
        <v>0</v>
      </c>
      <c r="J70" s="110"/>
      <c r="K70" s="133"/>
      <c r="L70" s="148">
        <v>0</v>
      </c>
      <c r="M70" s="30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s="2" customFormat="1" ht="22.5" x14ac:dyDescent="0.25">
      <c r="A71" s="25" t="s">
        <v>76</v>
      </c>
      <c r="B71" s="26" t="s">
        <v>818</v>
      </c>
      <c r="C71" s="186" t="s">
        <v>819</v>
      </c>
      <c r="D71" s="186"/>
      <c r="E71" s="186"/>
      <c r="F71" s="27" t="s">
        <v>817</v>
      </c>
      <c r="G71" s="28" t="s">
        <v>6304</v>
      </c>
      <c r="H71" s="28"/>
      <c r="I71" s="29">
        <v>0</v>
      </c>
      <c r="J71" s="110"/>
      <c r="K71" s="133"/>
      <c r="L71" s="148">
        <v>0</v>
      </c>
      <c r="M71" s="30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s="2" customFormat="1" ht="22.5" x14ac:dyDescent="0.25">
      <c r="A72" s="25" t="s">
        <v>344</v>
      </c>
      <c r="B72" s="26" t="s">
        <v>821</v>
      </c>
      <c r="C72" s="186" t="s">
        <v>822</v>
      </c>
      <c r="D72" s="186"/>
      <c r="E72" s="186"/>
      <c r="F72" s="27" t="s">
        <v>79</v>
      </c>
      <c r="G72" s="28" t="s">
        <v>347</v>
      </c>
      <c r="H72" s="28"/>
      <c r="I72" s="29">
        <v>0</v>
      </c>
      <c r="J72" s="110"/>
      <c r="K72" s="133"/>
      <c r="L72" s="148">
        <v>0</v>
      </c>
      <c r="M72" s="30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s="2" customFormat="1" ht="22.5" x14ac:dyDescent="0.25">
      <c r="A73" s="25" t="s">
        <v>344</v>
      </c>
      <c r="B73" s="26" t="s">
        <v>366</v>
      </c>
      <c r="C73" s="186" t="s">
        <v>367</v>
      </c>
      <c r="D73" s="186"/>
      <c r="E73" s="186"/>
      <c r="F73" s="27" t="s">
        <v>21</v>
      </c>
      <c r="G73" s="28" t="s">
        <v>347</v>
      </c>
      <c r="H73" s="28"/>
      <c r="I73" s="29">
        <v>0</v>
      </c>
      <c r="J73" s="110"/>
      <c r="K73" s="133"/>
      <c r="L73" s="148">
        <v>0</v>
      </c>
      <c r="M73" s="30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s="2" customFormat="1" ht="22.5" x14ac:dyDescent="0.25">
      <c r="A74" s="25" t="s">
        <v>344</v>
      </c>
      <c r="B74" s="26" t="s">
        <v>823</v>
      </c>
      <c r="C74" s="186" t="s">
        <v>824</v>
      </c>
      <c r="D74" s="186"/>
      <c r="E74" s="186"/>
      <c r="F74" s="27" t="s">
        <v>79</v>
      </c>
      <c r="G74" s="28" t="s">
        <v>347</v>
      </c>
      <c r="H74" s="28"/>
      <c r="I74" s="29">
        <v>0</v>
      </c>
      <c r="J74" s="110"/>
      <c r="K74" s="133"/>
      <c r="L74" s="148">
        <v>0</v>
      </c>
      <c r="M74" s="30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22.5" x14ac:dyDescent="0.25">
      <c r="A75" s="25" t="s">
        <v>344</v>
      </c>
      <c r="B75" s="26" t="s">
        <v>825</v>
      </c>
      <c r="C75" s="186" t="s">
        <v>826</v>
      </c>
      <c r="D75" s="186"/>
      <c r="E75" s="186"/>
      <c r="F75" s="27" t="s">
        <v>79</v>
      </c>
      <c r="G75" s="28" t="s">
        <v>347</v>
      </c>
      <c r="H75" s="28"/>
      <c r="I75" s="29">
        <v>0</v>
      </c>
      <c r="J75" s="110"/>
      <c r="K75" s="133"/>
      <c r="L75" s="148">
        <v>0</v>
      </c>
      <c r="M75" s="3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s="2" customFormat="1" ht="22.5" x14ac:dyDescent="0.25">
      <c r="A76" s="20"/>
      <c r="B76" s="21" t="s">
        <v>784</v>
      </c>
      <c r="C76" s="183" t="s">
        <v>785</v>
      </c>
      <c r="D76" s="183"/>
      <c r="E76" s="183"/>
      <c r="F76" s="22" t="s">
        <v>71</v>
      </c>
      <c r="G76" s="17" t="s">
        <v>6305</v>
      </c>
      <c r="H76" s="17"/>
      <c r="I76" s="23">
        <v>3.92</v>
      </c>
      <c r="J76" s="109"/>
      <c r="K76" s="132"/>
      <c r="L76" s="147">
        <v>3.92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4.5560862382391996</v>
      </c>
      <c r="T76" s="2">
        <f t="shared" si="3"/>
        <v>4.5560862382391996</v>
      </c>
    </row>
    <row r="77" spans="1:20" s="2" customFormat="1" ht="45" x14ac:dyDescent="0.25">
      <c r="A77" s="10" t="s">
        <v>96</v>
      </c>
      <c r="B77" s="11" t="s">
        <v>6306</v>
      </c>
      <c r="C77" s="182" t="s">
        <v>6307</v>
      </c>
      <c r="D77" s="182"/>
      <c r="E77" s="182"/>
      <c r="F77" s="10" t="s">
        <v>165</v>
      </c>
      <c r="G77" s="12">
        <v>15</v>
      </c>
      <c r="H77" s="12"/>
      <c r="I77" s="13">
        <v>24225.05</v>
      </c>
      <c r="J77" s="72"/>
      <c r="K77" s="131"/>
      <c r="L77" s="72">
        <v>24225.05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28155.973705524601</v>
      </c>
      <c r="T77" s="2">
        <f t="shared" si="3"/>
        <v>28155.973705524601</v>
      </c>
    </row>
    <row r="78" spans="1:20" s="2" customFormat="1" ht="45" x14ac:dyDescent="0.25">
      <c r="A78" s="10" t="s">
        <v>103</v>
      </c>
      <c r="B78" s="11" t="s">
        <v>6308</v>
      </c>
      <c r="C78" s="182" t="s">
        <v>6309</v>
      </c>
      <c r="D78" s="182"/>
      <c r="E78" s="182"/>
      <c r="F78" s="10" t="s">
        <v>35</v>
      </c>
      <c r="G78" s="12">
        <v>4</v>
      </c>
      <c r="H78" s="12"/>
      <c r="I78" s="13">
        <v>4079.9</v>
      </c>
      <c r="J78" s="72"/>
      <c r="K78" s="131"/>
      <c r="L78" s="72">
        <v>4079.9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4741.9327151510497</v>
      </c>
      <c r="T78" s="2">
        <f t="shared" si="3"/>
        <v>4741.9327151510497</v>
      </c>
    </row>
    <row r="79" spans="1:20" s="2" customFormat="1" ht="45" x14ac:dyDescent="0.25">
      <c r="A79" s="10" t="s">
        <v>106</v>
      </c>
      <c r="B79" s="11" t="s">
        <v>6298</v>
      </c>
      <c r="C79" s="182" t="s">
        <v>6310</v>
      </c>
      <c r="D79" s="182"/>
      <c r="E79" s="182"/>
      <c r="F79" s="10" t="s">
        <v>35</v>
      </c>
      <c r="G79" s="12">
        <v>2</v>
      </c>
      <c r="H79" s="12"/>
      <c r="I79" s="13">
        <v>3059.92</v>
      </c>
      <c r="J79" s="72"/>
      <c r="K79" s="131"/>
      <c r="L79" s="72">
        <v>3059.92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3556.4437250288001</v>
      </c>
      <c r="T79" s="2">
        <f t="shared" si="3"/>
        <v>3556.4437250288001</v>
      </c>
    </row>
    <row r="80" spans="1:20" s="2" customFormat="1" ht="56.25" x14ac:dyDescent="0.25">
      <c r="A80" s="10" t="s">
        <v>108</v>
      </c>
      <c r="B80" s="11" t="s">
        <v>2387</v>
      </c>
      <c r="C80" s="182" t="s">
        <v>2388</v>
      </c>
      <c r="D80" s="182"/>
      <c r="E80" s="182"/>
      <c r="F80" s="10" t="s">
        <v>808</v>
      </c>
      <c r="G80" s="36">
        <v>0.26200000000000001</v>
      </c>
      <c r="H80" s="36"/>
      <c r="I80" s="13">
        <v>27030.799999999999</v>
      </c>
      <c r="J80" s="72"/>
      <c r="K80" s="131"/>
      <c r="L80" s="72">
        <v>770.84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31417.004053213299</v>
      </c>
      <c r="T80" s="2">
        <f t="shared" si="3"/>
        <v>895.92181527660796</v>
      </c>
    </row>
    <row r="81" spans="1:20" s="2" customFormat="1" ht="15" x14ac:dyDescent="0.25">
      <c r="A81" s="14"/>
      <c r="B81" s="15"/>
      <c r="C81" s="15"/>
      <c r="D81" s="15"/>
      <c r="E81" s="16" t="s">
        <v>18</v>
      </c>
      <c r="F81" s="16"/>
      <c r="G81" s="17"/>
      <c r="H81" s="17"/>
      <c r="I81" s="18">
        <v>76667.37</v>
      </c>
      <c r="J81" s="114"/>
      <c r="K81" s="138"/>
      <c r="L81" s="151"/>
      <c r="M81" s="19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89107.946270151195</v>
      </c>
      <c r="T81" s="2">
        <f t="shared" si="3"/>
        <v>0</v>
      </c>
    </row>
    <row r="82" spans="1:20" s="2" customFormat="1" ht="22.5" x14ac:dyDescent="0.25">
      <c r="A82" s="20"/>
      <c r="B82" s="21" t="s">
        <v>809</v>
      </c>
      <c r="C82" s="183" t="s">
        <v>810</v>
      </c>
      <c r="D82" s="183"/>
      <c r="E82" s="183"/>
      <c r="F82" s="22" t="s">
        <v>71</v>
      </c>
      <c r="G82" s="17" t="s">
        <v>6311</v>
      </c>
      <c r="H82" s="17"/>
      <c r="I82" s="23">
        <v>21.15</v>
      </c>
      <c r="J82" s="109"/>
      <c r="K82" s="132"/>
      <c r="L82" s="147">
        <v>21.15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24.581944882336501</v>
      </c>
      <c r="T82" s="2">
        <f t="shared" si="3"/>
        <v>24.581944882336501</v>
      </c>
    </row>
    <row r="83" spans="1:20" s="2" customFormat="1" ht="22.5" x14ac:dyDescent="0.25">
      <c r="A83" s="20"/>
      <c r="B83" s="21" t="s">
        <v>69</v>
      </c>
      <c r="C83" s="183" t="s">
        <v>70</v>
      </c>
      <c r="D83" s="183"/>
      <c r="E83" s="183"/>
      <c r="F83" s="22" t="s">
        <v>71</v>
      </c>
      <c r="G83" s="17" t="s">
        <v>6312</v>
      </c>
      <c r="H83" s="17"/>
      <c r="I83" s="23">
        <v>1.41</v>
      </c>
      <c r="J83" s="109"/>
      <c r="K83" s="132"/>
      <c r="L83" s="147">
        <v>1.41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1.6387963254891</v>
      </c>
      <c r="T83" s="2">
        <f t="shared" si="3"/>
        <v>1.6387963254891</v>
      </c>
    </row>
    <row r="84" spans="1:20" s="2" customFormat="1" ht="22.5" x14ac:dyDescent="0.25">
      <c r="A84" s="20"/>
      <c r="B84" s="21" t="s">
        <v>778</v>
      </c>
      <c r="C84" s="183" t="s">
        <v>24</v>
      </c>
      <c r="D84" s="183"/>
      <c r="E84" s="183"/>
      <c r="F84" s="22" t="s">
        <v>71</v>
      </c>
      <c r="G84" s="17" t="s">
        <v>6313</v>
      </c>
      <c r="H84" s="17"/>
      <c r="I84" s="23">
        <v>60.95</v>
      </c>
      <c r="J84" s="109"/>
      <c r="K84" s="132"/>
      <c r="L84" s="147">
        <v>60.95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70.840167403234503</v>
      </c>
      <c r="T84" s="2">
        <f t="shared" si="3"/>
        <v>70.840167403234503</v>
      </c>
    </row>
    <row r="85" spans="1:20" s="2" customFormat="1" ht="22.5" x14ac:dyDescent="0.25">
      <c r="A85" s="25" t="s">
        <v>344</v>
      </c>
      <c r="B85" s="26" t="s">
        <v>815</v>
      </c>
      <c r="C85" s="186" t="s">
        <v>816</v>
      </c>
      <c r="D85" s="186"/>
      <c r="E85" s="186"/>
      <c r="F85" s="27" t="s">
        <v>817</v>
      </c>
      <c r="G85" s="28" t="s">
        <v>347</v>
      </c>
      <c r="H85" s="28"/>
      <c r="I85" s="29">
        <v>0</v>
      </c>
      <c r="J85" s="110"/>
      <c r="K85" s="133"/>
      <c r="L85" s="148">
        <v>0</v>
      </c>
      <c r="M85" s="30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s="2" customFormat="1" ht="22.5" x14ac:dyDescent="0.25">
      <c r="A86" s="25" t="s">
        <v>76</v>
      </c>
      <c r="B86" s="26" t="s">
        <v>818</v>
      </c>
      <c r="C86" s="186" t="s">
        <v>819</v>
      </c>
      <c r="D86" s="186"/>
      <c r="E86" s="186"/>
      <c r="F86" s="27" t="s">
        <v>817</v>
      </c>
      <c r="G86" s="28" t="s">
        <v>6314</v>
      </c>
      <c r="H86" s="28"/>
      <c r="I86" s="29">
        <v>0</v>
      </c>
      <c r="J86" s="110"/>
      <c r="K86" s="133"/>
      <c r="L86" s="148">
        <v>0</v>
      </c>
      <c r="M86" s="30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25" t="s">
        <v>344</v>
      </c>
      <c r="B87" s="26" t="s">
        <v>821</v>
      </c>
      <c r="C87" s="186" t="s">
        <v>822</v>
      </c>
      <c r="D87" s="186"/>
      <c r="E87" s="186"/>
      <c r="F87" s="27" t="s">
        <v>79</v>
      </c>
      <c r="G87" s="28" t="s">
        <v>347</v>
      </c>
      <c r="H87" s="28"/>
      <c r="I87" s="29">
        <v>0</v>
      </c>
      <c r="J87" s="110"/>
      <c r="K87" s="133"/>
      <c r="L87" s="148">
        <v>0</v>
      </c>
      <c r="M87" s="30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s="2" customFormat="1" ht="22.5" x14ac:dyDescent="0.25">
      <c r="A88" s="25" t="s">
        <v>344</v>
      </c>
      <c r="B88" s="26" t="s">
        <v>366</v>
      </c>
      <c r="C88" s="186" t="s">
        <v>367</v>
      </c>
      <c r="D88" s="186"/>
      <c r="E88" s="186"/>
      <c r="F88" s="27" t="s">
        <v>21</v>
      </c>
      <c r="G88" s="28" t="s">
        <v>347</v>
      </c>
      <c r="H88" s="28"/>
      <c r="I88" s="29">
        <v>0</v>
      </c>
      <c r="J88" s="110"/>
      <c r="K88" s="133"/>
      <c r="L88" s="148">
        <v>0</v>
      </c>
      <c r="M88" s="30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s="2" customFormat="1" ht="22.5" x14ac:dyDescent="0.25">
      <c r="A89" s="25" t="s">
        <v>344</v>
      </c>
      <c r="B89" s="26" t="s">
        <v>823</v>
      </c>
      <c r="C89" s="186" t="s">
        <v>824</v>
      </c>
      <c r="D89" s="186"/>
      <c r="E89" s="186"/>
      <c r="F89" s="27" t="s">
        <v>79</v>
      </c>
      <c r="G89" s="28" t="s">
        <v>347</v>
      </c>
      <c r="H89" s="28"/>
      <c r="I89" s="29">
        <v>0</v>
      </c>
      <c r="J89" s="110"/>
      <c r="K89" s="133"/>
      <c r="L89" s="148">
        <v>0</v>
      </c>
      <c r="M89" s="30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s="2" customFormat="1" ht="22.5" x14ac:dyDescent="0.25">
      <c r="A90" s="25" t="s">
        <v>344</v>
      </c>
      <c r="B90" s="26" t="s">
        <v>825</v>
      </c>
      <c r="C90" s="186" t="s">
        <v>826</v>
      </c>
      <c r="D90" s="186"/>
      <c r="E90" s="186"/>
      <c r="F90" s="27" t="s">
        <v>79</v>
      </c>
      <c r="G90" s="28" t="s">
        <v>347</v>
      </c>
      <c r="H90" s="28"/>
      <c r="I90" s="29">
        <v>0</v>
      </c>
      <c r="J90" s="110"/>
      <c r="K90" s="133"/>
      <c r="L90" s="148">
        <v>0</v>
      </c>
      <c r="M90" s="30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s="2" customFormat="1" ht="22.5" x14ac:dyDescent="0.25">
      <c r="A91" s="20"/>
      <c r="B91" s="21" t="s">
        <v>784</v>
      </c>
      <c r="C91" s="183" t="s">
        <v>785</v>
      </c>
      <c r="D91" s="183"/>
      <c r="E91" s="183"/>
      <c r="F91" s="22" t="s">
        <v>71</v>
      </c>
      <c r="G91" s="17" t="s">
        <v>6305</v>
      </c>
      <c r="H91" s="17"/>
      <c r="I91" s="23">
        <v>3.92</v>
      </c>
      <c r="J91" s="109"/>
      <c r="K91" s="132"/>
      <c r="L91" s="147">
        <v>3.92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4.5560862382391996</v>
      </c>
      <c r="T91" s="2">
        <f t="shared" si="3"/>
        <v>4.5560862382391996</v>
      </c>
    </row>
    <row r="92" spans="1:20" s="2" customFormat="1" ht="45" x14ac:dyDescent="0.25">
      <c r="A92" s="10" t="s">
        <v>110</v>
      </c>
      <c r="B92" s="11" t="s">
        <v>6315</v>
      </c>
      <c r="C92" s="182" t="s">
        <v>6316</v>
      </c>
      <c r="D92" s="182"/>
      <c r="E92" s="182"/>
      <c r="F92" s="10" t="s">
        <v>165</v>
      </c>
      <c r="G92" s="12">
        <v>32</v>
      </c>
      <c r="H92" s="12"/>
      <c r="I92" s="13">
        <v>43518.92</v>
      </c>
      <c r="J92" s="72"/>
      <c r="K92" s="131"/>
      <c r="L92" s="72">
        <v>43518.92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50580.600131385901</v>
      </c>
      <c r="T92" s="2">
        <f t="shared" si="3"/>
        <v>50580.600131385901</v>
      </c>
    </row>
    <row r="93" spans="1:20" s="2" customFormat="1" ht="45" x14ac:dyDescent="0.25">
      <c r="A93" s="10" t="s">
        <v>112</v>
      </c>
      <c r="B93" s="11" t="s">
        <v>6317</v>
      </c>
      <c r="C93" s="182" t="s">
        <v>6318</v>
      </c>
      <c r="D93" s="182"/>
      <c r="E93" s="182"/>
      <c r="F93" s="10" t="s">
        <v>35</v>
      </c>
      <c r="G93" s="12">
        <v>4</v>
      </c>
      <c r="H93" s="12"/>
      <c r="I93" s="13">
        <v>5609.95</v>
      </c>
      <c r="J93" s="72"/>
      <c r="K93" s="131"/>
      <c r="L93" s="72">
        <v>5609.95</v>
      </c>
      <c r="M93" s="13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6520.2591816862196</v>
      </c>
      <c r="T93" s="2">
        <f t="shared" si="3"/>
        <v>6520.2591816862196</v>
      </c>
    </row>
    <row r="94" spans="1:20" s="2" customFormat="1" ht="56.25" x14ac:dyDescent="0.25">
      <c r="A94" s="10" t="s">
        <v>117</v>
      </c>
      <c r="B94" s="11" t="s">
        <v>2206</v>
      </c>
      <c r="C94" s="182" t="s">
        <v>2207</v>
      </c>
      <c r="D94" s="182"/>
      <c r="E94" s="182"/>
      <c r="F94" s="10" t="s">
        <v>808</v>
      </c>
      <c r="G94" s="33">
        <v>0.53459999999999996</v>
      </c>
      <c r="H94" s="33"/>
      <c r="I94" s="13">
        <v>50458.34</v>
      </c>
      <c r="J94" s="72"/>
      <c r="K94" s="131"/>
      <c r="L94" s="72">
        <v>1570.23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58646.058285304702</v>
      </c>
      <c r="T94" s="2">
        <f t="shared" si="3"/>
        <v>1825.0263504771301</v>
      </c>
    </row>
    <row r="95" spans="1:20" s="2" customFormat="1" ht="15" x14ac:dyDescent="0.25">
      <c r="A95" s="14"/>
      <c r="B95" s="15"/>
      <c r="C95" s="15"/>
      <c r="D95" s="15"/>
      <c r="E95" s="16" t="s">
        <v>18</v>
      </c>
      <c r="F95" s="16"/>
      <c r="G95" s="17"/>
      <c r="H95" s="17"/>
      <c r="I95" s="18">
        <v>143133.81</v>
      </c>
      <c r="J95" s="114"/>
      <c r="K95" s="138"/>
      <c r="L95" s="151"/>
      <c r="M95" s="19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166359.689277486</v>
      </c>
      <c r="T95" s="2">
        <f t="shared" si="3"/>
        <v>0</v>
      </c>
    </row>
    <row r="96" spans="1:20" s="2" customFormat="1" ht="22.5" x14ac:dyDescent="0.25">
      <c r="A96" s="20"/>
      <c r="B96" s="21" t="s">
        <v>809</v>
      </c>
      <c r="C96" s="183" t="s">
        <v>810</v>
      </c>
      <c r="D96" s="183"/>
      <c r="E96" s="183"/>
      <c r="F96" s="22" t="s">
        <v>71</v>
      </c>
      <c r="G96" s="17" t="s">
        <v>6319</v>
      </c>
      <c r="H96" s="17"/>
      <c r="I96" s="23">
        <v>43.93</v>
      </c>
      <c r="J96" s="109"/>
      <c r="K96" s="132"/>
      <c r="L96" s="147">
        <v>43.93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51.058384807614303</v>
      </c>
      <c r="T96" s="2">
        <f t="shared" si="3"/>
        <v>51.058384807614303</v>
      </c>
    </row>
    <row r="97" spans="1:20" s="2" customFormat="1" ht="22.5" x14ac:dyDescent="0.25">
      <c r="A97" s="20"/>
      <c r="B97" s="21" t="s">
        <v>69</v>
      </c>
      <c r="C97" s="183" t="s">
        <v>70</v>
      </c>
      <c r="D97" s="183"/>
      <c r="E97" s="183"/>
      <c r="F97" s="22" t="s">
        <v>71</v>
      </c>
      <c r="G97" s="17" t="s">
        <v>6320</v>
      </c>
      <c r="H97" s="17"/>
      <c r="I97" s="23">
        <v>2.82</v>
      </c>
      <c r="J97" s="109"/>
      <c r="K97" s="132"/>
      <c r="L97" s="147">
        <v>2.82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3.2775926509782001</v>
      </c>
      <c r="T97" s="2">
        <f t="shared" si="3"/>
        <v>3.2775926509782001</v>
      </c>
    </row>
    <row r="98" spans="1:20" s="2" customFormat="1" ht="22.5" x14ac:dyDescent="0.25">
      <c r="A98" s="20"/>
      <c r="B98" s="21" t="s">
        <v>778</v>
      </c>
      <c r="C98" s="183" t="s">
        <v>24</v>
      </c>
      <c r="D98" s="183"/>
      <c r="E98" s="183"/>
      <c r="F98" s="22" t="s">
        <v>71</v>
      </c>
      <c r="G98" s="17" t="s">
        <v>6321</v>
      </c>
      <c r="H98" s="17"/>
      <c r="I98" s="23">
        <v>125.03</v>
      </c>
      <c r="J98" s="109"/>
      <c r="K98" s="132"/>
      <c r="L98" s="147">
        <v>125.03</v>
      </c>
      <c r="M98" s="24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145.318230195675</v>
      </c>
      <c r="T98" s="2">
        <f t="shared" si="3"/>
        <v>145.318230195675</v>
      </c>
    </row>
    <row r="99" spans="1:20" s="2" customFormat="1" ht="22.5" x14ac:dyDescent="0.25">
      <c r="A99" s="25" t="s">
        <v>344</v>
      </c>
      <c r="B99" s="26" t="s">
        <v>815</v>
      </c>
      <c r="C99" s="186" t="s">
        <v>816</v>
      </c>
      <c r="D99" s="186"/>
      <c r="E99" s="186"/>
      <c r="F99" s="27" t="s">
        <v>817</v>
      </c>
      <c r="G99" s="28" t="s">
        <v>347</v>
      </c>
      <c r="H99" s="28"/>
      <c r="I99" s="29">
        <v>0</v>
      </c>
      <c r="J99" s="110"/>
      <c r="K99" s="133"/>
      <c r="L99" s="148">
        <v>0</v>
      </c>
      <c r="M99" s="30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:20" s="2" customFormat="1" ht="22.5" x14ac:dyDescent="0.25">
      <c r="A100" s="25" t="s">
        <v>76</v>
      </c>
      <c r="B100" s="26" t="s">
        <v>818</v>
      </c>
      <c r="C100" s="186" t="s">
        <v>819</v>
      </c>
      <c r="D100" s="186"/>
      <c r="E100" s="186"/>
      <c r="F100" s="27" t="s">
        <v>817</v>
      </c>
      <c r="G100" s="28" t="s">
        <v>6322</v>
      </c>
      <c r="H100" s="28"/>
      <c r="I100" s="29">
        <v>0</v>
      </c>
      <c r="J100" s="110"/>
      <c r="K100" s="133"/>
      <c r="L100" s="148">
        <v>0</v>
      </c>
      <c r="M100" s="30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:20" s="2" customFormat="1" ht="22.5" x14ac:dyDescent="0.25">
      <c r="A101" s="25" t="s">
        <v>344</v>
      </c>
      <c r="B101" s="26" t="s">
        <v>821</v>
      </c>
      <c r="C101" s="186" t="s">
        <v>822</v>
      </c>
      <c r="D101" s="186"/>
      <c r="E101" s="186"/>
      <c r="F101" s="27" t="s">
        <v>79</v>
      </c>
      <c r="G101" s="28" t="s">
        <v>347</v>
      </c>
      <c r="H101" s="28"/>
      <c r="I101" s="29">
        <v>0</v>
      </c>
      <c r="J101" s="110"/>
      <c r="K101" s="133"/>
      <c r="L101" s="148">
        <v>0</v>
      </c>
      <c r="M101" s="30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:20" s="2" customFormat="1" ht="22.5" x14ac:dyDescent="0.25">
      <c r="A102" s="25" t="s">
        <v>344</v>
      </c>
      <c r="B102" s="26" t="s">
        <v>366</v>
      </c>
      <c r="C102" s="186" t="s">
        <v>367</v>
      </c>
      <c r="D102" s="186"/>
      <c r="E102" s="186"/>
      <c r="F102" s="27" t="s">
        <v>21</v>
      </c>
      <c r="G102" s="28" t="s">
        <v>347</v>
      </c>
      <c r="H102" s="28"/>
      <c r="I102" s="29">
        <v>0</v>
      </c>
      <c r="J102" s="110"/>
      <c r="K102" s="133"/>
      <c r="L102" s="148">
        <v>0</v>
      </c>
      <c r="M102" s="30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:20" s="2" customFormat="1" ht="22.5" x14ac:dyDescent="0.25">
      <c r="A103" s="25" t="s">
        <v>344</v>
      </c>
      <c r="B103" s="26" t="s">
        <v>823</v>
      </c>
      <c r="C103" s="186" t="s">
        <v>824</v>
      </c>
      <c r="D103" s="186"/>
      <c r="E103" s="186"/>
      <c r="F103" s="27" t="s">
        <v>79</v>
      </c>
      <c r="G103" s="28" t="s">
        <v>347</v>
      </c>
      <c r="H103" s="28"/>
      <c r="I103" s="29">
        <v>0</v>
      </c>
      <c r="J103" s="110"/>
      <c r="K103" s="133"/>
      <c r="L103" s="148">
        <v>0</v>
      </c>
      <c r="M103" s="30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:20" s="2" customFormat="1" ht="22.5" x14ac:dyDescent="0.25">
      <c r="A104" s="25" t="s">
        <v>344</v>
      </c>
      <c r="B104" s="26" t="s">
        <v>825</v>
      </c>
      <c r="C104" s="186" t="s">
        <v>826</v>
      </c>
      <c r="D104" s="186"/>
      <c r="E104" s="186"/>
      <c r="F104" s="27" t="s">
        <v>79</v>
      </c>
      <c r="G104" s="28" t="s">
        <v>347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784</v>
      </c>
      <c r="C105" s="183" t="s">
        <v>785</v>
      </c>
      <c r="D105" s="183"/>
      <c r="E105" s="183"/>
      <c r="F105" s="22" t="s">
        <v>71</v>
      </c>
      <c r="G105" s="17" t="s">
        <v>6323</v>
      </c>
      <c r="H105" s="17"/>
      <c r="I105" s="23">
        <v>9.7899999999999991</v>
      </c>
      <c r="J105" s="109"/>
      <c r="K105" s="132"/>
      <c r="L105" s="147">
        <v>9.7899999999999991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11.3785929266229</v>
      </c>
      <c r="T105" s="2">
        <f t="shared" si="3"/>
        <v>11.3785929266229</v>
      </c>
    </row>
    <row r="106" spans="1:20" s="2" customFormat="1" ht="45" x14ac:dyDescent="0.25">
      <c r="A106" s="10" t="s">
        <v>119</v>
      </c>
      <c r="B106" s="11" t="s">
        <v>6324</v>
      </c>
      <c r="C106" s="182" t="s">
        <v>6325</v>
      </c>
      <c r="D106" s="182"/>
      <c r="E106" s="182"/>
      <c r="F106" s="10" t="s">
        <v>165</v>
      </c>
      <c r="G106" s="32">
        <v>51.5</v>
      </c>
      <c r="H106" s="32"/>
      <c r="I106" s="13">
        <v>94554.34</v>
      </c>
      <c r="J106" s="72"/>
      <c r="K106" s="131"/>
      <c r="L106" s="72">
        <v>94554.34</v>
      </c>
      <c r="M106" s="13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109897.379397906</v>
      </c>
      <c r="T106" s="2">
        <f t="shared" si="3"/>
        <v>109897.379397906</v>
      </c>
    </row>
    <row r="107" spans="1:20" s="2" customFormat="1" ht="45" x14ac:dyDescent="0.25">
      <c r="A107" s="10" t="s">
        <v>121</v>
      </c>
      <c r="B107" s="11" t="s">
        <v>6326</v>
      </c>
      <c r="C107" s="182" t="s">
        <v>6327</v>
      </c>
      <c r="D107" s="182"/>
      <c r="E107" s="182"/>
      <c r="F107" s="10" t="s">
        <v>35</v>
      </c>
      <c r="G107" s="12">
        <v>4</v>
      </c>
      <c r="H107" s="12"/>
      <c r="I107" s="13">
        <v>6460.01</v>
      </c>
      <c r="J107" s="72"/>
      <c r="K107" s="131"/>
      <c r="L107" s="72">
        <v>6460.01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7508.2557805835704</v>
      </c>
      <c r="T107" s="2">
        <f t="shared" si="3"/>
        <v>7508.2557805835704</v>
      </c>
    </row>
    <row r="108" spans="1:20" s="2" customFormat="1" ht="15" x14ac:dyDescent="0.25">
      <c r="A108" s="10" t="s">
        <v>122</v>
      </c>
      <c r="B108" s="11" t="s">
        <v>791</v>
      </c>
      <c r="C108" s="182" t="s">
        <v>792</v>
      </c>
      <c r="D108" s="182"/>
      <c r="E108" s="182"/>
      <c r="F108" s="10" t="s">
        <v>793</v>
      </c>
      <c r="G108" s="12">
        <v>8</v>
      </c>
      <c r="H108" s="12"/>
      <c r="I108" s="13">
        <v>7581.62</v>
      </c>
      <c r="J108" s="72"/>
      <c r="K108" s="131"/>
      <c r="L108" s="72">
        <v>299.98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8811.8659554997594</v>
      </c>
      <c r="T108" s="2">
        <f t="shared" si="3"/>
        <v>348.65682391504998</v>
      </c>
    </row>
    <row r="109" spans="1:20" s="2" customFormat="1" ht="15" x14ac:dyDescent="0.25">
      <c r="A109" s="14"/>
      <c r="B109" s="15"/>
      <c r="C109" s="15"/>
      <c r="D109" s="15"/>
      <c r="E109" s="16" t="s">
        <v>18</v>
      </c>
      <c r="F109" s="16"/>
      <c r="G109" s="17"/>
      <c r="H109" s="17"/>
      <c r="I109" s="18">
        <v>21047.33</v>
      </c>
      <c r="J109" s="114"/>
      <c r="K109" s="138"/>
      <c r="L109" s="151"/>
      <c r="M109" s="19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24462.614939969098</v>
      </c>
      <c r="T109" s="2">
        <f t="shared" si="3"/>
        <v>0</v>
      </c>
    </row>
    <row r="110" spans="1:20" s="2" customFormat="1" ht="22.5" x14ac:dyDescent="0.25">
      <c r="A110" s="20"/>
      <c r="B110" s="21" t="s">
        <v>69</v>
      </c>
      <c r="C110" s="183" t="s">
        <v>70</v>
      </c>
      <c r="D110" s="183"/>
      <c r="E110" s="183"/>
      <c r="F110" s="22" t="s">
        <v>71</v>
      </c>
      <c r="G110" s="17" t="s">
        <v>207</v>
      </c>
      <c r="H110" s="17"/>
      <c r="I110" s="23">
        <v>12.71</v>
      </c>
      <c r="J110" s="109"/>
      <c r="K110" s="132"/>
      <c r="L110" s="147">
        <v>12.71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14.772412267352101</v>
      </c>
      <c r="T110" s="2">
        <f t="shared" si="3"/>
        <v>14.772412267352101</v>
      </c>
    </row>
    <row r="111" spans="1:20" s="2" customFormat="1" ht="22.5" x14ac:dyDescent="0.25">
      <c r="A111" s="20"/>
      <c r="B111" s="21" t="s">
        <v>795</v>
      </c>
      <c r="C111" s="183" t="s">
        <v>796</v>
      </c>
      <c r="D111" s="183"/>
      <c r="E111" s="183"/>
      <c r="F111" s="22" t="s">
        <v>71</v>
      </c>
      <c r="G111" s="17" t="s">
        <v>6328</v>
      </c>
      <c r="H111" s="17"/>
      <c r="I111" s="23">
        <v>20.77</v>
      </c>
      <c r="J111" s="109"/>
      <c r="K111" s="132"/>
      <c r="L111" s="147">
        <v>20.77</v>
      </c>
      <c r="M111" s="24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24.140283461282699</v>
      </c>
      <c r="T111" s="2">
        <f t="shared" si="3"/>
        <v>24.140283461282699</v>
      </c>
    </row>
    <row r="112" spans="1:20" s="2" customFormat="1" ht="22.5" x14ac:dyDescent="0.25">
      <c r="A112" s="25" t="s">
        <v>76</v>
      </c>
      <c r="B112" s="26" t="s">
        <v>798</v>
      </c>
      <c r="C112" s="186" t="s">
        <v>799</v>
      </c>
      <c r="D112" s="186"/>
      <c r="E112" s="186"/>
      <c r="F112" s="27" t="s">
        <v>79</v>
      </c>
      <c r="G112" s="28" t="s">
        <v>4351</v>
      </c>
      <c r="H112" s="28"/>
      <c r="I112" s="29">
        <v>0</v>
      </c>
      <c r="J112" s="110"/>
      <c r="K112" s="133"/>
      <c r="L112" s="148">
        <v>0</v>
      </c>
      <c r="M112" s="30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:20" s="2" customFormat="1" ht="22.5" x14ac:dyDescent="0.25">
      <c r="A113" s="20"/>
      <c r="B113" s="21" t="s">
        <v>800</v>
      </c>
      <c r="C113" s="183" t="s">
        <v>801</v>
      </c>
      <c r="D113" s="183"/>
      <c r="E113" s="183"/>
      <c r="F113" s="22" t="s">
        <v>282</v>
      </c>
      <c r="G113" s="17" t="s">
        <v>4352</v>
      </c>
      <c r="H113" s="17"/>
      <c r="I113" s="23">
        <v>1.1599999999999999</v>
      </c>
      <c r="J113" s="109"/>
      <c r="K113" s="132"/>
      <c r="L113" s="147">
        <v>1.1599999999999999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1.3482296011116</v>
      </c>
      <c r="T113" s="2">
        <f t="shared" si="3"/>
        <v>1.3482296011116</v>
      </c>
    </row>
    <row r="114" spans="1:20" s="2" customFormat="1" ht="45" x14ac:dyDescent="0.25">
      <c r="A114" s="10" t="s">
        <v>125</v>
      </c>
      <c r="B114" s="11" t="s">
        <v>6329</v>
      </c>
      <c r="C114" s="182" t="s">
        <v>6330</v>
      </c>
      <c r="D114" s="182"/>
      <c r="E114" s="182"/>
      <c r="F114" s="10" t="s">
        <v>35</v>
      </c>
      <c r="G114" s="12">
        <v>8</v>
      </c>
      <c r="H114" s="12"/>
      <c r="I114" s="13">
        <v>9656.25</v>
      </c>
      <c r="J114" s="72"/>
      <c r="K114" s="131"/>
      <c r="L114" s="72">
        <v>9656.25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11223.1397290809</v>
      </c>
      <c r="T114" s="2">
        <f t="shared" si="3"/>
        <v>11223.1397290809</v>
      </c>
    </row>
    <row r="115" spans="1:20" s="2" customFormat="1" ht="15" x14ac:dyDescent="0.25">
      <c r="A115" s="10" t="s">
        <v>137</v>
      </c>
      <c r="B115" s="11" t="s">
        <v>834</v>
      </c>
      <c r="C115" s="182" t="s">
        <v>835</v>
      </c>
      <c r="D115" s="182"/>
      <c r="E115" s="182"/>
      <c r="F115" s="10" t="s">
        <v>71</v>
      </c>
      <c r="G115" s="36">
        <v>5.8000000000000003E-2</v>
      </c>
      <c r="H115" s="36"/>
      <c r="I115" s="13">
        <v>5774.37</v>
      </c>
      <c r="J115" s="72"/>
      <c r="K115" s="131"/>
      <c r="L115" s="72">
        <v>5774.37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6711.3591049748202</v>
      </c>
      <c r="T115" s="2">
        <f t="shared" si="3"/>
        <v>6711.3591049748202</v>
      </c>
    </row>
    <row r="116" spans="1:20" s="2" customFormat="1" ht="15" x14ac:dyDescent="0.25">
      <c r="A116" s="10" t="s">
        <v>140</v>
      </c>
      <c r="B116" s="11" t="s">
        <v>6331</v>
      </c>
      <c r="C116" s="182" t="s">
        <v>42</v>
      </c>
      <c r="D116" s="182"/>
      <c r="E116" s="182"/>
      <c r="F116" s="10" t="s">
        <v>21</v>
      </c>
      <c r="G116" s="12">
        <v>17</v>
      </c>
      <c r="H116" s="12"/>
      <c r="I116" s="13">
        <v>6889.9</v>
      </c>
      <c r="J116" s="72"/>
      <c r="K116" s="131"/>
      <c r="L116" s="72">
        <v>6889.9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8007.9026971541498</v>
      </c>
      <c r="T116" s="2">
        <f t="shared" si="3"/>
        <v>8007.9026971541498</v>
      </c>
    </row>
    <row r="117" spans="1:20" s="55" customFormat="1" ht="20.25" customHeight="1" x14ac:dyDescent="0.25">
      <c r="A117" s="184" t="s">
        <v>6535</v>
      </c>
      <c r="B117" s="185"/>
      <c r="C117" s="185"/>
      <c r="D117" s="185"/>
      <c r="E117" s="185"/>
      <c r="F117" s="185"/>
      <c r="G117" s="185"/>
      <c r="H117" s="165"/>
      <c r="I117" s="166"/>
      <c r="J117" s="167"/>
      <c r="K117" s="168"/>
      <c r="L117" s="169"/>
      <c r="M117" s="170"/>
    </row>
    <row r="118" spans="1:20" s="172" customFormat="1" ht="20.25" customHeight="1" thickBot="1" x14ac:dyDescent="0.3">
      <c r="A118" s="174" t="s">
        <v>6546</v>
      </c>
      <c r="B118" s="175"/>
      <c r="C118" s="175"/>
      <c r="D118" s="175"/>
      <c r="E118" s="175"/>
      <c r="F118" s="175"/>
      <c r="G118" s="175"/>
      <c r="H118" s="171"/>
      <c r="I118" s="176"/>
      <c r="J118" s="177"/>
      <c r="K118" s="177"/>
      <c r="L118" s="177"/>
      <c r="M118" s="178"/>
    </row>
    <row r="119" spans="1:20" s="172" customFormat="1" ht="20.25" customHeight="1" thickBot="1" x14ac:dyDescent="0.3">
      <c r="A119" s="174" t="s">
        <v>6547</v>
      </c>
      <c r="B119" s="175"/>
      <c r="C119" s="175"/>
      <c r="D119" s="175"/>
      <c r="E119" s="175"/>
      <c r="F119" s="175"/>
      <c r="G119" s="175"/>
      <c r="H119" s="171"/>
      <c r="I119" s="179"/>
      <c r="J119" s="180"/>
      <c r="K119" s="180"/>
      <c r="L119" s="180"/>
      <c r="M119" s="181"/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ref="S120:S161" si="4">I120*N120*O120*P120*Q120*R120</f>
        <v>0</v>
      </c>
      <c r="T120" s="2">
        <f t="shared" ref="T120:T161" si="5">L120*N120*O120*P120*Q120*R120</f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ref="S162:S225" si="6">I162*N162*O162*P162*Q162*R162</f>
        <v>0</v>
      </c>
      <c r="T162" s="2">
        <f t="shared" ref="T162:T225" si="7">L162*N162*O162*P162*Q162*R162</f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6"/>
        <v>0</v>
      </c>
      <c r="T163" s="2">
        <f t="shared" si="7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6"/>
        <v>0</v>
      </c>
      <c r="T164" s="2">
        <f t="shared" si="7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6"/>
        <v>0</v>
      </c>
      <c r="T165" s="2">
        <f t="shared" si="7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6"/>
        <v>0</v>
      </c>
      <c r="T166" s="2">
        <f t="shared" si="7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6"/>
        <v>0</v>
      </c>
      <c r="T167" s="2">
        <f t="shared" si="7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6"/>
        <v>0</v>
      </c>
      <c r="T168" s="2">
        <f t="shared" si="7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ref="S226:S289" si="8">I226*N226*O226*P226*Q226*R226</f>
        <v>0</v>
      </c>
      <c r="T226" s="2">
        <f t="shared" ref="T226:T289" si="9">L226*N226*O226*P226*Q226*R226</f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</v>
      </c>
      <c r="T227" s="2">
        <f t="shared" si="9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ref="S290:S353" si="10">I290*N290*O290*P290*Q290*R290</f>
        <v>0</v>
      </c>
      <c r="T290" s="2">
        <f t="shared" ref="T290:T353" si="11">L290*N290*O290*P290*Q290*R290</f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ref="S354:S417" si="12">I354*N354*O354*P354*Q354*R354</f>
        <v>0</v>
      </c>
      <c r="T354" s="2">
        <f t="shared" ref="T354:T417" si="13">L354*N354*O354*P354*Q354*R354</f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ref="S418:S481" si="14">I418*N418*O418*P418*Q418*R418</f>
        <v>0</v>
      </c>
      <c r="T418" s="2">
        <f t="shared" ref="T418:T481" si="15">L418*N418*O418*P418*Q418*R418</f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ref="S482:S545" si="16">I482*N482*O482*P482*Q482*R482</f>
        <v>0</v>
      </c>
      <c r="T482" s="2">
        <f t="shared" ref="T482:T545" si="17">L482*N482*O482*P482*Q482*R482</f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ref="S546:S609" si="18">I546*N546*O546*P546*Q546*R546</f>
        <v>0</v>
      </c>
      <c r="T546" s="2">
        <f t="shared" ref="T546:T609" si="19">L546*N546*O546*P546*Q546*R546</f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ref="S610:S624" si="20">I610*N610*O610*P610*Q610*R610</f>
        <v>0</v>
      </c>
      <c r="T610" s="2">
        <f t="shared" ref="T610:T624" si="21">L610*N610*O610*P610*Q610*R610</f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20"/>
        <v>0</v>
      </c>
      <c r="T611" s="2">
        <f t="shared" si="21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20"/>
        <v>0</v>
      </c>
      <c r="T612" s="2">
        <f t="shared" si="21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20"/>
        <v>0</v>
      </c>
      <c r="T613" s="2">
        <f t="shared" si="21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20"/>
        <v>0</v>
      </c>
      <c r="T614" s="2">
        <f t="shared" si="21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20"/>
        <v>0</v>
      </c>
      <c r="T615" s="2">
        <f t="shared" si="21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20"/>
        <v>0</v>
      </c>
      <c r="T616" s="2">
        <f t="shared" si="21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20"/>
        <v>0</v>
      </c>
      <c r="T617" s="2">
        <f t="shared" si="21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</sheetData>
  <autoFilter ref="A12:T624" xr:uid="{00000000-0001-0000-1A00-000000000000}"/>
  <mergeCells count="108">
    <mergeCell ref="A2:L2"/>
    <mergeCell ref="A3:L3"/>
    <mergeCell ref="A5:L5"/>
    <mergeCell ref="A6:L6"/>
    <mergeCell ref="A7:L7"/>
    <mergeCell ref="C10:E10"/>
    <mergeCell ref="C11:E11"/>
    <mergeCell ref="A13:L13"/>
    <mergeCell ref="C29:E29"/>
    <mergeCell ref="C31:E31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A14:L14"/>
    <mergeCell ref="C42:E42"/>
    <mergeCell ref="C43:E43"/>
    <mergeCell ref="C44:E44"/>
    <mergeCell ref="C45:E45"/>
    <mergeCell ref="C46:E46"/>
    <mergeCell ref="C36:E36"/>
    <mergeCell ref="C37:E37"/>
    <mergeCell ref="C38:E38"/>
    <mergeCell ref="A39:L39"/>
    <mergeCell ref="C40:E40"/>
    <mergeCell ref="C53:E53"/>
    <mergeCell ref="C54:E54"/>
    <mergeCell ref="C55:E55"/>
    <mergeCell ref="C56:E56"/>
    <mergeCell ref="C57:E57"/>
    <mergeCell ref="C47:E47"/>
    <mergeCell ref="C48:E48"/>
    <mergeCell ref="A49:L49"/>
    <mergeCell ref="C50:E50"/>
    <mergeCell ref="C52:E52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A117:G117"/>
    <mergeCell ref="A118:G118"/>
    <mergeCell ref="A119:G119"/>
    <mergeCell ref="I118:M118"/>
    <mergeCell ref="I119:M119"/>
    <mergeCell ref="C112:E112"/>
    <mergeCell ref="C113:E113"/>
    <mergeCell ref="C114:E114"/>
    <mergeCell ref="C115:E115"/>
    <mergeCell ref="C116:E1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T620"/>
  <sheetViews>
    <sheetView topLeftCell="A182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6332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6333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6334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6335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22.5" x14ac:dyDescent="0.25">
      <c r="A14" s="10" t="s">
        <v>14</v>
      </c>
      <c r="B14" s="11" t="s">
        <v>6336</v>
      </c>
      <c r="C14" s="200" t="s">
        <v>6337</v>
      </c>
      <c r="D14" s="201"/>
      <c r="E14" s="202"/>
      <c r="F14" s="10" t="s">
        <v>883</v>
      </c>
      <c r="G14" s="12">
        <v>12</v>
      </c>
      <c r="H14" s="12"/>
      <c r="I14" s="13">
        <v>133343.95000000001</v>
      </c>
      <c r="J14" s="72"/>
      <c r="K14" s="131"/>
      <c r="L14" s="72">
        <v>1305.24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154981.259068229</v>
      </c>
      <c r="T14" s="2">
        <f>L14*N14*O14*P14*Q14*R14</f>
        <v>1517.0372453059499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133343.95000000001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2" si="0">I15*N15*O15*P15*Q15*R15</f>
        <v>154981.259068229</v>
      </c>
      <c r="T15" s="2">
        <f t="shared" ref="T15:T62" si="1">L15*N15*O15*P15*Q15*R15</f>
        <v>0</v>
      </c>
    </row>
    <row r="16" spans="1:20" s="2" customFormat="1" ht="22.5" x14ac:dyDescent="0.25">
      <c r="A16" s="20"/>
      <c r="B16" s="21" t="s">
        <v>884</v>
      </c>
      <c r="C16" s="183" t="s">
        <v>885</v>
      </c>
      <c r="D16" s="183"/>
      <c r="E16" s="183"/>
      <c r="F16" s="22" t="s">
        <v>71</v>
      </c>
      <c r="G16" s="17" t="s">
        <v>886</v>
      </c>
      <c r="H16" s="17"/>
      <c r="I16" s="23">
        <v>150.71</v>
      </c>
      <c r="J16" s="109"/>
      <c r="K16" s="132"/>
      <c r="L16" s="147">
        <v>150.71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175.16524412373201</v>
      </c>
      <c r="T16" s="2">
        <f t="shared" si="1"/>
        <v>175.16524412373201</v>
      </c>
    </row>
    <row r="17" spans="1:20" s="2" customFormat="1" ht="22.5" x14ac:dyDescent="0.25">
      <c r="A17" s="25" t="s">
        <v>76</v>
      </c>
      <c r="B17" s="26" t="s">
        <v>887</v>
      </c>
      <c r="C17" s="186" t="s">
        <v>888</v>
      </c>
      <c r="D17" s="186"/>
      <c r="E17" s="186"/>
      <c r="F17" s="27" t="s">
        <v>79</v>
      </c>
      <c r="G17" s="28" t="s">
        <v>889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15" x14ac:dyDescent="0.25">
      <c r="A18" s="10" t="s">
        <v>787</v>
      </c>
      <c r="B18" s="11" t="s">
        <v>4792</v>
      </c>
      <c r="C18" s="182" t="s">
        <v>6338</v>
      </c>
      <c r="D18" s="182"/>
      <c r="E18" s="182"/>
      <c r="F18" s="10" t="s">
        <v>17</v>
      </c>
      <c r="G18" s="12">
        <v>12</v>
      </c>
      <c r="H18" s="12"/>
      <c r="I18" s="13">
        <v>24784.05</v>
      </c>
      <c r="J18" s="72"/>
      <c r="K18" s="131"/>
      <c r="L18" s="72">
        <v>5918.24</v>
      </c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28805.680901232699</v>
      </c>
      <c r="T18" s="2">
        <f t="shared" si="1"/>
        <v>6878.5744435195802</v>
      </c>
    </row>
    <row r="19" spans="1:20" s="2" customFormat="1" ht="15" x14ac:dyDescent="0.25">
      <c r="A19" s="14"/>
      <c r="B19" s="15"/>
      <c r="C19" s="15"/>
      <c r="D19" s="15"/>
      <c r="E19" s="16" t="s">
        <v>18</v>
      </c>
      <c r="F19" s="16"/>
      <c r="G19" s="17"/>
      <c r="H19" s="17"/>
      <c r="I19" s="18">
        <v>59702.74</v>
      </c>
      <c r="J19" s="114"/>
      <c r="K19" s="138"/>
      <c r="L19" s="151"/>
      <c r="M19" s="19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69390.518392646205</v>
      </c>
      <c r="T19" s="2">
        <f t="shared" si="1"/>
        <v>0</v>
      </c>
    </row>
    <row r="20" spans="1:20" s="2" customFormat="1" ht="22.5" x14ac:dyDescent="0.25">
      <c r="A20" s="20"/>
      <c r="B20" s="21" t="s">
        <v>41</v>
      </c>
      <c r="C20" s="183" t="s">
        <v>42</v>
      </c>
      <c r="D20" s="183"/>
      <c r="E20" s="183"/>
      <c r="F20" s="22" t="s">
        <v>21</v>
      </c>
      <c r="G20" s="17" t="s">
        <v>6339</v>
      </c>
      <c r="H20" s="17"/>
      <c r="I20" s="23">
        <v>589.67999999999995</v>
      </c>
      <c r="J20" s="109"/>
      <c r="K20" s="132"/>
      <c r="L20" s="147">
        <v>589.67999999999995</v>
      </c>
      <c r="M20" s="24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685.36554412369696</v>
      </c>
      <c r="T20" s="2">
        <f t="shared" si="1"/>
        <v>685.36554412369696</v>
      </c>
    </row>
    <row r="21" spans="1:20" s="2" customFormat="1" ht="22.5" x14ac:dyDescent="0.25">
      <c r="A21" s="20"/>
      <c r="B21" s="21" t="s">
        <v>778</v>
      </c>
      <c r="C21" s="183" t="s">
        <v>24</v>
      </c>
      <c r="D21" s="183"/>
      <c r="E21" s="183"/>
      <c r="F21" s="22" t="s">
        <v>71</v>
      </c>
      <c r="G21" s="17" t="s">
        <v>6340</v>
      </c>
      <c r="H21" s="17"/>
      <c r="I21" s="23">
        <v>93.78</v>
      </c>
      <c r="J21" s="109"/>
      <c r="K21" s="132"/>
      <c r="L21" s="147">
        <v>93.78</v>
      </c>
      <c r="M21" s="24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108.997389648488</v>
      </c>
      <c r="T21" s="2">
        <f t="shared" si="1"/>
        <v>108.997389648488</v>
      </c>
    </row>
    <row r="22" spans="1:20" s="2" customFormat="1" ht="22.5" x14ac:dyDescent="0.25">
      <c r="A22" s="25" t="s">
        <v>76</v>
      </c>
      <c r="B22" s="26" t="s">
        <v>902</v>
      </c>
      <c r="C22" s="186" t="s">
        <v>903</v>
      </c>
      <c r="D22" s="186"/>
      <c r="E22" s="186"/>
      <c r="F22" s="27" t="s">
        <v>79</v>
      </c>
      <c r="G22" s="28" t="s">
        <v>889</v>
      </c>
      <c r="H22" s="28"/>
      <c r="I22" s="29">
        <v>0</v>
      </c>
      <c r="J22" s="110"/>
      <c r="K22" s="133"/>
      <c r="L22" s="148">
        <v>0</v>
      </c>
      <c r="M22" s="30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0</v>
      </c>
      <c r="T22" s="2">
        <f t="shared" si="1"/>
        <v>0</v>
      </c>
    </row>
    <row r="23" spans="1:20" s="2" customFormat="1" ht="15" x14ac:dyDescent="0.25">
      <c r="A23" s="10" t="s">
        <v>790</v>
      </c>
      <c r="B23" s="11" t="s">
        <v>890</v>
      </c>
      <c r="C23" s="182" t="s">
        <v>6341</v>
      </c>
      <c r="D23" s="182"/>
      <c r="E23" s="182"/>
      <c r="F23" s="10" t="s">
        <v>892</v>
      </c>
      <c r="G23" s="31">
        <v>6.72</v>
      </c>
      <c r="H23" s="31"/>
      <c r="I23" s="13">
        <v>23010.639999999999</v>
      </c>
      <c r="J23" s="72"/>
      <c r="K23" s="131"/>
      <c r="L23" s="72">
        <v>399.8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26744.505162519501</v>
      </c>
      <c r="T23" s="2">
        <f t="shared" si="1"/>
        <v>464.674305624498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66432.5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77212.295668833103</v>
      </c>
      <c r="T24" s="2">
        <f t="shared" si="1"/>
        <v>0</v>
      </c>
    </row>
    <row r="25" spans="1:20" s="2" customFormat="1" ht="22.5" x14ac:dyDescent="0.25">
      <c r="A25" s="20"/>
      <c r="B25" s="21" t="s">
        <v>41</v>
      </c>
      <c r="C25" s="183" t="s">
        <v>42</v>
      </c>
      <c r="D25" s="183"/>
      <c r="E25" s="183"/>
      <c r="F25" s="22" t="s">
        <v>21</v>
      </c>
      <c r="G25" s="17" t="s">
        <v>6342</v>
      </c>
      <c r="H25" s="17"/>
      <c r="I25" s="23">
        <v>25.16</v>
      </c>
      <c r="J25" s="109"/>
      <c r="K25" s="132"/>
      <c r="L25" s="147">
        <v>25.16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29.242635141351599</v>
      </c>
      <c r="T25" s="2">
        <f t="shared" si="1"/>
        <v>29.242635141351599</v>
      </c>
    </row>
    <row r="26" spans="1:20" s="2" customFormat="1" ht="22.5" x14ac:dyDescent="0.25">
      <c r="A26" s="20"/>
      <c r="B26" s="21" t="s">
        <v>778</v>
      </c>
      <c r="C26" s="183" t="s">
        <v>24</v>
      </c>
      <c r="D26" s="183"/>
      <c r="E26" s="183"/>
      <c r="F26" s="22" t="s">
        <v>71</v>
      </c>
      <c r="G26" s="17" t="s">
        <v>6343</v>
      </c>
      <c r="H26" s="17"/>
      <c r="I26" s="23">
        <v>20.32</v>
      </c>
      <c r="J26" s="109"/>
      <c r="K26" s="132"/>
      <c r="L26" s="147">
        <v>20.32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23.6172633574032</v>
      </c>
      <c r="T26" s="2">
        <f t="shared" si="1"/>
        <v>23.6172633574032</v>
      </c>
    </row>
    <row r="27" spans="1:20" s="2" customFormat="1" ht="22.5" x14ac:dyDescent="0.25">
      <c r="A27" s="25" t="s">
        <v>76</v>
      </c>
      <c r="B27" s="26" t="s">
        <v>895</v>
      </c>
      <c r="C27" s="186" t="s">
        <v>896</v>
      </c>
      <c r="D27" s="186"/>
      <c r="E27" s="186"/>
      <c r="F27" s="27" t="s">
        <v>817</v>
      </c>
      <c r="G27" s="28" t="s">
        <v>6344</v>
      </c>
      <c r="H27" s="28"/>
      <c r="I27" s="29">
        <v>0</v>
      </c>
      <c r="J27" s="110"/>
      <c r="K27" s="133"/>
      <c r="L27" s="148">
        <v>0</v>
      </c>
      <c r="M27" s="30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10" t="s">
        <v>38</v>
      </c>
      <c r="B28" s="11" t="s">
        <v>6345</v>
      </c>
      <c r="C28" s="182" t="s">
        <v>58</v>
      </c>
      <c r="D28" s="182"/>
      <c r="E28" s="182"/>
      <c r="F28" s="10" t="s">
        <v>17</v>
      </c>
      <c r="G28" s="12">
        <v>12</v>
      </c>
      <c r="H28" s="12"/>
      <c r="I28" s="13">
        <v>10960.94</v>
      </c>
      <c r="J28" s="72"/>
      <c r="K28" s="131"/>
      <c r="L28" s="72">
        <v>904.1</v>
      </c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12739.537727593301</v>
      </c>
      <c r="T28" s="2">
        <f t="shared" si="1"/>
        <v>1050.8055020387901</v>
      </c>
    </row>
    <row r="29" spans="1:20" s="2" customFormat="1" ht="15" x14ac:dyDescent="0.25">
      <c r="A29" s="14"/>
      <c r="B29" s="15"/>
      <c r="C29" s="15"/>
      <c r="D29" s="15"/>
      <c r="E29" s="16" t="s">
        <v>18</v>
      </c>
      <c r="F29" s="16"/>
      <c r="G29" s="17"/>
      <c r="H29" s="17"/>
      <c r="I29" s="18">
        <v>19251.47</v>
      </c>
      <c r="J29" s="114"/>
      <c r="K29" s="138"/>
      <c r="L29" s="151"/>
      <c r="M29" s="19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22375.346309406799</v>
      </c>
      <c r="T29" s="2">
        <f t="shared" si="1"/>
        <v>0</v>
      </c>
    </row>
    <row r="30" spans="1:20" s="2" customFormat="1" ht="22.5" x14ac:dyDescent="0.25">
      <c r="A30" s="20"/>
      <c r="B30" s="21" t="s">
        <v>59</v>
      </c>
      <c r="C30" s="183" t="s">
        <v>60</v>
      </c>
      <c r="D30" s="183"/>
      <c r="E30" s="183"/>
      <c r="F30" s="22" t="s">
        <v>21</v>
      </c>
      <c r="G30" s="17" t="s">
        <v>936</v>
      </c>
      <c r="H30" s="17"/>
      <c r="I30" s="23">
        <v>102.14</v>
      </c>
      <c r="J30" s="109"/>
      <c r="K30" s="132"/>
      <c r="L30" s="147">
        <v>102.14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118.713940911671</v>
      </c>
      <c r="T30" s="2">
        <f t="shared" si="1"/>
        <v>118.713940911671</v>
      </c>
    </row>
    <row r="31" spans="1:20" s="2" customFormat="1" ht="22.5" x14ac:dyDescent="0.25">
      <c r="A31" s="20"/>
      <c r="B31" s="21" t="s">
        <v>28</v>
      </c>
      <c r="C31" s="183" t="s">
        <v>29</v>
      </c>
      <c r="D31" s="183"/>
      <c r="E31" s="183"/>
      <c r="F31" s="22" t="s">
        <v>30</v>
      </c>
      <c r="G31" s="17" t="s">
        <v>937</v>
      </c>
      <c r="H31" s="17"/>
      <c r="I31" s="23">
        <v>2.2799999999999998</v>
      </c>
      <c r="J31" s="109"/>
      <c r="K31" s="132"/>
      <c r="L31" s="147">
        <v>2.2799999999999998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2.6499685263227999</v>
      </c>
      <c r="T31" s="2">
        <f t="shared" si="1"/>
        <v>2.6499685263227999</v>
      </c>
    </row>
    <row r="32" spans="1:20" s="2" customFormat="1" ht="45" x14ac:dyDescent="0.25">
      <c r="A32" s="10" t="s">
        <v>46</v>
      </c>
      <c r="B32" s="11" t="s">
        <v>6346</v>
      </c>
      <c r="C32" s="182" t="s">
        <v>6347</v>
      </c>
      <c r="D32" s="182"/>
      <c r="E32" s="182"/>
      <c r="F32" s="10" t="s">
        <v>17</v>
      </c>
      <c r="G32" s="12">
        <v>12</v>
      </c>
      <c r="H32" s="12"/>
      <c r="I32" s="13">
        <v>4066.7</v>
      </c>
      <c r="J32" s="72"/>
      <c r="K32" s="131"/>
      <c r="L32" s="72">
        <v>139.25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4726.5907921039197</v>
      </c>
      <c r="T32" s="2">
        <f t="shared" si="1"/>
        <v>161.84566547826699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9408.0400000000009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10934.65346245</v>
      </c>
      <c r="T33" s="2">
        <f t="shared" si="1"/>
        <v>0</v>
      </c>
    </row>
    <row r="34" spans="1:20" s="2" customFormat="1" ht="22.5" x14ac:dyDescent="0.25">
      <c r="A34" s="20"/>
      <c r="B34" s="21" t="s">
        <v>1539</v>
      </c>
      <c r="C34" s="183" t="s">
        <v>1540</v>
      </c>
      <c r="D34" s="183"/>
      <c r="E34" s="183"/>
      <c r="F34" s="22" t="s">
        <v>21</v>
      </c>
      <c r="G34" s="17" t="s">
        <v>915</v>
      </c>
      <c r="H34" s="17"/>
      <c r="I34" s="23">
        <v>13.74</v>
      </c>
      <c r="J34" s="109"/>
      <c r="K34" s="132"/>
      <c r="L34" s="147">
        <v>13.74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15.969547171787401</v>
      </c>
      <c r="T34" s="2">
        <f t="shared" si="1"/>
        <v>15.969547171787401</v>
      </c>
    </row>
    <row r="35" spans="1:20" s="2" customFormat="1" ht="22.5" x14ac:dyDescent="0.25">
      <c r="A35" s="20"/>
      <c r="B35" s="21" t="s">
        <v>28</v>
      </c>
      <c r="C35" s="183" t="s">
        <v>29</v>
      </c>
      <c r="D35" s="183"/>
      <c r="E35" s="183"/>
      <c r="F35" s="22" t="s">
        <v>30</v>
      </c>
      <c r="G35" s="17" t="s">
        <v>6348</v>
      </c>
      <c r="H35" s="17"/>
      <c r="I35" s="23">
        <v>2.4</v>
      </c>
      <c r="J35" s="109"/>
      <c r="K35" s="132"/>
      <c r="L35" s="147">
        <v>2.4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2.7894405540239999</v>
      </c>
      <c r="T35" s="2">
        <f t="shared" si="1"/>
        <v>2.7894405540239999</v>
      </c>
    </row>
    <row r="36" spans="1:20" s="2" customFormat="1" ht="22.5" x14ac:dyDescent="0.25">
      <c r="A36" s="10" t="s">
        <v>49</v>
      </c>
      <c r="B36" s="11" t="s">
        <v>6349</v>
      </c>
      <c r="C36" s="182" t="s">
        <v>16</v>
      </c>
      <c r="D36" s="182"/>
      <c r="E36" s="182"/>
      <c r="F36" s="10" t="s">
        <v>17</v>
      </c>
      <c r="G36" s="12">
        <v>12</v>
      </c>
      <c r="H36" s="12"/>
      <c r="I36" s="13">
        <v>25871.33</v>
      </c>
      <c r="J36" s="72"/>
      <c r="K36" s="131"/>
      <c r="L36" s="72">
        <v>425.03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30069.3904535574</v>
      </c>
      <c r="T36" s="2">
        <f t="shared" si="1"/>
        <v>493.99829944867503</v>
      </c>
    </row>
    <row r="37" spans="1:20" s="2" customFormat="1" ht="15" x14ac:dyDescent="0.25">
      <c r="A37" s="14"/>
      <c r="B37" s="15"/>
      <c r="C37" s="15"/>
      <c r="D37" s="15"/>
      <c r="E37" s="16" t="s">
        <v>18</v>
      </c>
      <c r="F37" s="16"/>
      <c r="G37" s="17"/>
      <c r="H37" s="17"/>
      <c r="I37" s="18">
        <v>55760.6</v>
      </c>
      <c r="J37" s="114"/>
      <c r="K37" s="138"/>
      <c r="L37" s="151"/>
      <c r="M37" s="19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64808.699565296098</v>
      </c>
      <c r="T37" s="2">
        <f t="shared" si="1"/>
        <v>0</v>
      </c>
    </row>
    <row r="38" spans="1:20" s="2" customFormat="1" ht="22.5" x14ac:dyDescent="0.25">
      <c r="A38" s="20"/>
      <c r="B38" s="21" t="s">
        <v>19</v>
      </c>
      <c r="C38" s="183" t="s">
        <v>20</v>
      </c>
      <c r="D38" s="183"/>
      <c r="E38" s="183"/>
      <c r="F38" s="22" t="s">
        <v>21</v>
      </c>
      <c r="G38" s="17" t="s">
        <v>931</v>
      </c>
      <c r="H38" s="17"/>
      <c r="I38" s="23">
        <v>13.58</v>
      </c>
      <c r="J38" s="109"/>
      <c r="K38" s="132"/>
      <c r="L38" s="147">
        <v>13.58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15.783584468185801</v>
      </c>
      <c r="T38" s="2">
        <f t="shared" si="1"/>
        <v>15.783584468185801</v>
      </c>
    </row>
    <row r="39" spans="1:20" s="2" customFormat="1" ht="22.5" x14ac:dyDescent="0.25">
      <c r="A39" s="20"/>
      <c r="B39" s="21" t="s">
        <v>23</v>
      </c>
      <c r="C39" s="183" t="s">
        <v>24</v>
      </c>
      <c r="D39" s="183"/>
      <c r="E39" s="183"/>
      <c r="F39" s="22" t="s">
        <v>21</v>
      </c>
      <c r="G39" s="17" t="s">
        <v>931</v>
      </c>
      <c r="H39" s="17"/>
      <c r="I39" s="23">
        <v>18.760000000000002</v>
      </c>
      <c r="J39" s="109"/>
      <c r="K39" s="132"/>
      <c r="L39" s="147">
        <v>18.760000000000002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21.8041269972876</v>
      </c>
      <c r="T39" s="2">
        <f t="shared" si="1"/>
        <v>21.8041269972876</v>
      </c>
    </row>
    <row r="40" spans="1:20" s="2" customFormat="1" ht="22.5" x14ac:dyDescent="0.25">
      <c r="A40" s="20"/>
      <c r="B40" s="21" t="s">
        <v>25</v>
      </c>
      <c r="C40" s="183" t="s">
        <v>26</v>
      </c>
      <c r="D40" s="183"/>
      <c r="E40" s="183"/>
      <c r="F40" s="22" t="s">
        <v>21</v>
      </c>
      <c r="G40" s="17" t="s">
        <v>939</v>
      </c>
      <c r="H40" s="17"/>
      <c r="I40" s="23">
        <v>6.12</v>
      </c>
      <c r="J40" s="109"/>
      <c r="K40" s="132"/>
      <c r="L40" s="147">
        <v>6.12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7.1130734127612003</v>
      </c>
      <c r="T40" s="2">
        <f t="shared" si="1"/>
        <v>7.1130734127612003</v>
      </c>
    </row>
    <row r="41" spans="1:20" s="2" customFormat="1" ht="22.5" x14ac:dyDescent="0.25">
      <c r="A41" s="20"/>
      <c r="B41" s="21" t="s">
        <v>28</v>
      </c>
      <c r="C41" s="183" t="s">
        <v>29</v>
      </c>
      <c r="D41" s="183"/>
      <c r="E41" s="183"/>
      <c r="F41" s="22" t="s">
        <v>30</v>
      </c>
      <c r="G41" s="17" t="s">
        <v>940</v>
      </c>
      <c r="H41" s="17"/>
      <c r="I41" s="23">
        <v>10.68</v>
      </c>
      <c r="J41" s="109"/>
      <c r="K41" s="132"/>
      <c r="L41" s="147">
        <v>10.68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12.413010465406799</v>
      </c>
      <c r="T41" s="2">
        <f t="shared" si="1"/>
        <v>12.413010465406799</v>
      </c>
    </row>
    <row r="42" spans="1:20" s="2" customFormat="1" ht="22.5" x14ac:dyDescent="0.25">
      <c r="A42" s="10" t="s">
        <v>6350</v>
      </c>
      <c r="B42" s="11" t="s">
        <v>6351</v>
      </c>
      <c r="C42" s="182" t="s">
        <v>6352</v>
      </c>
      <c r="D42" s="182"/>
      <c r="E42" s="182"/>
      <c r="F42" s="10" t="s">
        <v>880</v>
      </c>
      <c r="G42" s="12">
        <v>12</v>
      </c>
      <c r="H42" s="12"/>
      <c r="I42" s="13">
        <v>8780647.7100000009</v>
      </c>
      <c r="J42" s="72"/>
      <c r="K42" s="131"/>
      <c r="L42" s="72"/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10205456.17203</v>
      </c>
      <c r="T42" s="2">
        <f t="shared" si="1"/>
        <v>0</v>
      </c>
    </row>
    <row r="43" spans="1:20" s="2" customFormat="1" ht="45" x14ac:dyDescent="0.25">
      <c r="A43" s="10" t="s">
        <v>56</v>
      </c>
      <c r="B43" s="11" t="s">
        <v>6353</v>
      </c>
      <c r="C43" s="182" t="s">
        <v>6354</v>
      </c>
      <c r="D43" s="182"/>
      <c r="E43" s="182"/>
      <c r="F43" s="10" t="s">
        <v>35</v>
      </c>
      <c r="G43" s="12">
        <v>17</v>
      </c>
      <c r="H43" s="12"/>
      <c r="I43" s="13">
        <v>344705.32</v>
      </c>
      <c r="J43" s="72"/>
      <c r="K43" s="131"/>
      <c r="L43" s="72">
        <v>344705.32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400639.58283159201</v>
      </c>
      <c r="T43" s="2">
        <f t="shared" si="1"/>
        <v>400639.58283159201</v>
      </c>
    </row>
    <row r="44" spans="1:20" s="2" customFormat="1" ht="15" x14ac:dyDescent="0.25">
      <c r="A44" s="10" t="s">
        <v>833</v>
      </c>
      <c r="B44" s="11" t="s">
        <v>6331</v>
      </c>
      <c r="C44" s="182" t="s">
        <v>42</v>
      </c>
      <c r="D44" s="182"/>
      <c r="E44" s="182"/>
      <c r="F44" s="10" t="s">
        <v>21</v>
      </c>
      <c r="G44" s="12">
        <v>100</v>
      </c>
      <c r="H44" s="12"/>
      <c r="I44" s="13">
        <v>40528.800000000003</v>
      </c>
      <c r="J44" s="72"/>
      <c r="K44" s="131"/>
      <c r="L44" s="72">
        <v>40528.800000000003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47105.282635803298</v>
      </c>
      <c r="T44" s="2">
        <f t="shared" si="1"/>
        <v>47105.282635803298</v>
      </c>
    </row>
    <row r="45" spans="1:20" s="2" customFormat="1" ht="22.5" x14ac:dyDescent="0.25">
      <c r="A45" s="10" t="s">
        <v>66</v>
      </c>
      <c r="B45" s="11" t="s">
        <v>4518</v>
      </c>
      <c r="C45" s="182" t="s">
        <v>4519</v>
      </c>
      <c r="D45" s="182"/>
      <c r="E45" s="182"/>
      <c r="F45" s="10" t="s">
        <v>776</v>
      </c>
      <c r="G45" s="12">
        <v>17</v>
      </c>
      <c r="H45" s="12"/>
      <c r="I45" s="13">
        <v>54839.75</v>
      </c>
      <c r="J45" s="72"/>
      <c r="K45" s="131"/>
      <c r="L45" s="72">
        <v>1854.97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63738.426092724003</v>
      </c>
      <c r="T45" s="2">
        <f t="shared" si="1"/>
        <v>2155.9702268741198</v>
      </c>
    </row>
    <row r="46" spans="1:20" s="2" customFormat="1" ht="15" x14ac:dyDescent="0.25">
      <c r="A46" s="14"/>
      <c r="B46" s="15"/>
      <c r="C46" s="15"/>
      <c r="D46" s="15"/>
      <c r="E46" s="16" t="s">
        <v>18</v>
      </c>
      <c r="F46" s="16"/>
      <c r="G46" s="17"/>
      <c r="H46" s="17"/>
      <c r="I46" s="18">
        <v>154665.95000000001</v>
      </c>
      <c r="J46" s="114"/>
      <c r="K46" s="138"/>
      <c r="L46" s="151"/>
      <c r="M46" s="1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179763.11385693701</v>
      </c>
      <c r="T46" s="2">
        <f t="shared" si="1"/>
        <v>0</v>
      </c>
    </row>
    <row r="47" spans="1:20" s="2" customFormat="1" ht="22.5" x14ac:dyDescent="0.25">
      <c r="A47" s="20"/>
      <c r="B47" s="21" t="s">
        <v>41</v>
      </c>
      <c r="C47" s="183" t="s">
        <v>42</v>
      </c>
      <c r="D47" s="183"/>
      <c r="E47" s="183"/>
      <c r="F47" s="22" t="s">
        <v>21</v>
      </c>
      <c r="G47" s="17" t="s">
        <v>6355</v>
      </c>
      <c r="H47" s="17"/>
      <c r="I47" s="23">
        <v>174.24</v>
      </c>
      <c r="J47" s="109"/>
      <c r="K47" s="132"/>
      <c r="L47" s="147">
        <v>174.24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202.51338422214201</v>
      </c>
      <c r="T47" s="2">
        <f t="shared" si="1"/>
        <v>202.51338422214201</v>
      </c>
    </row>
    <row r="48" spans="1:20" s="2" customFormat="1" ht="22.5" x14ac:dyDescent="0.25">
      <c r="A48" s="20"/>
      <c r="B48" s="21" t="s">
        <v>778</v>
      </c>
      <c r="C48" s="183" t="s">
        <v>24</v>
      </c>
      <c r="D48" s="183"/>
      <c r="E48" s="183"/>
      <c r="F48" s="22" t="s">
        <v>71</v>
      </c>
      <c r="G48" s="17" t="s">
        <v>6356</v>
      </c>
      <c r="H48" s="17"/>
      <c r="I48" s="23">
        <v>14.07</v>
      </c>
      <c r="J48" s="109"/>
      <c r="K48" s="132"/>
      <c r="L48" s="147">
        <v>14.07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16.353095247965701</v>
      </c>
      <c r="T48" s="2">
        <f t="shared" si="1"/>
        <v>16.353095247965701</v>
      </c>
    </row>
    <row r="49" spans="1:20" s="2" customFormat="1" ht="22.5" x14ac:dyDescent="0.25">
      <c r="A49" s="25" t="s">
        <v>344</v>
      </c>
      <c r="B49" s="26" t="s">
        <v>780</v>
      </c>
      <c r="C49" s="186" t="s">
        <v>781</v>
      </c>
      <c r="D49" s="186"/>
      <c r="E49" s="186"/>
      <c r="F49" s="27" t="s">
        <v>79</v>
      </c>
      <c r="G49" s="28" t="s">
        <v>347</v>
      </c>
      <c r="H49" s="28"/>
      <c r="I49" s="29">
        <v>0</v>
      </c>
      <c r="J49" s="110"/>
      <c r="K49" s="133"/>
      <c r="L49" s="148">
        <v>0</v>
      </c>
      <c r="M49" s="30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0</v>
      </c>
      <c r="T49" s="2">
        <f t="shared" si="1"/>
        <v>0</v>
      </c>
    </row>
    <row r="50" spans="1:20" s="2" customFormat="1" ht="22.5" x14ac:dyDescent="0.25">
      <c r="A50" s="25" t="s">
        <v>76</v>
      </c>
      <c r="B50" s="26" t="s">
        <v>782</v>
      </c>
      <c r="C50" s="186" t="s">
        <v>783</v>
      </c>
      <c r="D50" s="186"/>
      <c r="E50" s="186"/>
      <c r="F50" s="27" t="s">
        <v>79</v>
      </c>
      <c r="G50" s="28" t="s">
        <v>6357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784</v>
      </c>
      <c r="C51" s="183" t="s">
        <v>785</v>
      </c>
      <c r="D51" s="183"/>
      <c r="E51" s="183"/>
      <c r="F51" s="22" t="s">
        <v>71</v>
      </c>
      <c r="G51" s="17" t="s">
        <v>6358</v>
      </c>
      <c r="H51" s="17"/>
      <c r="I51" s="23">
        <v>27.42</v>
      </c>
      <c r="J51" s="109"/>
      <c r="K51" s="132"/>
      <c r="L51" s="147">
        <v>27.42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31.8693583297242</v>
      </c>
      <c r="T51" s="2">
        <f t="shared" si="1"/>
        <v>31.8693583297242</v>
      </c>
    </row>
    <row r="52" spans="1:20" s="2" customFormat="1" ht="45" x14ac:dyDescent="0.25">
      <c r="A52" s="10" t="s">
        <v>837</v>
      </c>
      <c r="B52" s="11" t="s">
        <v>6359</v>
      </c>
      <c r="C52" s="182" t="s">
        <v>6360</v>
      </c>
      <c r="D52" s="182"/>
      <c r="E52" s="182"/>
      <c r="F52" s="10" t="s">
        <v>35</v>
      </c>
      <c r="G52" s="12">
        <v>17</v>
      </c>
      <c r="H52" s="12"/>
      <c r="I52" s="13">
        <v>2397449.73</v>
      </c>
      <c r="J52" s="72"/>
      <c r="K52" s="131"/>
      <c r="L52" s="72">
        <v>2397449.73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2786476.4596232902</v>
      </c>
      <c r="T52" s="2">
        <f t="shared" si="1"/>
        <v>2786476.4596232902</v>
      </c>
    </row>
    <row r="53" spans="1:20" s="2" customFormat="1" ht="15" x14ac:dyDescent="0.25">
      <c r="A53" s="10" t="s">
        <v>840</v>
      </c>
      <c r="B53" s="11" t="s">
        <v>2109</v>
      </c>
      <c r="C53" s="182" t="s">
        <v>2110</v>
      </c>
      <c r="D53" s="182"/>
      <c r="E53" s="182"/>
      <c r="F53" s="10" t="s">
        <v>2111</v>
      </c>
      <c r="G53" s="32">
        <v>2.5</v>
      </c>
      <c r="H53" s="32"/>
      <c r="I53" s="13">
        <v>56400.91</v>
      </c>
      <c r="J53" s="72"/>
      <c r="K53" s="131"/>
      <c r="L53" s="72">
        <v>4230.63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65552.910682440706</v>
      </c>
      <c r="T53" s="2">
        <f t="shared" si="1"/>
        <v>4917.1212046127303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156218.79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181567.92838606599</v>
      </c>
      <c r="T54" s="2">
        <f t="shared" si="1"/>
        <v>0</v>
      </c>
    </row>
    <row r="55" spans="1:20" s="2" customFormat="1" ht="22.5" x14ac:dyDescent="0.25">
      <c r="A55" s="20"/>
      <c r="B55" s="21" t="s">
        <v>176</v>
      </c>
      <c r="C55" s="183" t="s">
        <v>177</v>
      </c>
      <c r="D55" s="183"/>
      <c r="E55" s="183"/>
      <c r="F55" s="22" t="s">
        <v>71</v>
      </c>
      <c r="G55" s="17" t="s">
        <v>193</v>
      </c>
      <c r="H55" s="17"/>
      <c r="I55" s="23">
        <v>0</v>
      </c>
      <c r="J55" s="109"/>
      <c r="K55" s="132"/>
      <c r="L55" s="147">
        <v>0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0</v>
      </c>
      <c r="T55" s="2">
        <f t="shared" si="1"/>
        <v>0</v>
      </c>
    </row>
    <row r="56" spans="1:20" s="2" customFormat="1" ht="22.5" x14ac:dyDescent="0.25">
      <c r="A56" s="20"/>
      <c r="B56" s="21" t="s">
        <v>182</v>
      </c>
      <c r="C56" s="183" t="s">
        <v>183</v>
      </c>
      <c r="D56" s="183"/>
      <c r="E56" s="183"/>
      <c r="F56" s="22" t="s">
        <v>21</v>
      </c>
      <c r="G56" s="17" t="s">
        <v>193</v>
      </c>
      <c r="H56" s="17"/>
      <c r="I56" s="23">
        <v>0</v>
      </c>
      <c r="J56" s="109"/>
      <c r="K56" s="132"/>
      <c r="L56" s="147">
        <v>0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</v>
      </c>
      <c r="T56" s="2">
        <f t="shared" si="1"/>
        <v>0</v>
      </c>
    </row>
    <row r="57" spans="1:20" s="2" customFormat="1" ht="22.5" x14ac:dyDescent="0.25">
      <c r="A57" s="20"/>
      <c r="B57" s="21" t="s">
        <v>41</v>
      </c>
      <c r="C57" s="183" t="s">
        <v>42</v>
      </c>
      <c r="D57" s="183"/>
      <c r="E57" s="183"/>
      <c r="F57" s="22" t="s">
        <v>21</v>
      </c>
      <c r="G57" s="17" t="s">
        <v>6361</v>
      </c>
      <c r="H57" s="17"/>
      <c r="I57" s="23">
        <v>397.8</v>
      </c>
      <c r="J57" s="109"/>
      <c r="K57" s="132"/>
      <c r="L57" s="147">
        <v>397.8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462.34977182947802</v>
      </c>
      <c r="T57" s="2">
        <f t="shared" si="1"/>
        <v>462.34977182947802</v>
      </c>
    </row>
    <row r="58" spans="1:20" s="2" customFormat="1" ht="22.5" x14ac:dyDescent="0.25">
      <c r="A58" s="20"/>
      <c r="B58" s="21" t="s">
        <v>778</v>
      </c>
      <c r="C58" s="183" t="s">
        <v>24</v>
      </c>
      <c r="D58" s="183"/>
      <c r="E58" s="183"/>
      <c r="F58" s="22" t="s">
        <v>71</v>
      </c>
      <c r="G58" s="17" t="s">
        <v>6362</v>
      </c>
      <c r="H58" s="17"/>
      <c r="I58" s="23">
        <v>90.65</v>
      </c>
      <c r="J58" s="109"/>
      <c r="K58" s="132"/>
      <c r="L58" s="147">
        <v>90.65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105.359494259282</v>
      </c>
      <c r="T58" s="2">
        <f t="shared" si="1"/>
        <v>105.359494259282</v>
      </c>
    </row>
    <row r="59" spans="1:20" s="2" customFormat="1" ht="22.5" x14ac:dyDescent="0.25">
      <c r="A59" s="20"/>
      <c r="B59" s="21" t="s">
        <v>2115</v>
      </c>
      <c r="C59" s="183" t="s">
        <v>2116</v>
      </c>
      <c r="D59" s="183"/>
      <c r="E59" s="183"/>
      <c r="F59" s="22" t="s">
        <v>21</v>
      </c>
      <c r="G59" s="17" t="s">
        <v>6363</v>
      </c>
      <c r="H59" s="17"/>
      <c r="I59" s="23">
        <v>0.57999999999999996</v>
      </c>
      <c r="J59" s="109"/>
      <c r="K59" s="132"/>
      <c r="L59" s="147">
        <v>0.57999999999999996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0.67411480055579998</v>
      </c>
      <c r="T59" s="2">
        <f t="shared" si="1"/>
        <v>0.67411480055579998</v>
      </c>
    </row>
    <row r="60" spans="1:20" s="2" customFormat="1" ht="22.5" x14ac:dyDescent="0.25">
      <c r="A60" s="25" t="s">
        <v>76</v>
      </c>
      <c r="B60" s="26" t="s">
        <v>2118</v>
      </c>
      <c r="C60" s="186" t="s">
        <v>2119</v>
      </c>
      <c r="D60" s="186"/>
      <c r="E60" s="186"/>
      <c r="F60" s="27" t="s">
        <v>79</v>
      </c>
      <c r="G60" s="28" t="s">
        <v>6364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45" x14ac:dyDescent="0.25">
      <c r="A61" s="10" t="s">
        <v>86</v>
      </c>
      <c r="B61" s="11" t="s">
        <v>6365</v>
      </c>
      <c r="C61" s="182" t="s">
        <v>6366</v>
      </c>
      <c r="D61" s="182"/>
      <c r="E61" s="182"/>
      <c r="F61" s="10" t="s">
        <v>35</v>
      </c>
      <c r="G61" s="12">
        <v>17</v>
      </c>
      <c r="H61" s="12"/>
      <c r="I61" s="13">
        <v>2978669.87</v>
      </c>
      <c r="J61" s="72"/>
      <c r="K61" s="131"/>
      <c r="L61" s="72">
        <v>2978669.87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3462009.38851141</v>
      </c>
      <c r="T61" s="2">
        <f t="shared" si="1"/>
        <v>3462009.38851141</v>
      </c>
    </row>
    <row r="62" spans="1:20" s="2" customFormat="1" ht="45" x14ac:dyDescent="0.25">
      <c r="A62" s="10" t="s">
        <v>859</v>
      </c>
      <c r="B62" s="11" t="s">
        <v>6367</v>
      </c>
      <c r="C62" s="182" t="s">
        <v>6368</v>
      </c>
      <c r="D62" s="182"/>
      <c r="E62" s="182"/>
      <c r="F62" s="10" t="s">
        <v>35</v>
      </c>
      <c r="G62" s="12">
        <v>8</v>
      </c>
      <c r="H62" s="12"/>
      <c r="I62" s="13">
        <v>1251618.72</v>
      </c>
      <c r="J62" s="72"/>
      <c r="K62" s="131"/>
      <c r="L62" s="72">
        <v>1251618.72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1454715.0065598399</v>
      </c>
      <c r="T62" s="2">
        <f t="shared" si="1"/>
        <v>1454715.0065598399</v>
      </c>
    </row>
    <row r="63" spans="1:20" s="2" customFormat="1" ht="15" x14ac:dyDescent="0.25">
      <c r="A63" s="10" t="s">
        <v>862</v>
      </c>
      <c r="B63" s="11" t="s">
        <v>6369</v>
      </c>
      <c r="C63" s="182" t="s">
        <v>6370</v>
      </c>
      <c r="D63" s="182"/>
      <c r="E63" s="182"/>
      <c r="F63" s="10" t="s">
        <v>2170</v>
      </c>
      <c r="G63" s="12">
        <v>8</v>
      </c>
      <c r="H63" s="12"/>
      <c r="I63" s="13">
        <v>4219.59</v>
      </c>
      <c r="J63" s="72"/>
      <c r="K63" s="131"/>
      <c r="L63" s="72">
        <v>351.25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ref="S63:S116" si="2">I63*N63*O63*P63*Q63*R63</f>
        <v>4904.2897780642197</v>
      </c>
      <c r="T63" s="2">
        <f t="shared" ref="T63:T116" si="3">L63*N63*O63*P63*Q63*R63</f>
        <v>408.246247750387</v>
      </c>
    </row>
    <row r="64" spans="1:20" s="2" customFormat="1" ht="15" x14ac:dyDescent="0.25">
      <c r="A64" s="14"/>
      <c r="B64" s="15"/>
      <c r="C64" s="15"/>
      <c r="D64" s="15"/>
      <c r="E64" s="16" t="s">
        <v>18</v>
      </c>
      <c r="F64" s="16"/>
      <c r="G64" s="17"/>
      <c r="H64" s="17"/>
      <c r="I64" s="18">
        <v>11207.45</v>
      </c>
      <c r="J64" s="114"/>
      <c r="K64" s="138"/>
      <c r="L64" s="151"/>
      <c r="M64" s="1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2"/>
        <v>13026.0481404984</v>
      </c>
      <c r="T64" s="2">
        <f t="shared" si="3"/>
        <v>0</v>
      </c>
    </row>
    <row r="65" spans="1:20" s="2" customFormat="1" ht="22.5" x14ac:dyDescent="0.25">
      <c r="A65" s="20"/>
      <c r="B65" s="21" t="s">
        <v>69</v>
      </c>
      <c r="C65" s="183" t="s">
        <v>70</v>
      </c>
      <c r="D65" s="183"/>
      <c r="E65" s="183"/>
      <c r="F65" s="22" t="s">
        <v>71</v>
      </c>
      <c r="G65" s="17" t="s">
        <v>6371</v>
      </c>
      <c r="H65" s="17"/>
      <c r="I65" s="23">
        <v>7.06</v>
      </c>
      <c r="J65" s="109"/>
      <c r="K65" s="132"/>
      <c r="L65" s="147">
        <v>7.06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2"/>
        <v>8.2056042964205993</v>
      </c>
      <c r="T65" s="2">
        <f t="shared" si="3"/>
        <v>8.2056042964205993</v>
      </c>
    </row>
    <row r="66" spans="1:20" s="2" customFormat="1" ht="22.5" x14ac:dyDescent="0.25">
      <c r="A66" s="20"/>
      <c r="B66" s="21" t="s">
        <v>778</v>
      </c>
      <c r="C66" s="183" t="s">
        <v>24</v>
      </c>
      <c r="D66" s="183"/>
      <c r="E66" s="183"/>
      <c r="F66" s="22" t="s">
        <v>71</v>
      </c>
      <c r="G66" s="17" t="s">
        <v>6372</v>
      </c>
      <c r="H66" s="17"/>
      <c r="I66" s="23">
        <v>34.380000000000003</v>
      </c>
      <c r="J66" s="109"/>
      <c r="K66" s="132"/>
      <c r="L66" s="147">
        <v>34.380000000000003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39.958735936393801</v>
      </c>
      <c r="T66" s="2">
        <f t="shared" si="3"/>
        <v>39.958735936393801</v>
      </c>
    </row>
    <row r="67" spans="1:20" s="2" customFormat="1" ht="22.5" x14ac:dyDescent="0.25">
      <c r="A67" s="25" t="s">
        <v>344</v>
      </c>
      <c r="B67" s="26" t="s">
        <v>366</v>
      </c>
      <c r="C67" s="186" t="s">
        <v>367</v>
      </c>
      <c r="D67" s="186"/>
      <c r="E67" s="186"/>
      <c r="F67" s="27" t="s">
        <v>21</v>
      </c>
      <c r="G67" s="28" t="s">
        <v>347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25" t="s">
        <v>76</v>
      </c>
      <c r="B68" s="26" t="s">
        <v>2173</v>
      </c>
      <c r="C68" s="186" t="s">
        <v>2174</v>
      </c>
      <c r="D68" s="186"/>
      <c r="E68" s="186"/>
      <c r="F68" s="27" t="s">
        <v>79</v>
      </c>
      <c r="G68" s="28" t="s">
        <v>4351</v>
      </c>
      <c r="H68" s="28"/>
      <c r="I68" s="29">
        <v>0</v>
      </c>
      <c r="J68" s="110"/>
      <c r="K68" s="133"/>
      <c r="L68" s="148">
        <v>0</v>
      </c>
      <c r="M68" s="30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</v>
      </c>
      <c r="T68" s="2">
        <f t="shared" si="3"/>
        <v>0</v>
      </c>
    </row>
    <row r="69" spans="1:20" s="2" customFormat="1" ht="45" x14ac:dyDescent="0.25">
      <c r="A69" s="10" t="s">
        <v>96</v>
      </c>
      <c r="B69" s="11" t="s">
        <v>6373</v>
      </c>
      <c r="C69" s="182" t="s">
        <v>6374</v>
      </c>
      <c r="D69" s="182"/>
      <c r="E69" s="182"/>
      <c r="F69" s="10" t="s">
        <v>35</v>
      </c>
      <c r="G69" s="12">
        <v>8</v>
      </c>
      <c r="H69" s="12"/>
      <c r="I69" s="13">
        <v>222549.53</v>
      </c>
      <c r="J69" s="72"/>
      <c r="K69" s="131"/>
      <c r="L69" s="72">
        <v>222549.53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258661.95177540899</v>
      </c>
      <c r="T69" s="2">
        <f t="shared" si="3"/>
        <v>258661.95177540899</v>
      </c>
    </row>
    <row r="70" spans="1:20" s="2" customFormat="1" ht="15" x14ac:dyDescent="0.25">
      <c r="A70" s="10" t="s">
        <v>103</v>
      </c>
      <c r="B70" s="11" t="s">
        <v>6375</v>
      </c>
      <c r="C70" s="182" t="s">
        <v>6376</v>
      </c>
      <c r="D70" s="182"/>
      <c r="E70" s="182"/>
      <c r="F70" s="10" t="s">
        <v>17</v>
      </c>
      <c r="G70" s="12">
        <v>4</v>
      </c>
      <c r="H70" s="12"/>
      <c r="I70" s="13">
        <v>4649.96</v>
      </c>
      <c r="J70" s="72"/>
      <c r="K70" s="131"/>
      <c r="L70" s="72">
        <v>1280.99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5404.4945827456004</v>
      </c>
      <c r="T70" s="2">
        <f t="shared" si="3"/>
        <v>1488.8522730413299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10921.66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12693.8838838591</v>
      </c>
      <c r="T71" s="2">
        <f t="shared" si="3"/>
        <v>0</v>
      </c>
    </row>
    <row r="72" spans="1:20" s="2" customFormat="1" ht="22.5" x14ac:dyDescent="0.25">
      <c r="A72" s="20"/>
      <c r="B72" s="21" t="s">
        <v>41</v>
      </c>
      <c r="C72" s="183" t="s">
        <v>42</v>
      </c>
      <c r="D72" s="183"/>
      <c r="E72" s="183"/>
      <c r="F72" s="22" t="s">
        <v>21</v>
      </c>
      <c r="G72" s="17" t="s">
        <v>6377</v>
      </c>
      <c r="H72" s="17"/>
      <c r="I72" s="23">
        <v>129.16999999999999</v>
      </c>
      <c r="J72" s="109"/>
      <c r="K72" s="132"/>
      <c r="L72" s="147">
        <v>129.16999999999999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150.13001515136699</v>
      </c>
      <c r="T72" s="2">
        <f t="shared" si="3"/>
        <v>150.13001515136699</v>
      </c>
    </row>
    <row r="73" spans="1:20" s="2" customFormat="1" ht="22.5" x14ac:dyDescent="0.25">
      <c r="A73" s="20"/>
      <c r="B73" s="21" t="s">
        <v>778</v>
      </c>
      <c r="C73" s="183" t="s">
        <v>24</v>
      </c>
      <c r="D73" s="183"/>
      <c r="E73" s="183"/>
      <c r="F73" s="22" t="s">
        <v>71</v>
      </c>
      <c r="G73" s="17" t="s">
        <v>2057</v>
      </c>
      <c r="H73" s="17"/>
      <c r="I73" s="23">
        <v>18.760000000000002</v>
      </c>
      <c r="J73" s="109"/>
      <c r="K73" s="132"/>
      <c r="L73" s="147">
        <v>18.760000000000002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21.8041269972876</v>
      </c>
      <c r="T73" s="2">
        <f t="shared" si="3"/>
        <v>21.8041269972876</v>
      </c>
    </row>
    <row r="74" spans="1:20" s="2" customFormat="1" ht="22.5" x14ac:dyDescent="0.25">
      <c r="A74" s="25" t="s">
        <v>76</v>
      </c>
      <c r="B74" s="26" t="s">
        <v>902</v>
      </c>
      <c r="C74" s="186" t="s">
        <v>903</v>
      </c>
      <c r="D74" s="186"/>
      <c r="E74" s="186"/>
      <c r="F74" s="27" t="s">
        <v>79</v>
      </c>
      <c r="G74" s="28" t="s">
        <v>1318</v>
      </c>
      <c r="H74" s="28"/>
      <c r="I74" s="29">
        <v>0</v>
      </c>
      <c r="J74" s="110"/>
      <c r="K74" s="133"/>
      <c r="L74" s="148">
        <v>0</v>
      </c>
      <c r="M74" s="30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s="2" customFormat="1" ht="45" x14ac:dyDescent="0.25">
      <c r="A75" s="10" t="s">
        <v>106</v>
      </c>
      <c r="B75" s="11" t="s">
        <v>6378</v>
      </c>
      <c r="C75" s="182" t="s">
        <v>6379</v>
      </c>
      <c r="D75" s="182"/>
      <c r="E75" s="182"/>
      <c r="F75" s="10" t="s">
        <v>35</v>
      </c>
      <c r="G75" s="12">
        <v>4</v>
      </c>
      <c r="H75" s="12"/>
      <c r="I75" s="13">
        <v>224119.76</v>
      </c>
      <c r="J75" s="72"/>
      <c r="K75" s="131"/>
      <c r="L75" s="72">
        <v>224119.76</v>
      </c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260486.978125886</v>
      </c>
      <c r="T75" s="2">
        <f t="shared" si="3"/>
        <v>260486.978125886</v>
      </c>
    </row>
    <row r="76" spans="1:20" s="2" customFormat="1" ht="15" x14ac:dyDescent="0.25">
      <c r="A76" s="10" t="s">
        <v>108</v>
      </c>
      <c r="B76" s="11" t="s">
        <v>791</v>
      </c>
      <c r="C76" s="182" t="s">
        <v>792</v>
      </c>
      <c r="D76" s="182"/>
      <c r="E76" s="182"/>
      <c r="F76" s="10" t="s">
        <v>793</v>
      </c>
      <c r="G76" s="12">
        <v>121</v>
      </c>
      <c r="H76" s="12"/>
      <c r="I76" s="13">
        <v>114672.12</v>
      </c>
      <c r="J76" s="72"/>
      <c r="K76" s="131"/>
      <c r="L76" s="72">
        <v>4537.2299999999996</v>
      </c>
      <c r="M76" s="13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133279.60914329399</v>
      </c>
      <c r="T76" s="2">
        <f t="shared" si="3"/>
        <v>5273.4722353892903</v>
      </c>
    </row>
    <row r="77" spans="1:20" s="2" customFormat="1" ht="15" x14ac:dyDescent="0.25">
      <c r="A77" s="14"/>
      <c r="B77" s="15"/>
      <c r="C77" s="15"/>
      <c r="D77" s="15"/>
      <c r="E77" s="16" t="s">
        <v>18</v>
      </c>
      <c r="F77" s="16"/>
      <c r="G77" s="17"/>
      <c r="H77" s="17"/>
      <c r="I77" s="18">
        <v>318340.96999999997</v>
      </c>
      <c r="J77" s="114"/>
      <c r="K77" s="138"/>
      <c r="L77" s="151"/>
      <c r="M77" s="19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369997.17155222403</v>
      </c>
      <c r="T77" s="2">
        <f t="shared" si="3"/>
        <v>0</v>
      </c>
    </row>
    <row r="78" spans="1:20" s="2" customFormat="1" ht="22.5" x14ac:dyDescent="0.25">
      <c r="A78" s="20"/>
      <c r="B78" s="21" t="s">
        <v>69</v>
      </c>
      <c r="C78" s="183" t="s">
        <v>70</v>
      </c>
      <c r="D78" s="183"/>
      <c r="E78" s="183"/>
      <c r="F78" s="22" t="s">
        <v>71</v>
      </c>
      <c r="G78" s="17" t="s">
        <v>6380</v>
      </c>
      <c r="H78" s="17"/>
      <c r="I78" s="23">
        <v>187.81</v>
      </c>
      <c r="J78" s="109"/>
      <c r="K78" s="132"/>
      <c r="L78" s="147">
        <v>187.81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218.28534602135301</v>
      </c>
      <c r="T78" s="2">
        <f t="shared" si="3"/>
        <v>218.28534602135301</v>
      </c>
    </row>
    <row r="79" spans="1:20" s="2" customFormat="1" ht="22.5" x14ac:dyDescent="0.25">
      <c r="A79" s="20"/>
      <c r="B79" s="21" t="s">
        <v>795</v>
      </c>
      <c r="C79" s="183" t="s">
        <v>796</v>
      </c>
      <c r="D79" s="183"/>
      <c r="E79" s="183"/>
      <c r="F79" s="22" t="s">
        <v>71</v>
      </c>
      <c r="G79" s="17" t="s">
        <v>6381</v>
      </c>
      <c r="H79" s="17"/>
      <c r="I79" s="23">
        <v>317.7</v>
      </c>
      <c r="J79" s="109"/>
      <c r="K79" s="132"/>
      <c r="L79" s="147">
        <v>317.7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369.25219333892699</v>
      </c>
      <c r="T79" s="2">
        <f t="shared" si="3"/>
        <v>369.25219333892699</v>
      </c>
    </row>
    <row r="80" spans="1:20" s="2" customFormat="1" ht="22.5" x14ac:dyDescent="0.25">
      <c r="A80" s="25" t="s">
        <v>76</v>
      </c>
      <c r="B80" s="26" t="s">
        <v>798</v>
      </c>
      <c r="C80" s="186" t="s">
        <v>799</v>
      </c>
      <c r="D80" s="186"/>
      <c r="E80" s="186"/>
      <c r="F80" s="27" t="s">
        <v>79</v>
      </c>
      <c r="G80" s="28" t="s">
        <v>6382</v>
      </c>
      <c r="H80" s="28"/>
      <c r="I80" s="29">
        <v>0</v>
      </c>
      <c r="J80" s="110"/>
      <c r="K80" s="133"/>
      <c r="L80" s="148">
        <v>0</v>
      </c>
      <c r="M80" s="30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:20" s="2" customFormat="1" ht="22.5" x14ac:dyDescent="0.25">
      <c r="A81" s="20"/>
      <c r="B81" s="21" t="s">
        <v>800</v>
      </c>
      <c r="C81" s="183" t="s">
        <v>801</v>
      </c>
      <c r="D81" s="183"/>
      <c r="E81" s="183"/>
      <c r="F81" s="22" t="s">
        <v>282</v>
      </c>
      <c r="G81" s="17" t="s">
        <v>6383</v>
      </c>
      <c r="H81" s="17"/>
      <c r="I81" s="23">
        <v>17.489999999999998</v>
      </c>
      <c r="J81" s="109"/>
      <c r="K81" s="132"/>
      <c r="L81" s="147">
        <v>17.489999999999998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20.3280480374499</v>
      </c>
      <c r="T81" s="2">
        <f t="shared" si="3"/>
        <v>20.3280480374499</v>
      </c>
    </row>
    <row r="82" spans="1:20" s="2" customFormat="1" ht="45" x14ac:dyDescent="0.25">
      <c r="A82" s="10" t="s">
        <v>110</v>
      </c>
      <c r="B82" s="11" t="s">
        <v>957</v>
      </c>
      <c r="C82" s="182" t="s">
        <v>958</v>
      </c>
      <c r="D82" s="182"/>
      <c r="E82" s="182"/>
      <c r="F82" s="10" t="s">
        <v>35</v>
      </c>
      <c r="G82" s="12">
        <v>9</v>
      </c>
      <c r="H82" s="12"/>
      <c r="I82" s="13">
        <v>201017.39</v>
      </c>
      <c r="J82" s="72"/>
      <c r="K82" s="131"/>
      <c r="L82" s="72">
        <v>201017.39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233635.858220858</v>
      </c>
      <c r="T82" s="2">
        <f t="shared" si="3"/>
        <v>233635.858220858</v>
      </c>
    </row>
    <row r="83" spans="1:20" s="2" customFormat="1" ht="45" x14ac:dyDescent="0.25">
      <c r="A83" s="10" t="s">
        <v>112</v>
      </c>
      <c r="B83" s="11" t="s">
        <v>6384</v>
      </c>
      <c r="C83" s="182" t="s">
        <v>6385</v>
      </c>
      <c r="D83" s="182"/>
      <c r="E83" s="182"/>
      <c r="F83" s="10" t="s">
        <v>35</v>
      </c>
      <c r="G83" s="12">
        <v>16</v>
      </c>
      <c r="H83" s="12"/>
      <c r="I83" s="13">
        <v>89860.32</v>
      </c>
      <c r="J83" s="72"/>
      <c r="K83" s="131"/>
      <c r="L83" s="72">
        <v>89860.32</v>
      </c>
      <c r="M83" s="1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104441.67533565599</v>
      </c>
      <c r="T83" s="2">
        <f t="shared" si="3"/>
        <v>104441.67533565599</v>
      </c>
    </row>
    <row r="84" spans="1:20" s="2" customFormat="1" ht="45" x14ac:dyDescent="0.25">
      <c r="A84" s="10" t="s">
        <v>117</v>
      </c>
      <c r="B84" s="11" t="s">
        <v>6386</v>
      </c>
      <c r="C84" s="182" t="s">
        <v>6387</v>
      </c>
      <c r="D84" s="182"/>
      <c r="E84" s="182"/>
      <c r="F84" s="10" t="s">
        <v>35</v>
      </c>
      <c r="G84" s="12">
        <v>16</v>
      </c>
      <c r="H84" s="12"/>
      <c r="I84" s="13">
        <v>150675.69</v>
      </c>
      <c r="J84" s="72"/>
      <c r="K84" s="131"/>
      <c r="L84" s="72">
        <v>150675.69</v>
      </c>
      <c r="M84" s="13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175125.36674647901</v>
      </c>
      <c r="T84" s="2">
        <f t="shared" si="3"/>
        <v>175125.36674647901</v>
      </c>
    </row>
    <row r="85" spans="1:20" s="2" customFormat="1" ht="45" x14ac:dyDescent="0.25">
      <c r="A85" s="10" t="s">
        <v>119</v>
      </c>
      <c r="B85" s="11" t="s">
        <v>6386</v>
      </c>
      <c r="C85" s="182" t="s">
        <v>6388</v>
      </c>
      <c r="D85" s="182"/>
      <c r="E85" s="182"/>
      <c r="F85" s="10" t="s">
        <v>35</v>
      </c>
      <c r="G85" s="12">
        <v>80</v>
      </c>
      <c r="H85" s="12"/>
      <c r="I85" s="13">
        <v>611756.26</v>
      </c>
      <c r="J85" s="72"/>
      <c r="K85" s="131"/>
      <c r="L85" s="72">
        <v>611756.26</v>
      </c>
      <c r="M85" s="13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711024.05034252105</v>
      </c>
      <c r="T85" s="2">
        <f t="shared" si="3"/>
        <v>711024.05034252105</v>
      </c>
    </row>
    <row r="86" spans="1:20" s="2" customFormat="1" ht="56.25" x14ac:dyDescent="0.25">
      <c r="A86" s="10" t="s">
        <v>121</v>
      </c>
      <c r="B86" s="11" t="s">
        <v>994</v>
      </c>
      <c r="C86" s="182" t="s">
        <v>995</v>
      </c>
      <c r="D86" s="182"/>
      <c r="E86" s="182"/>
      <c r="F86" s="10" t="s">
        <v>808</v>
      </c>
      <c r="G86" s="33">
        <v>0.53380000000000005</v>
      </c>
      <c r="H86" s="33"/>
      <c r="I86" s="13">
        <v>49148.18</v>
      </c>
      <c r="J86" s="72"/>
      <c r="K86" s="131"/>
      <c r="L86" s="72">
        <v>6681.29</v>
      </c>
      <c r="M86" s="13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57123.302686862997</v>
      </c>
      <c r="T86" s="2">
        <f t="shared" si="3"/>
        <v>7765.4421996645897</v>
      </c>
    </row>
    <row r="87" spans="1:20" s="2" customFormat="1" ht="15" x14ac:dyDescent="0.25">
      <c r="A87" s="14"/>
      <c r="B87" s="15"/>
      <c r="C87" s="15"/>
      <c r="D87" s="15"/>
      <c r="E87" s="16" t="s">
        <v>18</v>
      </c>
      <c r="F87" s="16"/>
      <c r="G87" s="17"/>
      <c r="H87" s="17"/>
      <c r="I87" s="18">
        <v>129126.86</v>
      </c>
      <c r="J87" s="114"/>
      <c r="K87" s="138"/>
      <c r="L87" s="151"/>
      <c r="M87" s="1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150079.874957408</v>
      </c>
      <c r="T87" s="2">
        <f t="shared" si="3"/>
        <v>0</v>
      </c>
    </row>
    <row r="88" spans="1:20" s="2" customFormat="1" ht="22.5" x14ac:dyDescent="0.25">
      <c r="A88" s="20"/>
      <c r="B88" s="21" t="s">
        <v>69</v>
      </c>
      <c r="C88" s="183" t="s">
        <v>70</v>
      </c>
      <c r="D88" s="183"/>
      <c r="E88" s="183"/>
      <c r="F88" s="22" t="s">
        <v>71</v>
      </c>
      <c r="G88" s="17" t="s">
        <v>6389</v>
      </c>
      <c r="H88" s="17"/>
      <c r="I88" s="23">
        <v>2.82</v>
      </c>
      <c r="J88" s="109"/>
      <c r="K88" s="132"/>
      <c r="L88" s="147">
        <v>2.82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3.2775926509782001</v>
      </c>
      <c r="T88" s="2">
        <f t="shared" si="3"/>
        <v>3.2775926509782001</v>
      </c>
    </row>
    <row r="89" spans="1:20" s="2" customFormat="1" ht="22.5" x14ac:dyDescent="0.25">
      <c r="A89" s="20"/>
      <c r="B89" s="21" t="s">
        <v>41</v>
      </c>
      <c r="C89" s="183" t="s">
        <v>42</v>
      </c>
      <c r="D89" s="183"/>
      <c r="E89" s="183"/>
      <c r="F89" s="22" t="s">
        <v>21</v>
      </c>
      <c r="G89" s="17" t="s">
        <v>6390</v>
      </c>
      <c r="H89" s="17"/>
      <c r="I89" s="23">
        <v>189.35</v>
      </c>
      <c r="J89" s="109"/>
      <c r="K89" s="132"/>
      <c r="L89" s="147">
        <v>189.35</v>
      </c>
      <c r="M89" s="24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220.075237043518</v>
      </c>
      <c r="T89" s="2">
        <f t="shared" si="3"/>
        <v>220.075237043518</v>
      </c>
    </row>
    <row r="90" spans="1:20" s="2" customFormat="1" ht="22.5" x14ac:dyDescent="0.25">
      <c r="A90" s="20"/>
      <c r="B90" s="21" t="s">
        <v>778</v>
      </c>
      <c r="C90" s="183" t="s">
        <v>24</v>
      </c>
      <c r="D90" s="183"/>
      <c r="E90" s="183"/>
      <c r="F90" s="22" t="s">
        <v>71</v>
      </c>
      <c r="G90" s="17" t="s">
        <v>6391</v>
      </c>
      <c r="H90" s="17"/>
      <c r="I90" s="23">
        <v>92.21</v>
      </c>
      <c r="J90" s="109"/>
      <c r="K90" s="132"/>
      <c r="L90" s="147">
        <v>92.21</v>
      </c>
      <c r="M90" s="24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107.172630619397</v>
      </c>
      <c r="T90" s="2">
        <f t="shared" si="3"/>
        <v>107.172630619397</v>
      </c>
    </row>
    <row r="91" spans="1:20" s="2" customFormat="1" ht="22.5" x14ac:dyDescent="0.25">
      <c r="A91" s="20"/>
      <c r="B91" s="21" t="s">
        <v>965</v>
      </c>
      <c r="C91" s="183" t="s">
        <v>966</v>
      </c>
      <c r="D91" s="183"/>
      <c r="E91" s="183"/>
      <c r="F91" s="22" t="s">
        <v>21</v>
      </c>
      <c r="G91" s="17" t="s">
        <v>6392</v>
      </c>
      <c r="H91" s="17"/>
      <c r="I91" s="23">
        <v>380.23</v>
      </c>
      <c r="J91" s="109"/>
      <c r="K91" s="132"/>
      <c r="L91" s="147">
        <v>380.23</v>
      </c>
      <c r="M91" s="24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441.92874244022698</v>
      </c>
      <c r="T91" s="2">
        <f t="shared" si="3"/>
        <v>441.92874244022698</v>
      </c>
    </row>
    <row r="92" spans="1:20" s="2" customFormat="1" ht="22.5" x14ac:dyDescent="0.25">
      <c r="A92" s="20"/>
      <c r="B92" s="21" t="s">
        <v>968</v>
      </c>
      <c r="C92" s="183" t="s">
        <v>969</v>
      </c>
      <c r="D92" s="183"/>
      <c r="E92" s="183"/>
      <c r="F92" s="22" t="s">
        <v>21</v>
      </c>
      <c r="G92" s="17" t="s">
        <v>6393</v>
      </c>
      <c r="H92" s="17"/>
      <c r="I92" s="23">
        <v>107.2</v>
      </c>
      <c r="J92" s="109"/>
      <c r="K92" s="132"/>
      <c r="L92" s="147">
        <v>107.2</v>
      </c>
      <c r="M92" s="24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124.595011413072</v>
      </c>
      <c r="T92" s="2">
        <f t="shared" si="3"/>
        <v>124.595011413072</v>
      </c>
    </row>
    <row r="93" spans="1:20" s="2" customFormat="1" ht="22.5" x14ac:dyDescent="0.25">
      <c r="A93" s="25" t="s">
        <v>344</v>
      </c>
      <c r="B93" s="26" t="s">
        <v>815</v>
      </c>
      <c r="C93" s="186" t="s">
        <v>816</v>
      </c>
      <c r="D93" s="186"/>
      <c r="E93" s="186"/>
      <c r="F93" s="27" t="s">
        <v>817</v>
      </c>
      <c r="G93" s="28" t="s">
        <v>347</v>
      </c>
      <c r="H93" s="28"/>
      <c r="I93" s="29">
        <v>0</v>
      </c>
      <c r="J93" s="110"/>
      <c r="K93" s="133"/>
      <c r="L93" s="148">
        <v>0</v>
      </c>
      <c r="M93" s="3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s="2" customFormat="1" ht="22.5" x14ac:dyDescent="0.25">
      <c r="A94" s="25" t="s">
        <v>76</v>
      </c>
      <c r="B94" s="26" t="s">
        <v>818</v>
      </c>
      <c r="C94" s="186" t="s">
        <v>819</v>
      </c>
      <c r="D94" s="186"/>
      <c r="E94" s="186"/>
      <c r="F94" s="27" t="s">
        <v>817</v>
      </c>
      <c r="G94" s="28" t="s">
        <v>6394</v>
      </c>
      <c r="H94" s="28"/>
      <c r="I94" s="29">
        <v>0</v>
      </c>
      <c r="J94" s="110"/>
      <c r="K94" s="133"/>
      <c r="L94" s="148">
        <v>0</v>
      </c>
      <c r="M94" s="30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s="2" customFormat="1" ht="22.5" x14ac:dyDescent="0.25">
      <c r="A95" s="25" t="s">
        <v>344</v>
      </c>
      <c r="B95" s="26" t="s">
        <v>821</v>
      </c>
      <c r="C95" s="186" t="s">
        <v>822</v>
      </c>
      <c r="D95" s="186"/>
      <c r="E95" s="186"/>
      <c r="F95" s="27" t="s">
        <v>79</v>
      </c>
      <c r="G95" s="28" t="s">
        <v>347</v>
      </c>
      <c r="H95" s="28"/>
      <c r="I95" s="29">
        <v>0</v>
      </c>
      <c r="J95" s="110"/>
      <c r="K95" s="133"/>
      <c r="L95" s="148">
        <v>0</v>
      </c>
      <c r="M95" s="30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s="2" customFormat="1" ht="22.5" x14ac:dyDescent="0.25">
      <c r="A96" s="25" t="s">
        <v>344</v>
      </c>
      <c r="B96" s="26" t="s">
        <v>366</v>
      </c>
      <c r="C96" s="186" t="s">
        <v>367</v>
      </c>
      <c r="D96" s="186"/>
      <c r="E96" s="186"/>
      <c r="F96" s="27" t="s">
        <v>21</v>
      </c>
      <c r="G96" s="28" t="s">
        <v>347</v>
      </c>
      <c r="H96" s="28"/>
      <c r="I96" s="29">
        <v>0</v>
      </c>
      <c r="J96" s="110"/>
      <c r="K96" s="133"/>
      <c r="L96" s="148">
        <v>0</v>
      </c>
      <c r="M96" s="30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:20" s="2" customFormat="1" ht="22.5" x14ac:dyDescent="0.25">
      <c r="A97" s="25" t="s">
        <v>344</v>
      </c>
      <c r="B97" s="26" t="s">
        <v>823</v>
      </c>
      <c r="C97" s="186" t="s">
        <v>824</v>
      </c>
      <c r="D97" s="186"/>
      <c r="E97" s="186"/>
      <c r="F97" s="27" t="s">
        <v>79</v>
      </c>
      <c r="G97" s="28" t="s">
        <v>347</v>
      </c>
      <c r="H97" s="28"/>
      <c r="I97" s="29">
        <v>0</v>
      </c>
      <c r="J97" s="110"/>
      <c r="K97" s="133"/>
      <c r="L97" s="148">
        <v>0</v>
      </c>
      <c r="M97" s="30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:20" s="2" customFormat="1" ht="22.5" x14ac:dyDescent="0.25">
      <c r="A98" s="25" t="s">
        <v>344</v>
      </c>
      <c r="B98" s="26" t="s">
        <v>825</v>
      </c>
      <c r="C98" s="186" t="s">
        <v>826</v>
      </c>
      <c r="D98" s="186"/>
      <c r="E98" s="186"/>
      <c r="F98" s="27" t="s">
        <v>79</v>
      </c>
      <c r="G98" s="28" t="s">
        <v>347</v>
      </c>
      <c r="H98" s="28"/>
      <c r="I98" s="29">
        <v>0</v>
      </c>
      <c r="J98" s="110"/>
      <c r="K98" s="133"/>
      <c r="L98" s="148">
        <v>0</v>
      </c>
      <c r="M98" s="30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:20" s="2" customFormat="1" ht="45" x14ac:dyDescent="0.25">
      <c r="A99" s="10" t="s">
        <v>122</v>
      </c>
      <c r="B99" s="11" t="s">
        <v>6395</v>
      </c>
      <c r="C99" s="182" t="s">
        <v>6396</v>
      </c>
      <c r="D99" s="182"/>
      <c r="E99" s="182"/>
      <c r="F99" s="10" t="s">
        <v>165</v>
      </c>
      <c r="G99" s="12">
        <v>34</v>
      </c>
      <c r="H99" s="12"/>
      <c r="I99" s="13">
        <v>2518539.65</v>
      </c>
      <c r="J99" s="72"/>
      <c r="K99" s="131"/>
      <c r="L99" s="72">
        <v>2518539.65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2927215.26526142</v>
      </c>
      <c r="T99" s="2">
        <f t="shared" si="3"/>
        <v>2927215.26526142</v>
      </c>
    </row>
    <row r="100" spans="1:20" s="2" customFormat="1" ht="56.25" x14ac:dyDescent="0.25">
      <c r="A100" s="10" t="s">
        <v>125</v>
      </c>
      <c r="B100" s="11" t="s">
        <v>2290</v>
      </c>
      <c r="C100" s="182" t="s">
        <v>6397</v>
      </c>
      <c r="D100" s="182"/>
      <c r="E100" s="182"/>
      <c r="F100" s="10" t="s">
        <v>808</v>
      </c>
      <c r="G100" s="37">
        <v>1.15784</v>
      </c>
      <c r="H100" s="37"/>
      <c r="I100" s="13">
        <v>106263.75</v>
      </c>
      <c r="J100" s="72"/>
      <c r="K100" s="131"/>
      <c r="L100" s="72">
        <v>14492.07</v>
      </c>
      <c r="M100" s="1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123506.839030278</v>
      </c>
      <c r="T100" s="2">
        <f t="shared" si="3"/>
        <v>16843.653237397699</v>
      </c>
    </row>
    <row r="101" spans="1:20" s="2" customFormat="1" ht="15" x14ac:dyDescent="0.25">
      <c r="A101" s="14"/>
      <c r="B101" s="15"/>
      <c r="C101" s="15"/>
      <c r="D101" s="15"/>
      <c r="E101" s="16" t="s">
        <v>18</v>
      </c>
      <c r="F101" s="16"/>
      <c r="G101" s="17"/>
      <c r="H101" s="17"/>
      <c r="I101" s="18">
        <v>279980.23</v>
      </c>
      <c r="J101" s="114"/>
      <c r="K101" s="138"/>
      <c r="L101" s="151"/>
      <c r="M101" s="19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325411.75328623602</v>
      </c>
      <c r="T101" s="2">
        <f t="shared" si="3"/>
        <v>0</v>
      </c>
    </row>
    <row r="102" spans="1:20" s="2" customFormat="1" ht="22.5" x14ac:dyDescent="0.25">
      <c r="A102" s="20"/>
      <c r="B102" s="21" t="s">
        <v>69</v>
      </c>
      <c r="C102" s="183" t="s">
        <v>70</v>
      </c>
      <c r="D102" s="183"/>
      <c r="E102" s="183"/>
      <c r="F102" s="22" t="s">
        <v>71</v>
      </c>
      <c r="G102" s="17" t="s">
        <v>6398</v>
      </c>
      <c r="H102" s="17"/>
      <c r="I102" s="23">
        <v>7.06</v>
      </c>
      <c r="J102" s="109"/>
      <c r="K102" s="132"/>
      <c r="L102" s="147">
        <v>7.06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8.2056042964205993</v>
      </c>
      <c r="T102" s="2">
        <f t="shared" si="3"/>
        <v>8.2056042964205993</v>
      </c>
    </row>
    <row r="103" spans="1:20" s="2" customFormat="1" ht="22.5" x14ac:dyDescent="0.25">
      <c r="A103" s="20"/>
      <c r="B103" s="21" t="s">
        <v>41</v>
      </c>
      <c r="C103" s="183" t="s">
        <v>42</v>
      </c>
      <c r="D103" s="183"/>
      <c r="E103" s="183"/>
      <c r="F103" s="22" t="s">
        <v>21</v>
      </c>
      <c r="G103" s="17" t="s">
        <v>6399</v>
      </c>
      <c r="H103" s="17"/>
      <c r="I103" s="23">
        <v>410.72</v>
      </c>
      <c r="J103" s="109"/>
      <c r="K103" s="132"/>
      <c r="L103" s="147">
        <v>410.72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477.36626014530702</v>
      </c>
      <c r="T103" s="2">
        <f t="shared" si="3"/>
        <v>477.36626014530702</v>
      </c>
    </row>
    <row r="104" spans="1:20" s="2" customFormat="1" ht="22.5" x14ac:dyDescent="0.25">
      <c r="A104" s="20"/>
      <c r="B104" s="21" t="s">
        <v>778</v>
      </c>
      <c r="C104" s="183" t="s">
        <v>24</v>
      </c>
      <c r="D104" s="183"/>
      <c r="E104" s="183"/>
      <c r="F104" s="22" t="s">
        <v>71</v>
      </c>
      <c r="G104" s="17" t="s">
        <v>6400</v>
      </c>
      <c r="H104" s="17"/>
      <c r="I104" s="23">
        <v>198.49</v>
      </c>
      <c r="J104" s="109"/>
      <c r="K104" s="132"/>
      <c r="L104" s="147">
        <v>198.49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230.69835648675999</v>
      </c>
      <c r="T104" s="2">
        <f t="shared" si="3"/>
        <v>230.69835648675999</v>
      </c>
    </row>
    <row r="105" spans="1:20" s="2" customFormat="1" ht="22.5" x14ac:dyDescent="0.25">
      <c r="A105" s="20"/>
      <c r="B105" s="21" t="s">
        <v>965</v>
      </c>
      <c r="C105" s="183" t="s">
        <v>966</v>
      </c>
      <c r="D105" s="183"/>
      <c r="E105" s="183"/>
      <c r="F105" s="22" t="s">
        <v>21</v>
      </c>
      <c r="G105" s="17" t="s">
        <v>6401</v>
      </c>
      <c r="H105" s="17"/>
      <c r="I105" s="23">
        <v>824.74</v>
      </c>
      <c r="J105" s="109"/>
      <c r="K105" s="132"/>
      <c r="L105" s="147">
        <v>824.74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958.56800105239699</v>
      </c>
      <c r="T105" s="2">
        <f t="shared" si="3"/>
        <v>958.56800105239699</v>
      </c>
    </row>
    <row r="106" spans="1:20" s="2" customFormat="1" ht="22.5" x14ac:dyDescent="0.25">
      <c r="A106" s="20"/>
      <c r="B106" s="21" t="s">
        <v>968</v>
      </c>
      <c r="C106" s="183" t="s">
        <v>969</v>
      </c>
      <c r="D106" s="183"/>
      <c r="E106" s="183"/>
      <c r="F106" s="22" t="s">
        <v>21</v>
      </c>
      <c r="G106" s="17" t="s">
        <v>6402</v>
      </c>
      <c r="H106" s="17"/>
      <c r="I106" s="23">
        <v>232.47</v>
      </c>
      <c r="J106" s="109"/>
      <c r="K106" s="132"/>
      <c r="L106" s="147">
        <v>232.47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270.19218566414997</v>
      </c>
      <c r="T106" s="2">
        <f t="shared" si="3"/>
        <v>270.19218566414997</v>
      </c>
    </row>
    <row r="107" spans="1:20" s="2" customFormat="1" ht="22.5" x14ac:dyDescent="0.25">
      <c r="A107" s="25" t="s">
        <v>344</v>
      </c>
      <c r="B107" s="26" t="s">
        <v>815</v>
      </c>
      <c r="C107" s="186" t="s">
        <v>816</v>
      </c>
      <c r="D107" s="186"/>
      <c r="E107" s="186"/>
      <c r="F107" s="27" t="s">
        <v>817</v>
      </c>
      <c r="G107" s="28" t="s">
        <v>347</v>
      </c>
      <c r="H107" s="28"/>
      <c r="I107" s="29">
        <v>0</v>
      </c>
      <c r="J107" s="110"/>
      <c r="K107" s="133"/>
      <c r="L107" s="148">
        <v>0</v>
      </c>
      <c r="M107" s="30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s="2" customFormat="1" ht="22.5" x14ac:dyDescent="0.25">
      <c r="A108" s="25" t="s">
        <v>76</v>
      </c>
      <c r="B108" s="26" t="s">
        <v>818</v>
      </c>
      <c r="C108" s="186" t="s">
        <v>819</v>
      </c>
      <c r="D108" s="186"/>
      <c r="E108" s="186"/>
      <c r="F108" s="27" t="s">
        <v>817</v>
      </c>
      <c r="G108" s="28" t="s">
        <v>6403</v>
      </c>
      <c r="H108" s="28"/>
      <c r="I108" s="29">
        <v>0</v>
      </c>
      <c r="J108" s="110"/>
      <c r="K108" s="133"/>
      <c r="L108" s="148">
        <v>0</v>
      </c>
      <c r="M108" s="30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:20" s="2" customFormat="1" ht="22.5" x14ac:dyDescent="0.25">
      <c r="A109" s="25" t="s">
        <v>344</v>
      </c>
      <c r="B109" s="26" t="s">
        <v>821</v>
      </c>
      <c r="C109" s="186" t="s">
        <v>822</v>
      </c>
      <c r="D109" s="186"/>
      <c r="E109" s="186"/>
      <c r="F109" s="27" t="s">
        <v>79</v>
      </c>
      <c r="G109" s="28" t="s">
        <v>347</v>
      </c>
      <c r="H109" s="28"/>
      <c r="I109" s="29">
        <v>0</v>
      </c>
      <c r="J109" s="110"/>
      <c r="K109" s="133"/>
      <c r="L109" s="148">
        <v>0</v>
      </c>
      <c r="M109" s="30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:20" s="2" customFormat="1" ht="22.5" x14ac:dyDescent="0.25">
      <c r="A110" s="25" t="s">
        <v>344</v>
      </c>
      <c r="B110" s="26" t="s">
        <v>366</v>
      </c>
      <c r="C110" s="186" t="s">
        <v>367</v>
      </c>
      <c r="D110" s="186"/>
      <c r="E110" s="186"/>
      <c r="F110" s="27" t="s">
        <v>21</v>
      </c>
      <c r="G110" s="28" t="s">
        <v>347</v>
      </c>
      <c r="H110" s="28"/>
      <c r="I110" s="29">
        <v>0</v>
      </c>
      <c r="J110" s="110"/>
      <c r="K110" s="133"/>
      <c r="L110" s="148">
        <v>0</v>
      </c>
      <c r="M110" s="30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:20" s="2" customFormat="1" ht="22.5" x14ac:dyDescent="0.25">
      <c r="A111" s="25" t="s">
        <v>344</v>
      </c>
      <c r="B111" s="26" t="s">
        <v>823</v>
      </c>
      <c r="C111" s="186" t="s">
        <v>824</v>
      </c>
      <c r="D111" s="186"/>
      <c r="E111" s="186"/>
      <c r="F111" s="27" t="s">
        <v>79</v>
      </c>
      <c r="G111" s="28" t="s">
        <v>347</v>
      </c>
      <c r="H111" s="28"/>
      <c r="I111" s="29">
        <v>0</v>
      </c>
      <c r="J111" s="110"/>
      <c r="K111" s="133"/>
      <c r="L111" s="148">
        <v>0</v>
      </c>
      <c r="M111" s="30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:20" s="2" customFormat="1" ht="22.5" x14ac:dyDescent="0.25">
      <c r="A112" s="25" t="s">
        <v>344</v>
      </c>
      <c r="B112" s="26" t="s">
        <v>825</v>
      </c>
      <c r="C112" s="186" t="s">
        <v>826</v>
      </c>
      <c r="D112" s="186"/>
      <c r="E112" s="186"/>
      <c r="F112" s="27" t="s">
        <v>79</v>
      </c>
      <c r="G112" s="28" t="s">
        <v>347</v>
      </c>
      <c r="H112" s="28"/>
      <c r="I112" s="29">
        <v>0</v>
      </c>
      <c r="J112" s="110"/>
      <c r="K112" s="133"/>
      <c r="L112" s="148">
        <v>0</v>
      </c>
      <c r="M112" s="30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:20" s="2" customFormat="1" ht="45" x14ac:dyDescent="0.25">
      <c r="A113" s="10" t="s">
        <v>137</v>
      </c>
      <c r="B113" s="11" t="s">
        <v>6404</v>
      </c>
      <c r="C113" s="182" t="s">
        <v>6405</v>
      </c>
      <c r="D113" s="182"/>
      <c r="E113" s="182"/>
      <c r="F113" s="10" t="s">
        <v>165</v>
      </c>
      <c r="G113" s="32">
        <v>86.5</v>
      </c>
      <c r="H113" s="32"/>
      <c r="I113" s="13">
        <v>5109026.0199999996</v>
      </c>
      <c r="J113" s="72"/>
      <c r="K113" s="131"/>
      <c r="L113" s="72">
        <v>5109026.0199999996</v>
      </c>
      <c r="M113" s="1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5938051.8215632597</v>
      </c>
      <c r="T113" s="2">
        <f t="shared" si="3"/>
        <v>5938051.8215632597</v>
      </c>
    </row>
    <row r="114" spans="1:20" s="2" customFormat="1" ht="56.25" x14ac:dyDescent="0.25">
      <c r="A114" s="10" t="s">
        <v>140</v>
      </c>
      <c r="B114" s="11" t="s">
        <v>6406</v>
      </c>
      <c r="C114" s="182" t="s">
        <v>6407</v>
      </c>
      <c r="D114" s="182"/>
      <c r="E114" s="182"/>
      <c r="F114" s="10" t="s">
        <v>35</v>
      </c>
      <c r="G114" s="12">
        <v>8</v>
      </c>
      <c r="H114" s="12"/>
      <c r="I114" s="13">
        <v>267848.26</v>
      </c>
      <c r="J114" s="72"/>
      <c r="K114" s="131"/>
      <c r="L114" s="72">
        <v>267848.26</v>
      </c>
      <c r="M114" s="1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311311.16615365201</v>
      </c>
      <c r="T114" s="2">
        <f t="shared" si="3"/>
        <v>311311.16615365201</v>
      </c>
    </row>
    <row r="115" spans="1:20" s="2" customFormat="1" ht="56.25" x14ac:dyDescent="0.25">
      <c r="A115" s="10" t="s">
        <v>147</v>
      </c>
      <c r="B115" s="11" t="s">
        <v>6406</v>
      </c>
      <c r="C115" s="182" t="s">
        <v>6408</v>
      </c>
      <c r="D115" s="182"/>
      <c r="E115" s="182"/>
      <c r="F115" s="10" t="s">
        <v>35</v>
      </c>
      <c r="G115" s="12">
        <v>4</v>
      </c>
      <c r="H115" s="12"/>
      <c r="I115" s="13">
        <v>137973.20000000001</v>
      </c>
      <c r="J115" s="72"/>
      <c r="K115" s="131"/>
      <c r="L115" s="72">
        <v>137973.20000000001</v>
      </c>
      <c r="M115" s="1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160361.683103527</v>
      </c>
      <c r="T115" s="2">
        <f t="shared" si="3"/>
        <v>160361.683103527</v>
      </c>
    </row>
    <row r="116" spans="1:20" s="2" customFormat="1" ht="56.25" x14ac:dyDescent="0.25">
      <c r="A116" s="10" t="s">
        <v>150</v>
      </c>
      <c r="B116" s="11" t="s">
        <v>983</v>
      </c>
      <c r="C116" s="182" t="s">
        <v>984</v>
      </c>
      <c r="D116" s="182"/>
      <c r="E116" s="182"/>
      <c r="F116" s="10" t="s">
        <v>808</v>
      </c>
      <c r="G116" s="38">
        <v>1.8439220000000001</v>
      </c>
      <c r="H116" s="38"/>
      <c r="I116" s="13">
        <v>212632.06</v>
      </c>
      <c r="J116" s="72"/>
      <c r="K116" s="131"/>
      <c r="L116" s="72">
        <v>43913.64</v>
      </c>
      <c r="M116" s="13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247135.20468736</v>
      </c>
      <c r="T116" s="2">
        <f t="shared" si="3"/>
        <v>51039.370121170999</v>
      </c>
    </row>
    <row r="117" spans="1:20" s="2" customFormat="1" ht="15" x14ac:dyDescent="0.25">
      <c r="A117" s="14"/>
      <c r="B117" s="15"/>
      <c r="C117" s="15"/>
      <c r="D117" s="15"/>
      <c r="E117" s="16" t="s">
        <v>18</v>
      </c>
      <c r="F117" s="16"/>
      <c r="G117" s="17"/>
      <c r="H117" s="17"/>
      <c r="I117" s="18">
        <v>532343.12</v>
      </c>
      <c r="J117" s="114"/>
      <c r="K117" s="138"/>
      <c r="L117" s="151"/>
      <c r="M117" s="19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ref="S117:S172" si="4">I117*N117*O117*P117*Q117*R117</f>
        <v>618724.78649319406</v>
      </c>
      <c r="T117" s="2">
        <f t="shared" ref="T117:T172" si="5">L117*N117*O117*P117*Q117*R117</f>
        <v>0</v>
      </c>
    </row>
    <row r="118" spans="1:20" s="2" customFormat="1" ht="22.5" x14ac:dyDescent="0.25">
      <c r="A118" s="20"/>
      <c r="B118" s="21" t="s">
        <v>69</v>
      </c>
      <c r="C118" s="183" t="s">
        <v>70</v>
      </c>
      <c r="D118" s="183"/>
      <c r="E118" s="183"/>
      <c r="F118" s="22" t="s">
        <v>71</v>
      </c>
      <c r="G118" s="17" t="s">
        <v>6409</v>
      </c>
      <c r="H118" s="17"/>
      <c r="I118" s="23">
        <v>11.3</v>
      </c>
      <c r="J118" s="109"/>
      <c r="K118" s="132"/>
      <c r="L118" s="147">
        <v>11.3</v>
      </c>
      <c r="M118" s="24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13.133615941863001</v>
      </c>
      <c r="T118" s="2">
        <f t="shared" si="5"/>
        <v>13.133615941863001</v>
      </c>
    </row>
    <row r="119" spans="1:20" s="2" customFormat="1" ht="22.5" x14ac:dyDescent="0.25">
      <c r="A119" s="20"/>
      <c r="B119" s="21" t="s">
        <v>41</v>
      </c>
      <c r="C119" s="183" t="s">
        <v>42</v>
      </c>
      <c r="D119" s="183"/>
      <c r="E119" s="183"/>
      <c r="F119" s="22" t="s">
        <v>21</v>
      </c>
      <c r="G119" s="17" t="s">
        <v>6410</v>
      </c>
      <c r="H119" s="17"/>
      <c r="I119" s="23">
        <v>690.3</v>
      </c>
      <c r="J119" s="109"/>
      <c r="K119" s="132"/>
      <c r="L119" s="147">
        <v>690.3</v>
      </c>
      <c r="M119" s="24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802.312839351153</v>
      </c>
      <c r="T119" s="2">
        <f t="shared" si="5"/>
        <v>802.312839351153</v>
      </c>
    </row>
    <row r="120" spans="1:20" s="2" customFormat="1" ht="22.5" x14ac:dyDescent="0.25">
      <c r="A120" s="20"/>
      <c r="B120" s="21" t="s">
        <v>778</v>
      </c>
      <c r="C120" s="183" t="s">
        <v>24</v>
      </c>
      <c r="D120" s="183"/>
      <c r="E120" s="183"/>
      <c r="F120" s="22" t="s">
        <v>71</v>
      </c>
      <c r="G120" s="17" t="s">
        <v>6411</v>
      </c>
      <c r="H120" s="17"/>
      <c r="I120" s="23">
        <v>317.27</v>
      </c>
      <c r="J120" s="109"/>
      <c r="K120" s="132"/>
      <c r="L120" s="147">
        <v>317.27</v>
      </c>
      <c r="M120" s="24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368.75241857299801</v>
      </c>
      <c r="T120" s="2">
        <f t="shared" si="5"/>
        <v>368.75241857299801</v>
      </c>
    </row>
    <row r="121" spans="1:20" s="2" customFormat="1" ht="22.5" x14ac:dyDescent="0.25">
      <c r="A121" s="20"/>
      <c r="B121" s="21" t="s">
        <v>965</v>
      </c>
      <c r="C121" s="183" t="s">
        <v>966</v>
      </c>
      <c r="D121" s="183"/>
      <c r="E121" s="183"/>
      <c r="F121" s="22" t="s">
        <v>21</v>
      </c>
      <c r="G121" s="17" t="s">
        <v>6412</v>
      </c>
      <c r="H121" s="17"/>
      <c r="I121" s="23">
        <v>1552.37</v>
      </c>
      <c r="J121" s="109"/>
      <c r="K121" s="132"/>
      <c r="L121" s="147">
        <v>1552.37</v>
      </c>
      <c r="M121" s="24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1804.2682636876</v>
      </c>
      <c r="T121" s="2">
        <f t="shared" si="5"/>
        <v>1804.2682636876</v>
      </c>
    </row>
    <row r="122" spans="1:20" s="2" customFormat="1" ht="22.5" x14ac:dyDescent="0.25">
      <c r="A122" s="20"/>
      <c r="B122" s="21" t="s">
        <v>968</v>
      </c>
      <c r="C122" s="183" t="s">
        <v>969</v>
      </c>
      <c r="D122" s="183"/>
      <c r="E122" s="183"/>
      <c r="F122" s="22" t="s">
        <v>21</v>
      </c>
      <c r="G122" s="17" t="s">
        <v>6413</v>
      </c>
      <c r="H122" s="17"/>
      <c r="I122" s="23">
        <v>2500.06</v>
      </c>
      <c r="J122" s="109"/>
      <c r="K122" s="132"/>
      <c r="L122" s="147">
        <v>2500.06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2905.73697978885</v>
      </c>
      <c r="T122" s="2">
        <f t="shared" si="5"/>
        <v>2905.73697978885</v>
      </c>
    </row>
    <row r="123" spans="1:20" s="2" customFormat="1" ht="22.5" x14ac:dyDescent="0.25">
      <c r="A123" s="25" t="s">
        <v>344</v>
      </c>
      <c r="B123" s="26" t="s">
        <v>815</v>
      </c>
      <c r="C123" s="186" t="s">
        <v>816</v>
      </c>
      <c r="D123" s="186"/>
      <c r="E123" s="186"/>
      <c r="F123" s="27" t="s">
        <v>817</v>
      </c>
      <c r="G123" s="28" t="s">
        <v>347</v>
      </c>
      <c r="H123" s="28"/>
      <c r="I123" s="29">
        <v>0</v>
      </c>
      <c r="J123" s="110"/>
      <c r="K123" s="133"/>
      <c r="L123" s="148">
        <v>0</v>
      </c>
      <c r="M123" s="30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s="2" customFormat="1" ht="22.5" x14ac:dyDescent="0.25">
      <c r="A124" s="25" t="s">
        <v>76</v>
      </c>
      <c r="B124" s="26" t="s">
        <v>818</v>
      </c>
      <c r="C124" s="186" t="s">
        <v>819</v>
      </c>
      <c r="D124" s="186"/>
      <c r="E124" s="186"/>
      <c r="F124" s="27" t="s">
        <v>817</v>
      </c>
      <c r="G124" s="28" t="s">
        <v>6414</v>
      </c>
      <c r="H124" s="28"/>
      <c r="I124" s="29">
        <v>0</v>
      </c>
      <c r="J124" s="110"/>
      <c r="K124" s="133"/>
      <c r="L124" s="148">
        <v>0</v>
      </c>
      <c r="M124" s="3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s="2" customFormat="1" ht="22.5" x14ac:dyDescent="0.25">
      <c r="A125" s="25" t="s">
        <v>344</v>
      </c>
      <c r="B125" s="26" t="s">
        <v>821</v>
      </c>
      <c r="C125" s="186" t="s">
        <v>822</v>
      </c>
      <c r="D125" s="186"/>
      <c r="E125" s="186"/>
      <c r="F125" s="27" t="s">
        <v>79</v>
      </c>
      <c r="G125" s="28" t="s">
        <v>347</v>
      </c>
      <c r="H125" s="28"/>
      <c r="I125" s="29">
        <v>0</v>
      </c>
      <c r="J125" s="110"/>
      <c r="K125" s="133"/>
      <c r="L125" s="148">
        <v>0</v>
      </c>
      <c r="M125" s="30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s="2" customFormat="1" ht="22.5" x14ac:dyDescent="0.25">
      <c r="A126" s="25" t="s">
        <v>344</v>
      </c>
      <c r="B126" s="26" t="s">
        <v>366</v>
      </c>
      <c r="C126" s="186" t="s">
        <v>367</v>
      </c>
      <c r="D126" s="186"/>
      <c r="E126" s="186"/>
      <c r="F126" s="27" t="s">
        <v>21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25" t="s">
        <v>344</v>
      </c>
      <c r="B127" s="26" t="s">
        <v>823</v>
      </c>
      <c r="C127" s="186" t="s">
        <v>824</v>
      </c>
      <c r="D127" s="186"/>
      <c r="E127" s="186"/>
      <c r="F127" s="27" t="s">
        <v>79</v>
      </c>
      <c r="G127" s="28" t="s">
        <v>347</v>
      </c>
      <c r="H127" s="28"/>
      <c r="I127" s="29">
        <v>0</v>
      </c>
      <c r="J127" s="110"/>
      <c r="K127" s="133"/>
      <c r="L127" s="148">
        <v>0</v>
      </c>
      <c r="M127" s="30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s="2" customFormat="1" ht="22.5" x14ac:dyDescent="0.25">
      <c r="A128" s="25" t="s">
        <v>344</v>
      </c>
      <c r="B128" s="26" t="s">
        <v>825</v>
      </c>
      <c r="C128" s="186" t="s">
        <v>826</v>
      </c>
      <c r="D128" s="186"/>
      <c r="E128" s="186"/>
      <c r="F128" s="27" t="s">
        <v>79</v>
      </c>
      <c r="G128" s="28" t="s">
        <v>347</v>
      </c>
      <c r="H128" s="28"/>
      <c r="I128" s="29">
        <v>0</v>
      </c>
      <c r="J128" s="110"/>
      <c r="K128" s="133"/>
      <c r="L128" s="148">
        <v>0</v>
      </c>
      <c r="M128" s="30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:20" s="2" customFormat="1" ht="45" x14ac:dyDescent="0.25">
      <c r="A129" s="10" t="s">
        <v>168</v>
      </c>
      <c r="B129" s="11" t="s">
        <v>6404</v>
      </c>
      <c r="C129" s="182" t="s">
        <v>6415</v>
      </c>
      <c r="D129" s="182"/>
      <c r="E129" s="182"/>
      <c r="F129" s="10" t="s">
        <v>165</v>
      </c>
      <c r="G129" s="12">
        <v>182</v>
      </c>
      <c r="H129" s="12"/>
      <c r="I129" s="13">
        <v>8463559.5</v>
      </c>
      <c r="J129" s="72"/>
      <c r="K129" s="131"/>
      <c r="L129" s="72">
        <v>8463559.5</v>
      </c>
      <c r="M129" s="1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9836915.0419562906</v>
      </c>
      <c r="T129" s="2">
        <f t="shared" si="5"/>
        <v>9836915.0419562906</v>
      </c>
    </row>
    <row r="130" spans="1:20" s="2" customFormat="1" ht="56.25" x14ac:dyDescent="0.25">
      <c r="A130" s="10" t="s">
        <v>172</v>
      </c>
      <c r="B130" s="11" t="s">
        <v>6416</v>
      </c>
      <c r="C130" s="182" t="s">
        <v>6417</v>
      </c>
      <c r="D130" s="182"/>
      <c r="E130" s="182"/>
      <c r="F130" s="10" t="s">
        <v>35</v>
      </c>
      <c r="G130" s="12">
        <v>8</v>
      </c>
      <c r="H130" s="12"/>
      <c r="I130" s="13">
        <v>243201.9</v>
      </c>
      <c r="J130" s="72"/>
      <c r="K130" s="131"/>
      <c r="L130" s="72">
        <v>243201.9</v>
      </c>
      <c r="M130" s="13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282665.51778153703</v>
      </c>
      <c r="T130" s="2">
        <f t="shared" si="5"/>
        <v>282665.51778153703</v>
      </c>
    </row>
    <row r="131" spans="1:20" s="2" customFormat="1" ht="56.25" x14ac:dyDescent="0.25">
      <c r="A131" s="10" t="s">
        <v>185</v>
      </c>
      <c r="B131" s="11" t="s">
        <v>960</v>
      </c>
      <c r="C131" s="182" t="s">
        <v>3515</v>
      </c>
      <c r="D131" s="182"/>
      <c r="E131" s="182"/>
      <c r="F131" s="10" t="s">
        <v>808</v>
      </c>
      <c r="G131" s="37">
        <v>2.1419700000000002</v>
      </c>
      <c r="H131" s="37"/>
      <c r="I131" s="13">
        <v>256057.53</v>
      </c>
      <c r="J131" s="72"/>
      <c r="K131" s="131"/>
      <c r="L131" s="72">
        <v>41370.300000000003</v>
      </c>
      <c r="M131" s="13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297607.19097717397</v>
      </c>
      <c r="T131" s="2">
        <f t="shared" si="5"/>
        <v>48083.330230058004</v>
      </c>
    </row>
    <row r="132" spans="1:20" s="2" customFormat="1" ht="15" x14ac:dyDescent="0.25">
      <c r="A132" s="14"/>
      <c r="B132" s="15"/>
      <c r="C132" s="15"/>
      <c r="D132" s="15"/>
      <c r="E132" s="16" t="s">
        <v>18</v>
      </c>
      <c r="F132" s="16"/>
      <c r="G132" s="17"/>
      <c r="H132" s="17"/>
      <c r="I132" s="18">
        <v>661859.23</v>
      </c>
      <c r="J132" s="114"/>
      <c r="K132" s="138"/>
      <c r="L132" s="151"/>
      <c r="M132" s="19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769257.07384045701</v>
      </c>
      <c r="T132" s="2">
        <f t="shared" si="5"/>
        <v>0</v>
      </c>
    </row>
    <row r="133" spans="1:20" s="2" customFormat="1" ht="22.5" x14ac:dyDescent="0.25">
      <c r="A133" s="20"/>
      <c r="B133" s="21" t="s">
        <v>69</v>
      </c>
      <c r="C133" s="183" t="s">
        <v>70</v>
      </c>
      <c r="D133" s="183"/>
      <c r="E133" s="183"/>
      <c r="F133" s="22" t="s">
        <v>71</v>
      </c>
      <c r="G133" s="17" t="s">
        <v>6418</v>
      </c>
      <c r="H133" s="17"/>
      <c r="I133" s="23">
        <v>14.12</v>
      </c>
      <c r="J133" s="109"/>
      <c r="K133" s="132"/>
      <c r="L133" s="147">
        <v>14.12</v>
      </c>
      <c r="M133" s="24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16.411208592841199</v>
      </c>
      <c r="T133" s="2">
        <f t="shared" si="5"/>
        <v>16.411208592841199</v>
      </c>
    </row>
    <row r="134" spans="1:20" s="2" customFormat="1" ht="22.5" x14ac:dyDescent="0.25">
      <c r="A134" s="20"/>
      <c r="B134" s="21" t="s">
        <v>41</v>
      </c>
      <c r="C134" s="183" t="s">
        <v>42</v>
      </c>
      <c r="D134" s="183"/>
      <c r="E134" s="183"/>
      <c r="F134" s="22" t="s">
        <v>21</v>
      </c>
      <c r="G134" s="17" t="s">
        <v>6419</v>
      </c>
      <c r="H134" s="17"/>
      <c r="I134" s="23">
        <v>802.15</v>
      </c>
      <c r="J134" s="109"/>
      <c r="K134" s="132"/>
      <c r="L134" s="147">
        <v>802.15</v>
      </c>
      <c r="M134" s="24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932.31239183764603</v>
      </c>
      <c r="T134" s="2">
        <f t="shared" si="5"/>
        <v>932.31239183764603</v>
      </c>
    </row>
    <row r="135" spans="1:20" s="2" customFormat="1" ht="22.5" x14ac:dyDescent="0.25">
      <c r="A135" s="20"/>
      <c r="B135" s="21" t="s">
        <v>778</v>
      </c>
      <c r="C135" s="183" t="s">
        <v>24</v>
      </c>
      <c r="D135" s="183"/>
      <c r="E135" s="183"/>
      <c r="F135" s="22" t="s">
        <v>71</v>
      </c>
      <c r="G135" s="17" t="s">
        <v>6420</v>
      </c>
      <c r="H135" s="17"/>
      <c r="I135" s="23">
        <v>501.7</v>
      </c>
      <c r="J135" s="109"/>
      <c r="K135" s="132"/>
      <c r="L135" s="147">
        <v>501.7</v>
      </c>
      <c r="M135" s="24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583.10930248076704</v>
      </c>
      <c r="T135" s="2">
        <f t="shared" si="5"/>
        <v>583.10930248076704</v>
      </c>
    </row>
    <row r="136" spans="1:20" s="2" customFormat="1" ht="22.5" x14ac:dyDescent="0.25">
      <c r="A136" s="20"/>
      <c r="B136" s="21" t="s">
        <v>965</v>
      </c>
      <c r="C136" s="183" t="s">
        <v>966</v>
      </c>
      <c r="D136" s="183"/>
      <c r="E136" s="183"/>
      <c r="F136" s="22" t="s">
        <v>21</v>
      </c>
      <c r="G136" s="17" t="s">
        <v>6421</v>
      </c>
      <c r="H136" s="17"/>
      <c r="I136" s="23">
        <v>2735.54</v>
      </c>
      <c r="J136" s="109"/>
      <c r="K136" s="132"/>
      <c r="L136" s="147">
        <v>2735.54</v>
      </c>
      <c r="M136" s="24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3179.4275888145098</v>
      </c>
      <c r="T136" s="2">
        <f t="shared" si="5"/>
        <v>3179.4275888145098</v>
      </c>
    </row>
    <row r="137" spans="1:20" s="2" customFormat="1" ht="22.5" x14ac:dyDescent="0.25">
      <c r="A137" s="20"/>
      <c r="B137" s="21" t="s">
        <v>968</v>
      </c>
      <c r="C137" s="183" t="s">
        <v>969</v>
      </c>
      <c r="D137" s="183"/>
      <c r="E137" s="183"/>
      <c r="F137" s="22" t="s">
        <v>21</v>
      </c>
      <c r="G137" s="17" t="s">
        <v>6422</v>
      </c>
      <c r="H137" s="17"/>
      <c r="I137" s="23">
        <v>724.22</v>
      </c>
      <c r="J137" s="109"/>
      <c r="K137" s="132"/>
      <c r="L137" s="147">
        <v>724.22</v>
      </c>
      <c r="M137" s="24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841.73693251469194</v>
      </c>
      <c r="T137" s="2">
        <f t="shared" si="5"/>
        <v>841.73693251469194</v>
      </c>
    </row>
    <row r="138" spans="1:20" s="2" customFormat="1" ht="22.5" x14ac:dyDescent="0.25">
      <c r="A138" s="25" t="s">
        <v>344</v>
      </c>
      <c r="B138" s="26" t="s">
        <v>815</v>
      </c>
      <c r="C138" s="186" t="s">
        <v>816</v>
      </c>
      <c r="D138" s="186"/>
      <c r="E138" s="186"/>
      <c r="F138" s="27" t="s">
        <v>817</v>
      </c>
      <c r="G138" s="28" t="s">
        <v>347</v>
      </c>
      <c r="H138" s="28"/>
      <c r="I138" s="29">
        <v>0</v>
      </c>
      <c r="J138" s="110"/>
      <c r="K138" s="133"/>
      <c r="L138" s="148">
        <v>0</v>
      </c>
      <c r="M138" s="30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:20" s="2" customFormat="1" ht="22.5" x14ac:dyDescent="0.25">
      <c r="A139" s="25" t="s">
        <v>76</v>
      </c>
      <c r="B139" s="26" t="s">
        <v>818</v>
      </c>
      <c r="C139" s="186" t="s">
        <v>819</v>
      </c>
      <c r="D139" s="186"/>
      <c r="E139" s="186"/>
      <c r="F139" s="27" t="s">
        <v>817</v>
      </c>
      <c r="G139" s="28" t="s">
        <v>6423</v>
      </c>
      <c r="H139" s="28"/>
      <c r="I139" s="29">
        <v>0</v>
      </c>
      <c r="J139" s="110"/>
      <c r="K139" s="133"/>
      <c r="L139" s="148">
        <v>0</v>
      </c>
      <c r="M139" s="30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:20" s="2" customFormat="1" ht="22.5" x14ac:dyDescent="0.25">
      <c r="A140" s="25" t="s">
        <v>344</v>
      </c>
      <c r="B140" s="26" t="s">
        <v>821</v>
      </c>
      <c r="C140" s="186" t="s">
        <v>822</v>
      </c>
      <c r="D140" s="186"/>
      <c r="E140" s="186"/>
      <c r="F140" s="27" t="s">
        <v>79</v>
      </c>
      <c r="G140" s="28" t="s">
        <v>347</v>
      </c>
      <c r="H140" s="28"/>
      <c r="I140" s="29">
        <v>0</v>
      </c>
      <c r="J140" s="110"/>
      <c r="K140" s="133"/>
      <c r="L140" s="148">
        <v>0</v>
      </c>
      <c r="M140" s="30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:20" s="2" customFormat="1" ht="22.5" x14ac:dyDescent="0.25">
      <c r="A141" s="25" t="s">
        <v>344</v>
      </c>
      <c r="B141" s="26" t="s">
        <v>366</v>
      </c>
      <c r="C141" s="186" t="s">
        <v>367</v>
      </c>
      <c r="D141" s="186"/>
      <c r="E141" s="186"/>
      <c r="F141" s="27" t="s">
        <v>21</v>
      </c>
      <c r="G141" s="28" t="s">
        <v>347</v>
      </c>
      <c r="H141" s="28"/>
      <c r="I141" s="29">
        <v>0</v>
      </c>
      <c r="J141" s="110"/>
      <c r="K141" s="133"/>
      <c r="L141" s="148">
        <v>0</v>
      </c>
      <c r="M141" s="30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:20" s="2" customFormat="1" ht="22.5" x14ac:dyDescent="0.25">
      <c r="A142" s="25" t="s">
        <v>344</v>
      </c>
      <c r="B142" s="26" t="s">
        <v>823</v>
      </c>
      <c r="C142" s="186" t="s">
        <v>824</v>
      </c>
      <c r="D142" s="186"/>
      <c r="E142" s="186"/>
      <c r="F142" s="27" t="s">
        <v>79</v>
      </c>
      <c r="G142" s="28" t="s">
        <v>347</v>
      </c>
      <c r="H142" s="28"/>
      <c r="I142" s="29">
        <v>0</v>
      </c>
      <c r="J142" s="110"/>
      <c r="K142" s="133"/>
      <c r="L142" s="148">
        <v>0</v>
      </c>
      <c r="M142" s="3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:20" s="2" customFormat="1" ht="22.5" x14ac:dyDescent="0.25">
      <c r="A143" s="25" t="s">
        <v>344</v>
      </c>
      <c r="B143" s="26" t="s">
        <v>825</v>
      </c>
      <c r="C143" s="186" t="s">
        <v>826</v>
      </c>
      <c r="D143" s="186"/>
      <c r="E143" s="186"/>
      <c r="F143" s="27" t="s">
        <v>79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45" x14ac:dyDescent="0.25">
      <c r="A144" s="10" t="s">
        <v>188</v>
      </c>
      <c r="B144" s="11" t="s">
        <v>6404</v>
      </c>
      <c r="C144" s="182" t="s">
        <v>6424</v>
      </c>
      <c r="D144" s="182"/>
      <c r="E144" s="182"/>
      <c r="F144" s="10" t="s">
        <v>165</v>
      </c>
      <c r="G144" s="12">
        <v>208</v>
      </c>
      <c r="H144" s="12"/>
      <c r="I144" s="13">
        <v>8597257.2599999998</v>
      </c>
      <c r="J144" s="72"/>
      <c r="K144" s="131"/>
      <c r="L144" s="72">
        <v>8597257.2599999998</v>
      </c>
      <c r="M144" s="13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9992307.5226755198</v>
      </c>
      <c r="T144" s="2">
        <f t="shared" si="5"/>
        <v>9992307.5226755198</v>
      </c>
    </row>
    <row r="145" spans="1:20" s="2" customFormat="1" ht="45" x14ac:dyDescent="0.25">
      <c r="A145" s="10" t="s">
        <v>1017</v>
      </c>
      <c r="B145" s="11" t="s">
        <v>6404</v>
      </c>
      <c r="C145" s="182" t="s">
        <v>6425</v>
      </c>
      <c r="D145" s="182"/>
      <c r="E145" s="182"/>
      <c r="F145" s="10" t="s">
        <v>165</v>
      </c>
      <c r="G145" s="12">
        <v>80</v>
      </c>
      <c r="H145" s="12"/>
      <c r="I145" s="13">
        <v>2593316.67</v>
      </c>
      <c r="J145" s="72"/>
      <c r="K145" s="131"/>
      <c r="L145" s="72">
        <v>2593316.67</v>
      </c>
      <c r="M145" s="13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3014126.1203018599</v>
      </c>
      <c r="T145" s="2">
        <f t="shared" si="5"/>
        <v>3014126.1203018599</v>
      </c>
    </row>
    <row r="146" spans="1:20" s="2" customFormat="1" ht="45" x14ac:dyDescent="0.25">
      <c r="A146" s="10" t="s">
        <v>198</v>
      </c>
      <c r="B146" s="11" t="s">
        <v>6426</v>
      </c>
      <c r="C146" s="182" t="s">
        <v>6427</v>
      </c>
      <c r="D146" s="182"/>
      <c r="E146" s="182"/>
      <c r="F146" s="10" t="s">
        <v>35</v>
      </c>
      <c r="G146" s="12">
        <v>4</v>
      </c>
      <c r="H146" s="12"/>
      <c r="I146" s="13">
        <v>75429.990000000005</v>
      </c>
      <c r="J146" s="72"/>
      <c r="K146" s="131"/>
      <c r="L146" s="72">
        <v>75429.990000000005</v>
      </c>
      <c r="M146" s="13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87669.7804565103</v>
      </c>
      <c r="T146" s="2">
        <f t="shared" si="5"/>
        <v>87669.7804565103</v>
      </c>
    </row>
    <row r="147" spans="1:20" s="2" customFormat="1" ht="56.25" x14ac:dyDescent="0.25">
      <c r="A147" s="10" t="s">
        <v>201</v>
      </c>
      <c r="B147" s="11" t="s">
        <v>6428</v>
      </c>
      <c r="C147" s="182" t="s">
        <v>6429</v>
      </c>
      <c r="D147" s="182"/>
      <c r="E147" s="182"/>
      <c r="F147" s="10" t="s">
        <v>35</v>
      </c>
      <c r="G147" s="12">
        <v>8</v>
      </c>
      <c r="H147" s="12"/>
      <c r="I147" s="13">
        <v>63911.49</v>
      </c>
      <c r="J147" s="72"/>
      <c r="K147" s="131"/>
      <c r="L147" s="72">
        <v>63911.49</v>
      </c>
      <c r="M147" s="1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74282.209197541393</v>
      </c>
      <c r="T147" s="2">
        <f t="shared" si="5"/>
        <v>74282.209197541393</v>
      </c>
    </row>
    <row r="148" spans="1:20" s="2" customFormat="1" ht="56.25" x14ac:dyDescent="0.25">
      <c r="A148" s="10" t="s">
        <v>1055</v>
      </c>
      <c r="B148" s="11" t="s">
        <v>6430</v>
      </c>
      <c r="C148" s="182" t="s">
        <v>6431</v>
      </c>
      <c r="D148" s="182"/>
      <c r="E148" s="182"/>
      <c r="F148" s="10" t="s">
        <v>35</v>
      </c>
      <c r="G148" s="12">
        <v>5</v>
      </c>
      <c r="H148" s="12"/>
      <c r="I148" s="13">
        <v>55256</v>
      </c>
      <c r="J148" s="72"/>
      <c r="K148" s="131"/>
      <c r="L148" s="72">
        <v>55256</v>
      </c>
      <c r="M148" s="13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64222.219688812504</v>
      </c>
      <c r="T148" s="2">
        <f t="shared" si="5"/>
        <v>64222.219688812504</v>
      </c>
    </row>
    <row r="149" spans="1:20" s="2" customFormat="1" ht="56.25" x14ac:dyDescent="0.25">
      <c r="A149" s="10" t="s">
        <v>213</v>
      </c>
      <c r="B149" s="11" t="s">
        <v>2551</v>
      </c>
      <c r="C149" s="182" t="s">
        <v>2552</v>
      </c>
      <c r="D149" s="182"/>
      <c r="E149" s="182"/>
      <c r="F149" s="10" t="s">
        <v>808</v>
      </c>
      <c r="G149" s="36">
        <v>7.5999999999999998E-2</v>
      </c>
      <c r="H149" s="36"/>
      <c r="I149" s="13">
        <v>5548.7</v>
      </c>
      <c r="J149" s="72"/>
      <c r="K149" s="131"/>
      <c r="L149" s="72">
        <v>982.86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6449.0703342137303</v>
      </c>
      <c r="T149" s="2">
        <f t="shared" si="5"/>
        <v>1142.34564288668</v>
      </c>
    </row>
    <row r="150" spans="1:20" s="2" customFormat="1" ht="15" x14ac:dyDescent="0.25">
      <c r="A150" s="14"/>
      <c r="B150" s="15"/>
      <c r="C150" s="15"/>
      <c r="D150" s="15"/>
      <c r="E150" s="16" t="s">
        <v>18</v>
      </c>
      <c r="F150" s="16"/>
      <c r="G150" s="17"/>
      <c r="H150" s="17"/>
      <c r="I150" s="18">
        <v>14127.82</v>
      </c>
      <c r="J150" s="114"/>
      <c r="K150" s="138"/>
      <c r="L150" s="151"/>
      <c r="M150" s="19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16420.2975199797</v>
      </c>
      <c r="T150" s="2">
        <f t="shared" si="5"/>
        <v>0</v>
      </c>
    </row>
    <row r="151" spans="1:20" s="2" customFormat="1" ht="22.5" x14ac:dyDescent="0.25">
      <c r="A151" s="20"/>
      <c r="B151" s="21" t="s">
        <v>69</v>
      </c>
      <c r="C151" s="183" t="s">
        <v>70</v>
      </c>
      <c r="D151" s="183"/>
      <c r="E151" s="183"/>
      <c r="F151" s="22" t="s">
        <v>71</v>
      </c>
      <c r="G151" s="17" t="s">
        <v>6432</v>
      </c>
      <c r="H151" s="17"/>
      <c r="I151" s="23">
        <v>0</v>
      </c>
      <c r="J151" s="109"/>
      <c r="K151" s="132"/>
      <c r="L151" s="147">
        <v>0</v>
      </c>
      <c r="M151" s="24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:20" s="2" customFormat="1" ht="22.5" x14ac:dyDescent="0.25">
      <c r="A152" s="20"/>
      <c r="B152" s="21" t="s">
        <v>41</v>
      </c>
      <c r="C152" s="183" t="s">
        <v>42</v>
      </c>
      <c r="D152" s="183"/>
      <c r="E152" s="183"/>
      <c r="F152" s="22" t="s">
        <v>21</v>
      </c>
      <c r="G152" s="17" t="s">
        <v>6433</v>
      </c>
      <c r="H152" s="17"/>
      <c r="I152" s="23">
        <v>35.25</v>
      </c>
      <c r="J152" s="109"/>
      <c r="K152" s="132"/>
      <c r="L152" s="147">
        <v>35.25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40.969908137227499</v>
      </c>
      <c r="T152" s="2">
        <f t="shared" si="5"/>
        <v>40.969908137227499</v>
      </c>
    </row>
    <row r="153" spans="1:20" s="2" customFormat="1" ht="22.5" x14ac:dyDescent="0.25">
      <c r="A153" s="20"/>
      <c r="B153" s="21" t="s">
        <v>778</v>
      </c>
      <c r="C153" s="183" t="s">
        <v>24</v>
      </c>
      <c r="D153" s="183"/>
      <c r="E153" s="183"/>
      <c r="F153" s="22" t="s">
        <v>71</v>
      </c>
      <c r="G153" s="17" t="s">
        <v>6434</v>
      </c>
      <c r="H153" s="17"/>
      <c r="I153" s="23">
        <v>9.3800000000000008</v>
      </c>
      <c r="J153" s="109"/>
      <c r="K153" s="132"/>
      <c r="L153" s="147">
        <v>9.3800000000000008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10.9020634986438</v>
      </c>
      <c r="T153" s="2">
        <f t="shared" si="5"/>
        <v>10.9020634986438</v>
      </c>
    </row>
    <row r="154" spans="1:20" s="2" customFormat="1" ht="22.5" x14ac:dyDescent="0.25">
      <c r="A154" s="20"/>
      <c r="B154" s="21" t="s">
        <v>968</v>
      </c>
      <c r="C154" s="183" t="s">
        <v>969</v>
      </c>
      <c r="D154" s="183"/>
      <c r="E154" s="183"/>
      <c r="F154" s="22" t="s">
        <v>21</v>
      </c>
      <c r="G154" s="17" t="s">
        <v>6435</v>
      </c>
      <c r="H154" s="17"/>
      <c r="I154" s="23">
        <v>68.39</v>
      </c>
      <c r="J154" s="109"/>
      <c r="K154" s="132"/>
      <c r="L154" s="147">
        <v>68.39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79.4874331207089</v>
      </c>
      <c r="T154" s="2">
        <f t="shared" si="5"/>
        <v>79.4874331207089</v>
      </c>
    </row>
    <row r="155" spans="1:20" s="2" customFormat="1" ht="22.5" x14ac:dyDescent="0.25">
      <c r="A155" s="25" t="s">
        <v>344</v>
      </c>
      <c r="B155" s="26" t="s">
        <v>815</v>
      </c>
      <c r="C155" s="186" t="s">
        <v>816</v>
      </c>
      <c r="D155" s="186"/>
      <c r="E155" s="186"/>
      <c r="F155" s="27" t="s">
        <v>817</v>
      </c>
      <c r="G155" s="28" t="s">
        <v>347</v>
      </c>
      <c r="H155" s="28"/>
      <c r="I155" s="29">
        <v>0</v>
      </c>
      <c r="J155" s="110"/>
      <c r="K155" s="133"/>
      <c r="L155" s="148">
        <v>0</v>
      </c>
      <c r="M155" s="30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:20" s="2" customFormat="1" ht="22.5" x14ac:dyDescent="0.25">
      <c r="A156" s="25" t="s">
        <v>76</v>
      </c>
      <c r="B156" s="26" t="s">
        <v>818</v>
      </c>
      <c r="C156" s="186" t="s">
        <v>819</v>
      </c>
      <c r="D156" s="186"/>
      <c r="E156" s="186"/>
      <c r="F156" s="27" t="s">
        <v>817</v>
      </c>
      <c r="G156" s="28" t="s">
        <v>6436</v>
      </c>
      <c r="H156" s="28"/>
      <c r="I156" s="29">
        <v>0</v>
      </c>
      <c r="J156" s="110"/>
      <c r="K156" s="133"/>
      <c r="L156" s="148">
        <v>0</v>
      </c>
      <c r="M156" s="30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:20" s="2" customFormat="1" ht="22.5" x14ac:dyDescent="0.25">
      <c r="A157" s="25" t="s">
        <v>344</v>
      </c>
      <c r="B157" s="26" t="s">
        <v>821</v>
      </c>
      <c r="C157" s="186" t="s">
        <v>822</v>
      </c>
      <c r="D157" s="186"/>
      <c r="E157" s="186"/>
      <c r="F157" s="27" t="s">
        <v>79</v>
      </c>
      <c r="G157" s="28" t="s">
        <v>347</v>
      </c>
      <c r="H157" s="28"/>
      <c r="I157" s="29">
        <v>0</v>
      </c>
      <c r="J157" s="110"/>
      <c r="K157" s="133"/>
      <c r="L157" s="148">
        <v>0</v>
      </c>
      <c r="M157" s="30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:20" s="2" customFormat="1" ht="22.5" x14ac:dyDescent="0.25">
      <c r="A158" s="25" t="s">
        <v>344</v>
      </c>
      <c r="B158" s="26" t="s">
        <v>366</v>
      </c>
      <c r="C158" s="186" t="s">
        <v>367</v>
      </c>
      <c r="D158" s="186"/>
      <c r="E158" s="186"/>
      <c r="F158" s="27" t="s">
        <v>21</v>
      </c>
      <c r="G158" s="28" t="s">
        <v>347</v>
      </c>
      <c r="H158" s="28"/>
      <c r="I158" s="29">
        <v>0</v>
      </c>
      <c r="J158" s="110"/>
      <c r="K158" s="133"/>
      <c r="L158" s="148">
        <v>0</v>
      </c>
      <c r="M158" s="30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:20" s="2" customFormat="1" ht="22.5" x14ac:dyDescent="0.25">
      <c r="A159" s="25" t="s">
        <v>344</v>
      </c>
      <c r="B159" s="26" t="s">
        <v>825</v>
      </c>
      <c r="C159" s="186" t="s">
        <v>826</v>
      </c>
      <c r="D159" s="186"/>
      <c r="E159" s="186"/>
      <c r="F159" s="27" t="s">
        <v>79</v>
      </c>
      <c r="G159" s="28" t="s">
        <v>347</v>
      </c>
      <c r="H159" s="28"/>
      <c r="I159" s="29">
        <v>0</v>
      </c>
      <c r="J159" s="110"/>
      <c r="K159" s="133"/>
      <c r="L159" s="148">
        <v>0</v>
      </c>
      <c r="M159" s="30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:20" s="2" customFormat="1" ht="45" x14ac:dyDescent="0.25">
      <c r="A160" s="10" t="s">
        <v>222</v>
      </c>
      <c r="B160" s="11" t="s">
        <v>6437</v>
      </c>
      <c r="C160" s="182" t="s">
        <v>6438</v>
      </c>
      <c r="D160" s="182"/>
      <c r="E160" s="182"/>
      <c r="F160" s="10" t="s">
        <v>165</v>
      </c>
      <c r="G160" s="12">
        <v>4</v>
      </c>
      <c r="H160" s="12"/>
      <c r="I160" s="13">
        <v>342295.51</v>
      </c>
      <c r="J160" s="72"/>
      <c r="K160" s="131"/>
      <c r="L160" s="72">
        <v>342295.51</v>
      </c>
      <c r="M160" s="13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397838.74043930299</v>
      </c>
      <c r="T160" s="2">
        <f t="shared" si="5"/>
        <v>397838.74043930299</v>
      </c>
    </row>
    <row r="161" spans="1:20" s="2" customFormat="1" ht="15" x14ac:dyDescent="0.25">
      <c r="A161" s="10" t="s">
        <v>225</v>
      </c>
      <c r="B161" s="11" t="s">
        <v>834</v>
      </c>
      <c r="C161" s="182" t="s">
        <v>835</v>
      </c>
      <c r="D161" s="182"/>
      <c r="E161" s="182"/>
      <c r="F161" s="10" t="s">
        <v>71</v>
      </c>
      <c r="G161" s="36">
        <v>0.371</v>
      </c>
      <c r="H161" s="36"/>
      <c r="I161" s="13">
        <v>36936.07</v>
      </c>
      <c r="J161" s="72"/>
      <c r="K161" s="131"/>
      <c r="L161" s="72">
        <v>36936.07</v>
      </c>
      <c r="M161" s="13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42929.571485112203</v>
      </c>
      <c r="T161" s="2">
        <f t="shared" si="5"/>
        <v>42929.571485112203</v>
      </c>
    </row>
    <row r="162" spans="1:20" s="2" customFormat="1" ht="33.75" x14ac:dyDescent="0.25">
      <c r="A162" s="10" t="s">
        <v>229</v>
      </c>
      <c r="B162" s="11" t="s">
        <v>6439</v>
      </c>
      <c r="C162" s="182" t="s">
        <v>6440</v>
      </c>
      <c r="D162" s="182"/>
      <c r="E162" s="182"/>
      <c r="F162" s="10" t="s">
        <v>353</v>
      </c>
      <c r="G162" s="32">
        <v>0.5</v>
      </c>
      <c r="H162" s="32"/>
      <c r="I162" s="13">
        <v>70480.09</v>
      </c>
      <c r="J162" s="72"/>
      <c r="K162" s="131"/>
      <c r="L162" s="72">
        <v>305.87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81916.675540525597</v>
      </c>
      <c r="T162" s="2">
        <f t="shared" si="5"/>
        <v>355.50257594138401</v>
      </c>
    </row>
    <row r="163" spans="1:20" s="2" customFormat="1" ht="15" x14ac:dyDescent="0.25">
      <c r="A163" s="14"/>
      <c r="B163" s="15"/>
      <c r="C163" s="15"/>
      <c r="D163" s="15"/>
      <c r="E163" s="16" t="s">
        <v>18</v>
      </c>
      <c r="F163" s="16"/>
      <c r="G163" s="17"/>
      <c r="H163" s="17"/>
      <c r="I163" s="18">
        <v>196609.69</v>
      </c>
      <c r="J163" s="114"/>
      <c r="K163" s="138"/>
      <c r="L163" s="151"/>
      <c r="M163" s="19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228512.93441670301</v>
      </c>
      <c r="T163" s="2">
        <f t="shared" si="5"/>
        <v>0</v>
      </c>
    </row>
    <row r="164" spans="1:20" s="2" customFormat="1" ht="22.5" x14ac:dyDescent="0.25">
      <c r="A164" s="20"/>
      <c r="B164" s="21" t="s">
        <v>1190</v>
      </c>
      <c r="C164" s="183" t="s">
        <v>1191</v>
      </c>
      <c r="D164" s="183"/>
      <c r="E164" s="183"/>
      <c r="F164" s="22" t="s">
        <v>71</v>
      </c>
      <c r="G164" s="17" t="s">
        <v>6441</v>
      </c>
      <c r="H164" s="17"/>
      <c r="I164" s="23">
        <v>8.27</v>
      </c>
      <c r="J164" s="109"/>
      <c r="K164" s="132"/>
      <c r="L164" s="147">
        <v>8.27</v>
      </c>
      <c r="M164" s="24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9.6119472424076999</v>
      </c>
      <c r="T164" s="2">
        <f t="shared" si="5"/>
        <v>9.6119472424076999</v>
      </c>
    </row>
    <row r="165" spans="1:20" s="2" customFormat="1" ht="22.5" x14ac:dyDescent="0.25">
      <c r="A165" s="20"/>
      <c r="B165" s="21" t="s">
        <v>1193</v>
      </c>
      <c r="C165" s="183" t="s">
        <v>1194</v>
      </c>
      <c r="D165" s="183"/>
      <c r="E165" s="183"/>
      <c r="F165" s="22" t="s">
        <v>21</v>
      </c>
      <c r="G165" s="17" t="s">
        <v>6442</v>
      </c>
      <c r="H165" s="17"/>
      <c r="I165" s="23">
        <v>4.93</v>
      </c>
      <c r="J165" s="109"/>
      <c r="K165" s="132"/>
      <c r="L165" s="147">
        <v>4.93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5.7299758047243001</v>
      </c>
      <c r="T165" s="2">
        <f t="shared" si="5"/>
        <v>5.7299758047243001</v>
      </c>
    </row>
    <row r="166" spans="1:20" s="2" customFormat="1" ht="22.5" x14ac:dyDescent="0.25">
      <c r="A166" s="20"/>
      <c r="B166" s="21" t="s">
        <v>1196</v>
      </c>
      <c r="C166" s="183" t="s">
        <v>1197</v>
      </c>
      <c r="D166" s="183"/>
      <c r="E166" s="183"/>
      <c r="F166" s="22" t="s">
        <v>135</v>
      </c>
      <c r="G166" s="17" t="s">
        <v>6443</v>
      </c>
      <c r="H166" s="17"/>
      <c r="I166" s="23">
        <v>13.65</v>
      </c>
      <c r="J166" s="109"/>
      <c r="K166" s="132"/>
      <c r="L166" s="147">
        <v>13.65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15.8649431510115</v>
      </c>
      <c r="T166" s="2">
        <f t="shared" si="5"/>
        <v>15.8649431510115</v>
      </c>
    </row>
    <row r="167" spans="1:20" s="2" customFormat="1" ht="22.5" x14ac:dyDescent="0.25">
      <c r="A167" s="20"/>
      <c r="B167" s="21" t="s">
        <v>1199</v>
      </c>
      <c r="C167" s="183" t="s">
        <v>1200</v>
      </c>
      <c r="D167" s="183"/>
      <c r="E167" s="183"/>
      <c r="F167" s="22" t="s">
        <v>21</v>
      </c>
      <c r="G167" s="17" t="s">
        <v>6444</v>
      </c>
      <c r="H167" s="17"/>
      <c r="I167" s="23">
        <v>6.13</v>
      </c>
      <c r="J167" s="109"/>
      <c r="K167" s="132"/>
      <c r="L167" s="147">
        <v>6.13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7.1246960817362996</v>
      </c>
      <c r="T167" s="2">
        <f t="shared" si="5"/>
        <v>7.1246960817362996</v>
      </c>
    </row>
    <row r="168" spans="1:20" s="2" customFormat="1" ht="22.5" x14ac:dyDescent="0.25">
      <c r="A168" s="25" t="s">
        <v>344</v>
      </c>
      <c r="B168" s="26" t="s">
        <v>364</v>
      </c>
      <c r="C168" s="186" t="s">
        <v>365</v>
      </c>
      <c r="D168" s="186"/>
      <c r="E168" s="186"/>
      <c r="F168" s="27" t="s">
        <v>79</v>
      </c>
      <c r="G168" s="28" t="s">
        <v>347</v>
      </c>
      <c r="H168" s="28"/>
      <c r="I168" s="29">
        <v>0</v>
      </c>
      <c r="J168" s="110"/>
      <c r="K168" s="133"/>
      <c r="L168" s="148">
        <v>0</v>
      </c>
      <c r="M168" s="30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:20" s="2" customFormat="1" ht="22.5" x14ac:dyDescent="0.25">
      <c r="A169" s="20"/>
      <c r="B169" s="21" t="s">
        <v>1202</v>
      </c>
      <c r="C169" s="183" t="s">
        <v>1203</v>
      </c>
      <c r="D169" s="183"/>
      <c r="E169" s="183"/>
      <c r="F169" s="22" t="s">
        <v>21</v>
      </c>
      <c r="G169" s="17" t="s">
        <v>6442</v>
      </c>
      <c r="H169" s="17"/>
      <c r="I169" s="23">
        <v>1.32</v>
      </c>
      <c r="J169" s="109"/>
      <c r="K169" s="132"/>
      <c r="L169" s="147">
        <v>1.32</v>
      </c>
      <c r="M169" s="24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1.5341923047132</v>
      </c>
      <c r="T169" s="2">
        <f t="shared" si="5"/>
        <v>1.5341923047132</v>
      </c>
    </row>
    <row r="170" spans="1:20" s="2" customFormat="1" ht="22.5" x14ac:dyDescent="0.25">
      <c r="A170" s="25" t="s">
        <v>344</v>
      </c>
      <c r="B170" s="26" t="s">
        <v>366</v>
      </c>
      <c r="C170" s="186" t="s">
        <v>367</v>
      </c>
      <c r="D170" s="186"/>
      <c r="E170" s="186"/>
      <c r="F170" s="27" t="s">
        <v>21</v>
      </c>
      <c r="G170" s="28" t="s">
        <v>347</v>
      </c>
      <c r="H170" s="28"/>
      <c r="I170" s="29">
        <v>0</v>
      </c>
      <c r="J170" s="110"/>
      <c r="K170" s="133"/>
      <c r="L170" s="148">
        <v>0</v>
      </c>
      <c r="M170" s="30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:20" s="2" customFormat="1" ht="22.5" x14ac:dyDescent="0.25">
      <c r="A171" s="25" t="s">
        <v>344</v>
      </c>
      <c r="B171" s="26" t="s">
        <v>1205</v>
      </c>
      <c r="C171" s="186" t="s">
        <v>1206</v>
      </c>
      <c r="D171" s="186"/>
      <c r="E171" s="186"/>
      <c r="F171" s="27" t="s">
        <v>79</v>
      </c>
      <c r="G171" s="28" t="s">
        <v>347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0"/>
      <c r="B172" s="21" t="s">
        <v>368</v>
      </c>
      <c r="C172" s="183" t="s">
        <v>369</v>
      </c>
      <c r="D172" s="183"/>
      <c r="E172" s="183"/>
      <c r="F172" s="22" t="s">
        <v>21</v>
      </c>
      <c r="G172" s="17" t="s">
        <v>6445</v>
      </c>
      <c r="H172" s="17"/>
      <c r="I172" s="23">
        <v>0</v>
      </c>
      <c r="J172" s="109"/>
      <c r="K172" s="132"/>
      <c r="L172" s="147">
        <v>0</v>
      </c>
      <c r="M172" s="24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0"/>
      <c r="B173" s="21" t="s">
        <v>371</v>
      </c>
      <c r="C173" s="183" t="s">
        <v>372</v>
      </c>
      <c r="D173" s="183"/>
      <c r="E173" s="183"/>
      <c r="F173" s="22" t="s">
        <v>282</v>
      </c>
      <c r="G173" s="17" t="s">
        <v>6446</v>
      </c>
      <c r="H173" s="17"/>
      <c r="I173" s="23">
        <v>0.51</v>
      </c>
      <c r="J173" s="109"/>
      <c r="K173" s="132"/>
      <c r="L173" s="147">
        <v>0.51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ref="S173:S221" si="6">I173*N173*O173*P173*Q173*R173</f>
        <v>0.59275611773009995</v>
      </c>
      <c r="T173" s="2">
        <f t="shared" ref="T173:T221" si="7">L173*N173*O173*P173*Q173*R173</f>
        <v>0.59275611773009995</v>
      </c>
    </row>
    <row r="174" spans="1:20" s="2" customFormat="1" ht="15" x14ac:dyDescent="0.25">
      <c r="A174" s="10" t="s">
        <v>231</v>
      </c>
      <c r="B174" s="11" t="s">
        <v>6447</v>
      </c>
      <c r="C174" s="182" t="s">
        <v>6448</v>
      </c>
      <c r="D174" s="182"/>
      <c r="E174" s="182"/>
      <c r="F174" s="10" t="s">
        <v>165</v>
      </c>
      <c r="G174" s="12">
        <v>50</v>
      </c>
      <c r="H174" s="12"/>
      <c r="I174" s="13">
        <v>2359.85</v>
      </c>
      <c r="J174" s="72"/>
      <c r="K174" s="131"/>
      <c r="L174" s="72">
        <v>2359.85</v>
      </c>
      <c r="M174" s="13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2742.7755380889698</v>
      </c>
      <c r="T174" s="2">
        <f t="shared" si="7"/>
        <v>2742.7755380889698</v>
      </c>
    </row>
    <row r="175" spans="1:20" s="2" customFormat="1" ht="56.25" x14ac:dyDescent="0.25">
      <c r="A175" s="10" t="s">
        <v>242</v>
      </c>
      <c r="B175" s="11" t="s">
        <v>841</v>
      </c>
      <c r="C175" s="182" t="s">
        <v>842</v>
      </c>
      <c r="D175" s="182"/>
      <c r="E175" s="182"/>
      <c r="F175" s="10" t="s">
        <v>843</v>
      </c>
      <c r="G175" s="31">
        <v>0.04</v>
      </c>
      <c r="H175" s="31"/>
      <c r="I175" s="13">
        <v>6142.98</v>
      </c>
      <c r="J175" s="72"/>
      <c r="K175" s="131"/>
      <c r="L175" s="72">
        <v>335.02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7139.7823060659803</v>
      </c>
      <c r="T175" s="2">
        <f t="shared" si="7"/>
        <v>389.38265600379998</v>
      </c>
    </row>
    <row r="176" spans="1:20" s="2" customFormat="1" ht="15" x14ac:dyDescent="0.25">
      <c r="A176" s="14"/>
      <c r="B176" s="15"/>
      <c r="C176" s="15"/>
      <c r="D176" s="15"/>
      <c r="E176" s="16" t="s">
        <v>18</v>
      </c>
      <c r="F176" s="16"/>
      <c r="G176" s="17"/>
      <c r="H176" s="17"/>
      <c r="I176" s="18">
        <v>14400.59</v>
      </c>
      <c r="J176" s="114"/>
      <c r="K176" s="138"/>
      <c r="L176" s="151"/>
      <c r="M176" s="19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16737.329061613498</v>
      </c>
      <c r="T176" s="2">
        <f t="shared" si="7"/>
        <v>0</v>
      </c>
    </row>
    <row r="177" spans="1:20" s="2" customFormat="1" ht="22.5" x14ac:dyDescent="0.25">
      <c r="A177" s="20"/>
      <c r="B177" s="21" t="s">
        <v>727</v>
      </c>
      <c r="C177" s="183" t="s">
        <v>728</v>
      </c>
      <c r="D177" s="183"/>
      <c r="E177" s="183"/>
      <c r="F177" s="22" t="s">
        <v>71</v>
      </c>
      <c r="G177" s="17" t="s">
        <v>6449</v>
      </c>
      <c r="H177" s="17"/>
      <c r="I177" s="23">
        <v>27.82</v>
      </c>
      <c r="J177" s="109"/>
      <c r="K177" s="132"/>
      <c r="L177" s="147">
        <v>27.82</v>
      </c>
      <c r="M177" s="24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32.334265088728202</v>
      </c>
      <c r="T177" s="2">
        <f t="shared" si="7"/>
        <v>32.334265088728202</v>
      </c>
    </row>
    <row r="178" spans="1:20" s="2" customFormat="1" ht="22.5" x14ac:dyDescent="0.25">
      <c r="A178" s="20"/>
      <c r="B178" s="21" t="s">
        <v>847</v>
      </c>
      <c r="C178" s="183" t="s">
        <v>848</v>
      </c>
      <c r="D178" s="183"/>
      <c r="E178" s="183"/>
      <c r="F178" s="22" t="s">
        <v>21</v>
      </c>
      <c r="G178" s="17" t="s">
        <v>6450</v>
      </c>
      <c r="H178" s="17"/>
      <c r="I178" s="23">
        <v>3.85</v>
      </c>
      <c r="J178" s="109"/>
      <c r="K178" s="132"/>
      <c r="L178" s="147">
        <v>3.85</v>
      </c>
      <c r="M178" s="24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4.4747275554134998</v>
      </c>
      <c r="T178" s="2">
        <f t="shared" si="7"/>
        <v>4.4747275554134998</v>
      </c>
    </row>
    <row r="179" spans="1:20" s="2" customFormat="1" ht="22.5" x14ac:dyDescent="0.25">
      <c r="A179" s="20"/>
      <c r="B179" s="21" t="s">
        <v>853</v>
      </c>
      <c r="C179" s="183" t="s">
        <v>854</v>
      </c>
      <c r="D179" s="183"/>
      <c r="E179" s="183"/>
      <c r="F179" s="22" t="s">
        <v>71</v>
      </c>
      <c r="G179" s="17" t="s">
        <v>6451</v>
      </c>
      <c r="H179" s="17"/>
      <c r="I179" s="23">
        <v>7.16</v>
      </c>
      <c r="J179" s="109"/>
      <c r="K179" s="132"/>
      <c r="L179" s="147">
        <v>7.16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8.3218309861715998</v>
      </c>
      <c r="T179" s="2">
        <f t="shared" si="7"/>
        <v>8.3218309861715998</v>
      </c>
    </row>
    <row r="180" spans="1:20" s="2" customFormat="1" ht="22.5" x14ac:dyDescent="0.25">
      <c r="A180" s="20"/>
      <c r="B180" s="21" t="s">
        <v>371</v>
      </c>
      <c r="C180" s="183" t="s">
        <v>372</v>
      </c>
      <c r="D180" s="183"/>
      <c r="E180" s="183"/>
      <c r="F180" s="22" t="s">
        <v>282</v>
      </c>
      <c r="G180" s="17" t="s">
        <v>4064</v>
      </c>
      <c r="H180" s="17"/>
      <c r="I180" s="23">
        <v>0</v>
      </c>
      <c r="J180" s="109"/>
      <c r="K180" s="132"/>
      <c r="L180" s="147">
        <v>0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:20" s="2" customFormat="1" ht="45" x14ac:dyDescent="0.25">
      <c r="A181" s="10" t="s">
        <v>245</v>
      </c>
      <c r="B181" s="11" t="s">
        <v>6452</v>
      </c>
      <c r="C181" s="182" t="s">
        <v>6453</v>
      </c>
      <c r="D181" s="182"/>
      <c r="E181" s="182"/>
      <c r="F181" s="10" t="s">
        <v>817</v>
      </c>
      <c r="G181" s="12">
        <v>4</v>
      </c>
      <c r="H181" s="12"/>
      <c r="I181" s="13">
        <v>53089.26</v>
      </c>
      <c r="J181" s="72"/>
      <c r="K181" s="131"/>
      <c r="L181" s="72">
        <v>53089.26</v>
      </c>
      <c r="M181" s="13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61703.889511301699</v>
      </c>
      <c r="T181" s="2">
        <f t="shared" si="7"/>
        <v>61703.889511301699</v>
      </c>
    </row>
    <row r="182" spans="1:20" s="2" customFormat="1" ht="45" x14ac:dyDescent="0.25">
      <c r="A182" s="10" t="s">
        <v>250</v>
      </c>
      <c r="B182" s="11" t="s">
        <v>6454</v>
      </c>
      <c r="C182" s="182" t="s">
        <v>858</v>
      </c>
      <c r="D182" s="182"/>
      <c r="E182" s="182"/>
      <c r="F182" s="10" t="s">
        <v>817</v>
      </c>
      <c r="G182" s="32">
        <v>0.5</v>
      </c>
      <c r="H182" s="32"/>
      <c r="I182" s="13">
        <v>107.08</v>
      </c>
      <c r="J182" s="72"/>
      <c r="K182" s="131"/>
      <c r="L182" s="72">
        <v>107.08</v>
      </c>
      <c r="M182" s="13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124.455539385371</v>
      </c>
      <c r="T182" s="2">
        <f t="shared" si="7"/>
        <v>124.455539385371</v>
      </c>
    </row>
    <row r="183" spans="1:20" s="2" customFormat="1" ht="45" x14ac:dyDescent="0.25">
      <c r="A183" s="10" t="s">
        <v>252</v>
      </c>
      <c r="B183" s="11" t="s">
        <v>6455</v>
      </c>
      <c r="C183" s="182" t="s">
        <v>4228</v>
      </c>
      <c r="D183" s="182"/>
      <c r="E183" s="182"/>
      <c r="F183" s="10" t="s">
        <v>21</v>
      </c>
      <c r="G183" s="32">
        <v>0.6</v>
      </c>
      <c r="H183" s="32"/>
      <c r="I183" s="13">
        <v>35.700000000000003</v>
      </c>
      <c r="J183" s="72"/>
      <c r="K183" s="131"/>
      <c r="L183" s="72">
        <v>35.700000000000003</v>
      </c>
      <c r="M183" s="13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41.492928241107002</v>
      </c>
      <c r="T183" s="2">
        <f t="shared" si="7"/>
        <v>41.492928241107002</v>
      </c>
    </row>
    <row r="184" spans="1:20" s="2" customFormat="1" ht="45" x14ac:dyDescent="0.25">
      <c r="A184" s="10" t="s">
        <v>264</v>
      </c>
      <c r="B184" s="11" t="s">
        <v>6456</v>
      </c>
      <c r="C184" s="182" t="s">
        <v>861</v>
      </c>
      <c r="D184" s="182"/>
      <c r="E184" s="182"/>
      <c r="F184" s="10" t="s">
        <v>21</v>
      </c>
      <c r="G184" s="32">
        <v>0.5</v>
      </c>
      <c r="H184" s="32"/>
      <c r="I184" s="13">
        <v>417.37</v>
      </c>
      <c r="J184" s="72"/>
      <c r="K184" s="131"/>
      <c r="L184" s="72">
        <v>417.37</v>
      </c>
      <c r="M184" s="13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485.09533501374898</v>
      </c>
      <c r="T184" s="2">
        <f t="shared" si="7"/>
        <v>485.09533501374898</v>
      </c>
    </row>
    <row r="185" spans="1:20" s="55" customFormat="1" ht="20.25" customHeight="1" x14ac:dyDescent="0.25">
      <c r="A185" s="184" t="s">
        <v>6535</v>
      </c>
      <c r="B185" s="185"/>
      <c r="C185" s="185"/>
      <c r="D185" s="185"/>
      <c r="E185" s="185"/>
      <c r="F185" s="185"/>
      <c r="G185" s="185"/>
      <c r="H185" s="165"/>
      <c r="I185" s="166"/>
      <c r="J185" s="167"/>
      <c r="K185" s="168"/>
      <c r="L185" s="169"/>
      <c r="M185" s="170"/>
    </row>
    <row r="186" spans="1:20" s="172" customFormat="1" ht="20.25" customHeight="1" thickBot="1" x14ac:dyDescent="0.3">
      <c r="A186" s="174" t="s">
        <v>6546</v>
      </c>
      <c r="B186" s="175"/>
      <c r="C186" s="175"/>
      <c r="D186" s="175"/>
      <c r="E186" s="175"/>
      <c r="F186" s="175"/>
      <c r="G186" s="175"/>
      <c r="H186" s="171"/>
      <c r="I186" s="176"/>
      <c r="J186" s="177"/>
      <c r="K186" s="177"/>
      <c r="L186" s="177"/>
      <c r="M186" s="178"/>
    </row>
    <row r="187" spans="1:20" s="172" customFormat="1" ht="20.25" customHeight="1" thickBot="1" x14ac:dyDescent="0.3">
      <c r="A187" s="174" t="s">
        <v>6547</v>
      </c>
      <c r="B187" s="175"/>
      <c r="C187" s="175"/>
      <c r="D187" s="175"/>
      <c r="E187" s="175"/>
      <c r="F187" s="175"/>
      <c r="G187" s="175"/>
      <c r="H187" s="171"/>
      <c r="I187" s="179"/>
      <c r="J187" s="180"/>
      <c r="K187" s="180"/>
      <c r="L187" s="180"/>
      <c r="M187" s="181"/>
    </row>
    <row r="188" spans="1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ref="S222:S285" si="8">I222*N222*O222*P222*Q222*R222</f>
        <v>0</v>
      </c>
      <c r="T222" s="2">
        <f t="shared" ref="T222:T285" si="9">L222*N222*O222*P222*Q222*R222</f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8"/>
        <v>0</v>
      </c>
      <c r="T223" s="2">
        <f t="shared" si="9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8"/>
        <v>0</v>
      </c>
      <c r="T224" s="2">
        <f t="shared" si="9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8"/>
        <v>0</v>
      </c>
      <c r="T225" s="2">
        <f t="shared" si="9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8"/>
        <v>0</v>
      </c>
      <c r="T226" s="2">
        <f t="shared" si="9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8"/>
        <v>0</v>
      </c>
      <c r="T227" s="2">
        <f t="shared" si="9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8"/>
        <v>0</v>
      </c>
      <c r="T228" s="2">
        <f t="shared" si="9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8"/>
        <v>0</v>
      </c>
      <c r="T229" s="2">
        <f t="shared" si="9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8"/>
        <v>0</v>
      </c>
      <c r="T230" s="2">
        <f t="shared" si="9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8"/>
        <v>0</v>
      </c>
      <c r="T231" s="2">
        <f t="shared" si="9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8"/>
        <v>0</v>
      </c>
      <c r="T232" s="2">
        <f t="shared" si="9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ref="S286:S349" si="10">I286*N286*O286*P286*Q286*R286</f>
        <v>0</v>
      </c>
      <c r="T286" s="2">
        <f t="shared" ref="T286:T349" si="11">L286*N286*O286*P286*Q286*R286</f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10"/>
        <v>0</v>
      </c>
      <c r="T287" s="2">
        <f t="shared" si="11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0</v>
      </c>
      <c r="T288" s="2">
        <f t="shared" si="11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0</v>
      </c>
      <c r="T289" s="2">
        <f t="shared" si="11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0</v>
      </c>
      <c r="T290" s="2">
        <f t="shared" si="11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0</v>
      </c>
      <c r="T291" s="2">
        <f t="shared" si="11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0</v>
      </c>
      <c r="T293" s="2">
        <f t="shared" si="11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0</v>
      </c>
      <c r="T294" s="2">
        <f t="shared" si="11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0</v>
      </c>
      <c r="T295" s="2">
        <f t="shared" si="11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0</v>
      </c>
      <c r="T296" s="2">
        <f t="shared" si="11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ref="S350:S413" si="12">I350*N350*O350*P350*Q350*R350</f>
        <v>0</v>
      </c>
      <c r="T350" s="2">
        <f t="shared" ref="T350:T413" si="13">L350*N350*O350*P350*Q350*R350</f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0</v>
      </c>
      <c r="T351" s="2">
        <f t="shared" si="13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0</v>
      </c>
      <c r="T352" s="2">
        <f t="shared" si="13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0</v>
      </c>
      <c r="T353" s="2">
        <f t="shared" si="13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0</v>
      </c>
      <c r="T354" s="2">
        <f t="shared" si="13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0</v>
      </c>
      <c r="T355" s="2">
        <f t="shared" si="13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0</v>
      </c>
      <c r="T358" s="2">
        <f t="shared" si="13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0</v>
      </c>
      <c r="T359" s="2">
        <f t="shared" si="13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0</v>
      </c>
      <c r="T360" s="2">
        <f t="shared" si="13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ref="S414:S477" si="14">I414*N414*O414*P414*Q414*R414</f>
        <v>0</v>
      </c>
      <c r="T414" s="2">
        <f t="shared" ref="T414:T477" si="15">L414*N414*O414*P414*Q414*R414</f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0</v>
      </c>
      <c r="T417" s="2">
        <f t="shared" si="15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0</v>
      </c>
      <c r="T418" s="2">
        <f t="shared" si="15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0</v>
      </c>
      <c r="T419" s="2">
        <f t="shared" si="15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0</v>
      </c>
      <c r="T420" s="2">
        <f t="shared" si="15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0</v>
      </c>
      <c r="T421" s="2">
        <f t="shared" si="15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0</v>
      </c>
      <c r="T422" s="2">
        <f t="shared" si="15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0</v>
      </c>
      <c r="T423" s="2">
        <f t="shared" si="15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0</v>
      </c>
      <c r="T424" s="2">
        <f t="shared" si="15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ref="S478:S541" si="16">I478*N478*O478*P478*Q478*R478</f>
        <v>0</v>
      </c>
      <c r="T478" s="2">
        <f t="shared" ref="T478:T541" si="17">L478*N478*O478*P478*Q478*R478</f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0</v>
      </c>
      <c r="T479" s="2">
        <f t="shared" si="17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0</v>
      </c>
      <c r="T480" s="2">
        <f t="shared" si="17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0</v>
      </c>
      <c r="T481" s="2">
        <f t="shared" si="17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0</v>
      </c>
      <c r="T482" s="2">
        <f t="shared" si="17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0</v>
      </c>
      <c r="T484" s="2">
        <f t="shared" si="17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0</v>
      </c>
      <c r="T485" s="2">
        <f t="shared" si="17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0</v>
      </c>
      <c r="T486" s="2">
        <f t="shared" si="17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0</v>
      </c>
      <c r="T487" s="2">
        <f t="shared" si="17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0</v>
      </c>
      <c r="T488" s="2">
        <f t="shared" si="17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ref="S542:S605" si="18">I542*N542*O542*P542*Q542*R542</f>
        <v>0</v>
      </c>
      <c r="T542" s="2">
        <f t="shared" ref="T542:T605" si="19">L542*N542*O542*P542*Q542*R542</f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</v>
      </c>
      <c r="T543" s="2">
        <f t="shared" si="19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0</v>
      </c>
      <c r="T544" s="2">
        <f t="shared" si="19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0</v>
      </c>
      <c r="T545" s="2">
        <f t="shared" si="19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</v>
      </c>
      <c r="T546" s="2">
        <f t="shared" si="19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0</v>
      </c>
      <c r="T547" s="2">
        <f t="shared" si="19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8"/>
        <v>0</v>
      </c>
      <c r="T548" s="2">
        <f t="shared" si="19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8"/>
        <v>0</v>
      </c>
      <c r="T549" s="2">
        <f t="shared" si="19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8"/>
        <v>0</v>
      </c>
      <c r="T550" s="2">
        <f t="shared" si="19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8"/>
        <v>0</v>
      </c>
      <c r="T551" s="2">
        <f t="shared" si="19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8"/>
        <v>0</v>
      </c>
      <c r="T552" s="2">
        <f t="shared" si="19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8"/>
        <v>0</v>
      </c>
      <c r="T553" s="2">
        <f t="shared" si="19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8"/>
        <v>0</v>
      </c>
      <c r="T554" s="2">
        <f t="shared" si="19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8"/>
        <v>0</v>
      </c>
      <c r="T555" s="2">
        <f t="shared" si="19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ref="S606:S620" si="20">I606*N606*O606*P606*Q606*R606</f>
        <v>0</v>
      </c>
      <c r="T606" s="2">
        <f t="shared" ref="T606:T620" si="21">L606*N606*O606*P606*Q606*R606</f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20"/>
        <v>0</v>
      </c>
      <c r="T607" s="2">
        <f t="shared" si="21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20"/>
        <v>0</v>
      </c>
      <c r="T608" s="2">
        <f t="shared" si="21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20"/>
        <v>0</v>
      </c>
      <c r="T609" s="2">
        <f t="shared" si="21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20"/>
        <v>0</v>
      </c>
      <c r="T610" s="2">
        <f t="shared" si="21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20"/>
        <v>0</v>
      </c>
      <c r="T611" s="2">
        <f t="shared" si="21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20"/>
        <v>0</v>
      </c>
      <c r="T612" s="2">
        <f t="shared" si="21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20"/>
        <v>0</v>
      </c>
      <c r="T613" s="2">
        <f t="shared" si="21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20"/>
        <v>0</v>
      </c>
      <c r="T614" s="2">
        <f t="shared" si="21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20"/>
        <v>0</v>
      </c>
      <c r="T615" s="2">
        <f t="shared" si="21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20"/>
        <v>0</v>
      </c>
      <c r="T616" s="2">
        <f t="shared" si="21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20"/>
        <v>0</v>
      </c>
      <c r="T617" s="2">
        <f t="shared" si="21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20"/>
        <v>0</v>
      </c>
      <c r="T618" s="2">
        <f t="shared" si="21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20"/>
        <v>0</v>
      </c>
      <c r="T619" s="2">
        <f t="shared" si="21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</sheetData>
  <autoFilter ref="A12:T620" xr:uid="{00000000-0001-0000-1B00-000000000000}"/>
  <mergeCells count="168">
    <mergeCell ref="A2:L2"/>
    <mergeCell ref="A3:L3"/>
    <mergeCell ref="A5:L5"/>
    <mergeCell ref="A6:L6"/>
    <mergeCell ref="A7:L7"/>
    <mergeCell ref="C10:E10"/>
    <mergeCell ref="C11:E11"/>
    <mergeCell ref="A13:L13"/>
    <mergeCell ref="C31:E31"/>
    <mergeCell ref="C32:E3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A185:G185"/>
    <mergeCell ref="A186:G186"/>
    <mergeCell ref="A187:G187"/>
    <mergeCell ref="I186:M186"/>
    <mergeCell ref="I187:M187"/>
    <mergeCell ref="C180:E180"/>
    <mergeCell ref="C181:E181"/>
    <mergeCell ref="C182:E182"/>
    <mergeCell ref="C183:E183"/>
    <mergeCell ref="C184:E1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>
    <pageSetUpPr fitToPage="1"/>
  </sheetPr>
  <dimension ref="A1:T641"/>
  <sheetViews>
    <sheetView topLeftCell="A72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6457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6458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6459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6"/>
      <c r="B11" s="57"/>
      <c r="C11" s="58"/>
      <c r="D11" s="59"/>
      <c r="E11" s="56"/>
      <c r="F11" s="162"/>
      <c r="G11" s="57"/>
      <c r="H11" s="163"/>
      <c r="I11" s="62"/>
      <c r="J11" s="144"/>
      <c r="K11" s="164"/>
      <c r="L11" s="144"/>
      <c r="M11" s="62"/>
      <c r="N11" s="53"/>
      <c r="O11" s="53"/>
      <c r="P11" s="53"/>
      <c r="Q11" s="53"/>
      <c r="R11" s="53"/>
    </row>
    <row r="12" spans="1:20" s="2" customFormat="1" ht="15" x14ac:dyDescent="0.25">
      <c r="A12" s="10" t="s">
        <v>14</v>
      </c>
      <c r="B12" s="11" t="s">
        <v>3936</v>
      </c>
      <c r="C12" s="182" t="s">
        <v>3937</v>
      </c>
      <c r="D12" s="182"/>
      <c r="E12" s="182"/>
      <c r="F12" s="10" t="s">
        <v>3928</v>
      </c>
      <c r="G12" s="32">
        <v>1.2</v>
      </c>
      <c r="H12" s="32"/>
      <c r="I12" s="13">
        <v>11890.32</v>
      </c>
      <c r="J12" s="72"/>
      <c r="K12" s="131"/>
      <c r="L12" s="72">
        <v>7</v>
      </c>
      <c r="M12" s="13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15" x14ac:dyDescent="0.25">
      <c r="A13" s="14"/>
      <c r="B13" s="15"/>
      <c r="C13" s="15"/>
      <c r="D13" s="15"/>
      <c r="E13" s="16" t="s">
        <v>18</v>
      </c>
      <c r="F13" s="16"/>
      <c r="G13" s="17"/>
      <c r="H13" s="17"/>
      <c r="I13" s="18">
        <v>11890.32</v>
      </c>
      <c r="J13" s="114"/>
      <c r="K13" s="138"/>
      <c r="L13" s="151"/>
      <c r="M13" s="19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2">
        <f t="shared" ref="S13:S66" si="0">I13*N13*O13*P13*Q13*R13</f>
        <v>13819.725336801101</v>
      </c>
      <c r="T13" s="2">
        <f t="shared" ref="T13:T66" si="1">L13*N13*O13*P13*Q13*R13</f>
        <v>0</v>
      </c>
    </row>
    <row r="14" spans="1:20" s="2" customFormat="1" ht="22.5" x14ac:dyDescent="0.25">
      <c r="A14" s="20"/>
      <c r="B14" s="21" t="s">
        <v>3938</v>
      </c>
      <c r="C14" s="183" t="s">
        <v>3939</v>
      </c>
      <c r="D14" s="183"/>
      <c r="E14" s="183"/>
      <c r="F14" s="22" t="s">
        <v>71</v>
      </c>
      <c r="G14" s="17" t="s">
        <v>6460</v>
      </c>
      <c r="H14" s="17"/>
      <c r="I14" s="23">
        <v>12.01</v>
      </c>
      <c r="J14" s="109"/>
      <c r="K14" s="132"/>
      <c r="L14" s="147">
        <v>12.01</v>
      </c>
      <c r="M14" s="24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si="0"/>
        <v>13.958825439095101</v>
      </c>
      <c r="T14" s="2">
        <f t="shared" si="1"/>
        <v>13.958825439095101</v>
      </c>
    </row>
    <row r="15" spans="1:20" s="2" customFormat="1" ht="22.5" x14ac:dyDescent="0.25">
      <c r="A15" s="20"/>
      <c r="B15" s="21" t="s">
        <v>25</v>
      </c>
      <c r="C15" s="183" t="s">
        <v>26</v>
      </c>
      <c r="D15" s="183"/>
      <c r="E15" s="183"/>
      <c r="F15" s="22" t="s">
        <v>21</v>
      </c>
      <c r="G15" s="17" t="s">
        <v>6461</v>
      </c>
      <c r="H15" s="17"/>
      <c r="I15" s="23">
        <v>0.61</v>
      </c>
      <c r="J15" s="109"/>
      <c r="K15" s="132"/>
      <c r="L15" s="147">
        <v>0.61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0.70898280748109999</v>
      </c>
      <c r="T15" s="2">
        <f t="shared" si="1"/>
        <v>0.70898280748109999</v>
      </c>
    </row>
    <row r="16" spans="1:20" s="2" customFormat="1" ht="22.5" x14ac:dyDescent="0.25">
      <c r="A16" s="20"/>
      <c r="B16" s="21" t="s">
        <v>918</v>
      </c>
      <c r="C16" s="183" t="s">
        <v>919</v>
      </c>
      <c r="D16" s="183"/>
      <c r="E16" s="183"/>
      <c r="F16" s="22" t="s">
        <v>21</v>
      </c>
      <c r="G16" s="17" t="s">
        <v>6462</v>
      </c>
      <c r="H16" s="17"/>
      <c r="I16" s="23">
        <v>38.1</v>
      </c>
      <c r="J16" s="109"/>
      <c r="K16" s="132"/>
      <c r="L16" s="147">
        <v>38.1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44.282368795130999</v>
      </c>
      <c r="T16" s="2">
        <f t="shared" si="1"/>
        <v>44.282368795130999</v>
      </c>
    </row>
    <row r="17" spans="1:20" s="2" customFormat="1" ht="22.5" x14ac:dyDescent="0.25">
      <c r="A17" s="20"/>
      <c r="B17" s="21" t="s">
        <v>3943</v>
      </c>
      <c r="C17" s="183" t="s">
        <v>3944</v>
      </c>
      <c r="D17" s="183"/>
      <c r="E17" s="183"/>
      <c r="F17" s="22" t="s">
        <v>216</v>
      </c>
      <c r="G17" s="17" t="s">
        <v>6463</v>
      </c>
      <c r="H17" s="17"/>
      <c r="I17" s="23">
        <v>7.68</v>
      </c>
      <c r="J17" s="109"/>
      <c r="K17" s="132"/>
      <c r="L17" s="147">
        <v>7.68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8.9262097728768008</v>
      </c>
      <c r="T17" s="2">
        <f t="shared" si="1"/>
        <v>8.9262097728768008</v>
      </c>
    </row>
    <row r="18" spans="1:20" s="2" customFormat="1" ht="22.5" x14ac:dyDescent="0.25">
      <c r="A18" s="20"/>
      <c r="B18" s="21" t="s">
        <v>3946</v>
      </c>
      <c r="C18" s="183" t="s">
        <v>3947</v>
      </c>
      <c r="D18" s="183"/>
      <c r="E18" s="183"/>
      <c r="F18" s="22" t="s">
        <v>135</v>
      </c>
      <c r="G18" s="17" t="s">
        <v>6464</v>
      </c>
      <c r="H18" s="17"/>
      <c r="I18" s="23">
        <v>2.2799999999999998</v>
      </c>
      <c r="J18" s="109"/>
      <c r="K18" s="132"/>
      <c r="L18" s="147">
        <v>2.2799999999999998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2.6499685263227999</v>
      </c>
      <c r="T18" s="2">
        <f t="shared" si="1"/>
        <v>2.6499685263227999</v>
      </c>
    </row>
    <row r="19" spans="1:20" s="2" customFormat="1" ht="22.5" x14ac:dyDescent="0.25">
      <c r="A19" s="20"/>
      <c r="B19" s="21" t="s">
        <v>28</v>
      </c>
      <c r="C19" s="183" t="s">
        <v>29</v>
      </c>
      <c r="D19" s="183"/>
      <c r="E19" s="183"/>
      <c r="F19" s="22" t="s">
        <v>30</v>
      </c>
      <c r="G19" s="17" t="s">
        <v>6465</v>
      </c>
      <c r="H19" s="17"/>
      <c r="I19" s="23">
        <v>2.69</v>
      </c>
      <c r="J19" s="109"/>
      <c r="K19" s="132"/>
      <c r="L19" s="147">
        <v>2.69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3.1264979543018998</v>
      </c>
      <c r="T19" s="2">
        <f t="shared" si="1"/>
        <v>3.1264979543018998</v>
      </c>
    </row>
    <row r="20" spans="1:20" s="2" customFormat="1" ht="15" x14ac:dyDescent="0.25">
      <c r="A20" s="10" t="s">
        <v>787</v>
      </c>
      <c r="B20" s="11" t="s">
        <v>3918</v>
      </c>
      <c r="C20" s="182" t="s">
        <v>3919</v>
      </c>
      <c r="D20" s="182"/>
      <c r="E20" s="182"/>
      <c r="F20" s="10" t="s">
        <v>3920</v>
      </c>
      <c r="G20" s="32">
        <v>2.4</v>
      </c>
      <c r="H20" s="32"/>
      <c r="I20" s="13">
        <v>27831.17</v>
      </c>
      <c r="J20" s="72"/>
      <c r="K20" s="131"/>
      <c r="L20" s="72">
        <v>2378.73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32347.247609973401</v>
      </c>
      <c r="T20" s="2">
        <f t="shared" si="1"/>
        <v>2764.7191371139602</v>
      </c>
    </row>
    <row r="21" spans="1:20" s="2" customFormat="1" ht="15" x14ac:dyDescent="0.25">
      <c r="A21" s="14"/>
      <c r="B21" s="15"/>
      <c r="C21" s="15"/>
      <c r="D21" s="15"/>
      <c r="E21" s="16" t="s">
        <v>18</v>
      </c>
      <c r="F21" s="16"/>
      <c r="G21" s="17"/>
      <c r="H21" s="17"/>
      <c r="I21" s="18">
        <v>65404.07</v>
      </c>
      <c r="J21" s="114"/>
      <c r="K21" s="138"/>
      <c r="L21" s="151"/>
      <c r="M21" s="19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76016.985523426803</v>
      </c>
      <c r="T21" s="2">
        <f t="shared" si="1"/>
        <v>0</v>
      </c>
    </row>
    <row r="22" spans="1:20" s="2" customFormat="1" ht="22.5" x14ac:dyDescent="0.25">
      <c r="A22" s="20"/>
      <c r="B22" s="21" t="s">
        <v>3921</v>
      </c>
      <c r="C22" s="183" t="s">
        <v>3922</v>
      </c>
      <c r="D22" s="183"/>
      <c r="E22" s="183"/>
      <c r="F22" s="22" t="s">
        <v>71</v>
      </c>
      <c r="G22" s="17" t="s">
        <v>6466</v>
      </c>
      <c r="H22" s="17"/>
      <c r="I22" s="23">
        <v>14.52</v>
      </c>
      <c r="J22" s="109"/>
      <c r="K22" s="132"/>
      <c r="L22" s="147">
        <v>14.52</v>
      </c>
      <c r="M22" s="24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16.876115351845201</v>
      </c>
      <c r="T22" s="2">
        <f t="shared" si="1"/>
        <v>16.876115351845201</v>
      </c>
    </row>
    <row r="23" spans="1:20" s="2" customFormat="1" ht="22.5" x14ac:dyDescent="0.25">
      <c r="A23" s="20"/>
      <c r="B23" s="21" t="s">
        <v>911</v>
      </c>
      <c r="C23" s="183" t="s">
        <v>912</v>
      </c>
      <c r="D23" s="183"/>
      <c r="E23" s="183"/>
      <c r="F23" s="22" t="s">
        <v>21</v>
      </c>
      <c r="G23" s="17" t="s">
        <v>6467</v>
      </c>
      <c r="H23" s="17"/>
      <c r="I23" s="23">
        <v>0.8</v>
      </c>
      <c r="J23" s="109"/>
      <c r="K23" s="132"/>
      <c r="L23" s="147">
        <v>0.8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0.92981351800800005</v>
      </c>
      <c r="T23" s="2">
        <f t="shared" si="1"/>
        <v>0.92981351800800005</v>
      </c>
    </row>
    <row r="24" spans="1:20" s="2" customFormat="1" ht="22.5" x14ac:dyDescent="0.25">
      <c r="A24" s="20"/>
      <c r="B24" s="21" t="s">
        <v>916</v>
      </c>
      <c r="C24" s="183" t="s">
        <v>917</v>
      </c>
      <c r="D24" s="183"/>
      <c r="E24" s="183"/>
      <c r="F24" s="22" t="s">
        <v>21</v>
      </c>
      <c r="G24" s="17" t="s">
        <v>6468</v>
      </c>
      <c r="H24" s="17"/>
      <c r="I24" s="23">
        <v>2.84</v>
      </c>
      <c r="J24" s="109"/>
      <c r="K24" s="132"/>
      <c r="L24" s="147">
        <v>2.84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3.3008379889284001</v>
      </c>
      <c r="T24" s="2">
        <f t="shared" si="1"/>
        <v>3.3008379889284001</v>
      </c>
    </row>
    <row r="25" spans="1:20" s="2" customFormat="1" ht="22.5" x14ac:dyDescent="0.25">
      <c r="A25" s="20"/>
      <c r="B25" s="21" t="s">
        <v>3926</v>
      </c>
      <c r="C25" s="183" t="s">
        <v>3927</v>
      </c>
      <c r="D25" s="183"/>
      <c r="E25" s="183"/>
      <c r="F25" s="22" t="s">
        <v>3928</v>
      </c>
      <c r="G25" s="17" t="s">
        <v>6469</v>
      </c>
      <c r="H25" s="17"/>
      <c r="I25" s="23">
        <v>25.66</v>
      </c>
      <c r="J25" s="109"/>
      <c r="K25" s="132"/>
      <c r="L25" s="147">
        <v>25.66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29.823768590106599</v>
      </c>
      <c r="T25" s="2">
        <f t="shared" si="1"/>
        <v>29.823768590106599</v>
      </c>
    </row>
    <row r="26" spans="1:20" s="2" customFormat="1" ht="22.5" x14ac:dyDescent="0.25">
      <c r="A26" s="20"/>
      <c r="B26" s="21" t="s">
        <v>918</v>
      </c>
      <c r="C26" s="183" t="s">
        <v>919</v>
      </c>
      <c r="D26" s="183"/>
      <c r="E26" s="183"/>
      <c r="F26" s="22" t="s">
        <v>21</v>
      </c>
      <c r="G26" s="17" t="s">
        <v>6470</v>
      </c>
      <c r="H26" s="17"/>
      <c r="I26" s="23">
        <v>47.63</v>
      </c>
      <c r="J26" s="109"/>
      <c r="K26" s="132"/>
      <c r="L26" s="147">
        <v>47.63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55.358772328401301</v>
      </c>
      <c r="T26" s="2">
        <f t="shared" si="1"/>
        <v>55.358772328401301</v>
      </c>
    </row>
    <row r="27" spans="1:20" s="2" customFormat="1" ht="22.5" x14ac:dyDescent="0.25">
      <c r="A27" s="20"/>
      <c r="B27" s="21" t="s">
        <v>922</v>
      </c>
      <c r="C27" s="183" t="s">
        <v>923</v>
      </c>
      <c r="D27" s="183"/>
      <c r="E27" s="183"/>
      <c r="F27" s="22" t="s">
        <v>216</v>
      </c>
      <c r="G27" s="17" t="s">
        <v>6471</v>
      </c>
      <c r="H27" s="17"/>
      <c r="I27" s="23">
        <v>143.01</v>
      </c>
      <c r="J27" s="109"/>
      <c r="K27" s="132"/>
      <c r="L27" s="147">
        <v>143.01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166.21578901290499</v>
      </c>
      <c r="T27" s="2">
        <f t="shared" si="1"/>
        <v>166.21578901290499</v>
      </c>
    </row>
    <row r="28" spans="1:20" s="2" customFormat="1" ht="22.5" x14ac:dyDescent="0.25">
      <c r="A28" s="20"/>
      <c r="B28" s="21" t="s">
        <v>3932</v>
      </c>
      <c r="C28" s="183" t="s">
        <v>3933</v>
      </c>
      <c r="D28" s="183"/>
      <c r="E28" s="183"/>
      <c r="F28" s="22" t="s">
        <v>21</v>
      </c>
      <c r="G28" s="17" t="s">
        <v>6472</v>
      </c>
      <c r="H28" s="17"/>
      <c r="I28" s="23">
        <v>15.15</v>
      </c>
      <c r="J28" s="109"/>
      <c r="K28" s="132"/>
      <c r="L28" s="147">
        <v>15.15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17.6083434972765</v>
      </c>
      <c r="T28" s="2">
        <f t="shared" si="1"/>
        <v>17.6083434972765</v>
      </c>
    </row>
    <row r="29" spans="1:20" s="2" customFormat="1" ht="22.5" x14ac:dyDescent="0.25">
      <c r="A29" s="20"/>
      <c r="B29" s="21" t="s">
        <v>932</v>
      </c>
      <c r="C29" s="183" t="s">
        <v>933</v>
      </c>
      <c r="D29" s="183"/>
      <c r="E29" s="183"/>
      <c r="F29" s="22" t="s">
        <v>21</v>
      </c>
      <c r="G29" s="17" t="s">
        <v>6469</v>
      </c>
      <c r="H29" s="17"/>
      <c r="I29" s="23">
        <v>9.89</v>
      </c>
      <c r="J29" s="109"/>
      <c r="K29" s="132"/>
      <c r="L29" s="147">
        <v>9.89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11.494819616373899</v>
      </c>
      <c r="T29" s="2">
        <f t="shared" si="1"/>
        <v>11.494819616373899</v>
      </c>
    </row>
    <row r="30" spans="1:20" s="2" customFormat="1" ht="22.5" x14ac:dyDescent="0.25">
      <c r="A30" s="20"/>
      <c r="B30" s="21" t="s">
        <v>28</v>
      </c>
      <c r="C30" s="183" t="s">
        <v>29</v>
      </c>
      <c r="D30" s="183"/>
      <c r="E30" s="183"/>
      <c r="F30" s="22" t="s">
        <v>30</v>
      </c>
      <c r="G30" s="17" t="s">
        <v>6473</v>
      </c>
      <c r="H30" s="17"/>
      <c r="I30" s="23">
        <v>15.17</v>
      </c>
      <c r="J30" s="109"/>
      <c r="K30" s="132"/>
      <c r="L30" s="147">
        <v>15.17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17.631588835226701</v>
      </c>
      <c r="T30" s="2">
        <f t="shared" si="1"/>
        <v>17.631588835226701</v>
      </c>
    </row>
    <row r="31" spans="1:20" s="2" customFormat="1" ht="45" x14ac:dyDescent="0.25">
      <c r="A31" s="10" t="s">
        <v>790</v>
      </c>
      <c r="B31" s="11" t="s">
        <v>4127</v>
      </c>
      <c r="C31" s="182" t="s">
        <v>6474</v>
      </c>
      <c r="D31" s="182"/>
      <c r="E31" s="182"/>
      <c r="F31" s="10" t="s">
        <v>165</v>
      </c>
      <c r="G31" s="32">
        <v>122.4</v>
      </c>
      <c r="H31" s="32"/>
      <c r="I31" s="13">
        <v>49670.85</v>
      </c>
      <c r="J31" s="72"/>
      <c r="K31" s="131"/>
      <c r="L31" s="72">
        <v>49670.85</v>
      </c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57730.784726184596</v>
      </c>
      <c r="T31" s="2">
        <f t="shared" si="1"/>
        <v>57730.784726184596</v>
      </c>
    </row>
    <row r="32" spans="1:20" s="2" customFormat="1" ht="15" x14ac:dyDescent="0.25">
      <c r="A32" s="10" t="s">
        <v>38</v>
      </c>
      <c r="B32" s="11" t="s">
        <v>3954</v>
      </c>
      <c r="C32" s="182" t="s">
        <v>3955</v>
      </c>
      <c r="D32" s="182"/>
      <c r="E32" s="182"/>
      <c r="F32" s="10" t="s">
        <v>3928</v>
      </c>
      <c r="G32" s="31">
        <v>15.13</v>
      </c>
      <c r="H32" s="31"/>
      <c r="I32" s="13">
        <v>53696.66</v>
      </c>
      <c r="J32" s="72"/>
      <c r="K32" s="131"/>
      <c r="L32" s="72">
        <v>3959.6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62409.850424849297</v>
      </c>
      <c r="T32" s="2">
        <f t="shared" si="1"/>
        <v>4602.1120073805996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126077.51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146535.71639348599</v>
      </c>
      <c r="T33" s="2">
        <f t="shared" si="1"/>
        <v>0</v>
      </c>
    </row>
    <row r="34" spans="1:20" s="2" customFormat="1" ht="22.5" x14ac:dyDescent="0.25">
      <c r="A34" s="20"/>
      <c r="B34" s="21" t="s">
        <v>3938</v>
      </c>
      <c r="C34" s="183" t="s">
        <v>3939</v>
      </c>
      <c r="D34" s="183"/>
      <c r="E34" s="183"/>
      <c r="F34" s="22" t="s">
        <v>71</v>
      </c>
      <c r="G34" s="17" t="s">
        <v>6475</v>
      </c>
      <c r="H34" s="17"/>
      <c r="I34" s="23">
        <v>86.5</v>
      </c>
      <c r="J34" s="109"/>
      <c r="K34" s="132"/>
      <c r="L34" s="147">
        <v>86.5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100.536086634615</v>
      </c>
      <c r="T34" s="2">
        <f t="shared" si="1"/>
        <v>100.536086634615</v>
      </c>
    </row>
    <row r="35" spans="1:20" s="2" customFormat="1" ht="22.5" x14ac:dyDescent="0.25">
      <c r="A35" s="20"/>
      <c r="B35" s="21" t="s">
        <v>25</v>
      </c>
      <c r="C35" s="183" t="s">
        <v>26</v>
      </c>
      <c r="D35" s="183"/>
      <c r="E35" s="183"/>
      <c r="F35" s="22" t="s">
        <v>21</v>
      </c>
      <c r="G35" s="17" t="s">
        <v>6476</v>
      </c>
      <c r="H35" s="17"/>
      <c r="I35" s="23">
        <v>7.71</v>
      </c>
      <c r="J35" s="109"/>
      <c r="K35" s="132"/>
      <c r="L35" s="147">
        <v>7.71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8.9610777798020997</v>
      </c>
      <c r="T35" s="2">
        <f t="shared" si="1"/>
        <v>8.9610777798020997</v>
      </c>
    </row>
    <row r="36" spans="1:20" s="2" customFormat="1" ht="22.5" x14ac:dyDescent="0.25">
      <c r="A36" s="20"/>
      <c r="B36" s="21" t="s">
        <v>918</v>
      </c>
      <c r="C36" s="183" t="s">
        <v>919</v>
      </c>
      <c r="D36" s="183"/>
      <c r="E36" s="183"/>
      <c r="F36" s="22" t="s">
        <v>21</v>
      </c>
      <c r="G36" s="17" t="s">
        <v>6477</v>
      </c>
      <c r="H36" s="17"/>
      <c r="I36" s="23">
        <v>240.19</v>
      </c>
      <c r="J36" s="109"/>
      <c r="K36" s="132"/>
      <c r="L36" s="147">
        <v>240.19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279.16488611292698</v>
      </c>
      <c r="T36" s="2">
        <f t="shared" si="1"/>
        <v>279.16488611292698</v>
      </c>
    </row>
    <row r="37" spans="1:20" s="2" customFormat="1" ht="22.5" x14ac:dyDescent="0.25">
      <c r="A37" s="20"/>
      <c r="B37" s="21" t="s">
        <v>3959</v>
      </c>
      <c r="C37" s="183" t="s">
        <v>3960</v>
      </c>
      <c r="D37" s="183"/>
      <c r="E37" s="183"/>
      <c r="F37" s="22" t="s">
        <v>135</v>
      </c>
      <c r="G37" s="17" t="s">
        <v>6478</v>
      </c>
      <c r="H37" s="17"/>
      <c r="I37" s="23">
        <v>19.57</v>
      </c>
      <c r="J37" s="109"/>
      <c r="K37" s="132"/>
      <c r="L37" s="147">
        <v>19.57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22.745563184270701</v>
      </c>
      <c r="T37" s="2">
        <f t="shared" si="1"/>
        <v>22.745563184270701</v>
      </c>
    </row>
    <row r="38" spans="1:20" s="2" customFormat="1" ht="22.5" x14ac:dyDescent="0.25">
      <c r="A38" s="20"/>
      <c r="B38" s="21" t="s">
        <v>3962</v>
      </c>
      <c r="C38" s="183" t="s">
        <v>3963</v>
      </c>
      <c r="D38" s="183"/>
      <c r="E38" s="183"/>
      <c r="F38" s="22" t="s">
        <v>216</v>
      </c>
      <c r="G38" s="17" t="s">
        <v>6479</v>
      </c>
      <c r="H38" s="17"/>
      <c r="I38" s="23">
        <v>74.14</v>
      </c>
      <c r="J38" s="109"/>
      <c r="K38" s="132"/>
      <c r="L38" s="147">
        <v>74.14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86.170467781391395</v>
      </c>
      <c r="T38" s="2">
        <f t="shared" si="1"/>
        <v>86.170467781391395</v>
      </c>
    </row>
    <row r="39" spans="1:20" s="2" customFormat="1" ht="22.5" x14ac:dyDescent="0.25">
      <c r="A39" s="20"/>
      <c r="B39" s="21" t="s">
        <v>28</v>
      </c>
      <c r="C39" s="183" t="s">
        <v>29</v>
      </c>
      <c r="D39" s="183"/>
      <c r="E39" s="183"/>
      <c r="F39" s="22" t="s">
        <v>30</v>
      </c>
      <c r="G39" s="17" t="s">
        <v>6480</v>
      </c>
      <c r="H39" s="17"/>
      <c r="I39" s="23">
        <v>29.05</v>
      </c>
      <c r="J39" s="109"/>
      <c r="K39" s="132"/>
      <c r="L39" s="147">
        <v>29.05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33.763853372665501</v>
      </c>
      <c r="T39" s="2">
        <f t="shared" si="1"/>
        <v>33.763853372665501</v>
      </c>
    </row>
    <row r="40" spans="1:20" s="2" customFormat="1" ht="45" x14ac:dyDescent="0.25">
      <c r="A40" s="10" t="s">
        <v>46</v>
      </c>
      <c r="B40" s="11" t="s">
        <v>4127</v>
      </c>
      <c r="C40" s="182" t="s">
        <v>3953</v>
      </c>
      <c r="D40" s="182"/>
      <c r="E40" s="182"/>
      <c r="F40" s="10" t="s">
        <v>165</v>
      </c>
      <c r="G40" s="32">
        <v>122.4</v>
      </c>
      <c r="H40" s="32"/>
      <c r="I40" s="13">
        <v>44561.73</v>
      </c>
      <c r="J40" s="72"/>
      <c r="K40" s="131"/>
      <c r="L40" s="72">
        <v>44561.73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51792.623674778297</v>
      </c>
      <c r="T40" s="2">
        <f t="shared" si="1"/>
        <v>51792.623674778297</v>
      </c>
    </row>
    <row r="41" spans="1:20" s="2" customFormat="1" ht="45" x14ac:dyDescent="0.25">
      <c r="A41" s="10" t="s">
        <v>49</v>
      </c>
      <c r="B41" s="11" t="s">
        <v>4125</v>
      </c>
      <c r="C41" s="182" t="s">
        <v>6481</v>
      </c>
      <c r="D41" s="182"/>
      <c r="E41" s="182"/>
      <c r="F41" s="10" t="s">
        <v>165</v>
      </c>
      <c r="G41" s="32">
        <v>1371.9</v>
      </c>
      <c r="H41" s="32"/>
      <c r="I41" s="13">
        <v>1431143.58</v>
      </c>
      <c r="J41" s="72"/>
      <c r="K41" s="131"/>
      <c r="L41" s="72">
        <v>1431143.58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1663370.80861795</v>
      </c>
      <c r="T41" s="2">
        <f t="shared" si="1"/>
        <v>1663370.80861795</v>
      </c>
    </row>
    <row r="42" spans="1:20" s="2" customFormat="1" ht="15" x14ac:dyDescent="0.25">
      <c r="A42" s="10" t="s">
        <v>54</v>
      </c>
      <c r="B42" s="11" t="s">
        <v>3968</v>
      </c>
      <c r="C42" s="182" t="s">
        <v>3969</v>
      </c>
      <c r="D42" s="182"/>
      <c r="E42" s="182"/>
      <c r="F42" s="10" t="s">
        <v>3928</v>
      </c>
      <c r="G42" s="32">
        <v>23.5</v>
      </c>
      <c r="H42" s="32"/>
      <c r="I42" s="13">
        <v>228990.96</v>
      </c>
      <c r="J42" s="72"/>
      <c r="K42" s="131"/>
      <c r="L42" s="72">
        <v>1076.57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266148.61263703601</v>
      </c>
      <c r="T42" s="2">
        <f t="shared" si="1"/>
        <v>1251.26167385234</v>
      </c>
    </row>
    <row r="43" spans="1:20" s="2" customFormat="1" ht="15" x14ac:dyDescent="0.25">
      <c r="A43" s="14"/>
      <c r="B43" s="15"/>
      <c r="C43" s="15"/>
      <c r="D43" s="15"/>
      <c r="E43" s="16" t="s">
        <v>18</v>
      </c>
      <c r="F43" s="16"/>
      <c r="G43" s="17"/>
      <c r="H43" s="17"/>
      <c r="I43" s="18">
        <v>536997.18000000005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624134.04637021897</v>
      </c>
      <c r="T43" s="2">
        <f t="shared" si="1"/>
        <v>0</v>
      </c>
    </row>
    <row r="44" spans="1:20" s="2" customFormat="1" ht="22.5" x14ac:dyDescent="0.25">
      <c r="A44" s="25" t="s">
        <v>76</v>
      </c>
      <c r="B44" s="26" t="s">
        <v>3970</v>
      </c>
      <c r="C44" s="186" t="s">
        <v>3971</v>
      </c>
      <c r="D44" s="186"/>
      <c r="E44" s="186"/>
      <c r="F44" s="27" t="s">
        <v>79</v>
      </c>
      <c r="G44" s="28" t="s">
        <v>6482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</v>
      </c>
      <c r="T44" s="2">
        <f t="shared" si="1"/>
        <v>0</v>
      </c>
    </row>
    <row r="45" spans="1:20" s="2" customFormat="1" ht="22.5" x14ac:dyDescent="0.25">
      <c r="A45" s="25" t="s">
        <v>76</v>
      </c>
      <c r="B45" s="26" t="s">
        <v>3973</v>
      </c>
      <c r="C45" s="186" t="s">
        <v>3974</v>
      </c>
      <c r="D45" s="186"/>
      <c r="E45" s="186"/>
      <c r="F45" s="27" t="s">
        <v>165</v>
      </c>
      <c r="G45" s="28" t="s">
        <v>6483</v>
      </c>
      <c r="H45" s="28"/>
      <c r="I45" s="29">
        <v>0</v>
      </c>
      <c r="J45" s="110"/>
      <c r="K45" s="133"/>
      <c r="L45" s="148">
        <v>0</v>
      </c>
      <c r="M45" s="30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0</v>
      </c>
      <c r="T45" s="2">
        <f t="shared" si="1"/>
        <v>0</v>
      </c>
    </row>
    <row r="46" spans="1:20" s="2" customFormat="1" ht="22.5" x14ac:dyDescent="0.25">
      <c r="A46" s="20"/>
      <c r="B46" s="21" t="s">
        <v>28</v>
      </c>
      <c r="C46" s="183" t="s">
        <v>29</v>
      </c>
      <c r="D46" s="183"/>
      <c r="E46" s="183"/>
      <c r="F46" s="22" t="s">
        <v>30</v>
      </c>
      <c r="G46" s="17" t="s">
        <v>6484</v>
      </c>
      <c r="H46" s="17"/>
      <c r="I46" s="23">
        <v>124.32</v>
      </c>
      <c r="J46" s="109"/>
      <c r="K46" s="132"/>
      <c r="L46" s="147">
        <v>124.32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144.49302069844299</v>
      </c>
      <c r="T46" s="2">
        <f t="shared" si="1"/>
        <v>144.49302069844299</v>
      </c>
    </row>
    <row r="47" spans="1:20" s="2" customFormat="1" ht="45" x14ac:dyDescent="0.25">
      <c r="A47" s="10" t="s">
        <v>56</v>
      </c>
      <c r="B47" s="11" t="s">
        <v>4266</v>
      </c>
      <c r="C47" s="182" t="s">
        <v>3978</v>
      </c>
      <c r="D47" s="182"/>
      <c r="E47" s="182"/>
      <c r="F47" s="10" t="s">
        <v>165</v>
      </c>
      <c r="G47" s="32">
        <v>2378.1999999999998</v>
      </c>
      <c r="H47" s="32"/>
      <c r="I47" s="13">
        <v>28421.39</v>
      </c>
      <c r="J47" s="72"/>
      <c r="K47" s="131"/>
      <c r="L47" s="72">
        <v>28421.39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33033.240778221698</v>
      </c>
      <c r="T47" s="2">
        <f t="shared" si="1"/>
        <v>33033.240778221698</v>
      </c>
    </row>
    <row r="48" spans="1:20" s="2" customFormat="1" ht="45" x14ac:dyDescent="0.25">
      <c r="A48" s="10" t="s">
        <v>833</v>
      </c>
      <c r="B48" s="11" t="s">
        <v>4267</v>
      </c>
      <c r="C48" s="182" t="s">
        <v>3980</v>
      </c>
      <c r="D48" s="182"/>
      <c r="E48" s="182"/>
      <c r="F48" s="10" t="s">
        <v>35</v>
      </c>
      <c r="G48" s="12">
        <v>2500</v>
      </c>
      <c r="H48" s="12"/>
      <c r="I48" s="13">
        <v>28361.5</v>
      </c>
      <c r="J48" s="72"/>
      <c r="K48" s="131"/>
      <c r="L48" s="72">
        <v>28361.5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32963.632613729897</v>
      </c>
      <c r="T48" s="2">
        <f t="shared" si="1"/>
        <v>32963.632613729897</v>
      </c>
    </row>
    <row r="49" spans="1:20" s="2" customFormat="1" ht="45" x14ac:dyDescent="0.25">
      <c r="A49" s="10" t="s">
        <v>66</v>
      </c>
      <c r="B49" s="11" t="s">
        <v>4268</v>
      </c>
      <c r="C49" s="182" t="s">
        <v>3982</v>
      </c>
      <c r="D49" s="182"/>
      <c r="E49" s="182"/>
      <c r="F49" s="10" t="s">
        <v>35</v>
      </c>
      <c r="G49" s="12">
        <v>2500</v>
      </c>
      <c r="H49" s="12"/>
      <c r="I49" s="13">
        <v>9309.5</v>
      </c>
      <c r="J49" s="72"/>
      <c r="K49" s="131"/>
      <c r="L49" s="72">
        <v>9309.5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10820.1236823693</v>
      </c>
      <c r="T49" s="2">
        <f t="shared" si="1"/>
        <v>10820.1236823693</v>
      </c>
    </row>
    <row r="50" spans="1:20" s="2" customFormat="1" ht="15" x14ac:dyDescent="0.25">
      <c r="A50" s="10" t="s">
        <v>837</v>
      </c>
      <c r="B50" s="11" t="s">
        <v>3983</v>
      </c>
      <c r="C50" s="182" t="s">
        <v>3984</v>
      </c>
      <c r="D50" s="182"/>
      <c r="E50" s="182"/>
      <c r="F50" s="10" t="s">
        <v>3928</v>
      </c>
      <c r="G50" s="31">
        <v>0.05</v>
      </c>
      <c r="H50" s="31"/>
      <c r="I50" s="13">
        <v>928.91</v>
      </c>
      <c r="J50" s="72"/>
      <c r="K50" s="131"/>
      <c r="L50" s="72">
        <v>90.85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1079.6413437660101</v>
      </c>
      <c r="T50" s="2">
        <f t="shared" si="1"/>
        <v>105.591947638783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2039.95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2370.9663575755199</v>
      </c>
      <c r="T51" s="2">
        <f t="shared" si="1"/>
        <v>0</v>
      </c>
    </row>
    <row r="52" spans="1:20" s="2" customFormat="1" ht="22.5" x14ac:dyDescent="0.25">
      <c r="A52" s="20"/>
      <c r="B52" s="21" t="s">
        <v>19</v>
      </c>
      <c r="C52" s="183" t="s">
        <v>20</v>
      </c>
      <c r="D52" s="183"/>
      <c r="E52" s="183"/>
      <c r="F52" s="22" t="s">
        <v>21</v>
      </c>
      <c r="G52" s="17" t="s">
        <v>6485</v>
      </c>
      <c r="H52" s="17"/>
      <c r="I52" s="23">
        <v>0.59</v>
      </c>
      <c r="J52" s="109"/>
      <c r="K52" s="132"/>
      <c r="L52" s="147">
        <v>0.59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0.68573746953089998</v>
      </c>
      <c r="T52" s="2">
        <f t="shared" si="1"/>
        <v>0.68573746953089998</v>
      </c>
    </row>
    <row r="53" spans="1:20" s="2" customFormat="1" ht="22.5" x14ac:dyDescent="0.25">
      <c r="A53" s="20"/>
      <c r="B53" s="21" t="s">
        <v>25</v>
      </c>
      <c r="C53" s="183" t="s">
        <v>26</v>
      </c>
      <c r="D53" s="183"/>
      <c r="E53" s="183"/>
      <c r="F53" s="22" t="s">
        <v>21</v>
      </c>
      <c r="G53" s="17" t="s">
        <v>6486</v>
      </c>
      <c r="H53" s="17"/>
      <c r="I53" s="23">
        <v>0.87</v>
      </c>
      <c r="J53" s="109"/>
      <c r="K53" s="132"/>
      <c r="L53" s="147">
        <v>0.87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1.0111722008337001</v>
      </c>
      <c r="T53" s="2">
        <f t="shared" si="1"/>
        <v>1.0111722008337001</v>
      </c>
    </row>
    <row r="54" spans="1:20" s="2" customFormat="1" ht="22.5" x14ac:dyDescent="0.25">
      <c r="A54" s="20"/>
      <c r="B54" s="21" t="s">
        <v>3987</v>
      </c>
      <c r="C54" s="183" t="s">
        <v>3988</v>
      </c>
      <c r="D54" s="183"/>
      <c r="E54" s="183"/>
      <c r="F54" s="22" t="s">
        <v>21</v>
      </c>
      <c r="G54" s="17" t="s">
        <v>6487</v>
      </c>
      <c r="H54" s="17"/>
      <c r="I54" s="23">
        <v>0.59</v>
      </c>
      <c r="J54" s="109"/>
      <c r="K54" s="132"/>
      <c r="L54" s="147">
        <v>0.59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0.68573746953089998</v>
      </c>
      <c r="T54" s="2">
        <f t="shared" si="1"/>
        <v>0.68573746953089998</v>
      </c>
    </row>
    <row r="55" spans="1:20" s="2" customFormat="1" ht="22.5" x14ac:dyDescent="0.25">
      <c r="A55" s="20"/>
      <c r="B55" s="21" t="s">
        <v>871</v>
      </c>
      <c r="C55" s="183" t="s">
        <v>872</v>
      </c>
      <c r="D55" s="183"/>
      <c r="E55" s="183"/>
      <c r="F55" s="22" t="s">
        <v>216</v>
      </c>
      <c r="G55" s="17" t="s">
        <v>6488</v>
      </c>
      <c r="H55" s="17"/>
      <c r="I55" s="23">
        <v>3.14</v>
      </c>
      <c r="J55" s="109"/>
      <c r="K55" s="132"/>
      <c r="L55" s="147">
        <v>3.14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3.6495180581814002</v>
      </c>
      <c r="T55" s="2">
        <f t="shared" si="1"/>
        <v>3.6495180581814002</v>
      </c>
    </row>
    <row r="56" spans="1:20" s="2" customFormat="1" ht="22.5" x14ac:dyDescent="0.25">
      <c r="A56" s="20"/>
      <c r="B56" s="21" t="s">
        <v>3991</v>
      </c>
      <c r="C56" s="183" t="s">
        <v>3992</v>
      </c>
      <c r="D56" s="183"/>
      <c r="E56" s="183"/>
      <c r="F56" s="22" t="s">
        <v>216</v>
      </c>
      <c r="G56" s="17" t="s">
        <v>6489</v>
      </c>
      <c r="H56" s="17"/>
      <c r="I56" s="23">
        <v>2.56</v>
      </c>
      <c r="J56" s="109"/>
      <c r="K56" s="132"/>
      <c r="L56" s="147">
        <v>2.56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2.9754032576256</v>
      </c>
      <c r="T56" s="2">
        <f t="shared" si="1"/>
        <v>2.9754032576256</v>
      </c>
    </row>
    <row r="57" spans="1:20" s="2" customFormat="1" ht="22.5" x14ac:dyDescent="0.25">
      <c r="A57" s="20"/>
      <c r="B57" s="21" t="s">
        <v>928</v>
      </c>
      <c r="C57" s="183" t="s">
        <v>929</v>
      </c>
      <c r="D57" s="183"/>
      <c r="E57" s="183"/>
      <c r="F57" s="22" t="s">
        <v>930</v>
      </c>
      <c r="G57" s="17" t="s">
        <v>6490</v>
      </c>
      <c r="H57" s="17"/>
      <c r="I57" s="23">
        <v>1.39</v>
      </c>
      <c r="J57" s="109"/>
      <c r="K57" s="132"/>
      <c r="L57" s="147">
        <v>1.39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1.6155509875389</v>
      </c>
      <c r="T57" s="2">
        <f t="shared" si="1"/>
        <v>1.6155509875389</v>
      </c>
    </row>
    <row r="58" spans="1:20" s="2" customFormat="1" ht="22.5" x14ac:dyDescent="0.25">
      <c r="A58" s="20"/>
      <c r="B58" s="21" t="s">
        <v>3995</v>
      </c>
      <c r="C58" s="183" t="s">
        <v>3996</v>
      </c>
      <c r="D58" s="183"/>
      <c r="E58" s="183"/>
      <c r="F58" s="22" t="s">
        <v>930</v>
      </c>
      <c r="G58" s="17" t="s">
        <v>6491</v>
      </c>
      <c r="H58" s="17"/>
      <c r="I58" s="23">
        <v>0.9</v>
      </c>
      <c r="J58" s="109"/>
      <c r="K58" s="132"/>
      <c r="L58" s="147">
        <v>0.9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1.0460402077590001</v>
      </c>
      <c r="T58" s="2">
        <f t="shared" si="1"/>
        <v>1.0460402077590001</v>
      </c>
    </row>
    <row r="59" spans="1:20" s="2" customFormat="1" ht="22.5" x14ac:dyDescent="0.25">
      <c r="A59" s="20"/>
      <c r="B59" s="21" t="s">
        <v>28</v>
      </c>
      <c r="C59" s="183" t="s">
        <v>29</v>
      </c>
      <c r="D59" s="183"/>
      <c r="E59" s="183"/>
      <c r="F59" s="22" t="s">
        <v>30</v>
      </c>
      <c r="G59" s="17" t="s">
        <v>6492</v>
      </c>
      <c r="H59" s="17"/>
      <c r="I59" s="23">
        <v>0.44</v>
      </c>
      <c r="J59" s="109"/>
      <c r="K59" s="132"/>
      <c r="L59" s="147">
        <v>0.44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0.51139743490440004</v>
      </c>
      <c r="T59" s="2">
        <f t="shared" si="1"/>
        <v>0.51139743490440004</v>
      </c>
    </row>
    <row r="60" spans="1:20" s="2" customFormat="1" ht="45" x14ac:dyDescent="0.25">
      <c r="A60" s="10" t="s">
        <v>840</v>
      </c>
      <c r="B60" s="11" t="s">
        <v>4472</v>
      </c>
      <c r="C60" s="182" t="s">
        <v>4000</v>
      </c>
      <c r="D60" s="182"/>
      <c r="E60" s="182"/>
      <c r="F60" s="10" t="s">
        <v>165</v>
      </c>
      <c r="G60" s="32">
        <v>5.0999999999999996</v>
      </c>
      <c r="H60" s="32"/>
      <c r="I60" s="13">
        <v>651.01</v>
      </c>
      <c r="J60" s="72"/>
      <c r="K60" s="131"/>
      <c r="L60" s="72">
        <v>651.01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756.64737294798499</v>
      </c>
      <c r="T60" s="2">
        <f t="shared" si="1"/>
        <v>756.64737294798499</v>
      </c>
    </row>
    <row r="61" spans="1:20" s="2" customFormat="1" ht="22.5" x14ac:dyDescent="0.25">
      <c r="A61" s="10" t="s">
        <v>86</v>
      </c>
      <c r="B61" s="11" t="s">
        <v>4001</v>
      </c>
      <c r="C61" s="182" t="s">
        <v>4002</v>
      </c>
      <c r="D61" s="182"/>
      <c r="E61" s="182"/>
      <c r="F61" s="10" t="s">
        <v>4003</v>
      </c>
      <c r="G61" s="12">
        <v>3</v>
      </c>
      <c r="H61" s="12"/>
      <c r="I61" s="13">
        <v>699.12</v>
      </c>
      <c r="J61" s="72"/>
      <c r="K61" s="131"/>
      <c r="L61" s="72">
        <v>3.38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812.56403338719099</v>
      </c>
      <c r="T61" s="2">
        <f t="shared" si="1"/>
        <v>3.9284621135837998</v>
      </c>
    </row>
    <row r="62" spans="1:20" s="2" customFormat="1" ht="15" x14ac:dyDescent="0.25">
      <c r="A62" s="14"/>
      <c r="B62" s="15"/>
      <c r="C62" s="15"/>
      <c r="D62" s="15"/>
      <c r="E62" s="16" t="s">
        <v>18</v>
      </c>
      <c r="F62" s="16"/>
      <c r="G62" s="17"/>
      <c r="H62" s="17"/>
      <c r="I62" s="18">
        <v>1728.82</v>
      </c>
      <c r="J62" s="114"/>
      <c r="K62" s="138"/>
      <c r="L62" s="151"/>
      <c r="M62" s="19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2009.3502577532399</v>
      </c>
      <c r="T62" s="2">
        <f t="shared" si="1"/>
        <v>0</v>
      </c>
    </row>
    <row r="63" spans="1:20" s="2" customFormat="1" ht="22.5" x14ac:dyDescent="0.25">
      <c r="A63" s="20"/>
      <c r="B63" s="21" t="s">
        <v>28</v>
      </c>
      <c r="C63" s="183" t="s">
        <v>29</v>
      </c>
      <c r="D63" s="183"/>
      <c r="E63" s="183"/>
      <c r="F63" s="22" t="s">
        <v>30</v>
      </c>
      <c r="G63" s="17" t="s">
        <v>6493</v>
      </c>
      <c r="H63" s="17"/>
      <c r="I63" s="23">
        <v>0.42</v>
      </c>
      <c r="J63" s="109"/>
      <c r="K63" s="132"/>
      <c r="L63" s="147">
        <v>0.42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0.48815209695419998</v>
      </c>
      <c r="T63" s="2">
        <f t="shared" si="1"/>
        <v>0.48815209695419998</v>
      </c>
    </row>
    <row r="64" spans="1:20" s="2" customFormat="1" ht="45" x14ac:dyDescent="0.25">
      <c r="A64" s="10" t="s">
        <v>859</v>
      </c>
      <c r="B64" s="11" t="s">
        <v>4171</v>
      </c>
      <c r="C64" s="182" t="s">
        <v>4006</v>
      </c>
      <c r="D64" s="182"/>
      <c r="E64" s="182"/>
      <c r="F64" s="10" t="s">
        <v>35</v>
      </c>
      <c r="G64" s="12">
        <v>3</v>
      </c>
      <c r="H64" s="12"/>
      <c r="I64" s="13">
        <v>20910</v>
      </c>
      <c r="J64" s="72"/>
      <c r="K64" s="131"/>
      <c r="L64" s="72">
        <v>20910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24303.000826934101</v>
      </c>
      <c r="T64" s="2">
        <f t="shared" si="1"/>
        <v>24303.000826934101</v>
      </c>
    </row>
    <row r="65" spans="1:20" s="2" customFormat="1" ht="45" x14ac:dyDescent="0.25">
      <c r="A65" s="10" t="s">
        <v>862</v>
      </c>
      <c r="B65" s="11" t="s">
        <v>4172</v>
      </c>
      <c r="C65" s="182" t="s">
        <v>4008</v>
      </c>
      <c r="D65" s="182"/>
      <c r="E65" s="182"/>
      <c r="F65" s="10" t="s">
        <v>35</v>
      </c>
      <c r="G65" s="12">
        <v>3</v>
      </c>
      <c r="H65" s="12"/>
      <c r="I65" s="13">
        <v>5283.55</v>
      </c>
      <c r="J65" s="72"/>
      <c r="K65" s="131"/>
      <c r="L65" s="72">
        <v>5283.55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6140.89526633896</v>
      </c>
      <c r="T65" s="2">
        <f t="shared" si="1"/>
        <v>6140.89526633896</v>
      </c>
    </row>
    <row r="66" spans="1:20" s="2" customFormat="1" ht="15" x14ac:dyDescent="0.25">
      <c r="A66" s="10" t="s">
        <v>96</v>
      </c>
      <c r="B66" s="11" t="s">
        <v>4009</v>
      </c>
      <c r="C66" s="182" t="s">
        <v>4010</v>
      </c>
      <c r="D66" s="182"/>
      <c r="E66" s="182"/>
      <c r="F66" s="10" t="s">
        <v>3928</v>
      </c>
      <c r="G66" s="32">
        <v>0.7</v>
      </c>
      <c r="H66" s="32"/>
      <c r="I66" s="13">
        <v>14783.7</v>
      </c>
      <c r="J66" s="72"/>
      <c r="K66" s="131"/>
      <c r="L66" s="72">
        <v>1041.94</v>
      </c>
      <c r="M66" s="13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17182.6051327186</v>
      </c>
      <c r="T66" s="2">
        <f t="shared" si="1"/>
        <v>1211.0123711915701</v>
      </c>
    </row>
    <row r="67" spans="1:20" s="2" customFormat="1" ht="15" x14ac:dyDescent="0.25">
      <c r="A67" s="14"/>
      <c r="B67" s="15"/>
      <c r="C67" s="15"/>
      <c r="D67" s="15"/>
      <c r="E67" s="16" t="s">
        <v>18</v>
      </c>
      <c r="F67" s="16"/>
      <c r="G67" s="17"/>
      <c r="H67" s="17"/>
      <c r="I67" s="18">
        <v>34689.33</v>
      </c>
      <c r="J67" s="114"/>
      <c r="K67" s="138"/>
      <c r="L67" s="151"/>
      <c r="M67" s="19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4" si="2">I67*N67*O67*P67*Q67*R67</f>
        <v>40318.259955800597</v>
      </c>
      <c r="T67" s="2">
        <f t="shared" ref="T67:T114" si="3">L67*N67*O67*P67*Q67*R67</f>
        <v>0</v>
      </c>
    </row>
    <row r="68" spans="1:20" s="2" customFormat="1" ht="22.5" x14ac:dyDescent="0.25">
      <c r="A68" s="20"/>
      <c r="B68" s="21" t="s">
        <v>871</v>
      </c>
      <c r="C68" s="183" t="s">
        <v>872</v>
      </c>
      <c r="D68" s="183"/>
      <c r="E68" s="183"/>
      <c r="F68" s="22" t="s">
        <v>216</v>
      </c>
      <c r="G68" s="17" t="s">
        <v>6494</v>
      </c>
      <c r="H68" s="17"/>
      <c r="I68" s="23">
        <v>109.43</v>
      </c>
      <c r="J68" s="109"/>
      <c r="K68" s="132"/>
      <c r="L68" s="147">
        <v>109.43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127.186866594519</v>
      </c>
      <c r="T68" s="2">
        <f t="shared" si="3"/>
        <v>127.186866594519</v>
      </c>
    </row>
    <row r="69" spans="1:20" s="2" customFormat="1" ht="22.5" x14ac:dyDescent="0.25">
      <c r="A69" s="20"/>
      <c r="B69" s="21" t="s">
        <v>4012</v>
      </c>
      <c r="C69" s="183" t="s">
        <v>4013</v>
      </c>
      <c r="D69" s="183"/>
      <c r="E69" s="183"/>
      <c r="F69" s="22" t="s">
        <v>216</v>
      </c>
      <c r="G69" s="17" t="s">
        <v>6494</v>
      </c>
      <c r="H69" s="17"/>
      <c r="I69" s="23">
        <v>2.86</v>
      </c>
      <c r="J69" s="109"/>
      <c r="K69" s="132"/>
      <c r="L69" s="147">
        <v>2.86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3.3240833268786001</v>
      </c>
      <c r="T69" s="2">
        <f t="shared" si="3"/>
        <v>3.3240833268786001</v>
      </c>
    </row>
    <row r="70" spans="1:20" s="2" customFormat="1" ht="22.5" x14ac:dyDescent="0.25">
      <c r="A70" s="20"/>
      <c r="B70" s="21" t="s">
        <v>28</v>
      </c>
      <c r="C70" s="183" t="s">
        <v>29</v>
      </c>
      <c r="D70" s="183"/>
      <c r="E70" s="183"/>
      <c r="F70" s="22" t="s">
        <v>30</v>
      </c>
      <c r="G70" s="17" t="s">
        <v>6495</v>
      </c>
      <c r="H70" s="17"/>
      <c r="I70" s="23">
        <v>8.0299999999999994</v>
      </c>
      <c r="J70" s="109"/>
      <c r="K70" s="132"/>
      <c r="L70" s="147">
        <v>8.0299999999999994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9.3330031870052998</v>
      </c>
      <c r="T70" s="2">
        <f t="shared" si="3"/>
        <v>9.3330031870052998</v>
      </c>
    </row>
    <row r="71" spans="1:20" s="2" customFormat="1" ht="45" x14ac:dyDescent="0.25">
      <c r="A71" s="10" t="s">
        <v>103</v>
      </c>
      <c r="B71" s="11" t="s">
        <v>4460</v>
      </c>
      <c r="C71" s="182" t="s">
        <v>4016</v>
      </c>
      <c r="D71" s="182"/>
      <c r="E71" s="182"/>
      <c r="F71" s="10" t="s">
        <v>165</v>
      </c>
      <c r="G71" s="32">
        <v>71.400000000000006</v>
      </c>
      <c r="H71" s="32"/>
      <c r="I71" s="13">
        <v>3320.4</v>
      </c>
      <c r="J71" s="72"/>
      <c r="K71" s="131"/>
      <c r="L71" s="72">
        <v>3320.4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3859.1910064921999</v>
      </c>
      <c r="T71" s="2">
        <f t="shared" si="3"/>
        <v>3859.1910064921999</v>
      </c>
    </row>
    <row r="72" spans="1:20" s="55" customFormat="1" ht="20.25" customHeight="1" x14ac:dyDescent="0.25">
      <c r="A72" s="184" t="s">
        <v>6535</v>
      </c>
      <c r="B72" s="185"/>
      <c r="C72" s="185"/>
      <c r="D72" s="185"/>
      <c r="E72" s="185"/>
      <c r="F72" s="185"/>
      <c r="G72" s="185"/>
      <c r="H72" s="165"/>
      <c r="I72" s="166"/>
      <c r="J72" s="167"/>
      <c r="K72" s="168"/>
      <c r="L72" s="169"/>
      <c r="M72" s="170"/>
    </row>
    <row r="73" spans="1:20" s="172" customFormat="1" ht="20.25" customHeight="1" thickBot="1" x14ac:dyDescent="0.3">
      <c r="A73" s="174" t="s">
        <v>6546</v>
      </c>
      <c r="B73" s="175"/>
      <c r="C73" s="175"/>
      <c r="D73" s="175"/>
      <c r="E73" s="175"/>
      <c r="F73" s="175"/>
      <c r="G73" s="175"/>
      <c r="H73" s="171"/>
      <c r="I73" s="176"/>
      <c r="J73" s="177"/>
      <c r="K73" s="177"/>
      <c r="L73" s="177"/>
      <c r="M73" s="178"/>
    </row>
    <row r="74" spans="1:20" s="172" customFormat="1" ht="20.25" customHeight="1" thickBot="1" x14ac:dyDescent="0.3">
      <c r="A74" s="174" t="s">
        <v>6547</v>
      </c>
      <c r="B74" s="175"/>
      <c r="C74" s="175"/>
      <c r="D74" s="175"/>
      <c r="E74" s="175"/>
      <c r="F74" s="175"/>
      <c r="G74" s="175"/>
      <c r="H74" s="171"/>
      <c r="I74" s="179"/>
      <c r="J74" s="180"/>
      <c r="K74" s="180"/>
      <c r="L74" s="180"/>
      <c r="M74" s="181"/>
    </row>
    <row r="75" spans="1:20" ht="11.25" customHeight="1" x14ac:dyDescent="0.25">
      <c r="N75" s="49"/>
      <c r="O75" s="49"/>
      <c r="P75" s="49"/>
      <c r="Q75" s="49"/>
      <c r="R75" s="49"/>
      <c r="S75" s="2"/>
      <c r="T75" s="2"/>
    </row>
    <row r="76" spans="1:20" ht="11.25" customHeight="1" x14ac:dyDescent="0.25">
      <c r="N76" s="49"/>
      <c r="O76" s="49"/>
      <c r="P76" s="49"/>
      <c r="Q76" s="49"/>
      <c r="R76" s="49"/>
      <c r="S76" s="2"/>
      <c r="T76" s="2"/>
    </row>
    <row r="77" spans="1:20" ht="11.25" customHeight="1" x14ac:dyDescent="0.25">
      <c r="N77" s="49"/>
      <c r="O77" s="49"/>
      <c r="P77" s="49"/>
      <c r="Q77" s="49"/>
      <c r="R77" s="49"/>
      <c r="S77" s="2"/>
      <c r="T77" s="2"/>
    </row>
    <row r="78" spans="1:20" ht="11.25" customHeight="1" x14ac:dyDescent="0.25">
      <c r="N78" s="49"/>
      <c r="O78" s="49"/>
      <c r="P78" s="49"/>
      <c r="Q78" s="49"/>
      <c r="R78" s="49"/>
      <c r="S78" s="2"/>
      <c r="T78" s="2"/>
    </row>
    <row r="79" spans="1:20" ht="11.25" customHeight="1" x14ac:dyDescent="0.25">
      <c r="N79" s="49"/>
      <c r="O79" s="49"/>
      <c r="P79" s="49"/>
      <c r="Q79" s="49"/>
      <c r="R79" s="49"/>
      <c r="S79" s="2"/>
      <c r="T79" s="2"/>
    </row>
    <row r="80" spans="1:20" ht="11.25" customHeight="1" x14ac:dyDescent="0.25">
      <c r="N80" s="49"/>
      <c r="O80" s="49"/>
      <c r="P80" s="49"/>
      <c r="Q80" s="49"/>
      <c r="R80" s="49"/>
      <c r="S80" s="2"/>
      <c r="T80" s="2"/>
    </row>
    <row r="81" spans="14:20" ht="11.25" customHeight="1" x14ac:dyDescent="0.25">
      <c r="N81" s="49"/>
      <c r="O81" s="49"/>
      <c r="P81" s="49"/>
      <c r="Q81" s="49"/>
      <c r="R81" s="49"/>
      <c r="S81" s="2"/>
      <c r="T81" s="2"/>
    </row>
    <row r="82" spans="14:20" ht="11.25" customHeight="1" x14ac:dyDescent="0.25">
      <c r="N82" s="49"/>
      <c r="O82" s="49"/>
      <c r="P82" s="49"/>
      <c r="Q82" s="49"/>
      <c r="R82" s="49"/>
      <c r="S82" s="2"/>
      <c r="T82" s="2"/>
    </row>
    <row r="83" spans="14:20" ht="11.25" customHeight="1" x14ac:dyDescent="0.25">
      <c r="N83" s="49"/>
      <c r="O83" s="49"/>
      <c r="P83" s="49"/>
      <c r="Q83" s="49"/>
      <c r="R83" s="49"/>
      <c r="S83" s="2"/>
      <c r="T83" s="2"/>
    </row>
    <row r="84" spans="14:20" ht="11.25" customHeight="1" x14ac:dyDescent="0.25">
      <c r="N84" s="49"/>
      <c r="O84" s="49"/>
      <c r="P84" s="49"/>
      <c r="Q84" s="49"/>
      <c r="R84" s="49"/>
      <c r="S84" s="2"/>
      <c r="T84" s="2"/>
    </row>
    <row r="85" spans="14:20" ht="11.25" customHeight="1" x14ac:dyDescent="0.25">
      <c r="N85" s="49"/>
      <c r="O85" s="49"/>
      <c r="P85" s="49"/>
      <c r="Q85" s="49"/>
      <c r="R85" s="49"/>
      <c r="S85" s="2"/>
      <c r="T85" s="2"/>
    </row>
    <row r="86" spans="14:20" ht="11.25" customHeight="1" x14ac:dyDescent="0.25">
      <c r="N86" s="49"/>
      <c r="O86" s="49"/>
      <c r="P86" s="49"/>
      <c r="Q86" s="49"/>
      <c r="R86" s="49"/>
      <c r="S86" s="2"/>
      <c r="T86" s="2"/>
    </row>
    <row r="87" spans="14:20" ht="11.25" customHeight="1" x14ac:dyDescent="0.25">
      <c r="N87" s="49"/>
      <c r="O87" s="49"/>
      <c r="P87" s="49"/>
      <c r="Q87" s="49"/>
      <c r="R87" s="49"/>
      <c r="S87" s="2"/>
      <c r="T87" s="2"/>
    </row>
    <row r="88" spans="14:20" ht="11.25" customHeight="1" x14ac:dyDescent="0.25">
      <c r="N88" s="49"/>
      <c r="O88" s="49"/>
      <c r="P88" s="49"/>
      <c r="Q88" s="49"/>
      <c r="R88" s="49"/>
      <c r="S88" s="2"/>
      <c r="T88" s="2"/>
    </row>
    <row r="89" spans="14:20" ht="11.25" customHeight="1" x14ac:dyDescent="0.25">
      <c r="N89" s="49"/>
      <c r="O89" s="49"/>
      <c r="P89" s="49"/>
      <c r="Q89" s="49"/>
      <c r="R89" s="49"/>
      <c r="S89" s="2"/>
      <c r="T89" s="2"/>
    </row>
    <row r="90" spans="14:20" ht="11.25" customHeight="1" x14ac:dyDescent="0.25">
      <c r="N90" s="49"/>
      <c r="O90" s="49"/>
      <c r="P90" s="49"/>
      <c r="Q90" s="49"/>
      <c r="R90" s="49"/>
      <c r="S90" s="2"/>
      <c r="T90" s="2"/>
    </row>
    <row r="91" spans="14:20" ht="11.25" customHeight="1" x14ac:dyDescent="0.25">
      <c r="N91" s="49"/>
      <c r="O91" s="49"/>
      <c r="P91" s="49"/>
      <c r="Q91" s="49"/>
      <c r="R91" s="49"/>
      <c r="S91" s="2"/>
      <c r="T91" s="2"/>
    </row>
    <row r="92" spans="14:20" ht="11.25" customHeight="1" x14ac:dyDescent="0.25">
      <c r="N92" s="49"/>
      <c r="O92" s="49"/>
      <c r="P92" s="49"/>
      <c r="Q92" s="49"/>
      <c r="R92" s="49"/>
      <c r="S92" s="2"/>
      <c r="T92" s="2"/>
    </row>
    <row r="93" spans="14:20" ht="11.25" customHeight="1" x14ac:dyDescent="0.25">
      <c r="N93" s="49"/>
      <c r="O93" s="49"/>
      <c r="P93" s="49"/>
      <c r="Q93" s="49"/>
      <c r="R93" s="49"/>
      <c r="S93" s="2"/>
      <c r="T93" s="2"/>
    </row>
    <row r="94" spans="14:20" ht="11.25" customHeight="1" x14ac:dyDescent="0.25">
      <c r="N94" s="49"/>
      <c r="O94" s="49"/>
      <c r="P94" s="49"/>
      <c r="Q94" s="49"/>
      <c r="R94" s="49"/>
      <c r="S94" s="2"/>
      <c r="T94" s="2"/>
    </row>
    <row r="95" spans="14:20" ht="11.25" customHeight="1" x14ac:dyDescent="0.25">
      <c r="N95" s="49"/>
      <c r="O95" s="49"/>
      <c r="P95" s="49"/>
      <c r="Q95" s="49"/>
      <c r="R95" s="49"/>
      <c r="S95" s="2"/>
      <c r="T95" s="2"/>
    </row>
    <row r="96" spans="14:20" ht="11.25" customHeight="1" x14ac:dyDescent="0.25">
      <c r="N96" s="49"/>
      <c r="O96" s="49"/>
      <c r="P96" s="49"/>
      <c r="Q96" s="49"/>
      <c r="R96" s="49"/>
      <c r="S96" s="2"/>
      <c r="T96" s="2"/>
    </row>
    <row r="97" spans="14:20" ht="11.25" customHeight="1" x14ac:dyDescent="0.25">
      <c r="N97" s="49"/>
      <c r="O97" s="49"/>
      <c r="P97" s="49"/>
      <c r="Q97" s="49"/>
      <c r="R97" s="49"/>
      <c r="S97" s="2"/>
      <c r="T97" s="2"/>
    </row>
    <row r="98" spans="14:20" ht="11.25" customHeight="1" x14ac:dyDescent="0.25">
      <c r="N98" s="49"/>
      <c r="O98" s="49"/>
      <c r="P98" s="49"/>
      <c r="Q98" s="49"/>
      <c r="R98" s="49"/>
      <c r="S98" s="2"/>
      <c r="T98" s="2"/>
    </row>
    <row r="99" spans="14:20" ht="11.25" customHeight="1" x14ac:dyDescent="0.25">
      <c r="N99" s="49"/>
      <c r="O99" s="49"/>
      <c r="P99" s="49"/>
      <c r="Q99" s="49"/>
      <c r="R99" s="49"/>
      <c r="S99" s="2"/>
      <c r="T99" s="2"/>
    </row>
    <row r="100" spans="14:20" ht="11.25" customHeight="1" x14ac:dyDescent="0.25">
      <c r="N100" s="49"/>
      <c r="O100" s="49"/>
      <c r="P100" s="49"/>
      <c r="Q100" s="49"/>
      <c r="R100" s="49"/>
      <c r="S100" s="2"/>
      <c r="T100" s="2"/>
    </row>
    <row r="101" spans="14:20" ht="11.25" customHeight="1" x14ac:dyDescent="0.25">
      <c r="N101" s="49"/>
      <c r="O101" s="49"/>
      <c r="P101" s="49"/>
      <c r="Q101" s="49"/>
      <c r="R101" s="49"/>
      <c r="S101" s="2"/>
      <c r="T101" s="2"/>
    </row>
    <row r="102" spans="14:20" ht="11.25" customHeight="1" x14ac:dyDescent="0.25">
      <c r="N102" s="49"/>
      <c r="O102" s="49"/>
      <c r="P102" s="49"/>
      <c r="Q102" s="49"/>
      <c r="R102" s="49"/>
      <c r="S102" s="2"/>
      <c r="T102" s="2"/>
    </row>
    <row r="103" spans="14:20" ht="11.25" customHeight="1" x14ac:dyDescent="0.25">
      <c r="N103" s="49"/>
      <c r="O103" s="49"/>
      <c r="P103" s="49"/>
      <c r="Q103" s="49"/>
      <c r="R103" s="49"/>
      <c r="S103" s="2"/>
      <c r="T103" s="2"/>
    </row>
    <row r="104" spans="14:20" ht="11.25" customHeight="1" x14ac:dyDescent="0.25">
      <c r="N104" s="49"/>
      <c r="O104" s="49"/>
      <c r="P104" s="49"/>
      <c r="Q104" s="49"/>
      <c r="R104" s="49"/>
      <c r="S104" s="2"/>
      <c r="T104" s="2"/>
    </row>
    <row r="105" spans="14:20" ht="11.25" customHeight="1" x14ac:dyDescent="0.25">
      <c r="N105" s="49"/>
      <c r="O105" s="49"/>
      <c r="P105" s="49"/>
      <c r="Q105" s="49"/>
      <c r="R105" s="49"/>
      <c r="S105" s="2"/>
      <c r="T105" s="2"/>
    </row>
    <row r="106" spans="14:20" ht="11.25" customHeight="1" x14ac:dyDescent="0.25">
      <c r="N106" s="49"/>
      <c r="O106" s="49"/>
      <c r="P106" s="49"/>
      <c r="Q106" s="49"/>
      <c r="R106" s="49"/>
      <c r="S106" s="2"/>
      <c r="T106" s="2"/>
    </row>
    <row r="107" spans="14:20" ht="11.25" customHeight="1" x14ac:dyDescent="0.25">
      <c r="N107" s="49"/>
      <c r="O107" s="49"/>
      <c r="P107" s="49"/>
      <c r="Q107" s="49"/>
      <c r="R107" s="49"/>
      <c r="S107" s="2"/>
      <c r="T107" s="2"/>
    </row>
    <row r="108" spans="14:20" ht="11.25" customHeight="1" x14ac:dyDescent="0.25">
      <c r="N108" s="49"/>
      <c r="O108" s="49"/>
      <c r="P108" s="49"/>
      <c r="Q108" s="49"/>
      <c r="R108" s="49"/>
      <c r="S108" s="2"/>
      <c r="T108" s="2"/>
    </row>
    <row r="109" spans="14:20" ht="11.25" customHeight="1" x14ac:dyDescent="0.25">
      <c r="N109" s="49"/>
      <c r="O109" s="49"/>
      <c r="P109" s="49"/>
      <c r="Q109" s="49"/>
      <c r="R109" s="49"/>
      <c r="S109" s="2"/>
      <c r="T109" s="2"/>
    </row>
    <row r="110" spans="14:20" ht="11.25" customHeight="1" x14ac:dyDescent="0.25">
      <c r="N110" s="49"/>
      <c r="O110" s="49"/>
      <c r="P110" s="49"/>
      <c r="Q110" s="49"/>
      <c r="R110" s="49"/>
      <c r="S110" s="2"/>
      <c r="T110" s="2"/>
    </row>
    <row r="111" spans="14:20" ht="11.25" customHeight="1" x14ac:dyDescent="0.25">
      <c r="N111" s="49"/>
      <c r="O111" s="49"/>
      <c r="P111" s="49"/>
      <c r="Q111" s="49"/>
      <c r="R111" s="49"/>
      <c r="S111" s="2"/>
      <c r="T111" s="2"/>
    </row>
    <row r="112" spans="14:20" ht="11.25" customHeight="1" x14ac:dyDescent="0.25">
      <c r="N112" s="49"/>
      <c r="O112" s="49"/>
      <c r="P112" s="49"/>
      <c r="Q112" s="49"/>
      <c r="R112" s="49"/>
      <c r="S112" s="2"/>
      <c r="T112" s="2"/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ref="S115:S178" si="4">I115*N115*O115*P115*Q115*R115</f>
        <v>0</v>
      </c>
      <c r="T115" s="2">
        <f t="shared" ref="T115:T178" si="5">L115*N115*O115*P115*Q115*R115</f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ref="S179:S242" si="6">I179*N179*O179*P179*Q179*R179</f>
        <v>0</v>
      </c>
      <c r="T179" s="2">
        <f t="shared" ref="T179:T242" si="7">L179*N179*O179*P179*Q179*R179</f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ref="S243:S306" si="8">I243*N243*O243*P243*Q243*R243</f>
        <v>0</v>
      </c>
      <c r="T243" s="2">
        <f t="shared" ref="T243:T306" si="9">L243*N243*O243*P243*Q243*R243</f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ref="S307:S370" si="10">I307*N307*O307*P307*Q307*R307</f>
        <v>0</v>
      </c>
      <c r="T307" s="2">
        <f t="shared" ref="T307:T370" si="11">L307*N307*O307*P307*Q307*R307</f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ref="S371:S434" si="12">I371*N371*O371*P371*Q371*R371</f>
        <v>0</v>
      </c>
      <c r="T371" s="2">
        <f t="shared" ref="T371:T434" si="13">L371*N371*O371*P371*Q371*R371</f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ref="S435:S498" si="14">I435*N435*O435*P435*Q435*R435</f>
        <v>0</v>
      </c>
      <c r="T435" s="2">
        <f t="shared" ref="T435:T498" si="15">L435*N435*O435*P435*Q435*R435</f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ref="S499:S562" si="16">I499*N499*O499*P499*Q499*R499</f>
        <v>0</v>
      </c>
      <c r="T499" s="2">
        <f t="shared" ref="T499:T562" si="17">L499*N499*O499*P499*Q499*R499</f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ref="S563:S626" si="18">I563*N563*O563*P563*Q563*R563</f>
        <v>0</v>
      </c>
      <c r="T563" s="2">
        <f t="shared" ref="T563:T626" si="19">L563*N563*O563*P563*Q563*R563</f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ref="S627:S641" si="20">I627*N627*O627*P627*Q627*R627</f>
        <v>0</v>
      </c>
      <c r="T627" s="2">
        <f t="shared" ref="T627:T641" si="21">L627*N627*O627*P627*Q627*R627</f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</sheetData>
  <autoFilter ref="A11:T641" xr:uid="{00000000-0001-0000-1C00-000000000000}"/>
  <mergeCells count="66">
    <mergeCell ref="A2:L2"/>
    <mergeCell ref="A3:L3"/>
    <mergeCell ref="A5:L5"/>
    <mergeCell ref="A6:L6"/>
    <mergeCell ref="A7:L7"/>
    <mergeCell ref="A8:L8"/>
    <mergeCell ref="C9:G9"/>
    <mergeCell ref="C12:E12"/>
    <mergeCell ref="C14:E14"/>
    <mergeCell ref="C15:E15"/>
    <mergeCell ref="C10:E10"/>
    <mergeCell ref="C16:E16"/>
    <mergeCell ref="C17:E17"/>
    <mergeCell ref="C18:E18"/>
    <mergeCell ref="C19:E19"/>
    <mergeCell ref="C20:E20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68:E68"/>
    <mergeCell ref="C69:E69"/>
    <mergeCell ref="C70:E70"/>
    <mergeCell ref="C71:E71"/>
    <mergeCell ref="A72:G72"/>
    <mergeCell ref="A73:G73"/>
    <mergeCell ref="A74:G74"/>
    <mergeCell ref="I73:M73"/>
    <mergeCell ref="I74:M7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FF00"/>
    <pageSetUpPr fitToPage="1"/>
  </sheetPr>
  <dimension ref="A1:V166"/>
  <sheetViews>
    <sheetView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160" customWidth="1"/>
    <col min="13" max="13" width="14.85546875" style="95" customWidth="1"/>
    <col min="14" max="16" width="9.140625" style="1"/>
    <col min="17" max="17" width="10.85546875" style="1" bestFit="1" customWidth="1"/>
    <col min="18" max="18" width="9.140625" style="1"/>
    <col min="19" max="19" width="10" style="1" bestFit="1" customWidth="1"/>
    <col min="20" max="22" width="12.42578125" style="1" bestFit="1" customWidth="1"/>
    <col min="23" max="16384" width="9.140625" style="1"/>
  </cols>
  <sheetData>
    <row r="1" spans="1:22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15"/>
      <c r="M1" s="83"/>
    </row>
    <row r="2" spans="1:22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2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2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15"/>
      <c r="M4" s="83"/>
    </row>
    <row r="5" spans="1:22" s="2" customFormat="1" ht="28.5" customHeight="1" x14ac:dyDescent="0.25">
      <c r="A5" s="191" t="s">
        <v>865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  <c r="T5" s="68"/>
      <c r="U5" s="75"/>
    </row>
    <row r="6" spans="1:22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  <c r="T6" s="68"/>
      <c r="V6" s="68">
        <f>V8-V9</f>
        <v>95776054.480000004</v>
      </c>
    </row>
    <row r="7" spans="1:22" s="2" customFormat="1" ht="35.25" customHeight="1" x14ac:dyDescent="0.25">
      <c r="A7" s="188" t="s">
        <v>866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  <c r="T7" s="68"/>
      <c r="V7" s="68"/>
    </row>
    <row r="8" spans="1:22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  <c r="T8" s="68"/>
      <c r="V8" s="68">
        <v>97104895.569999993</v>
      </c>
    </row>
    <row r="9" spans="1:22" s="2" customFormat="1" ht="30.75" customHeight="1" thickBot="1" x14ac:dyDescent="0.3">
      <c r="A9" s="3"/>
      <c r="B9" s="5" t="s">
        <v>6</v>
      </c>
      <c r="C9" s="203" t="s">
        <v>867</v>
      </c>
      <c r="D9" s="203"/>
      <c r="E9" s="203"/>
      <c r="F9" s="203"/>
      <c r="G9" s="203"/>
      <c r="H9" s="97"/>
      <c r="I9" s="6"/>
      <c r="J9" s="104"/>
      <c r="K9" s="126"/>
      <c r="L9" s="152"/>
      <c r="M9" s="84"/>
      <c r="S9" s="68">
        <f>I159</f>
        <v>0</v>
      </c>
      <c r="T9" s="75">
        <f>SUM(T12:T155)</f>
        <v>1328841.0900000001</v>
      </c>
      <c r="U9" s="96">
        <f>L156</f>
        <v>0</v>
      </c>
      <c r="V9" s="68">
        <f>T9+U9</f>
        <v>1328841.0900000001</v>
      </c>
    </row>
    <row r="10" spans="1:22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53" t="s">
        <v>6543</v>
      </c>
      <c r="M10" s="85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53" t="s">
        <v>6539</v>
      </c>
      <c r="T10" s="49" t="s">
        <v>6536</v>
      </c>
      <c r="U10" s="49" t="s">
        <v>6537</v>
      </c>
    </row>
    <row r="11" spans="1:22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54" t="s">
        <v>54</v>
      </c>
      <c r="M11" s="86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  <c r="S11" s="49"/>
    </row>
    <row r="12" spans="1:22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55"/>
      <c r="M12" s="87"/>
      <c r="N12" s="49"/>
      <c r="O12" s="49"/>
      <c r="P12" s="49"/>
      <c r="Q12" s="49"/>
      <c r="R12" s="49"/>
      <c r="S12" s="49"/>
    </row>
    <row r="13" spans="1:22" s="2" customFormat="1" ht="15" customHeight="1" x14ac:dyDescent="0.25">
      <c r="A13" s="195" t="s">
        <v>868</v>
      </c>
      <c r="B13" s="196"/>
      <c r="C13" s="196"/>
      <c r="D13" s="196"/>
      <c r="E13" s="196"/>
      <c r="F13" s="196"/>
      <c r="G13" s="63"/>
      <c r="H13" s="63"/>
      <c r="I13" s="63"/>
      <c r="J13" s="108"/>
      <c r="K13" s="130"/>
      <c r="L13" s="156"/>
      <c r="M13" s="88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  <c r="S13" s="49"/>
    </row>
    <row r="14" spans="1:22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3</v>
      </c>
      <c r="H14" s="12"/>
      <c r="I14" s="13">
        <v>5013.1400000000003</v>
      </c>
      <c r="J14" s="72"/>
      <c r="K14" s="131"/>
      <c r="L14" s="91">
        <v>73.373909239806295</v>
      </c>
      <c r="M14" s="8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53">
        <v>0.96299999999999997</v>
      </c>
      <c r="T14" s="2">
        <f>I14*S14</f>
        <v>4827.6538200000005</v>
      </c>
      <c r="U14" s="2">
        <v>73.373909239806295</v>
      </c>
    </row>
    <row r="15" spans="1:22" s="2" customFormat="1" ht="22.5" x14ac:dyDescent="0.25">
      <c r="A15" s="20"/>
      <c r="B15" s="21" t="s">
        <v>871</v>
      </c>
      <c r="C15" s="183" t="s">
        <v>872</v>
      </c>
      <c r="D15" s="183"/>
      <c r="E15" s="183"/>
      <c r="F15" s="22" t="s">
        <v>216</v>
      </c>
      <c r="G15" s="17" t="s">
        <v>873</v>
      </c>
      <c r="H15" s="17"/>
      <c r="I15" s="23">
        <v>0</v>
      </c>
      <c r="J15" s="109"/>
      <c r="K15" s="132"/>
      <c r="L15" s="157"/>
      <c r="M15" s="90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49">
        <f>S14</f>
        <v>0.96299999999999997</v>
      </c>
      <c r="T15" s="2">
        <f t="shared" ref="T15:T78" si="0">I15*S15</f>
        <v>0</v>
      </c>
      <c r="U15" s="2">
        <v>7.2176774335370997</v>
      </c>
    </row>
    <row r="16" spans="1:22" s="2" customFormat="1" ht="22.5" x14ac:dyDescent="0.25">
      <c r="A16" s="20"/>
      <c r="B16" s="21" t="s">
        <v>28</v>
      </c>
      <c r="C16" s="183" t="s">
        <v>29</v>
      </c>
      <c r="D16" s="183"/>
      <c r="E16" s="183"/>
      <c r="F16" s="22" t="s">
        <v>30</v>
      </c>
      <c r="G16" s="17" t="s">
        <v>874</v>
      </c>
      <c r="H16" s="17"/>
      <c r="I16" s="23">
        <v>0</v>
      </c>
      <c r="J16" s="109"/>
      <c r="K16" s="132"/>
      <c r="L16" s="157"/>
      <c r="M16" s="90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49">
        <f t="shared" ref="S16:S79" si="1">S15</f>
        <v>0.96299999999999997</v>
      </c>
      <c r="T16" s="2">
        <f t="shared" si="0"/>
        <v>0</v>
      </c>
      <c r="U16" s="2">
        <v>1.2552482493107999</v>
      </c>
    </row>
    <row r="17" spans="1:21" s="79" customFormat="1" ht="22.5" x14ac:dyDescent="0.25">
      <c r="A17" s="69" t="s">
        <v>32</v>
      </c>
      <c r="B17" s="70" t="s">
        <v>875</v>
      </c>
      <c r="C17" s="187" t="s">
        <v>876</v>
      </c>
      <c r="D17" s="187"/>
      <c r="E17" s="187"/>
      <c r="F17" s="69" t="s">
        <v>35</v>
      </c>
      <c r="G17" s="71">
        <v>4</v>
      </c>
      <c r="H17" s="71"/>
      <c r="I17" s="72">
        <v>0</v>
      </c>
      <c r="J17" s="72"/>
      <c r="K17" s="131"/>
      <c r="L17" s="91">
        <v>14344.21</v>
      </c>
      <c r="M17" s="91"/>
      <c r="N17" s="53"/>
      <c r="O17" s="53"/>
      <c r="P17" s="53"/>
      <c r="Q17" s="53"/>
      <c r="R17" s="53"/>
      <c r="S17" s="53">
        <f t="shared" si="1"/>
        <v>0.96299999999999997</v>
      </c>
      <c r="T17" s="2">
        <f t="shared" si="0"/>
        <v>0</v>
      </c>
      <c r="U17" s="81">
        <v>14344.21</v>
      </c>
    </row>
    <row r="18" spans="1:21" s="2" customFormat="1" ht="15" customHeight="1" x14ac:dyDescent="0.25">
      <c r="A18" s="195" t="s">
        <v>877</v>
      </c>
      <c r="B18" s="196"/>
      <c r="C18" s="196"/>
      <c r="D18" s="196"/>
      <c r="E18" s="196"/>
      <c r="F18" s="196"/>
      <c r="G18" s="63"/>
      <c r="H18" s="63"/>
      <c r="I18" s="63">
        <v>0</v>
      </c>
      <c r="J18" s="108"/>
      <c r="K18" s="130"/>
      <c r="L18" s="158"/>
      <c r="M18" s="92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49">
        <f t="shared" si="1"/>
        <v>0.96299999999999997</v>
      </c>
      <c r="T18" s="2">
        <f t="shared" si="0"/>
        <v>0</v>
      </c>
      <c r="U18" s="2">
        <v>0</v>
      </c>
    </row>
    <row r="19" spans="1:21" s="79" customFormat="1" ht="22.5" x14ac:dyDescent="0.25">
      <c r="A19" s="69" t="s">
        <v>36</v>
      </c>
      <c r="B19" s="70" t="s">
        <v>878</v>
      </c>
      <c r="C19" s="187" t="s">
        <v>879</v>
      </c>
      <c r="D19" s="187"/>
      <c r="E19" s="187"/>
      <c r="F19" s="69" t="s">
        <v>880</v>
      </c>
      <c r="G19" s="71">
        <v>12</v>
      </c>
      <c r="H19" s="71"/>
      <c r="I19" s="72">
        <v>0</v>
      </c>
      <c r="J19" s="72"/>
      <c r="K19" s="131"/>
      <c r="L19" s="91">
        <v>81816480</v>
      </c>
      <c r="M19" s="91"/>
      <c r="N19" s="53"/>
      <c r="O19" s="53"/>
      <c r="P19" s="53"/>
      <c r="Q19" s="53"/>
      <c r="R19" s="53"/>
      <c r="S19" s="53">
        <f t="shared" si="1"/>
        <v>0.96299999999999997</v>
      </c>
      <c r="T19" s="2">
        <f t="shared" si="0"/>
        <v>0</v>
      </c>
      <c r="U19" s="81">
        <v>81816480</v>
      </c>
    </row>
    <row r="20" spans="1:21" s="2" customFormat="1" ht="22.5" x14ac:dyDescent="0.25">
      <c r="A20" s="10" t="s">
        <v>38</v>
      </c>
      <c r="B20" s="11" t="s">
        <v>881</v>
      </c>
      <c r="C20" s="182" t="s">
        <v>882</v>
      </c>
      <c r="D20" s="182"/>
      <c r="E20" s="182"/>
      <c r="F20" s="10" t="s">
        <v>883</v>
      </c>
      <c r="G20" s="12">
        <v>12</v>
      </c>
      <c r="H20" s="12"/>
      <c r="I20" s="13">
        <v>135108.85</v>
      </c>
      <c r="J20" s="72"/>
      <c r="K20" s="131"/>
      <c r="L20" s="91">
        <v>1517.0372453059499</v>
      </c>
      <c r="M20" s="89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49">
        <f t="shared" si="1"/>
        <v>0.96299999999999997</v>
      </c>
      <c r="T20" s="2">
        <f t="shared" si="0"/>
        <v>130109.82255</v>
      </c>
      <c r="U20" s="2">
        <v>1517.0372453059499</v>
      </c>
    </row>
    <row r="21" spans="1:21" s="2" customFormat="1" ht="22.5" x14ac:dyDescent="0.25">
      <c r="A21" s="20"/>
      <c r="B21" s="21" t="s">
        <v>884</v>
      </c>
      <c r="C21" s="183" t="s">
        <v>885</v>
      </c>
      <c r="D21" s="183"/>
      <c r="E21" s="183"/>
      <c r="F21" s="22" t="s">
        <v>71</v>
      </c>
      <c r="G21" s="17" t="s">
        <v>886</v>
      </c>
      <c r="H21" s="17"/>
      <c r="I21" s="23">
        <v>0</v>
      </c>
      <c r="J21" s="109"/>
      <c r="K21" s="132"/>
      <c r="L21" s="157"/>
      <c r="M21" s="90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49">
        <f t="shared" si="1"/>
        <v>0.96299999999999997</v>
      </c>
      <c r="T21" s="2">
        <f t="shared" si="0"/>
        <v>0</v>
      </c>
      <c r="U21" s="2">
        <v>175.16524412373201</v>
      </c>
    </row>
    <row r="22" spans="1:21" s="2" customFormat="1" ht="22.5" x14ac:dyDescent="0.25">
      <c r="A22" s="25" t="s">
        <v>76</v>
      </c>
      <c r="B22" s="26" t="s">
        <v>887</v>
      </c>
      <c r="C22" s="186" t="s">
        <v>888</v>
      </c>
      <c r="D22" s="186"/>
      <c r="E22" s="186"/>
      <c r="F22" s="27" t="s">
        <v>79</v>
      </c>
      <c r="G22" s="28" t="s">
        <v>889</v>
      </c>
      <c r="H22" s="28"/>
      <c r="I22" s="29">
        <v>0</v>
      </c>
      <c r="J22" s="110"/>
      <c r="K22" s="133"/>
      <c r="L22" s="159"/>
      <c r="M22" s="9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49">
        <f t="shared" si="1"/>
        <v>0.96299999999999997</v>
      </c>
      <c r="T22" s="2">
        <f t="shared" si="0"/>
        <v>0</v>
      </c>
      <c r="U22" s="2">
        <v>0</v>
      </c>
    </row>
    <row r="23" spans="1:21" s="2" customFormat="1" ht="15" x14ac:dyDescent="0.25">
      <c r="A23" s="10" t="s">
        <v>46</v>
      </c>
      <c r="B23" s="11" t="s">
        <v>890</v>
      </c>
      <c r="C23" s="182" t="s">
        <v>891</v>
      </c>
      <c r="D23" s="182"/>
      <c r="E23" s="182"/>
      <c r="F23" s="10" t="s">
        <v>892</v>
      </c>
      <c r="G23" s="32">
        <v>9.6</v>
      </c>
      <c r="H23" s="32"/>
      <c r="I23" s="13">
        <v>96134.58</v>
      </c>
      <c r="J23" s="72"/>
      <c r="K23" s="131"/>
      <c r="L23" s="91">
        <v>663.81711584386096</v>
      </c>
      <c r="M23" s="89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49">
        <f t="shared" si="1"/>
        <v>0.96299999999999997</v>
      </c>
      <c r="T23" s="2">
        <f t="shared" si="0"/>
        <v>92577.600539999999</v>
      </c>
      <c r="U23" s="2">
        <v>663.81711584386096</v>
      </c>
    </row>
    <row r="24" spans="1:21" s="2" customFormat="1" ht="22.5" x14ac:dyDescent="0.25">
      <c r="A24" s="20"/>
      <c r="B24" s="21" t="s">
        <v>41</v>
      </c>
      <c r="C24" s="183" t="s">
        <v>42</v>
      </c>
      <c r="D24" s="183"/>
      <c r="E24" s="183"/>
      <c r="F24" s="22" t="s">
        <v>21</v>
      </c>
      <c r="G24" s="17" t="s">
        <v>893</v>
      </c>
      <c r="H24" s="17"/>
      <c r="I24" s="23">
        <v>0</v>
      </c>
      <c r="J24" s="109"/>
      <c r="K24" s="132"/>
      <c r="L24" s="157"/>
      <c r="M24" s="90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49">
        <f t="shared" si="1"/>
        <v>0.96299999999999997</v>
      </c>
      <c r="T24" s="2">
        <f t="shared" si="0"/>
        <v>0</v>
      </c>
      <c r="U24" s="2">
        <v>41.7718722965094</v>
      </c>
    </row>
    <row r="25" spans="1:21" s="2" customFormat="1" ht="22.5" x14ac:dyDescent="0.25">
      <c r="A25" s="20"/>
      <c r="B25" s="21" t="s">
        <v>778</v>
      </c>
      <c r="C25" s="183" t="s">
        <v>24</v>
      </c>
      <c r="D25" s="183"/>
      <c r="E25" s="183"/>
      <c r="F25" s="22" t="s">
        <v>71</v>
      </c>
      <c r="G25" s="17" t="s">
        <v>894</v>
      </c>
      <c r="H25" s="17"/>
      <c r="I25" s="23">
        <v>0</v>
      </c>
      <c r="J25" s="109"/>
      <c r="K25" s="132"/>
      <c r="L25" s="157"/>
      <c r="M25" s="9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49">
        <f t="shared" si="1"/>
        <v>0.96299999999999997</v>
      </c>
      <c r="T25" s="2">
        <f t="shared" si="0"/>
        <v>0</v>
      </c>
      <c r="U25" s="2">
        <v>34.879629594275102</v>
      </c>
    </row>
    <row r="26" spans="1:21" s="2" customFormat="1" ht="22.5" x14ac:dyDescent="0.25">
      <c r="A26" s="25" t="s">
        <v>76</v>
      </c>
      <c r="B26" s="26" t="s">
        <v>895</v>
      </c>
      <c r="C26" s="186" t="s">
        <v>896</v>
      </c>
      <c r="D26" s="186"/>
      <c r="E26" s="186"/>
      <c r="F26" s="27" t="s">
        <v>817</v>
      </c>
      <c r="G26" s="28" t="s">
        <v>897</v>
      </c>
      <c r="H26" s="28"/>
      <c r="I26" s="29">
        <v>0</v>
      </c>
      <c r="J26" s="110"/>
      <c r="K26" s="133"/>
      <c r="L26" s="159"/>
      <c r="M26" s="93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49">
        <f t="shared" si="1"/>
        <v>0.96299999999999997</v>
      </c>
      <c r="T26" s="2">
        <f t="shared" si="0"/>
        <v>0</v>
      </c>
      <c r="U26" s="2">
        <v>0</v>
      </c>
    </row>
    <row r="27" spans="1:21" s="2" customFormat="1" ht="15" x14ac:dyDescent="0.25">
      <c r="A27" s="10" t="s">
        <v>49</v>
      </c>
      <c r="B27" s="11" t="s">
        <v>898</v>
      </c>
      <c r="C27" s="182" t="s">
        <v>899</v>
      </c>
      <c r="D27" s="182"/>
      <c r="E27" s="182"/>
      <c r="F27" s="10" t="s">
        <v>17</v>
      </c>
      <c r="G27" s="12">
        <v>12</v>
      </c>
      <c r="H27" s="12"/>
      <c r="I27" s="13">
        <v>107240.72</v>
      </c>
      <c r="J27" s="72"/>
      <c r="K27" s="131"/>
      <c r="L27" s="91">
        <v>10346.2558455855</v>
      </c>
      <c r="M27" s="89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49">
        <f t="shared" si="1"/>
        <v>0.96299999999999997</v>
      </c>
      <c r="T27" s="2">
        <f t="shared" si="0"/>
        <v>103272.81336</v>
      </c>
      <c r="U27" s="2">
        <v>10346.2558455855</v>
      </c>
    </row>
    <row r="28" spans="1:21" s="2" customFormat="1" ht="22.5" x14ac:dyDescent="0.25">
      <c r="A28" s="20"/>
      <c r="B28" s="21" t="s">
        <v>41</v>
      </c>
      <c r="C28" s="183" t="s">
        <v>42</v>
      </c>
      <c r="D28" s="183"/>
      <c r="E28" s="183"/>
      <c r="F28" s="22" t="s">
        <v>21</v>
      </c>
      <c r="G28" s="17" t="s">
        <v>900</v>
      </c>
      <c r="H28" s="17"/>
      <c r="I28" s="23">
        <v>0</v>
      </c>
      <c r="J28" s="109"/>
      <c r="K28" s="132"/>
      <c r="L28" s="157"/>
      <c r="M28" s="90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49">
        <f t="shared" si="1"/>
        <v>0.96299999999999997</v>
      </c>
      <c r="T28" s="2">
        <f t="shared" si="0"/>
        <v>0</v>
      </c>
      <c r="U28" s="2">
        <v>1063.95074064963</v>
      </c>
    </row>
    <row r="29" spans="1:21" s="2" customFormat="1" ht="22.5" x14ac:dyDescent="0.25">
      <c r="A29" s="20"/>
      <c r="B29" s="21" t="s">
        <v>778</v>
      </c>
      <c r="C29" s="183" t="s">
        <v>24</v>
      </c>
      <c r="D29" s="183"/>
      <c r="E29" s="183"/>
      <c r="F29" s="22" t="s">
        <v>71</v>
      </c>
      <c r="G29" s="17" t="s">
        <v>901</v>
      </c>
      <c r="H29" s="17"/>
      <c r="I29" s="23">
        <v>0</v>
      </c>
      <c r="J29" s="109"/>
      <c r="K29" s="132"/>
      <c r="L29" s="157"/>
      <c r="M29" s="90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49">
        <f t="shared" si="1"/>
        <v>0.96299999999999997</v>
      </c>
      <c r="T29" s="2">
        <f t="shared" si="0"/>
        <v>0</v>
      </c>
      <c r="U29" s="2">
        <v>130.78989397679999</v>
      </c>
    </row>
    <row r="30" spans="1:21" s="2" customFormat="1" ht="22.5" x14ac:dyDescent="0.25">
      <c r="A30" s="25" t="s">
        <v>76</v>
      </c>
      <c r="B30" s="26" t="s">
        <v>902</v>
      </c>
      <c r="C30" s="186" t="s">
        <v>903</v>
      </c>
      <c r="D30" s="186"/>
      <c r="E30" s="186"/>
      <c r="F30" s="27" t="s">
        <v>79</v>
      </c>
      <c r="G30" s="28" t="s">
        <v>889</v>
      </c>
      <c r="H30" s="28"/>
      <c r="I30" s="29">
        <v>0</v>
      </c>
      <c r="J30" s="110"/>
      <c r="K30" s="133"/>
      <c r="L30" s="159"/>
      <c r="M30" s="9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49">
        <f t="shared" si="1"/>
        <v>0.96299999999999997</v>
      </c>
      <c r="T30" s="2">
        <f t="shared" si="0"/>
        <v>0</v>
      </c>
      <c r="U30" s="2">
        <v>0</v>
      </c>
    </row>
    <row r="31" spans="1:21" s="79" customFormat="1" ht="15" customHeight="1" x14ac:dyDescent="0.25">
      <c r="A31" s="204" t="s">
        <v>904</v>
      </c>
      <c r="B31" s="205"/>
      <c r="C31" s="205"/>
      <c r="D31" s="205"/>
      <c r="E31" s="205"/>
      <c r="F31" s="205"/>
      <c r="G31" s="82"/>
      <c r="H31" s="82"/>
      <c r="I31" s="82">
        <v>0</v>
      </c>
      <c r="J31" s="82"/>
      <c r="K31" s="142"/>
      <c r="L31" s="94"/>
      <c r="M31" s="94"/>
      <c r="N31" s="53"/>
      <c r="O31" s="53"/>
      <c r="P31" s="53"/>
      <c r="Q31" s="53"/>
      <c r="R31" s="53"/>
      <c r="S31" s="53">
        <f t="shared" si="1"/>
        <v>0.96299999999999997</v>
      </c>
      <c r="T31" s="2">
        <f t="shared" si="0"/>
        <v>0</v>
      </c>
      <c r="U31" s="81">
        <v>15221.89</v>
      </c>
    </row>
    <row r="32" spans="1:21" s="2" customFormat="1" ht="15" x14ac:dyDescent="0.25">
      <c r="A32" s="10" t="s">
        <v>54</v>
      </c>
      <c r="B32" s="11" t="s">
        <v>905</v>
      </c>
      <c r="C32" s="182" t="s">
        <v>906</v>
      </c>
      <c r="D32" s="182"/>
      <c r="E32" s="182"/>
      <c r="F32" s="10" t="s">
        <v>17</v>
      </c>
      <c r="G32" s="12">
        <v>12</v>
      </c>
      <c r="H32" s="12"/>
      <c r="I32" s="13">
        <v>38265.949999999997</v>
      </c>
      <c r="J32" s="72"/>
      <c r="K32" s="131"/>
      <c r="L32" s="91">
        <v>4051.05802593315</v>
      </c>
      <c r="M32" s="89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49">
        <f t="shared" si="1"/>
        <v>0.96299999999999997</v>
      </c>
      <c r="T32" s="2">
        <f t="shared" si="0"/>
        <v>36850.109850000001</v>
      </c>
      <c r="U32" s="2">
        <v>4051.05802593315</v>
      </c>
    </row>
    <row r="33" spans="1:21" s="2" customFormat="1" ht="22.5" x14ac:dyDescent="0.25">
      <c r="A33" s="20"/>
      <c r="B33" s="21" t="s">
        <v>907</v>
      </c>
      <c r="C33" s="183" t="s">
        <v>908</v>
      </c>
      <c r="D33" s="183"/>
      <c r="E33" s="183"/>
      <c r="F33" s="22" t="s">
        <v>21</v>
      </c>
      <c r="G33" s="17" t="s">
        <v>909</v>
      </c>
      <c r="H33" s="17"/>
      <c r="I33" s="23">
        <v>0</v>
      </c>
      <c r="J33" s="109"/>
      <c r="K33" s="132"/>
      <c r="L33" s="157"/>
      <c r="M33" s="9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49">
        <f t="shared" si="1"/>
        <v>0.96299999999999997</v>
      </c>
      <c r="T33" s="2">
        <f t="shared" si="0"/>
        <v>0</v>
      </c>
      <c r="U33" s="2">
        <v>2.6615911952979001</v>
      </c>
    </row>
    <row r="34" spans="1:21" s="2" customFormat="1" ht="22.5" x14ac:dyDescent="0.25">
      <c r="A34" s="20"/>
      <c r="B34" s="21" t="s">
        <v>19</v>
      </c>
      <c r="C34" s="183" t="s">
        <v>20</v>
      </c>
      <c r="D34" s="183"/>
      <c r="E34" s="183"/>
      <c r="F34" s="22" t="s">
        <v>21</v>
      </c>
      <c r="G34" s="17" t="s">
        <v>910</v>
      </c>
      <c r="H34" s="17"/>
      <c r="I34" s="23">
        <v>0</v>
      </c>
      <c r="J34" s="109"/>
      <c r="K34" s="132"/>
      <c r="L34" s="157"/>
      <c r="M34" s="9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49">
        <f t="shared" si="1"/>
        <v>0.96299999999999997</v>
      </c>
      <c r="T34" s="2">
        <f t="shared" si="0"/>
        <v>0</v>
      </c>
      <c r="U34" s="2">
        <v>9.4724752147065008</v>
      </c>
    </row>
    <row r="35" spans="1:21" s="2" customFormat="1" ht="22.5" x14ac:dyDescent="0.25">
      <c r="A35" s="20"/>
      <c r="B35" s="21" t="s">
        <v>911</v>
      </c>
      <c r="C35" s="183" t="s">
        <v>912</v>
      </c>
      <c r="D35" s="183"/>
      <c r="E35" s="183"/>
      <c r="F35" s="22" t="s">
        <v>21</v>
      </c>
      <c r="G35" s="17" t="s">
        <v>913</v>
      </c>
      <c r="H35" s="17"/>
      <c r="I35" s="23">
        <v>0</v>
      </c>
      <c r="J35" s="109"/>
      <c r="K35" s="132"/>
      <c r="L35" s="157"/>
      <c r="M35" s="9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49">
        <f t="shared" si="1"/>
        <v>0.96299999999999997</v>
      </c>
      <c r="T35" s="2">
        <f t="shared" si="0"/>
        <v>0</v>
      </c>
      <c r="U35" s="2">
        <v>0.23245337950200001</v>
      </c>
    </row>
    <row r="36" spans="1:21" s="2" customFormat="1" ht="22.5" x14ac:dyDescent="0.25">
      <c r="A36" s="20"/>
      <c r="B36" s="21" t="s">
        <v>23</v>
      </c>
      <c r="C36" s="183" t="s">
        <v>24</v>
      </c>
      <c r="D36" s="183"/>
      <c r="E36" s="183"/>
      <c r="F36" s="22" t="s">
        <v>21</v>
      </c>
      <c r="G36" s="17" t="s">
        <v>914</v>
      </c>
      <c r="H36" s="17"/>
      <c r="I36" s="23">
        <v>0</v>
      </c>
      <c r="J36" s="109"/>
      <c r="K36" s="132"/>
      <c r="L36" s="157"/>
      <c r="M36" s="9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49">
        <f t="shared" si="1"/>
        <v>0.96299999999999997</v>
      </c>
      <c r="T36" s="2">
        <f t="shared" si="0"/>
        <v>0</v>
      </c>
      <c r="U36" s="2">
        <v>10.9020634986438</v>
      </c>
    </row>
    <row r="37" spans="1:21" s="2" customFormat="1" ht="22.5" x14ac:dyDescent="0.25">
      <c r="A37" s="20"/>
      <c r="B37" s="21" t="s">
        <v>25</v>
      </c>
      <c r="C37" s="183" t="s">
        <v>26</v>
      </c>
      <c r="D37" s="183"/>
      <c r="E37" s="183"/>
      <c r="F37" s="22" t="s">
        <v>21</v>
      </c>
      <c r="G37" s="17" t="s">
        <v>915</v>
      </c>
      <c r="H37" s="17"/>
      <c r="I37" s="23">
        <v>0</v>
      </c>
      <c r="J37" s="109"/>
      <c r="K37" s="132"/>
      <c r="L37" s="157"/>
      <c r="M37" s="9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49">
        <f t="shared" si="1"/>
        <v>0.96299999999999997</v>
      </c>
      <c r="T37" s="2">
        <f t="shared" si="0"/>
        <v>0</v>
      </c>
      <c r="U37" s="2">
        <v>12.436255803357</v>
      </c>
    </row>
    <row r="38" spans="1:21" s="2" customFormat="1" ht="22.5" x14ac:dyDescent="0.25">
      <c r="A38" s="20"/>
      <c r="B38" s="21" t="s">
        <v>916</v>
      </c>
      <c r="C38" s="183" t="s">
        <v>917</v>
      </c>
      <c r="D38" s="183"/>
      <c r="E38" s="183"/>
      <c r="F38" s="22" t="s">
        <v>21</v>
      </c>
      <c r="G38" s="17" t="s">
        <v>913</v>
      </c>
      <c r="H38" s="17"/>
      <c r="I38" s="23">
        <v>0</v>
      </c>
      <c r="J38" s="109"/>
      <c r="K38" s="132"/>
      <c r="L38" s="157"/>
      <c r="M38" s="9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49">
        <f t="shared" si="1"/>
        <v>0.96299999999999997</v>
      </c>
      <c r="T38" s="2">
        <f t="shared" si="0"/>
        <v>0</v>
      </c>
      <c r="U38" s="2">
        <v>1.6504189944642</v>
      </c>
    </row>
    <row r="39" spans="1:21" s="2" customFormat="1" ht="22.5" x14ac:dyDescent="0.25">
      <c r="A39" s="20"/>
      <c r="B39" s="21" t="s">
        <v>918</v>
      </c>
      <c r="C39" s="183" t="s">
        <v>919</v>
      </c>
      <c r="D39" s="183"/>
      <c r="E39" s="183"/>
      <c r="F39" s="22" t="s">
        <v>21</v>
      </c>
      <c r="G39" s="17" t="s">
        <v>920</v>
      </c>
      <c r="H39" s="17"/>
      <c r="I39" s="23">
        <v>0</v>
      </c>
      <c r="J39" s="109"/>
      <c r="K39" s="132"/>
      <c r="L39" s="157"/>
      <c r="M39" s="9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49">
        <f t="shared" si="1"/>
        <v>0.96299999999999997</v>
      </c>
      <c r="T39" s="2">
        <f t="shared" si="0"/>
        <v>0</v>
      </c>
      <c r="U39" s="2">
        <v>16.608793965417899</v>
      </c>
    </row>
    <row r="40" spans="1:21" s="2" customFormat="1" ht="22.5" x14ac:dyDescent="0.25">
      <c r="A40" s="20"/>
      <c r="B40" s="21" t="s">
        <v>871</v>
      </c>
      <c r="C40" s="183" t="s">
        <v>872</v>
      </c>
      <c r="D40" s="183"/>
      <c r="E40" s="183"/>
      <c r="F40" s="22" t="s">
        <v>216</v>
      </c>
      <c r="G40" s="17" t="s">
        <v>921</v>
      </c>
      <c r="H40" s="17"/>
      <c r="I40" s="23">
        <v>0</v>
      </c>
      <c r="J40" s="109"/>
      <c r="K40" s="132"/>
      <c r="L40" s="157"/>
      <c r="M40" s="9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49">
        <f t="shared" si="1"/>
        <v>0.96299999999999997</v>
      </c>
      <c r="T40" s="2">
        <f t="shared" si="0"/>
        <v>0</v>
      </c>
      <c r="U40" s="2">
        <v>14.958374970953701</v>
      </c>
    </row>
    <row r="41" spans="1:21" s="2" customFormat="1" ht="22.5" x14ac:dyDescent="0.25">
      <c r="A41" s="20"/>
      <c r="B41" s="21" t="s">
        <v>922</v>
      </c>
      <c r="C41" s="183" t="s">
        <v>923</v>
      </c>
      <c r="D41" s="183"/>
      <c r="E41" s="183"/>
      <c r="F41" s="22" t="s">
        <v>216</v>
      </c>
      <c r="G41" s="17" t="s">
        <v>924</v>
      </c>
      <c r="H41" s="17"/>
      <c r="I41" s="23">
        <v>0</v>
      </c>
      <c r="J41" s="109"/>
      <c r="K41" s="132"/>
      <c r="L41" s="157"/>
      <c r="M41" s="9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49">
        <f t="shared" si="1"/>
        <v>0.96299999999999997</v>
      </c>
      <c r="T41" s="2">
        <f t="shared" si="0"/>
        <v>0</v>
      </c>
      <c r="U41" s="2">
        <v>49.698532537527598</v>
      </c>
    </row>
    <row r="42" spans="1:21" s="2" customFormat="1" ht="22.5" x14ac:dyDescent="0.25">
      <c r="A42" s="20"/>
      <c r="B42" s="21" t="s">
        <v>925</v>
      </c>
      <c r="C42" s="183" t="s">
        <v>926</v>
      </c>
      <c r="D42" s="183"/>
      <c r="E42" s="183"/>
      <c r="F42" s="22" t="s">
        <v>71</v>
      </c>
      <c r="G42" s="17" t="s">
        <v>927</v>
      </c>
      <c r="H42" s="17"/>
      <c r="I42" s="23">
        <v>0</v>
      </c>
      <c r="J42" s="109"/>
      <c r="K42" s="132"/>
      <c r="L42" s="157"/>
      <c r="M42" s="90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49">
        <f t="shared" si="1"/>
        <v>0.96299999999999997</v>
      </c>
      <c r="T42" s="2">
        <f t="shared" si="0"/>
        <v>0</v>
      </c>
      <c r="U42" s="2">
        <v>288.19569990657999</v>
      </c>
    </row>
    <row r="43" spans="1:21" s="2" customFormat="1" ht="22.5" x14ac:dyDescent="0.25">
      <c r="A43" s="20"/>
      <c r="B43" s="21" t="s">
        <v>928</v>
      </c>
      <c r="C43" s="183" t="s">
        <v>929</v>
      </c>
      <c r="D43" s="183"/>
      <c r="E43" s="183"/>
      <c r="F43" s="22" t="s">
        <v>930</v>
      </c>
      <c r="G43" s="17" t="s">
        <v>931</v>
      </c>
      <c r="H43" s="17"/>
      <c r="I43" s="23">
        <v>0</v>
      </c>
      <c r="J43" s="109"/>
      <c r="K43" s="132"/>
      <c r="L43" s="157"/>
      <c r="M43" s="90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49">
        <f t="shared" si="1"/>
        <v>0.96299999999999997</v>
      </c>
      <c r="T43" s="2">
        <f t="shared" si="0"/>
        <v>0</v>
      </c>
      <c r="U43" s="2">
        <v>48.396793612316401</v>
      </c>
    </row>
    <row r="44" spans="1:21" s="2" customFormat="1" ht="22.5" x14ac:dyDescent="0.25">
      <c r="A44" s="20"/>
      <c r="B44" s="21" t="s">
        <v>932</v>
      </c>
      <c r="C44" s="183" t="s">
        <v>933</v>
      </c>
      <c r="D44" s="183"/>
      <c r="E44" s="183"/>
      <c r="F44" s="22" t="s">
        <v>21</v>
      </c>
      <c r="G44" s="17" t="s">
        <v>909</v>
      </c>
      <c r="H44" s="17"/>
      <c r="I44" s="23">
        <v>0</v>
      </c>
      <c r="J44" s="109"/>
      <c r="K44" s="132"/>
      <c r="L44" s="157"/>
      <c r="M44" s="9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49">
        <f t="shared" si="1"/>
        <v>0.96299999999999997</v>
      </c>
      <c r="T44" s="2">
        <f t="shared" si="0"/>
        <v>0</v>
      </c>
      <c r="U44" s="2">
        <v>3.4519326856046999</v>
      </c>
    </row>
    <row r="45" spans="1:21" s="2" customFormat="1" ht="22.5" x14ac:dyDescent="0.25">
      <c r="A45" s="20"/>
      <c r="B45" s="21" t="s">
        <v>28</v>
      </c>
      <c r="C45" s="183" t="s">
        <v>29</v>
      </c>
      <c r="D45" s="183"/>
      <c r="E45" s="183"/>
      <c r="F45" s="22" t="s">
        <v>30</v>
      </c>
      <c r="G45" s="17" t="s">
        <v>934</v>
      </c>
      <c r="H45" s="17"/>
      <c r="I45" s="23">
        <v>0</v>
      </c>
      <c r="J45" s="109"/>
      <c r="K45" s="132"/>
      <c r="L45" s="157"/>
      <c r="M45" s="90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49">
        <f t="shared" si="1"/>
        <v>0.96299999999999997</v>
      </c>
      <c r="T45" s="2">
        <f t="shared" si="0"/>
        <v>0</v>
      </c>
      <c r="U45" s="2">
        <v>9.065681800578</v>
      </c>
    </row>
    <row r="46" spans="1:21" s="2" customFormat="1" ht="15" x14ac:dyDescent="0.25">
      <c r="A46" s="10" t="s">
        <v>56</v>
      </c>
      <c r="B46" s="11" t="s">
        <v>57</v>
      </c>
      <c r="C46" s="182" t="s">
        <v>935</v>
      </c>
      <c r="D46" s="182"/>
      <c r="E46" s="182"/>
      <c r="F46" s="10" t="s">
        <v>17</v>
      </c>
      <c r="G46" s="12">
        <v>12</v>
      </c>
      <c r="H46" s="12"/>
      <c r="I46" s="13">
        <v>20470.09</v>
      </c>
      <c r="J46" s="72"/>
      <c r="K46" s="131"/>
      <c r="L46" s="91">
        <v>1050.8055020387901</v>
      </c>
      <c r="M46" s="89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49">
        <f t="shared" si="1"/>
        <v>0.96299999999999997</v>
      </c>
      <c r="T46" s="2">
        <f t="shared" si="0"/>
        <v>19712.696670000001</v>
      </c>
      <c r="U46" s="2">
        <v>1050.8055020387901</v>
      </c>
    </row>
    <row r="47" spans="1:21" s="2" customFormat="1" ht="22.5" x14ac:dyDescent="0.25">
      <c r="A47" s="20"/>
      <c r="B47" s="21" t="s">
        <v>59</v>
      </c>
      <c r="C47" s="183" t="s">
        <v>60</v>
      </c>
      <c r="D47" s="183"/>
      <c r="E47" s="183"/>
      <c r="F47" s="22" t="s">
        <v>21</v>
      </c>
      <c r="G47" s="17" t="s">
        <v>936</v>
      </c>
      <c r="H47" s="17"/>
      <c r="I47" s="23">
        <v>0</v>
      </c>
      <c r="J47" s="109"/>
      <c r="K47" s="132"/>
      <c r="L47" s="157"/>
      <c r="M47" s="90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49">
        <f t="shared" si="1"/>
        <v>0.96299999999999997</v>
      </c>
      <c r="T47" s="2">
        <f t="shared" si="0"/>
        <v>0</v>
      </c>
      <c r="U47" s="2">
        <v>118.713940911671</v>
      </c>
    </row>
    <row r="48" spans="1:21" s="2" customFormat="1" ht="22.5" x14ac:dyDescent="0.25">
      <c r="A48" s="20"/>
      <c r="B48" s="21" t="s">
        <v>28</v>
      </c>
      <c r="C48" s="183" t="s">
        <v>29</v>
      </c>
      <c r="D48" s="183"/>
      <c r="E48" s="183"/>
      <c r="F48" s="22" t="s">
        <v>30</v>
      </c>
      <c r="G48" s="17" t="s">
        <v>937</v>
      </c>
      <c r="H48" s="17"/>
      <c r="I48" s="23">
        <v>0</v>
      </c>
      <c r="J48" s="109"/>
      <c r="K48" s="132"/>
      <c r="L48" s="157"/>
      <c r="M48" s="90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49">
        <f t="shared" si="1"/>
        <v>0.96299999999999997</v>
      </c>
      <c r="T48" s="2">
        <f t="shared" si="0"/>
        <v>0</v>
      </c>
      <c r="U48" s="2">
        <v>2.6499685263227999</v>
      </c>
    </row>
    <row r="49" spans="1:21" s="2" customFormat="1" ht="15" x14ac:dyDescent="0.25">
      <c r="A49" s="10" t="s">
        <v>833</v>
      </c>
      <c r="B49" s="11" t="s">
        <v>15</v>
      </c>
      <c r="C49" s="182" t="s">
        <v>938</v>
      </c>
      <c r="D49" s="182"/>
      <c r="E49" s="182"/>
      <c r="F49" s="10" t="s">
        <v>17</v>
      </c>
      <c r="G49" s="12">
        <v>12</v>
      </c>
      <c r="H49" s="12"/>
      <c r="I49" s="13">
        <v>59290.239999999998</v>
      </c>
      <c r="J49" s="72"/>
      <c r="K49" s="131"/>
      <c r="L49" s="91">
        <v>493.99829944867503</v>
      </c>
      <c r="M49" s="89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49">
        <f t="shared" si="1"/>
        <v>0.96299999999999997</v>
      </c>
      <c r="T49" s="2">
        <f t="shared" si="0"/>
        <v>57096.501120000001</v>
      </c>
      <c r="U49" s="2">
        <v>493.99829944867503</v>
      </c>
    </row>
    <row r="50" spans="1:21" s="2" customFormat="1" ht="22.5" x14ac:dyDescent="0.25">
      <c r="A50" s="20"/>
      <c r="B50" s="21" t="s">
        <v>19</v>
      </c>
      <c r="C50" s="183" t="s">
        <v>20</v>
      </c>
      <c r="D50" s="183"/>
      <c r="E50" s="183"/>
      <c r="F50" s="22" t="s">
        <v>21</v>
      </c>
      <c r="G50" s="17" t="s">
        <v>931</v>
      </c>
      <c r="H50" s="17"/>
      <c r="I50" s="23">
        <v>0</v>
      </c>
      <c r="J50" s="109"/>
      <c r="K50" s="132"/>
      <c r="L50" s="157"/>
      <c r="M50" s="9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49">
        <f t="shared" si="1"/>
        <v>0.96299999999999997</v>
      </c>
      <c r="T50" s="2">
        <f t="shared" si="0"/>
        <v>0</v>
      </c>
      <c r="U50" s="2">
        <v>15.783584468185801</v>
      </c>
    </row>
    <row r="51" spans="1:21" s="2" customFormat="1" ht="22.5" x14ac:dyDescent="0.25">
      <c r="A51" s="20"/>
      <c r="B51" s="21" t="s">
        <v>23</v>
      </c>
      <c r="C51" s="183" t="s">
        <v>24</v>
      </c>
      <c r="D51" s="183"/>
      <c r="E51" s="183"/>
      <c r="F51" s="22" t="s">
        <v>21</v>
      </c>
      <c r="G51" s="17" t="s">
        <v>931</v>
      </c>
      <c r="H51" s="17"/>
      <c r="I51" s="23">
        <v>0</v>
      </c>
      <c r="J51" s="109"/>
      <c r="K51" s="132"/>
      <c r="L51" s="157"/>
      <c r="M51" s="9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49">
        <f t="shared" si="1"/>
        <v>0.96299999999999997</v>
      </c>
      <c r="T51" s="2">
        <f t="shared" si="0"/>
        <v>0</v>
      </c>
      <c r="U51" s="2">
        <v>21.8041269972876</v>
      </c>
    </row>
    <row r="52" spans="1:21" s="2" customFormat="1" ht="22.5" x14ac:dyDescent="0.25">
      <c r="A52" s="20"/>
      <c r="B52" s="21" t="s">
        <v>25</v>
      </c>
      <c r="C52" s="183" t="s">
        <v>26</v>
      </c>
      <c r="D52" s="183"/>
      <c r="E52" s="183"/>
      <c r="F52" s="22" t="s">
        <v>21</v>
      </c>
      <c r="G52" s="17" t="s">
        <v>939</v>
      </c>
      <c r="H52" s="17"/>
      <c r="I52" s="23">
        <v>0</v>
      </c>
      <c r="J52" s="109"/>
      <c r="K52" s="132"/>
      <c r="L52" s="157"/>
      <c r="M52" s="90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49">
        <f t="shared" si="1"/>
        <v>0.96299999999999997</v>
      </c>
      <c r="T52" s="2">
        <f t="shared" si="0"/>
        <v>0</v>
      </c>
      <c r="U52" s="2">
        <v>7.1130734127612003</v>
      </c>
    </row>
    <row r="53" spans="1:21" s="2" customFormat="1" ht="22.5" x14ac:dyDescent="0.25">
      <c r="A53" s="20"/>
      <c r="B53" s="21" t="s">
        <v>28</v>
      </c>
      <c r="C53" s="183" t="s">
        <v>29</v>
      </c>
      <c r="D53" s="183"/>
      <c r="E53" s="183"/>
      <c r="F53" s="22" t="s">
        <v>30</v>
      </c>
      <c r="G53" s="17" t="s">
        <v>940</v>
      </c>
      <c r="H53" s="17"/>
      <c r="I53" s="23">
        <v>0</v>
      </c>
      <c r="J53" s="109"/>
      <c r="K53" s="132"/>
      <c r="L53" s="157"/>
      <c r="M53" s="9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49">
        <f t="shared" si="1"/>
        <v>0.96299999999999997</v>
      </c>
      <c r="T53" s="2">
        <f t="shared" si="0"/>
        <v>0</v>
      </c>
      <c r="U53" s="2">
        <v>12.413010465406799</v>
      </c>
    </row>
    <row r="54" spans="1:21" s="2" customFormat="1" ht="15" customHeight="1" x14ac:dyDescent="0.25">
      <c r="A54" s="195" t="s">
        <v>941</v>
      </c>
      <c r="B54" s="196"/>
      <c r="C54" s="196"/>
      <c r="D54" s="196"/>
      <c r="E54" s="196"/>
      <c r="F54" s="196"/>
      <c r="G54" s="63"/>
      <c r="H54" s="63"/>
      <c r="I54" s="63">
        <v>0</v>
      </c>
      <c r="J54" s="108"/>
      <c r="K54" s="130"/>
      <c r="L54" s="158"/>
      <c r="M54" s="92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49">
        <f t="shared" si="1"/>
        <v>0.96299999999999997</v>
      </c>
      <c r="T54" s="2">
        <f t="shared" si="0"/>
        <v>0</v>
      </c>
      <c r="U54" s="2">
        <v>0</v>
      </c>
    </row>
    <row r="55" spans="1:21" s="2" customFormat="1" ht="22.5" x14ac:dyDescent="0.25">
      <c r="A55" s="10" t="s">
        <v>66</v>
      </c>
      <c r="B55" s="11" t="s">
        <v>881</v>
      </c>
      <c r="C55" s="182" t="s">
        <v>942</v>
      </c>
      <c r="D55" s="182"/>
      <c r="E55" s="182"/>
      <c r="F55" s="10" t="s">
        <v>883</v>
      </c>
      <c r="G55" s="12">
        <v>1</v>
      </c>
      <c r="H55" s="12"/>
      <c r="I55" s="13">
        <v>11259.07</v>
      </c>
      <c r="J55" s="72"/>
      <c r="K55" s="131"/>
      <c r="L55" s="91">
        <v>126.419770442163</v>
      </c>
      <c r="M55" s="8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49">
        <f t="shared" si="1"/>
        <v>0.96299999999999997</v>
      </c>
      <c r="T55" s="2">
        <f t="shared" si="0"/>
        <v>10842.484409999999</v>
      </c>
      <c r="U55" s="2">
        <v>126.419770442163</v>
      </c>
    </row>
    <row r="56" spans="1:21" s="2" customFormat="1" ht="22.5" x14ac:dyDescent="0.25">
      <c r="A56" s="20"/>
      <c r="B56" s="21" t="s">
        <v>884</v>
      </c>
      <c r="C56" s="183" t="s">
        <v>885</v>
      </c>
      <c r="D56" s="183"/>
      <c r="E56" s="183"/>
      <c r="F56" s="22" t="s">
        <v>71</v>
      </c>
      <c r="G56" s="17" t="s">
        <v>943</v>
      </c>
      <c r="H56" s="17"/>
      <c r="I56" s="23">
        <v>0</v>
      </c>
      <c r="J56" s="109"/>
      <c r="K56" s="132"/>
      <c r="L56" s="157"/>
      <c r="M56" s="90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49">
        <f t="shared" si="1"/>
        <v>0.96299999999999997</v>
      </c>
      <c r="T56" s="2">
        <f t="shared" si="0"/>
        <v>0</v>
      </c>
      <c r="U56" s="2">
        <v>14.598072232725601</v>
      </c>
    </row>
    <row r="57" spans="1:21" s="2" customFormat="1" ht="22.5" x14ac:dyDescent="0.25">
      <c r="A57" s="25" t="s">
        <v>76</v>
      </c>
      <c r="B57" s="26" t="s">
        <v>887</v>
      </c>
      <c r="C57" s="186" t="s">
        <v>888</v>
      </c>
      <c r="D57" s="186"/>
      <c r="E57" s="186"/>
      <c r="F57" s="27" t="s">
        <v>79</v>
      </c>
      <c r="G57" s="28" t="s">
        <v>944</v>
      </c>
      <c r="H57" s="28"/>
      <c r="I57" s="29">
        <v>0</v>
      </c>
      <c r="J57" s="110"/>
      <c r="K57" s="133"/>
      <c r="L57" s="159"/>
      <c r="M57" s="9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49">
        <f t="shared" si="1"/>
        <v>0.96299999999999997</v>
      </c>
      <c r="T57" s="2">
        <f t="shared" si="0"/>
        <v>0</v>
      </c>
      <c r="U57" s="2">
        <v>0</v>
      </c>
    </row>
    <row r="58" spans="1:21" s="79" customFormat="1" ht="22.5" x14ac:dyDescent="0.25">
      <c r="A58" s="69" t="s">
        <v>81</v>
      </c>
      <c r="B58" s="70" t="s">
        <v>878</v>
      </c>
      <c r="C58" s="187" t="s">
        <v>945</v>
      </c>
      <c r="D58" s="187"/>
      <c r="E58" s="187"/>
      <c r="F58" s="69" t="s">
        <v>35</v>
      </c>
      <c r="G58" s="71">
        <v>1</v>
      </c>
      <c r="H58" s="71"/>
      <c r="I58" s="72">
        <v>0</v>
      </c>
      <c r="J58" s="72"/>
      <c r="K58" s="131"/>
      <c r="L58" s="91">
        <v>15221.89</v>
      </c>
      <c r="M58" s="91"/>
      <c r="N58" s="53"/>
      <c r="O58" s="53"/>
      <c r="P58" s="53"/>
      <c r="Q58" s="53"/>
      <c r="R58" s="53"/>
      <c r="S58" s="53">
        <f t="shared" si="1"/>
        <v>0.96299999999999997</v>
      </c>
      <c r="T58" s="2">
        <f t="shared" si="0"/>
        <v>0</v>
      </c>
      <c r="U58" s="79">
        <v>0</v>
      </c>
    </row>
    <row r="59" spans="1:21" s="2" customFormat="1" ht="15" customHeight="1" x14ac:dyDescent="0.25">
      <c r="A59" s="195" t="s">
        <v>946</v>
      </c>
      <c r="B59" s="196"/>
      <c r="C59" s="196"/>
      <c r="D59" s="196"/>
      <c r="E59" s="196"/>
      <c r="F59" s="196"/>
      <c r="G59" s="63"/>
      <c r="H59" s="63"/>
      <c r="I59" s="63">
        <v>0</v>
      </c>
      <c r="J59" s="108"/>
      <c r="K59" s="130"/>
      <c r="L59" s="158"/>
      <c r="M59" s="92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49">
        <f t="shared" si="1"/>
        <v>0.96299999999999997</v>
      </c>
      <c r="T59" s="2">
        <f t="shared" si="0"/>
        <v>0</v>
      </c>
      <c r="U59" s="2">
        <v>0</v>
      </c>
    </row>
    <row r="60" spans="1:21" s="2" customFormat="1" ht="15" x14ac:dyDescent="0.25">
      <c r="A60" s="10" t="s">
        <v>840</v>
      </c>
      <c r="B60" s="11" t="s">
        <v>947</v>
      </c>
      <c r="C60" s="182" t="s">
        <v>948</v>
      </c>
      <c r="D60" s="182"/>
      <c r="E60" s="182"/>
      <c r="F60" s="10" t="s">
        <v>17</v>
      </c>
      <c r="G60" s="12">
        <v>2</v>
      </c>
      <c r="H60" s="12"/>
      <c r="I60" s="13">
        <v>5141.55</v>
      </c>
      <c r="J60" s="72"/>
      <c r="K60" s="131"/>
      <c r="L60" s="91">
        <v>590.43158393507997</v>
      </c>
      <c r="M60" s="8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49">
        <f t="shared" si="1"/>
        <v>0.96299999999999997</v>
      </c>
      <c r="T60" s="2">
        <f t="shared" si="0"/>
        <v>4951.3126499999998</v>
      </c>
      <c r="U60" s="2">
        <v>590.43158393507997</v>
      </c>
    </row>
    <row r="61" spans="1:21" s="2" customFormat="1" ht="22.5" x14ac:dyDescent="0.25">
      <c r="A61" s="20"/>
      <c r="B61" s="21" t="s">
        <v>41</v>
      </c>
      <c r="C61" s="183" t="s">
        <v>42</v>
      </c>
      <c r="D61" s="183"/>
      <c r="E61" s="183"/>
      <c r="F61" s="22" t="s">
        <v>21</v>
      </c>
      <c r="G61" s="17" t="s">
        <v>949</v>
      </c>
      <c r="H61" s="17"/>
      <c r="I61" s="23">
        <v>0</v>
      </c>
      <c r="J61" s="109"/>
      <c r="K61" s="132"/>
      <c r="L61" s="157"/>
      <c r="M61" s="9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49">
        <f t="shared" si="1"/>
        <v>0.96299999999999997</v>
      </c>
      <c r="T61" s="2">
        <f t="shared" si="0"/>
        <v>0</v>
      </c>
      <c r="U61" s="2">
        <v>60.926030767474202</v>
      </c>
    </row>
    <row r="62" spans="1:21" s="2" customFormat="1" ht="22.5" x14ac:dyDescent="0.25">
      <c r="A62" s="20"/>
      <c r="B62" s="21" t="s">
        <v>778</v>
      </c>
      <c r="C62" s="183" t="s">
        <v>24</v>
      </c>
      <c r="D62" s="183"/>
      <c r="E62" s="183"/>
      <c r="F62" s="22" t="s">
        <v>71</v>
      </c>
      <c r="G62" s="17" t="s">
        <v>950</v>
      </c>
      <c r="H62" s="17"/>
      <c r="I62" s="23">
        <v>0</v>
      </c>
      <c r="J62" s="109"/>
      <c r="K62" s="132"/>
      <c r="L62" s="157"/>
      <c r="M62" s="90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49">
        <f t="shared" si="1"/>
        <v>0.96299999999999997</v>
      </c>
      <c r="T62" s="2">
        <f t="shared" si="0"/>
        <v>0</v>
      </c>
      <c r="U62" s="2">
        <v>7.2641681094374997</v>
      </c>
    </row>
    <row r="63" spans="1:21" s="2" customFormat="1" ht="22.5" x14ac:dyDescent="0.25">
      <c r="A63" s="25" t="s">
        <v>76</v>
      </c>
      <c r="B63" s="26" t="s">
        <v>902</v>
      </c>
      <c r="C63" s="186" t="s">
        <v>903</v>
      </c>
      <c r="D63" s="186"/>
      <c r="E63" s="186"/>
      <c r="F63" s="27" t="s">
        <v>79</v>
      </c>
      <c r="G63" s="28" t="s">
        <v>91</v>
      </c>
      <c r="H63" s="28"/>
      <c r="I63" s="29">
        <v>0</v>
      </c>
      <c r="J63" s="110"/>
      <c r="K63" s="133"/>
      <c r="L63" s="159"/>
      <c r="M63" s="9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49">
        <f t="shared" si="1"/>
        <v>0.96299999999999997</v>
      </c>
      <c r="T63" s="2">
        <f t="shared" si="0"/>
        <v>0</v>
      </c>
      <c r="U63" s="2">
        <v>0</v>
      </c>
    </row>
    <row r="64" spans="1:21" s="2" customFormat="1" ht="15" x14ac:dyDescent="0.25">
      <c r="A64" s="10" t="s">
        <v>86</v>
      </c>
      <c r="B64" s="11" t="s">
        <v>951</v>
      </c>
      <c r="C64" s="182" t="s">
        <v>952</v>
      </c>
      <c r="D64" s="182"/>
      <c r="E64" s="182"/>
      <c r="F64" s="10" t="s">
        <v>79</v>
      </c>
      <c r="G64" s="12">
        <v>2</v>
      </c>
      <c r="H64" s="12"/>
      <c r="I64" s="13">
        <v>0</v>
      </c>
      <c r="J64" s="72"/>
      <c r="K64" s="131"/>
      <c r="L64" s="91">
        <v>14690.0075443186</v>
      </c>
      <c r="M64" s="8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49">
        <f t="shared" si="1"/>
        <v>0.96299999999999997</v>
      </c>
      <c r="T64" s="2">
        <f t="shared" si="0"/>
        <v>0</v>
      </c>
      <c r="U64" s="2">
        <v>14690.0075443186</v>
      </c>
    </row>
    <row r="65" spans="1:21" s="2" customFormat="1" ht="15" x14ac:dyDescent="0.25">
      <c r="A65" s="10" t="s">
        <v>859</v>
      </c>
      <c r="B65" s="11" t="s">
        <v>791</v>
      </c>
      <c r="C65" s="182" t="s">
        <v>792</v>
      </c>
      <c r="D65" s="182"/>
      <c r="E65" s="182"/>
      <c r="F65" s="10" t="s">
        <v>793</v>
      </c>
      <c r="G65" s="12">
        <v>31</v>
      </c>
      <c r="H65" s="12"/>
      <c r="I65" s="13">
        <v>86721.05</v>
      </c>
      <c r="J65" s="72"/>
      <c r="K65" s="131"/>
      <c r="L65" s="91">
        <v>1351.0539096725499</v>
      </c>
      <c r="M65" s="89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49">
        <f t="shared" si="1"/>
        <v>0.96299999999999997</v>
      </c>
      <c r="T65" s="2">
        <f t="shared" si="0"/>
        <v>83512.371150000006</v>
      </c>
      <c r="U65" s="2">
        <v>1351.0539096725499</v>
      </c>
    </row>
    <row r="66" spans="1:21" s="2" customFormat="1" ht="22.5" x14ac:dyDescent="0.25">
      <c r="A66" s="20"/>
      <c r="B66" s="21" t="s">
        <v>69</v>
      </c>
      <c r="C66" s="183" t="s">
        <v>70</v>
      </c>
      <c r="D66" s="183"/>
      <c r="E66" s="183"/>
      <c r="F66" s="22" t="s">
        <v>71</v>
      </c>
      <c r="G66" s="17" t="s">
        <v>953</v>
      </c>
      <c r="H66" s="17"/>
      <c r="I66" s="23">
        <v>0</v>
      </c>
      <c r="J66" s="109"/>
      <c r="K66" s="132"/>
      <c r="L66" s="157"/>
      <c r="M66" s="90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49">
        <f t="shared" si="1"/>
        <v>0.96299999999999997</v>
      </c>
      <c r="T66" s="2">
        <f t="shared" si="0"/>
        <v>0</v>
      </c>
      <c r="U66" s="2">
        <v>55.963151115106498</v>
      </c>
    </row>
    <row r="67" spans="1:21" s="2" customFormat="1" ht="22.5" x14ac:dyDescent="0.25">
      <c r="A67" s="20"/>
      <c r="B67" s="21" t="s">
        <v>795</v>
      </c>
      <c r="C67" s="183" t="s">
        <v>796</v>
      </c>
      <c r="D67" s="183"/>
      <c r="E67" s="183"/>
      <c r="F67" s="22" t="s">
        <v>71</v>
      </c>
      <c r="G67" s="17" t="s">
        <v>954</v>
      </c>
      <c r="H67" s="17"/>
      <c r="I67" s="23">
        <v>0</v>
      </c>
      <c r="J67" s="109"/>
      <c r="K67" s="132"/>
      <c r="L67" s="157"/>
      <c r="M67" s="9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49">
        <f t="shared" si="1"/>
        <v>0.96299999999999997</v>
      </c>
      <c r="T67" s="2">
        <f t="shared" si="0"/>
        <v>0</v>
      </c>
      <c r="U67" s="2">
        <v>94.655016133214403</v>
      </c>
    </row>
    <row r="68" spans="1:21" s="2" customFormat="1" ht="22.5" x14ac:dyDescent="0.25">
      <c r="A68" s="25" t="s">
        <v>76</v>
      </c>
      <c r="B68" s="26" t="s">
        <v>798</v>
      </c>
      <c r="C68" s="186" t="s">
        <v>799</v>
      </c>
      <c r="D68" s="186"/>
      <c r="E68" s="186"/>
      <c r="F68" s="27" t="s">
        <v>79</v>
      </c>
      <c r="G68" s="28" t="s">
        <v>955</v>
      </c>
      <c r="H68" s="28"/>
      <c r="I68" s="29">
        <v>0</v>
      </c>
      <c r="J68" s="110"/>
      <c r="K68" s="133"/>
      <c r="L68" s="159"/>
      <c r="M68" s="93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49">
        <f t="shared" si="1"/>
        <v>0.96299999999999997</v>
      </c>
      <c r="T68" s="2">
        <f t="shared" si="0"/>
        <v>0</v>
      </c>
      <c r="U68" s="2">
        <v>0</v>
      </c>
    </row>
    <row r="69" spans="1:21" s="2" customFormat="1" ht="22.5" x14ac:dyDescent="0.25">
      <c r="A69" s="20"/>
      <c r="B69" s="21" t="s">
        <v>800</v>
      </c>
      <c r="C69" s="183" t="s">
        <v>801</v>
      </c>
      <c r="D69" s="183"/>
      <c r="E69" s="183"/>
      <c r="F69" s="22" t="s">
        <v>282</v>
      </c>
      <c r="G69" s="17" t="s">
        <v>956</v>
      </c>
      <c r="H69" s="17"/>
      <c r="I69" s="23">
        <v>0</v>
      </c>
      <c r="J69" s="109"/>
      <c r="K69" s="132"/>
      <c r="L69" s="157"/>
      <c r="M69" s="90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49">
        <f t="shared" si="1"/>
        <v>0.96299999999999997</v>
      </c>
      <c r="T69" s="2">
        <f t="shared" si="0"/>
        <v>0</v>
      </c>
      <c r="U69" s="2">
        <v>5.2069557008447998</v>
      </c>
    </row>
    <row r="70" spans="1:21" s="2" customFormat="1" ht="45" x14ac:dyDescent="0.25">
      <c r="A70" s="10" t="s">
        <v>862</v>
      </c>
      <c r="B70" s="11" t="s">
        <v>957</v>
      </c>
      <c r="C70" s="182" t="s">
        <v>958</v>
      </c>
      <c r="D70" s="182"/>
      <c r="E70" s="182"/>
      <c r="F70" s="10" t="s">
        <v>35</v>
      </c>
      <c r="G70" s="12">
        <v>31</v>
      </c>
      <c r="H70" s="12"/>
      <c r="I70" s="13">
        <v>0</v>
      </c>
      <c r="J70" s="72"/>
      <c r="K70" s="131"/>
      <c r="L70" s="91">
        <v>804745.74291169702</v>
      </c>
      <c r="M70" s="89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49">
        <f t="shared" si="1"/>
        <v>0.96299999999999997</v>
      </c>
      <c r="T70" s="2">
        <f t="shared" si="0"/>
        <v>0</v>
      </c>
      <c r="U70" s="2">
        <v>804745.74291169702</v>
      </c>
    </row>
    <row r="71" spans="1:21" s="2" customFormat="1" ht="15" customHeight="1" x14ac:dyDescent="0.25">
      <c r="A71" s="195" t="s">
        <v>959</v>
      </c>
      <c r="B71" s="196"/>
      <c r="C71" s="196"/>
      <c r="D71" s="196"/>
      <c r="E71" s="196"/>
      <c r="F71" s="196"/>
      <c r="G71" s="63"/>
      <c r="H71" s="63"/>
      <c r="I71" s="63">
        <v>0</v>
      </c>
      <c r="J71" s="108"/>
      <c r="K71" s="130"/>
      <c r="L71" s="158"/>
      <c r="M71" s="92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49">
        <f t="shared" si="1"/>
        <v>0.96299999999999997</v>
      </c>
      <c r="T71" s="2">
        <f t="shared" si="0"/>
        <v>0</v>
      </c>
      <c r="U71" s="2">
        <v>0</v>
      </c>
    </row>
    <row r="72" spans="1:21" s="2" customFormat="1" ht="56.25" x14ac:dyDescent="0.25">
      <c r="A72" s="10" t="s">
        <v>96</v>
      </c>
      <c r="B72" s="11" t="s">
        <v>960</v>
      </c>
      <c r="C72" s="182" t="s">
        <v>961</v>
      </c>
      <c r="D72" s="182"/>
      <c r="E72" s="182"/>
      <c r="F72" s="10" t="s">
        <v>808</v>
      </c>
      <c r="G72" s="37">
        <v>0.26318999999999998</v>
      </c>
      <c r="H72" s="37"/>
      <c r="I72" s="13">
        <v>94245.84</v>
      </c>
      <c r="J72" s="72"/>
      <c r="K72" s="131"/>
      <c r="L72" s="91">
        <v>5908.1396974436102</v>
      </c>
      <c r="M72" s="89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49">
        <f t="shared" si="1"/>
        <v>0.96299999999999997</v>
      </c>
      <c r="T72" s="2">
        <f t="shared" si="0"/>
        <v>90758.743919999994</v>
      </c>
      <c r="U72" s="2">
        <v>5908.1396974436102</v>
      </c>
    </row>
    <row r="73" spans="1:21" s="2" customFormat="1" ht="22.5" x14ac:dyDescent="0.25">
      <c r="A73" s="20"/>
      <c r="B73" s="21" t="s">
        <v>69</v>
      </c>
      <c r="C73" s="183" t="s">
        <v>70</v>
      </c>
      <c r="D73" s="183"/>
      <c r="E73" s="183"/>
      <c r="F73" s="22" t="s">
        <v>71</v>
      </c>
      <c r="G73" s="17" t="s">
        <v>962</v>
      </c>
      <c r="H73" s="17"/>
      <c r="I73" s="23">
        <v>0</v>
      </c>
      <c r="J73" s="109"/>
      <c r="K73" s="132"/>
      <c r="L73" s="157"/>
      <c r="M73" s="90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49">
        <f t="shared" si="1"/>
        <v>0.96299999999999997</v>
      </c>
      <c r="T73" s="2">
        <f t="shared" si="0"/>
        <v>0</v>
      </c>
      <c r="U73" s="2">
        <v>1.9409857188416999</v>
      </c>
    </row>
    <row r="74" spans="1:21" s="2" customFormat="1" ht="22.5" x14ac:dyDescent="0.25">
      <c r="A74" s="20"/>
      <c r="B74" s="21" t="s">
        <v>41</v>
      </c>
      <c r="C74" s="183" t="s">
        <v>42</v>
      </c>
      <c r="D74" s="183"/>
      <c r="E74" s="183"/>
      <c r="F74" s="22" t="s">
        <v>21</v>
      </c>
      <c r="G74" s="17" t="s">
        <v>963</v>
      </c>
      <c r="H74" s="17"/>
      <c r="I74" s="23">
        <v>0</v>
      </c>
      <c r="J74" s="109"/>
      <c r="K74" s="132"/>
      <c r="L74" s="157"/>
      <c r="M74" s="90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49">
        <f t="shared" si="1"/>
        <v>0.96299999999999997</v>
      </c>
      <c r="T74" s="2">
        <f t="shared" si="0"/>
        <v>0</v>
      </c>
      <c r="U74" s="2">
        <v>114.52978008063501</v>
      </c>
    </row>
    <row r="75" spans="1:21" s="2" customFormat="1" ht="22.5" x14ac:dyDescent="0.25">
      <c r="A75" s="20"/>
      <c r="B75" s="21" t="s">
        <v>778</v>
      </c>
      <c r="C75" s="183" t="s">
        <v>24</v>
      </c>
      <c r="D75" s="183"/>
      <c r="E75" s="183"/>
      <c r="F75" s="22" t="s">
        <v>71</v>
      </c>
      <c r="G75" s="17" t="s">
        <v>964</v>
      </c>
      <c r="H75" s="17"/>
      <c r="I75" s="23">
        <v>0</v>
      </c>
      <c r="J75" s="109"/>
      <c r="K75" s="132"/>
      <c r="L75" s="157"/>
      <c r="M75" s="90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49">
        <f t="shared" si="1"/>
        <v>0.96299999999999997</v>
      </c>
      <c r="T75" s="2">
        <f t="shared" si="0"/>
        <v>0</v>
      </c>
      <c r="U75" s="2">
        <v>71.711867576366998</v>
      </c>
    </row>
    <row r="76" spans="1:21" s="2" customFormat="1" ht="22.5" x14ac:dyDescent="0.25">
      <c r="A76" s="20"/>
      <c r="B76" s="21" t="s">
        <v>965</v>
      </c>
      <c r="C76" s="183" t="s">
        <v>966</v>
      </c>
      <c r="D76" s="183"/>
      <c r="E76" s="183"/>
      <c r="F76" s="22" t="s">
        <v>21</v>
      </c>
      <c r="G76" s="17" t="s">
        <v>967</v>
      </c>
      <c r="H76" s="17"/>
      <c r="I76" s="23">
        <v>0</v>
      </c>
      <c r="J76" s="109"/>
      <c r="K76" s="132"/>
      <c r="L76" s="157"/>
      <c r="M76" s="90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49">
        <f t="shared" si="1"/>
        <v>0.96299999999999997</v>
      </c>
      <c r="T76" s="2">
        <f t="shared" si="0"/>
        <v>0</v>
      </c>
      <c r="U76" s="2">
        <v>390.626281584136</v>
      </c>
    </row>
    <row r="77" spans="1:21" s="2" customFormat="1" ht="22.5" x14ac:dyDescent="0.25">
      <c r="A77" s="20"/>
      <c r="B77" s="21" t="s">
        <v>968</v>
      </c>
      <c r="C77" s="183" t="s">
        <v>969</v>
      </c>
      <c r="D77" s="183"/>
      <c r="E77" s="183"/>
      <c r="F77" s="22" t="s">
        <v>21</v>
      </c>
      <c r="G77" s="17" t="s">
        <v>970</v>
      </c>
      <c r="H77" s="17"/>
      <c r="I77" s="23">
        <v>0</v>
      </c>
      <c r="J77" s="109"/>
      <c r="K77" s="132"/>
      <c r="L77" s="157"/>
      <c r="M77" s="90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49">
        <f t="shared" si="1"/>
        <v>0.96299999999999997</v>
      </c>
      <c r="T77" s="2">
        <f t="shared" si="0"/>
        <v>0</v>
      </c>
      <c r="U77" s="2">
        <v>103.41850854044</v>
      </c>
    </row>
    <row r="78" spans="1:21" s="2" customFormat="1" ht="22.5" x14ac:dyDescent="0.25">
      <c r="A78" s="25" t="s">
        <v>344</v>
      </c>
      <c r="B78" s="26" t="s">
        <v>815</v>
      </c>
      <c r="C78" s="186" t="s">
        <v>816</v>
      </c>
      <c r="D78" s="186"/>
      <c r="E78" s="186"/>
      <c r="F78" s="27" t="s">
        <v>817</v>
      </c>
      <c r="G78" s="28" t="s">
        <v>347</v>
      </c>
      <c r="H78" s="28"/>
      <c r="I78" s="29">
        <v>0</v>
      </c>
      <c r="J78" s="110"/>
      <c r="K78" s="133"/>
      <c r="L78" s="159"/>
      <c r="M78" s="9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49">
        <f t="shared" si="1"/>
        <v>0.96299999999999997</v>
      </c>
      <c r="T78" s="2">
        <f t="shared" si="0"/>
        <v>0</v>
      </c>
      <c r="U78" s="2">
        <v>0</v>
      </c>
    </row>
    <row r="79" spans="1:21" s="2" customFormat="1" ht="22.5" x14ac:dyDescent="0.25">
      <c r="A79" s="25" t="s">
        <v>76</v>
      </c>
      <c r="B79" s="26" t="s">
        <v>818</v>
      </c>
      <c r="C79" s="186" t="s">
        <v>819</v>
      </c>
      <c r="D79" s="186"/>
      <c r="E79" s="186"/>
      <c r="F79" s="27" t="s">
        <v>817</v>
      </c>
      <c r="G79" s="28" t="s">
        <v>971</v>
      </c>
      <c r="H79" s="28"/>
      <c r="I79" s="29">
        <v>0</v>
      </c>
      <c r="J79" s="110"/>
      <c r="K79" s="133"/>
      <c r="L79" s="159"/>
      <c r="M79" s="9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49">
        <f t="shared" si="1"/>
        <v>0.96299999999999997</v>
      </c>
      <c r="T79" s="2">
        <f t="shared" ref="T79:T142" si="2">I79*S79</f>
        <v>0</v>
      </c>
      <c r="U79" s="2">
        <v>0</v>
      </c>
    </row>
    <row r="80" spans="1:21" s="2" customFormat="1" ht="22.5" x14ac:dyDescent="0.25">
      <c r="A80" s="25" t="s">
        <v>344</v>
      </c>
      <c r="B80" s="26" t="s">
        <v>821</v>
      </c>
      <c r="C80" s="186" t="s">
        <v>822</v>
      </c>
      <c r="D80" s="186"/>
      <c r="E80" s="186"/>
      <c r="F80" s="27" t="s">
        <v>79</v>
      </c>
      <c r="G80" s="28" t="s">
        <v>347</v>
      </c>
      <c r="H80" s="28"/>
      <c r="I80" s="29">
        <v>0</v>
      </c>
      <c r="J80" s="110"/>
      <c r="K80" s="133"/>
      <c r="L80" s="159"/>
      <c r="M80" s="9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49">
        <f t="shared" ref="S80:S143" si="3">S79</f>
        <v>0.96299999999999997</v>
      </c>
      <c r="T80" s="2">
        <f t="shared" si="2"/>
        <v>0</v>
      </c>
      <c r="U80" s="2">
        <v>0</v>
      </c>
    </row>
    <row r="81" spans="1:21" s="2" customFormat="1" ht="22.5" x14ac:dyDescent="0.25">
      <c r="A81" s="25" t="s">
        <v>344</v>
      </c>
      <c r="B81" s="26" t="s">
        <v>366</v>
      </c>
      <c r="C81" s="186" t="s">
        <v>367</v>
      </c>
      <c r="D81" s="186"/>
      <c r="E81" s="186"/>
      <c r="F81" s="27" t="s">
        <v>21</v>
      </c>
      <c r="G81" s="28" t="s">
        <v>347</v>
      </c>
      <c r="H81" s="28"/>
      <c r="I81" s="29">
        <v>0</v>
      </c>
      <c r="J81" s="110"/>
      <c r="K81" s="133"/>
      <c r="L81" s="159"/>
      <c r="M81" s="9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49">
        <f t="shared" si="3"/>
        <v>0.96299999999999997</v>
      </c>
      <c r="T81" s="2">
        <f t="shared" si="2"/>
        <v>0</v>
      </c>
      <c r="U81" s="2">
        <v>0</v>
      </c>
    </row>
    <row r="82" spans="1:21" s="2" customFormat="1" ht="22.5" x14ac:dyDescent="0.25">
      <c r="A82" s="25" t="s">
        <v>344</v>
      </c>
      <c r="B82" s="26" t="s">
        <v>823</v>
      </c>
      <c r="C82" s="186" t="s">
        <v>824</v>
      </c>
      <c r="D82" s="186"/>
      <c r="E82" s="186"/>
      <c r="F82" s="27" t="s">
        <v>79</v>
      </c>
      <c r="G82" s="28" t="s">
        <v>347</v>
      </c>
      <c r="H82" s="28"/>
      <c r="I82" s="29">
        <v>0</v>
      </c>
      <c r="J82" s="110"/>
      <c r="K82" s="133"/>
      <c r="L82" s="159"/>
      <c r="M82" s="9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49">
        <f t="shared" si="3"/>
        <v>0.96299999999999997</v>
      </c>
      <c r="T82" s="2">
        <f t="shared" si="2"/>
        <v>0</v>
      </c>
      <c r="U82" s="2">
        <v>0</v>
      </c>
    </row>
    <row r="83" spans="1:21" s="2" customFormat="1" ht="22.5" x14ac:dyDescent="0.25">
      <c r="A83" s="25" t="s">
        <v>344</v>
      </c>
      <c r="B83" s="26" t="s">
        <v>825</v>
      </c>
      <c r="C83" s="186" t="s">
        <v>826</v>
      </c>
      <c r="D83" s="186"/>
      <c r="E83" s="186"/>
      <c r="F83" s="27" t="s">
        <v>79</v>
      </c>
      <c r="G83" s="28" t="s">
        <v>347</v>
      </c>
      <c r="H83" s="28"/>
      <c r="I83" s="29">
        <v>0</v>
      </c>
      <c r="J83" s="110"/>
      <c r="K83" s="133"/>
      <c r="L83" s="159"/>
      <c r="M83" s="93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49">
        <f t="shared" si="3"/>
        <v>0.96299999999999997</v>
      </c>
      <c r="T83" s="2">
        <f t="shared" si="2"/>
        <v>0</v>
      </c>
      <c r="U83" s="2">
        <v>0</v>
      </c>
    </row>
    <row r="84" spans="1:21" s="2" customFormat="1" ht="45" x14ac:dyDescent="0.25">
      <c r="A84" s="10" t="s">
        <v>103</v>
      </c>
      <c r="B84" s="11" t="s">
        <v>828</v>
      </c>
      <c r="C84" s="182" t="s">
        <v>972</v>
      </c>
      <c r="D84" s="182"/>
      <c r="E84" s="182"/>
      <c r="F84" s="10" t="s">
        <v>165</v>
      </c>
      <c r="G84" s="12">
        <v>24</v>
      </c>
      <c r="H84" s="12"/>
      <c r="I84" s="13">
        <v>0</v>
      </c>
      <c r="J84" s="72"/>
      <c r="K84" s="131"/>
      <c r="L84" s="91">
        <v>1152958.5576265601</v>
      </c>
      <c r="M84" s="89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49">
        <f t="shared" si="3"/>
        <v>0.96299999999999997</v>
      </c>
      <c r="T84" s="2">
        <f t="shared" si="2"/>
        <v>0</v>
      </c>
      <c r="U84" s="2">
        <v>1152958.5576265601</v>
      </c>
    </row>
    <row r="85" spans="1:21" s="2" customFormat="1" ht="45" x14ac:dyDescent="0.25">
      <c r="A85" s="10" t="s">
        <v>106</v>
      </c>
      <c r="B85" s="11" t="s">
        <v>973</v>
      </c>
      <c r="C85" s="182" t="s">
        <v>974</v>
      </c>
      <c r="D85" s="182"/>
      <c r="E85" s="182"/>
      <c r="F85" s="10" t="s">
        <v>165</v>
      </c>
      <c r="G85" s="12">
        <v>5</v>
      </c>
      <c r="H85" s="12"/>
      <c r="I85" s="13">
        <v>0</v>
      </c>
      <c r="J85" s="72"/>
      <c r="K85" s="131"/>
      <c r="L85" s="91">
        <v>3260.1237795086199</v>
      </c>
      <c r="M85" s="89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49">
        <f t="shared" si="3"/>
        <v>0.96299999999999997</v>
      </c>
      <c r="T85" s="2">
        <f t="shared" si="2"/>
        <v>0</v>
      </c>
      <c r="U85" s="2">
        <v>3260.1237795086199</v>
      </c>
    </row>
    <row r="86" spans="1:21" s="2" customFormat="1" ht="45" x14ac:dyDescent="0.25">
      <c r="A86" s="10" t="s">
        <v>108</v>
      </c>
      <c r="B86" s="11" t="s">
        <v>975</v>
      </c>
      <c r="C86" s="182" t="s">
        <v>976</v>
      </c>
      <c r="D86" s="182"/>
      <c r="E86" s="182"/>
      <c r="F86" s="10" t="s">
        <v>35</v>
      </c>
      <c r="G86" s="12">
        <v>1</v>
      </c>
      <c r="H86" s="12"/>
      <c r="I86" s="13">
        <v>0</v>
      </c>
      <c r="J86" s="72"/>
      <c r="K86" s="131"/>
      <c r="L86" s="91">
        <v>12913.1920247502</v>
      </c>
      <c r="M86" s="89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49">
        <f t="shared" si="3"/>
        <v>0.96299999999999997</v>
      </c>
      <c r="T86" s="2">
        <f t="shared" si="2"/>
        <v>0</v>
      </c>
      <c r="U86" s="2">
        <v>12913.1920247502</v>
      </c>
    </row>
    <row r="87" spans="1:21" s="2" customFormat="1" ht="45" x14ac:dyDescent="0.25">
      <c r="A87" s="10" t="s">
        <v>110</v>
      </c>
      <c r="B87" s="11" t="s">
        <v>977</v>
      </c>
      <c r="C87" s="182" t="s">
        <v>978</v>
      </c>
      <c r="D87" s="182"/>
      <c r="E87" s="182"/>
      <c r="F87" s="10" t="s">
        <v>35</v>
      </c>
      <c r="G87" s="12">
        <v>12</v>
      </c>
      <c r="H87" s="12"/>
      <c r="I87" s="13">
        <v>0</v>
      </c>
      <c r="J87" s="72"/>
      <c r="K87" s="131"/>
      <c r="L87" s="91">
        <v>276097.34995833598</v>
      </c>
      <c r="M87" s="89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49">
        <f t="shared" si="3"/>
        <v>0.96299999999999997</v>
      </c>
      <c r="T87" s="2">
        <f t="shared" si="2"/>
        <v>0</v>
      </c>
      <c r="U87" s="2">
        <v>276097.34995833598</v>
      </c>
    </row>
    <row r="88" spans="1:21" s="2" customFormat="1" ht="56.25" x14ac:dyDescent="0.25">
      <c r="A88" s="10" t="s">
        <v>112</v>
      </c>
      <c r="B88" s="11" t="s">
        <v>979</v>
      </c>
      <c r="C88" s="182" t="s">
        <v>980</v>
      </c>
      <c r="D88" s="182"/>
      <c r="E88" s="182"/>
      <c r="F88" s="10" t="s">
        <v>35</v>
      </c>
      <c r="G88" s="12">
        <v>12</v>
      </c>
      <c r="H88" s="12"/>
      <c r="I88" s="13">
        <v>0</v>
      </c>
      <c r="J88" s="72"/>
      <c r="K88" s="131"/>
      <c r="L88" s="91">
        <v>154133.315630481</v>
      </c>
      <c r="M88" s="89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49">
        <f t="shared" si="3"/>
        <v>0.96299999999999997</v>
      </c>
      <c r="T88" s="2">
        <f t="shared" si="2"/>
        <v>0</v>
      </c>
      <c r="U88" s="2">
        <v>154133.315630481</v>
      </c>
    </row>
    <row r="89" spans="1:21" s="2" customFormat="1" ht="45" x14ac:dyDescent="0.25">
      <c r="A89" s="10" t="s">
        <v>117</v>
      </c>
      <c r="B89" s="11" t="s">
        <v>981</v>
      </c>
      <c r="C89" s="182" t="s">
        <v>982</v>
      </c>
      <c r="D89" s="182"/>
      <c r="E89" s="182"/>
      <c r="F89" s="10" t="s">
        <v>35</v>
      </c>
      <c r="G89" s="12">
        <v>1</v>
      </c>
      <c r="H89" s="12"/>
      <c r="I89" s="13">
        <v>0</v>
      </c>
      <c r="J89" s="72"/>
      <c r="K89" s="131"/>
      <c r="L89" s="91">
        <v>112.635285037694</v>
      </c>
      <c r="M89" s="89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49">
        <f t="shared" si="3"/>
        <v>0.96299999999999997</v>
      </c>
      <c r="T89" s="2">
        <f t="shared" si="2"/>
        <v>0</v>
      </c>
      <c r="U89" s="2">
        <v>112.635285037694</v>
      </c>
    </row>
    <row r="90" spans="1:21" s="2" customFormat="1" ht="56.25" x14ac:dyDescent="0.25">
      <c r="A90" s="10" t="s">
        <v>119</v>
      </c>
      <c r="B90" s="11" t="s">
        <v>983</v>
      </c>
      <c r="C90" s="182" t="s">
        <v>984</v>
      </c>
      <c r="D90" s="182"/>
      <c r="E90" s="182"/>
      <c r="F90" s="10" t="s">
        <v>808</v>
      </c>
      <c r="G90" s="37">
        <v>1.24278</v>
      </c>
      <c r="H90" s="37"/>
      <c r="I90" s="13">
        <v>381504.01</v>
      </c>
      <c r="J90" s="72"/>
      <c r="K90" s="131"/>
      <c r="L90" s="91">
        <v>34399.892309658899</v>
      </c>
      <c r="M90" s="89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49">
        <f t="shared" si="3"/>
        <v>0.96299999999999997</v>
      </c>
      <c r="T90" s="2">
        <f t="shared" si="2"/>
        <v>367388.36163</v>
      </c>
      <c r="U90" s="2">
        <v>34399.892309658899</v>
      </c>
    </row>
    <row r="91" spans="1:21" s="2" customFormat="1" ht="22.5" x14ac:dyDescent="0.25">
      <c r="A91" s="20"/>
      <c r="B91" s="21" t="s">
        <v>69</v>
      </c>
      <c r="C91" s="183" t="s">
        <v>70</v>
      </c>
      <c r="D91" s="183"/>
      <c r="E91" s="183"/>
      <c r="F91" s="22" t="s">
        <v>71</v>
      </c>
      <c r="G91" s="17" t="s">
        <v>985</v>
      </c>
      <c r="H91" s="17"/>
      <c r="I91" s="23">
        <v>0</v>
      </c>
      <c r="J91" s="109"/>
      <c r="K91" s="132"/>
      <c r="L91" s="157"/>
      <c r="M91" s="9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49">
        <f t="shared" si="3"/>
        <v>0.96299999999999997</v>
      </c>
      <c r="T91" s="2">
        <f t="shared" si="2"/>
        <v>0</v>
      </c>
      <c r="U91" s="2">
        <v>8.3683216620720007</v>
      </c>
    </row>
    <row r="92" spans="1:21" s="2" customFormat="1" ht="22.5" x14ac:dyDescent="0.25">
      <c r="A92" s="20"/>
      <c r="B92" s="21" t="s">
        <v>41</v>
      </c>
      <c r="C92" s="183" t="s">
        <v>42</v>
      </c>
      <c r="D92" s="183"/>
      <c r="E92" s="183"/>
      <c r="F92" s="22" t="s">
        <v>21</v>
      </c>
      <c r="G92" s="17" t="s">
        <v>986</v>
      </c>
      <c r="H92" s="17"/>
      <c r="I92" s="23">
        <v>0</v>
      </c>
      <c r="J92" s="109"/>
      <c r="K92" s="132"/>
      <c r="L92" s="157"/>
      <c r="M92" s="90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49">
        <f t="shared" si="3"/>
        <v>0.96299999999999997</v>
      </c>
      <c r="T92" s="2">
        <f t="shared" si="2"/>
        <v>0</v>
      </c>
      <c r="U92" s="2">
        <v>540.80278741140296</v>
      </c>
    </row>
    <row r="93" spans="1:21" s="2" customFormat="1" ht="22.5" x14ac:dyDescent="0.25">
      <c r="A93" s="20"/>
      <c r="B93" s="21" t="s">
        <v>778</v>
      </c>
      <c r="C93" s="183" t="s">
        <v>24</v>
      </c>
      <c r="D93" s="183"/>
      <c r="E93" s="183"/>
      <c r="F93" s="22" t="s">
        <v>71</v>
      </c>
      <c r="G93" s="17" t="s">
        <v>987</v>
      </c>
      <c r="H93" s="17"/>
      <c r="I93" s="23">
        <v>0</v>
      </c>
      <c r="J93" s="109"/>
      <c r="K93" s="132"/>
      <c r="L93" s="157"/>
      <c r="M93" s="90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49">
        <f t="shared" si="3"/>
        <v>0.96299999999999997</v>
      </c>
      <c r="T93" s="2">
        <f t="shared" si="2"/>
        <v>0</v>
      </c>
      <c r="U93" s="2">
        <v>248.329945321987</v>
      </c>
    </row>
    <row r="94" spans="1:21" s="2" customFormat="1" ht="22.5" x14ac:dyDescent="0.25">
      <c r="A94" s="20"/>
      <c r="B94" s="21" t="s">
        <v>965</v>
      </c>
      <c r="C94" s="183" t="s">
        <v>966</v>
      </c>
      <c r="D94" s="183"/>
      <c r="E94" s="183"/>
      <c r="F94" s="22" t="s">
        <v>21</v>
      </c>
      <c r="G94" s="17" t="s">
        <v>988</v>
      </c>
      <c r="H94" s="17"/>
      <c r="I94" s="23">
        <v>0</v>
      </c>
      <c r="J94" s="109"/>
      <c r="K94" s="132"/>
      <c r="L94" s="157"/>
      <c r="M94" s="90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49">
        <f t="shared" si="3"/>
        <v>0.96299999999999997</v>
      </c>
      <c r="T94" s="2">
        <f t="shared" si="2"/>
        <v>0</v>
      </c>
      <c r="U94" s="2">
        <v>1215.89389216111</v>
      </c>
    </row>
    <row r="95" spans="1:21" s="2" customFormat="1" ht="22.5" x14ac:dyDescent="0.25">
      <c r="A95" s="20"/>
      <c r="B95" s="21" t="s">
        <v>968</v>
      </c>
      <c r="C95" s="183" t="s">
        <v>969</v>
      </c>
      <c r="D95" s="183"/>
      <c r="E95" s="183"/>
      <c r="F95" s="22" t="s">
        <v>21</v>
      </c>
      <c r="G95" s="17" t="s">
        <v>989</v>
      </c>
      <c r="H95" s="17"/>
      <c r="I95" s="23">
        <v>0</v>
      </c>
      <c r="J95" s="109"/>
      <c r="K95" s="132"/>
      <c r="L95" s="157"/>
      <c r="M95" s="90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49">
        <f t="shared" si="3"/>
        <v>0.96299999999999997</v>
      </c>
      <c r="T95" s="2">
        <f t="shared" si="2"/>
        <v>0</v>
      </c>
      <c r="U95" s="2">
        <v>1958.8846290633501</v>
      </c>
    </row>
    <row r="96" spans="1:21" s="2" customFormat="1" ht="22.5" x14ac:dyDescent="0.25">
      <c r="A96" s="25" t="s">
        <v>344</v>
      </c>
      <c r="B96" s="26" t="s">
        <v>815</v>
      </c>
      <c r="C96" s="186" t="s">
        <v>816</v>
      </c>
      <c r="D96" s="186"/>
      <c r="E96" s="186"/>
      <c r="F96" s="27" t="s">
        <v>817</v>
      </c>
      <c r="G96" s="28" t="s">
        <v>347</v>
      </c>
      <c r="H96" s="28"/>
      <c r="I96" s="29">
        <v>0</v>
      </c>
      <c r="J96" s="110"/>
      <c r="K96" s="133"/>
      <c r="L96" s="159"/>
      <c r="M96" s="9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49">
        <f t="shared" si="3"/>
        <v>0.96299999999999997</v>
      </c>
      <c r="T96" s="2">
        <f t="shared" si="2"/>
        <v>0</v>
      </c>
      <c r="U96" s="2">
        <v>0</v>
      </c>
    </row>
    <row r="97" spans="1:21" s="2" customFormat="1" ht="22.5" x14ac:dyDescent="0.25">
      <c r="A97" s="25" t="s">
        <v>76</v>
      </c>
      <c r="B97" s="26" t="s">
        <v>818</v>
      </c>
      <c r="C97" s="186" t="s">
        <v>819</v>
      </c>
      <c r="D97" s="186"/>
      <c r="E97" s="186"/>
      <c r="F97" s="27" t="s">
        <v>817</v>
      </c>
      <c r="G97" s="28" t="s">
        <v>990</v>
      </c>
      <c r="H97" s="28"/>
      <c r="I97" s="29">
        <v>0</v>
      </c>
      <c r="J97" s="110"/>
      <c r="K97" s="133"/>
      <c r="L97" s="159"/>
      <c r="M97" s="9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49">
        <f t="shared" si="3"/>
        <v>0.96299999999999997</v>
      </c>
      <c r="T97" s="2">
        <f t="shared" si="2"/>
        <v>0</v>
      </c>
      <c r="U97" s="2">
        <v>0</v>
      </c>
    </row>
    <row r="98" spans="1:21" s="2" customFormat="1" ht="22.5" x14ac:dyDescent="0.25">
      <c r="A98" s="25" t="s">
        <v>344</v>
      </c>
      <c r="B98" s="26" t="s">
        <v>821</v>
      </c>
      <c r="C98" s="186" t="s">
        <v>822</v>
      </c>
      <c r="D98" s="186"/>
      <c r="E98" s="186"/>
      <c r="F98" s="27" t="s">
        <v>79</v>
      </c>
      <c r="G98" s="28" t="s">
        <v>347</v>
      </c>
      <c r="H98" s="28"/>
      <c r="I98" s="29">
        <v>0</v>
      </c>
      <c r="J98" s="110"/>
      <c r="K98" s="133"/>
      <c r="L98" s="159"/>
      <c r="M98" s="9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49">
        <f t="shared" si="3"/>
        <v>0.96299999999999997</v>
      </c>
      <c r="T98" s="2">
        <f t="shared" si="2"/>
        <v>0</v>
      </c>
      <c r="U98" s="2">
        <v>0</v>
      </c>
    </row>
    <row r="99" spans="1:21" s="2" customFormat="1" ht="22.5" x14ac:dyDescent="0.25">
      <c r="A99" s="25" t="s">
        <v>344</v>
      </c>
      <c r="B99" s="26" t="s">
        <v>366</v>
      </c>
      <c r="C99" s="186" t="s">
        <v>367</v>
      </c>
      <c r="D99" s="186"/>
      <c r="E99" s="186"/>
      <c r="F99" s="27" t="s">
        <v>21</v>
      </c>
      <c r="G99" s="28" t="s">
        <v>347</v>
      </c>
      <c r="H99" s="28"/>
      <c r="I99" s="29">
        <v>0</v>
      </c>
      <c r="J99" s="110"/>
      <c r="K99" s="133"/>
      <c r="L99" s="159"/>
      <c r="M99" s="9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49">
        <f t="shared" si="3"/>
        <v>0.96299999999999997</v>
      </c>
      <c r="T99" s="2">
        <f t="shared" si="2"/>
        <v>0</v>
      </c>
      <c r="U99" s="2">
        <v>0</v>
      </c>
    </row>
    <row r="100" spans="1:21" s="2" customFormat="1" ht="22.5" x14ac:dyDescent="0.25">
      <c r="A100" s="25" t="s">
        <v>344</v>
      </c>
      <c r="B100" s="26" t="s">
        <v>823</v>
      </c>
      <c r="C100" s="186" t="s">
        <v>824</v>
      </c>
      <c r="D100" s="186"/>
      <c r="E100" s="186"/>
      <c r="F100" s="27" t="s">
        <v>79</v>
      </c>
      <c r="G100" s="28" t="s">
        <v>347</v>
      </c>
      <c r="H100" s="28"/>
      <c r="I100" s="29">
        <v>0</v>
      </c>
      <c r="J100" s="110"/>
      <c r="K100" s="133"/>
      <c r="L100" s="159"/>
      <c r="M100" s="9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49">
        <f t="shared" si="3"/>
        <v>0.96299999999999997</v>
      </c>
      <c r="T100" s="2">
        <f t="shared" si="2"/>
        <v>0</v>
      </c>
      <c r="U100" s="2">
        <v>0</v>
      </c>
    </row>
    <row r="101" spans="1:21" s="2" customFormat="1" ht="22.5" x14ac:dyDescent="0.25">
      <c r="A101" s="25" t="s">
        <v>344</v>
      </c>
      <c r="B101" s="26" t="s">
        <v>825</v>
      </c>
      <c r="C101" s="186" t="s">
        <v>826</v>
      </c>
      <c r="D101" s="186"/>
      <c r="E101" s="186"/>
      <c r="F101" s="27" t="s">
        <v>79</v>
      </c>
      <c r="G101" s="28" t="s">
        <v>347</v>
      </c>
      <c r="H101" s="28"/>
      <c r="I101" s="29">
        <v>0</v>
      </c>
      <c r="J101" s="110"/>
      <c r="K101" s="133"/>
      <c r="L101" s="159"/>
      <c r="M101" s="9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49">
        <f t="shared" si="3"/>
        <v>0.96299999999999997</v>
      </c>
      <c r="T101" s="2">
        <f t="shared" si="2"/>
        <v>0</v>
      </c>
      <c r="U101" s="2">
        <v>0</v>
      </c>
    </row>
    <row r="102" spans="1:21" s="2" customFormat="1" ht="45" x14ac:dyDescent="0.25">
      <c r="A102" s="10" t="s">
        <v>121</v>
      </c>
      <c r="B102" s="11" t="s">
        <v>991</v>
      </c>
      <c r="C102" s="182" t="s">
        <v>992</v>
      </c>
      <c r="D102" s="182"/>
      <c r="E102" s="182"/>
      <c r="F102" s="10" t="s">
        <v>165</v>
      </c>
      <c r="G102" s="12">
        <v>121</v>
      </c>
      <c r="H102" s="12"/>
      <c r="I102" s="13">
        <v>0</v>
      </c>
      <c r="J102" s="72"/>
      <c r="K102" s="131"/>
      <c r="L102" s="91">
        <v>6539927.0388805503</v>
      </c>
      <c r="M102" s="89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49">
        <f t="shared" si="3"/>
        <v>0.96299999999999997</v>
      </c>
      <c r="T102" s="2">
        <f t="shared" si="2"/>
        <v>0</v>
      </c>
      <c r="U102" s="2">
        <v>6539927.0388805503</v>
      </c>
    </row>
    <row r="103" spans="1:21" s="2" customFormat="1" ht="45" x14ac:dyDescent="0.25">
      <c r="A103" s="10" t="s">
        <v>122</v>
      </c>
      <c r="B103" s="11" t="s">
        <v>975</v>
      </c>
      <c r="C103" s="182" t="s">
        <v>993</v>
      </c>
      <c r="D103" s="182"/>
      <c r="E103" s="182"/>
      <c r="F103" s="10" t="s">
        <v>35</v>
      </c>
      <c r="G103" s="12">
        <v>12</v>
      </c>
      <c r="H103" s="12"/>
      <c r="I103" s="13">
        <v>0</v>
      </c>
      <c r="J103" s="72"/>
      <c r="K103" s="131"/>
      <c r="L103" s="91">
        <v>331830.13977435598</v>
      </c>
      <c r="M103" s="8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49">
        <f t="shared" si="3"/>
        <v>0.96299999999999997</v>
      </c>
      <c r="T103" s="2">
        <f t="shared" si="2"/>
        <v>0</v>
      </c>
      <c r="U103" s="2">
        <v>331830.13977435598</v>
      </c>
    </row>
    <row r="104" spans="1:21" s="2" customFormat="1" ht="56.25" x14ac:dyDescent="0.25">
      <c r="A104" s="10" t="s">
        <v>125</v>
      </c>
      <c r="B104" s="11" t="s">
        <v>994</v>
      </c>
      <c r="C104" s="182" t="s">
        <v>995</v>
      </c>
      <c r="D104" s="182"/>
      <c r="E104" s="182"/>
      <c r="F104" s="10" t="s">
        <v>808</v>
      </c>
      <c r="G104" s="37">
        <v>0.60985999999999996</v>
      </c>
      <c r="H104" s="37"/>
      <c r="I104" s="13">
        <v>156864.24</v>
      </c>
      <c r="J104" s="72"/>
      <c r="K104" s="131"/>
      <c r="L104" s="91">
        <v>8871.9319087630793</v>
      </c>
      <c r="M104" s="89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49">
        <f t="shared" si="3"/>
        <v>0.96299999999999997</v>
      </c>
      <c r="T104" s="2">
        <f t="shared" si="2"/>
        <v>151060.26311999999</v>
      </c>
      <c r="U104" s="2">
        <v>8871.9319087630793</v>
      </c>
    </row>
    <row r="105" spans="1:21" s="2" customFormat="1" ht="22.5" x14ac:dyDescent="0.25">
      <c r="A105" s="20"/>
      <c r="B105" s="21" t="s">
        <v>69</v>
      </c>
      <c r="C105" s="183" t="s">
        <v>70</v>
      </c>
      <c r="D105" s="183"/>
      <c r="E105" s="183"/>
      <c r="F105" s="22" t="s">
        <v>71</v>
      </c>
      <c r="G105" s="17" t="s">
        <v>996</v>
      </c>
      <c r="H105" s="17"/>
      <c r="I105" s="23">
        <v>0</v>
      </c>
      <c r="J105" s="109"/>
      <c r="K105" s="132"/>
      <c r="L105" s="157"/>
      <c r="M105" s="90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49">
        <f t="shared" si="3"/>
        <v>0.96299999999999997</v>
      </c>
      <c r="T105" s="2">
        <f t="shared" si="2"/>
        <v>0</v>
      </c>
      <c r="U105" s="2">
        <v>3.9052167756335998</v>
      </c>
    </row>
    <row r="106" spans="1:21" s="2" customFormat="1" ht="22.5" x14ac:dyDescent="0.25">
      <c r="A106" s="20"/>
      <c r="B106" s="21" t="s">
        <v>41</v>
      </c>
      <c r="C106" s="183" t="s">
        <v>42</v>
      </c>
      <c r="D106" s="183"/>
      <c r="E106" s="183"/>
      <c r="F106" s="22" t="s">
        <v>21</v>
      </c>
      <c r="G106" s="17" t="s">
        <v>997</v>
      </c>
      <c r="H106" s="17"/>
      <c r="I106" s="23">
        <v>0</v>
      </c>
      <c r="J106" s="109"/>
      <c r="K106" s="132"/>
      <c r="L106" s="157"/>
      <c r="M106" s="90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49">
        <f t="shared" si="3"/>
        <v>0.96299999999999997</v>
      </c>
      <c r="T106" s="2">
        <f t="shared" si="2"/>
        <v>0</v>
      </c>
      <c r="U106" s="2">
        <v>251.44482060731301</v>
      </c>
    </row>
    <row r="107" spans="1:21" s="2" customFormat="1" ht="22.5" x14ac:dyDescent="0.25">
      <c r="A107" s="20"/>
      <c r="B107" s="21" t="s">
        <v>778</v>
      </c>
      <c r="C107" s="183" t="s">
        <v>24</v>
      </c>
      <c r="D107" s="183"/>
      <c r="E107" s="183"/>
      <c r="F107" s="22" t="s">
        <v>71</v>
      </c>
      <c r="G107" s="17" t="s">
        <v>998</v>
      </c>
      <c r="H107" s="17"/>
      <c r="I107" s="23">
        <v>0</v>
      </c>
      <c r="J107" s="109"/>
      <c r="K107" s="132"/>
      <c r="L107" s="157"/>
      <c r="M107" s="90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49">
        <f t="shared" si="3"/>
        <v>0.96299999999999997</v>
      </c>
      <c r="T107" s="2">
        <f t="shared" si="2"/>
        <v>0</v>
      </c>
      <c r="U107" s="2">
        <v>121.863684203923</v>
      </c>
    </row>
    <row r="108" spans="1:21" s="2" customFormat="1" ht="22.5" x14ac:dyDescent="0.25">
      <c r="A108" s="20"/>
      <c r="B108" s="21" t="s">
        <v>965</v>
      </c>
      <c r="C108" s="183" t="s">
        <v>966</v>
      </c>
      <c r="D108" s="183"/>
      <c r="E108" s="183"/>
      <c r="F108" s="22" t="s">
        <v>21</v>
      </c>
      <c r="G108" s="17" t="s">
        <v>999</v>
      </c>
      <c r="H108" s="17"/>
      <c r="I108" s="23">
        <v>0</v>
      </c>
      <c r="J108" s="109"/>
      <c r="K108" s="132"/>
      <c r="L108" s="157"/>
      <c r="M108" s="90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49">
        <f t="shared" si="3"/>
        <v>0.96299999999999997</v>
      </c>
      <c r="T108" s="2">
        <f t="shared" si="2"/>
        <v>0</v>
      </c>
      <c r="U108" s="2">
        <v>504.91198561629398</v>
      </c>
    </row>
    <row r="109" spans="1:21" s="2" customFormat="1" ht="22.5" x14ac:dyDescent="0.25">
      <c r="A109" s="20"/>
      <c r="B109" s="21" t="s">
        <v>968</v>
      </c>
      <c r="C109" s="183" t="s">
        <v>969</v>
      </c>
      <c r="D109" s="183"/>
      <c r="E109" s="183"/>
      <c r="F109" s="22" t="s">
        <v>21</v>
      </c>
      <c r="G109" s="17" t="s">
        <v>1000</v>
      </c>
      <c r="H109" s="17"/>
      <c r="I109" s="23">
        <v>0</v>
      </c>
      <c r="J109" s="109"/>
      <c r="K109" s="132"/>
      <c r="L109" s="157"/>
      <c r="M109" s="90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49">
        <f t="shared" si="3"/>
        <v>0.96299999999999997</v>
      </c>
      <c r="T109" s="2">
        <f t="shared" si="2"/>
        <v>0</v>
      </c>
      <c r="U109" s="2">
        <v>142.34282693805</v>
      </c>
    </row>
    <row r="110" spans="1:21" s="2" customFormat="1" ht="22.5" x14ac:dyDescent="0.25">
      <c r="A110" s="25" t="s">
        <v>344</v>
      </c>
      <c r="B110" s="26" t="s">
        <v>815</v>
      </c>
      <c r="C110" s="186" t="s">
        <v>816</v>
      </c>
      <c r="D110" s="186"/>
      <c r="E110" s="186"/>
      <c r="F110" s="27" t="s">
        <v>817</v>
      </c>
      <c r="G110" s="28" t="s">
        <v>347</v>
      </c>
      <c r="H110" s="28"/>
      <c r="I110" s="29">
        <v>0</v>
      </c>
      <c r="J110" s="110"/>
      <c r="K110" s="133"/>
      <c r="L110" s="159"/>
      <c r="M110" s="9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49">
        <f t="shared" si="3"/>
        <v>0.96299999999999997</v>
      </c>
      <c r="T110" s="2">
        <f t="shared" si="2"/>
        <v>0</v>
      </c>
      <c r="U110" s="2">
        <v>0</v>
      </c>
    </row>
    <row r="111" spans="1:21" s="2" customFormat="1" ht="22.5" x14ac:dyDescent="0.25">
      <c r="A111" s="25" t="s">
        <v>76</v>
      </c>
      <c r="B111" s="26" t="s">
        <v>818</v>
      </c>
      <c r="C111" s="186" t="s">
        <v>819</v>
      </c>
      <c r="D111" s="186"/>
      <c r="E111" s="186"/>
      <c r="F111" s="27" t="s">
        <v>817</v>
      </c>
      <c r="G111" s="28" t="s">
        <v>1001</v>
      </c>
      <c r="H111" s="28"/>
      <c r="I111" s="29">
        <v>0</v>
      </c>
      <c r="J111" s="110"/>
      <c r="K111" s="133"/>
      <c r="L111" s="159"/>
      <c r="M111" s="9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49">
        <f t="shared" si="3"/>
        <v>0.96299999999999997</v>
      </c>
      <c r="T111" s="2">
        <f t="shared" si="2"/>
        <v>0</v>
      </c>
      <c r="U111" s="2">
        <v>0</v>
      </c>
    </row>
    <row r="112" spans="1:21" s="2" customFormat="1" ht="22.5" x14ac:dyDescent="0.25">
      <c r="A112" s="25" t="s">
        <v>344</v>
      </c>
      <c r="B112" s="26" t="s">
        <v>821</v>
      </c>
      <c r="C112" s="186" t="s">
        <v>822</v>
      </c>
      <c r="D112" s="186"/>
      <c r="E112" s="186"/>
      <c r="F112" s="27" t="s">
        <v>79</v>
      </c>
      <c r="G112" s="28" t="s">
        <v>347</v>
      </c>
      <c r="H112" s="28"/>
      <c r="I112" s="29">
        <v>0</v>
      </c>
      <c r="J112" s="110"/>
      <c r="K112" s="133"/>
      <c r="L112" s="159"/>
      <c r="M112" s="9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49">
        <f t="shared" si="3"/>
        <v>0.96299999999999997</v>
      </c>
      <c r="T112" s="2">
        <f t="shared" si="2"/>
        <v>0</v>
      </c>
      <c r="U112" s="2">
        <v>0</v>
      </c>
    </row>
    <row r="113" spans="1:21" s="2" customFormat="1" ht="22.5" x14ac:dyDescent="0.25">
      <c r="A113" s="25" t="s">
        <v>344</v>
      </c>
      <c r="B113" s="26" t="s">
        <v>366</v>
      </c>
      <c r="C113" s="186" t="s">
        <v>367</v>
      </c>
      <c r="D113" s="186"/>
      <c r="E113" s="186"/>
      <c r="F113" s="27" t="s">
        <v>21</v>
      </c>
      <c r="G113" s="28" t="s">
        <v>347</v>
      </c>
      <c r="H113" s="28"/>
      <c r="I113" s="29">
        <v>0</v>
      </c>
      <c r="J113" s="110"/>
      <c r="K113" s="133"/>
      <c r="L113" s="159"/>
      <c r="M113" s="93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49">
        <f t="shared" si="3"/>
        <v>0.96299999999999997</v>
      </c>
      <c r="T113" s="2">
        <f t="shared" si="2"/>
        <v>0</v>
      </c>
      <c r="U113" s="2">
        <v>0</v>
      </c>
    </row>
    <row r="114" spans="1:21" s="2" customFormat="1" ht="22.5" x14ac:dyDescent="0.25">
      <c r="A114" s="25" t="s">
        <v>344</v>
      </c>
      <c r="B114" s="26" t="s">
        <v>823</v>
      </c>
      <c r="C114" s="186" t="s">
        <v>824</v>
      </c>
      <c r="D114" s="186"/>
      <c r="E114" s="186"/>
      <c r="F114" s="27" t="s">
        <v>79</v>
      </c>
      <c r="G114" s="28" t="s">
        <v>347</v>
      </c>
      <c r="H114" s="28"/>
      <c r="I114" s="29">
        <v>0</v>
      </c>
      <c r="J114" s="110"/>
      <c r="K114" s="133"/>
      <c r="L114" s="159"/>
      <c r="M114" s="93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49">
        <f t="shared" si="3"/>
        <v>0.96299999999999997</v>
      </c>
      <c r="T114" s="2">
        <f t="shared" si="2"/>
        <v>0</v>
      </c>
      <c r="U114" s="2">
        <v>0</v>
      </c>
    </row>
    <row r="115" spans="1:21" s="2" customFormat="1" ht="22.5" x14ac:dyDescent="0.25">
      <c r="A115" s="25" t="s">
        <v>344</v>
      </c>
      <c r="B115" s="26" t="s">
        <v>825</v>
      </c>
      <c r="C115" s="186" t="s">
        <v>826</v>
      </c>
      <c r="D115" s="186"/>
      <c r="E115" s="186"/>
      <c r="F115" s="27" t="s">
        <v>79</v>
      </c>
      <c r="G115" s="28" t="s">
        <v>347</v>
      </c>
      <c r="H115" s="28"/>
      <c r="I115" s="29">
        <v>0</v>
      </c>
      <c r="J115" s="110"/>
      <c r="K115" s="133"/>
      <c r="L115" s="159"/>
      <c r="M115" s="93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49">
        <f t="shared" si="3"/>
        <v>0.96299999999999997</v>
      </c>
      <c r="T115" s="2">
        <f t="shared" si="2"/>
        <v>0</v>
      </c>
      <c r="U115" s="2">
        <v>0</v>
      </c>
    </row>
    <row r="116" spans="1:21" s="2" customFormat="1" ht="45" x14ac:dyDescent="0.25">
      <c r="A116" s="10" t="s">
        <v>137</v>
      </c>
      <c r="B116" s="11" t="s">
        <v>1002</v>
      </c>
      <c r="C116" s="182" t="s">
        <v>1003</v>
      </c>
      <c r="D116" s="182"/>
      <c r="E116" s="182"/>
      <c r="F116" s="10" t="s">
        <v>165</v>
      </c>
      <c r="G116" s="12">
        <v>29</v>
      </c>
      <c r="H116" s="12"/>
      <c r="I116" s="13">
        <v>0</v>
      </c>
      <c r="J116" s="72"/>
      <c r="K116" s="131"/>
      <c r="L116" s="91">
        <v>2496742.4297418399</v>
      </c>
      <c r="M116" s="89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49">
        <f t="shared" si="3"/>
        <v>0.96299999999999997</v>
      </c>
      <c r="T116" s="2">
        <f t="shared" si="2"/>
        <v>0</v>
      </c>
      <c r="U116" s="2">
        <v>2496742.4297418399</v>
      </c>
    </row>
    <row r="117" spans="1:21" s="2" customFormat="1" ht="45" x14ac:dyDescent="0.25">
      <c r="A117" s="10" t="s">
        <v>140</v>
      </c>
      <c r="B117" s="11" t="s">
        <v>975</v>
      </c>
      <c r="C117" s="182" t="s">
        <v>1004</v>
      </c>
      <c r="D117" s="182"/>
      <c r="E117" s="182"/>
      <c r="F117" s="10" t="s">
        <v>35</v>
      </c>
      <c r="G117" s="12">
        <v>12</v>
      </c>
      <c r="H117" s="12"/>
      <c r="I117" s="13">
        <v>0</v>
      </c>
      <c r="J117" s="72"/>
      <c r="K117" s="131"/>
      <c r="L117" s="91">
        <v>639158.29862892302</v>
      </c>
      <c r="M117" s="89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49">
        <f t="shared" si="3"/>
        <v>0.96299999999999997</v>
      </c>
      <c r="T117" s="2">
        <f t="shared" si="2"/>
        <v>0</v>
      </c>
      <c r="U117" s="2">
        <v>639158.29862892302</v>
      </c>
    </row>
    <row r="118" spans="1:21" s="2" customFormat="1" ht="45" x14ac:dyDescent="0.25">
      <c r="A118" s="10" t="s">
        <v>147</v>
      </c>
      <c r="B118" s="11" t="s">
        <v>975</v>
      </c>
      <c r="C118" s="182" t="s">
        <v>1005</v>
      </c>
      <c r="D118" s="182"/>
      <c r="E118" s="182"/>
      <c r="F118" s="10" t="s">
        <v>35</v>
      </c>
      <c r="G118" s="12">
        <v>12</v>
      </c>
      <c r="H118" s="12"/>
      <c r="I118" s="13">
        <v>0</v>
      </c>
      <c r="J118" s="72"/>
      <c r="K118" s="131"/>
      <c r="L118" s="91">
        <v>417308.11731554201</v>
      </c>
      <c r="M118" s="89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49">
        <f t="shared" si="3"/>
        <v>0.96299999999999997</v>
      </c>
      <c r="T118" s="2">
        <f t="shared" si="2"/>
        <v>0</v>
      </c>
      <c r="U118" s="2">
        <v>417308.11731554201</v>
      </c>
    </row>
    <row r="119" spans="1:21" s="2" customFormat="1" ht="15" x14ac:dyDescent="0.25">
      <c r="A119" s="10" t="s">
        <v>150</v>
      </c>
      <c r="B119" s="11" t="s">
        <v>834</v>
      </c>
      <c r="C119" s="182" t="s">
        <v>835</v>
      </c>
      <c r="D119" s="182"/>
      <c r="E119" s="182"/>
      <c r="F119" s="10" t="s">
        <v>71</v>
      </c>
      <c r="G119" s="36">
        <v>0.124</v>
      </c>
      <c r="H119" s="36"/>
      <c r="I119" s="13">
        <v>0</v>
      </c>
      <c r="J119" s="72"/>
      <c r="K119" s="131"/>
      <c r="L119" s="91">
        <v>14348.4289258094</v>
      </c>
      <c r="M119" s="89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49">
        <f t="shared" si="3"/>
        <v>0.96299999999999997</v>
      </c>
      <c r="T119" s="2">
        <f t="shared" si="2"/>
        <v>0</v>
      </c>
      <c r="U119" s="2">
        <v>14348.4289258094</v>
      </c>
    </row>
    <row r="120" spans="1:21" s="2" customFormat="1" ht="15" x14ac:dyDescent="0.25">
      <c r="A120" s="10" t="s">
        <v>168</v>
      </c>
      <c r="B120" s="11" t="s">
        <v>791</v>
      </c>
      <c r="C120" s="182" t="s">
        <v>836</v>
      </c>
      <c r="D120" s="182"/>
      <c r="E120" s="182"/>
      <c r="F120" s="10" t="s">
        <v>793</v>
      </c>
      <c r="G120" s="12">
        <v>12</v>
      </c>
      <c r="H120" s="12"/>
      <c r="I120" s="13">
        <v>31993.69</v>
      </c>
      <c r="J120" s="72"/>
      <c r="K120" s="131"/>
      <c r="L120" s="91">
        <v>522.985235872575</v>
      </c>
      <c r="M120" s="89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49">
        <f t="shared" si="3"/>
        <v>0.96299999999999997</v>
      </c>
      <c r="T120" s="2">
        <f t="shared" si="2"/>
        <v>30809.923470000002</v>
      </c>
      <c r="U120" s="2">
        <v>522.985235872575</v>
      </c>
    </row>
    <row r="121" spans="1:21" s="2" customFormat="1" ht="22.5" x14ac:dyDescent="0.25">
      <c r="A121" s="20"/>
      <c r="B121" s="21" t="s">
        <v>69</v>
      </c>
      <c r="C121" s="183" t="s">
        <v>70</v>
      </c>
      <c r="D121" s="183"/>
      <c r="E121" s="183"/>
      <c r="F121" s="22" t="s">
        <v>71</v>
      </c>
      <c r="G121" s="17" t="s">
        <v>1006</v>
      </c>
      <c r="H121" s="17"/>
      <c r="I121" s="23">
        <v>0</v>
      </c>
      <c r="J121" s="109"/>
      <c r="K121" s="132"/>
      <c r="L121" s="157"/>
      <c r="M121" s="90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49">
        <f t="shared" si="3"/>
        <v>0.96299999999999997</v>
      </c>
      <c r="T121" s="2">
        <f t="shared" si="2"/>
        <v>0</v>
      </c>
      <c r="U121" s="2">
        <v>21.664654969586401</v>
      </c>
    </row>
    <row r="122" spans="1:21" s="2" customFormat="1" ht="22.5" x14ac:dyDescent="0.25">
      <c r="A122" s="20"/>
      <c r="B122" s="21" t="s">
        <v>795</v>
      </c>
      <c r="C122" s="183" t="s">
        <v>796</v>
      </c>
      <c r="D122" s="183"/>
      <c r="E122" s="183"/>
      <c r="F122" s="22" t="s">
        <v>71</v>
      </c>
      <c r="G122" s="17" t="s">
        <v>1007</v>
      </c>
      <c r="H122" s="17"/>
      <c r="I122" s="23">
        <v>0</v>
      </c>
      <c r="J122" s="109"/>
      <c r="K122" s="132"/>
      <c r="L122" s="157"/>
      <c r="M122" s="90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49">
        <f t="shared" si="3"/>
        <v>0.96299999999999997</v>
      </c>
      <c r="T122" s="2">
        <f t="shared" si="2"/>
        <v>0</v>
      </c>
      <c r="U122" s="2">
        <v>36.6462752784903</v>
      </c>
    </row>
    <row r="123" spans="1:21" s="2" customFormat="1" ht="22.5" x14ac:dyDescent="0.25">
      <c r="A123" s="25" t="s">
        <v>76</v>
      </c>
      <c r="B123" s="26" t="s">
        <v>798</v>
      </c>
      <c r="C123" s="186" t="s">
        <v>799</v>
      </c>
      <c r="D123" s="186"/>
      <c r="E123" s="186"/>
      <c r="F123" s="27" t="s">
        <v>79</v>
      </c>
      <c r="G123" s="28" t="s">
        <v>889</v>
      </c>
      <c r="H123" s="28"/>
      <c r="I123" s="29">
        <v>0</v>
      </c>
      <c r="J123" s="110"/>
      <c r="K123" s="133"/>
      <c r="L123" s="159"/>
      <c r="M123" s="93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49">
        <f t="shared" si="3"/>
        <v>0.96299999999999997</v>
      </c>
      <c r="T123" s="2">
        <f t="shared" si="2"/>
        <v>0</v>
      </c>
      <c r="U123" s="2">
        <v>0</v>
      </c>
    </row>
    <row r="124" spans="1:21" s="2" customFormat="1" ht="22.5" x14ac:dyDescent="0.25">
      <c r="A124" s="20"/>
      <c r="B124" s="21" t="s">
        <v>800</v>
      </c>
      <c r="C124" s="183" t="s">
        <v>801</v>
      </c>
      <c r="D124" s="183"/>
      <c r="E124" s="183"/>
      <c r="F124" s="22" t="s">
        <v>282</v>
      </c>
      <c r="G124" s="17" t="s">
        <v>1008</v>
      </c>
      <c r="H124" s="17"/>
      <c r="I124" s="23">
        <v>0</v>
      </c>
      <c r="J124" s="109"/>
      <c r="K124" s="132"/>
      <c r="L124" s="157"/>
      <c r="M124" s="90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49">
        <f t="shared" si="3"/>
        <v>0.96299999999999997</v>
      </c>
      <c r="T124" s="2">
        <f t="shared" si="2"/>
        <v>0</v>
      </c>
      <c r="U124" s="2">
        <v>2.0107217326922999</v>
      </c>
    </row>
    <row r="125" spans="1:21" s="2" customFormat="1" ht="45" x14ac:dyDescent="0.25">
      <c r="A125" s="10" t="s">
        <v>172</v>
      </c>
      <c r="B125" s="11" t="s">
        <v>1009</v>
      </c>
      <c r="C125" s="182" t="s">
        <v>1010</v>
      </c>
      <c r="D125" s="182"/>
      <c r="E125" s="182"/>
      <c r="F125" s="10" t="s">
        <v>35</v>
      </c>
      <c r="G125" s="12">
        <v>12</v>
      </c>
      <c r="H125" s="12"/>
      <c r="I125" s="13">
        <v>0</v>
      </c>
      <c r="J125" s="72"/>
      <c r="K125" s="131"/>
      <c r="L125" s="91">
        <v>14735.498670687201</v>
      </c>
      <c r="M125" s="89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49">
        <f t="shared" si="3"/>
        <v>0.96299999999999997</v>
      </c>
      <c r="T125" s="2">
        <f t="shared" si="2"/>
        <v>0</v>
      </c>
      <c r="U125" s="2">
        <v>14735.498670687201</v>
      </c>
    </row>
    <row r="126" spans="1:21" s="2" customFormat="1" ht="23.25" customHeight="1" x14ac:dyDescent="0.25">
      <c r="A126" s="10" t="s">
        <v>185</v>
      </c>
      <c r="B126" s="11" t="s">
        <v>791</v>
      </c>
      <c r="C126" s="182" t="s">
        <v>792</v>
      </c>
      <c r="D126" s="182"/>
      <c r="E126" s="182"/>
      <c r="F126" s="10" t="s">
        <v>793</v>
      </c>
      <c r="G126" s="12">
        <v>48</v>
      </c>
      <c r="H126" s="12"/>
      <c r="I126" s="13">
        <v>127974.73</v>
      </c>
      <c r="J126" s="72"/>
      <c r="K126" s="131"/>
      <c r="L126" s="91">
        <v>2091.9525661592702</v>
      </c>
      <c r="M126" s="89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49">
        <f t="shared" si="3"/>
        <v>0.96299999999999997</v>
      </c>
      <c r="T126" s="2">
        <f t="shared" si="2"/>
        <v>123239.66499</v>
      </c>
      <c r="U126" s="2">
        <v>2091.9525661592702</v>
      </c>
    </row>
    <row r="127" spans="1:21" s="2" customFormat="1" ht="22.5" x14ac:dyDescent="0.25">
      <c r="A127" s="20"/>
      <c r="B127" s="21" t="s">
        <v>69</v>
      </c>
      <c r="C127" s="183" t="s">
        <v>70</v>
      </c>
      <c r="D127" s="183"/>
      <c r="E127" s="183"/>
      <c r="F127" s="22" t="s">
        <v>71</v>
      </c>
      <c r="G127" s="17" t="s">
        <v>1011</v>
      </c>
      <c r="H127" s="17"/>
      <c r="I127" s="23">
        <v>0</v>
      </c>
      <c r="J127" s="109"/>
      <c r="K127" s="132"/>
      <c r="L127" s="157"/>
      <c r="M127" s="90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49">
        <f t="shared" si="3"/>
        <v>0.96299999999999997</v>
      </c>
      <c r="T127" s="2">
        <f t="shared" si="2"/>
        <v>0</v>
      </c>
      <c r="U127" s="2">
        <v>86.658619878345604</v>
      </c>
    </row>
    <row r="128" spans="1:21" s="2" customFormat="1" ht="22.5" x14ac:dyDescent="0.25">
      <c r="A128" s="20"/>
      <c r="B128" s="21" t="s">
        <v>795</v>
      </c>
      <c r="C128" s="183" t="s">
        <v>796</v>
      </c>
      <c r="D128" s="183"/>
      <c r="E128" s="183"/>
      <c r="F128" s="22" t="s">
        <v>71</v>
      </c>
      <c r="G128" s="17" t="s">
        <v>1012</v>
      </c>
      <c r="H128" s="17"/>
      <c r="I128" s="23">
        <v>0</v>
      </c>
      <c r="J128" s="109"/>
      <c r="K128" s="132"/>
      <c r="L128" s="157"/>
      <c r="M128" s="90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49">
        <f t="shared" si="3"/>
        <v>0.96299999999999997</v>
      </c>
      <c r="T128" s="2">
        <f t="shared" si="2"/>
        <v>0</v>
      </c>
      <c r="U128" s="2">
        <v>146.56185577601099</v>
      </c>
    </row>
    <row r="129" spans="1:21" s="2" customFormat="1" ht="22.5" x14ac:dyDescent="0.25">
      <c r="A129" s="25" t="s">
        <v>76</v>
      </c>
      <c r="B129" s="26" t="s">
        <v>798</v>
      </c>
      <c r="C129" s="186" t="s">
        <v>799</v>
      </c>
      <c r="D129" s="186"/>
      <c r="E129" s="186"/>
      <c r="F129" s="27" t="s">
        <v>79</v>
      </c>
      <c r="G129" s="28" t="s">
        <v>1013</v>
      </c>
      <c r="H129" s="28"/>
      <c r="I129" s="29">
        <v>0</v>
      </c>
      <c r="J129" s="110"/>
      <c r="K129" s="133"/>
      <c r="L129" s="159"/>
      <c r="M129" s="93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49">
        <f t="shared" si="3"/>
        <v>0.96299999999999997</v>
      </c>
      <c r="T129" s="2">
        <f t="shared" si="2"/>
        <v>0</v>
      </c>
      <c r="U129" s="2">
        <v>0</v>
      </c>
    </row>
    <row r="130" spans="1:21" s="2" customFormat="1" ht="22.5" x14ac:dyDescent="0.25">
      <c r="A130" s="20"/>
      <c r="B130" s="21" t="s">
        <v>800</v>
      </c>
      <c r="C130" s="183" t="s">
        <v>801</v>
      </c>
      <c r="D130" s="183"/>
      <c r="E130" s="183"/>
      <c r="F130" s="22" t="s">
        <v>282</v>
      </c>
      <c r="G130" s="17" t="s">
        <v>1014</v>
      </c>
      <c r="H130" s="17"/>
      <c r="I130" s="23">
        <v>0</v>
      </c>
      <c r="J130" s="109"/>
      <c r="K130" s="132"/>
      <c r="L130" s="157"/>
      <c r="M130" s="90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49">
        <f t="shared" si="3"/>
        <v>0.96299999999999997</v>
      </c>
      <c r="T130" s="2">
        <f t="shared" si="2"/>
        <v>0</v>
      </c>
      <c r="U130" s="2">
        <v>8.0661322687194001</v>
      </c>
    </row>
    <row r="131" spans="1:21" s="2" customFormat="1" ht="45" x14ac:dyDescent="0.25">
      <c r="A131" s="10" t="s">
        <v>188</v>
      </c>
      <c r="B131" s="11" t="s">
        <v>1015</v>
      </c>
      <c r="C131" s="182" t="s">
        <v>1016</v>
      </c>
      <c r="D131" s="182"/>
      <c r="E131" s="182"/>
      <c r="F131" s="10" t="s">
        <v>35</v>
      </c>
      <c r="G131" s="12">
        <v>48</v>
      </c>
      <c r="H131" s="12"/>
      <c r="I131" s="13">
        <v>0</v>
      </c>
      <c r="J131" s="72"/>
      <c r="K131" s="131"/>
      <c r="L131" s="91">
        <v>85548.027367098897</v>
      </c>
      <c r="M131" s="89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49">
        <f t="shared" si="3"/>
        <v>0.96299999999999997</v>
      </c>
      <c r="T131" s="2">
        <f t="shared" si="2"/>
        <v>0</v>
      </c>
      <c r="U131" s="2">
        <v>85548.027367098897</v>
      </c>
    </row>
    <row r="132" spans="1:21" s="2" customFormat="1" ht="33.75" x14ac:dyDescent="0.25">
      <c r="A132" s="10" t="s">
        <v>1017</v>
      </c>
      <c r="B132" s="11" t="s">
        <v>1018</v>
      </c>
      <c r="C132" s="182" t="s">
        <v>1019</v>
      </c>
      <c r="D132" s="182"/>
      <c r="E132" s="182"/>
      <c r="F132" s="10" t="s">
        <v>1020</v>
      </c>
      <c r="G132" s="33">
        <v>7.8299999999999995E-2</v>
      </c>
      <c r="H132" s="33"/>
      <c r="I132" s="13">
        <v>11543.68</v>
      </c>
      <c r="J132" s="72"/>
      <c r="K132" s="131"/>
      <c r="L132" s="91">
        <v>221.702410700032</v>
      </c>
      <c r="M132" s="89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49">
        <f t="shared" si="3"/>
        <v>0.96299999999999997</v>
      </c>
      <c r="T132" s="2">
        <f t="shared" si="2"/>
        <v>11116.563840000001</v>
      </c>
      <c r="U132" s="2">
        <v>221.702410700032</v>
      </c>
    </row>
    <row r="133" spans="1:21" s="2" customFormat="1" ht="22.5" x14ac:dyDescent="0.25">
      <c r="A133" s="20"/>
      <c r="B133" s="21" t="s">
        <v>1021</v>
      </c>
      <c r="C133" s="183" t="s">
        <v>1022</v>
      </c>
      <c r="D133" s="183"/>
      <c r="E133" s="183"/>
      <c r="F133" s="22" t="s">
        <v>71</v>
      </c>
      <c r="G133" s="17" t="s">
        <v>1023</v>
      </c>
      <c r="H133" s="17"/>
      <c r="I133" s="23">
        <v>0</v>
      </c>
      <c r="J133" s="109"/>
      <c r="K133" s="132"/>
      <c r="L133" s="157"/>
      <c r="M133" s="90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49">
        <f t="shared" si="3"/>
        <v>0.96299999999999997</v>
      </c>
      <c r="T133" s="2">
        <f t="shared" si="2"/>
        <v>0</v>
      </c>
      <c r="U133" s="2">
        <v>0.30218939335259998</v>
      </c>
    </row>
    <row r="134" spans="1:21" s="2" customFormat="1" ht="22.5" x14ac:dyDescent="0.25">
      <c r="A134" s="20"/>
      <c r="B134" s="21" t="s">
        <v>1024</v>
      </c>
      <c r="C134" s="183" t="s">
        <v>1025</v>
      </c>
      <c r="D134" s="183"/>
      <c r="E134" s="183"/>
      <c r="F134" s="22" t="s">
        <v>71</v>
      </c>
      <c r="G134" s="17" t="s">
        <v>1026</v>
      </c>
      <c r="H134" s="17"/>
      <c r="I134" s="23">
        <v>0</v>
      </c>
      <c r="J134" s="109"/>
      <c r="K134" s="132"/>
      <c r="L134" s="157"/>
      <c r="M134" s="90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49">
        <f t="shared" si="3"/>
        <v>0.96299999999999997</v>
      </c>
      <c r="T134" s="2">
        <f t="shared" si="2"/>
        <v>0</v>
      </c>
      <c r="U134" s="2">
        <v>1.16226689751E-2</v>
      </c>
    </row>
    <row r="135" spans="1:21" s="2" customFormat="1" ht="22.5" x14ac:dyDescent="0.25">
      <c r="A135" s="20"/>
      <c r="B135" s="21" t="s">
        <v>1027</v>
      </c>
      <c r="C135" s="183" t="s">
        <v>1028</v>
      </c>
      <c r="D135" s="183"/>
      <c r="E135" s="183"/>
      <c r="F135" s="22" t="s">
        <v>71</v>
      </c>
      <c r="G135" s="17" t="s">
        <v>1029</v>
      </c>
      <c r="H135" s="17"/>
      <c r="I135" s="23">
        <v>0</v>
      </c>
      <c r="J135" s="109"/>
      <c r="K135" s="132"/>
      <c r="L135" s="157"/>
      <c r="M135" s="90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49">
        <f t="shared" si="3"/>
        <v>0.96299999999999997</v>
      </c>
      <c r="T135" s="2">
        <f t="shared" si="2"/>
        <v>0</v>
      </c>
      <c r="U135" s="2">
        <v>0.80196415928190001</v>
      </c>
    </row>
    <row r="136" spans="1:21" s="2" customFormat="1" ht="22.5" x14ac:dyDescent="0.25">
      <c r="A136" s="20"/>
      <c r="B136" s="21" t="s">
        <v>778</v>
      </c>
      <c r="C136" s="183" t="s">
        <v>24</v>
      </c>
      <c r="D136" s="183"/>
      <c r="E136" s="183"/>
      <c r="F136" s="22" t="s">
        <v>71</v>
      </c>
      <c r="G136" s="17" t="s">
        <v>1030</v>
      </c>
      <c r="H136" s="17"/>
      <c r="I136" s="23">
        <v>0</v>
      </c>
      <c r="J136" s="109"/>
      <c r="K136" s="132"/>
      <c r="L136" s="157"/>
      <c r="M136" s="90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49">
        <f t="shared" si="3"/>
        <v>0.96299999999999997</v>
      </c>
      <c r="T136" s="2">
        <f t="shared" si="2"/>
        <v>0</v>
      </c>
      <c r="U136" s="2">
        <v>22.757185853245801</v>
      </c>
    </row>
    <row r="137" spans="1:21" s="2" customFormat="1" ht="22.5" x14ac:dyDescent="0.25">
      <c r="A137" s="20"/>
      <c r="B137" s="21" t="s">
        <v>1031</v>
      </c>
      <c r="C137" s="183" t="s">
        <v>1032</v>
      </c>
      <c r="D137" s="183"/>
      <c r="E137" s="183"/>
      <c r="F137" s="22" t="s">
        <v>71</v>
      </c>
      <c r="G137" s="17" t="s">
        <v>1033</v>
      </c>
      <c r="H137" s="17"/>
      <c r="I137" s="23">
        <v>0</v>
      </c>
      <c r="J137" s="109"/>
      <c r="K137" s="132"/>
      <c r="L137" s="157"/>
      <c r="M137" s="90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49">
        <f t="shared" si="3"/>
        <v>0.96299999999999997</v>
      </c>
      <c r="T137" s="2">
        <f t="shared" si="2"/>
        <v>0</v>
      </c>
      <c r="U137" s="2">
        <v>1.16226689751E-2</v>
      </c>
    </row>
    <row r="138" spans="1:21" s="2" customFormat="1" ht="22.5" x14ac:dyDescent="0.25">
      <c r="A138" s="20"/>
      <c r="B138" s="21" t="s">
        <v>1034</v>
      </c>
      <c r="C138" s="183" t="s">
        <v>1035</v>
      </c>
      <c r="D138" s="183"/>
      <c r="E138" s="183"/>
      <c r="F138" s="22" t="s">
        <v>71</v>
      </c>
      <c r="G138" s="17" t="s">
        <v>1036</v>
      </c>
      <c r="H138" s="17"/>
      <c r="I138" s="23">
        <v>0</v>
      </c>
      <c r="J138" s="109"/>
      <c r="K138" s="132"/>
      <c r="L138" s="157"/>
      <c r="M138" s="90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49">
        <f t="shared" si="3"/>
        <v>0.96299999999999997</v>
      </c>
      <c r="T138" s="2">
        <f t="shared" si="2"/>
        <v>0</v>
      </c>
      <c r="U138" s="2">
        <v>0.84845483518230003</v>
      </c>
    </row>
    <row r="139" spans="1:21" s="2" customFormat="1" ht="22.5" x14ac:dyDescent="0.25">
      <c r="A139" s="20"/>
      <c r="B139" s="21" t="s">
        <v>1037</v>
      </c>
      <c r="C139" s="183" t="s">
        <v>1038</v>
      </c>
      <c r="D139" s="183"/>
      <c r="E139" s="183"/>
      <c r="F139" s="22" t="s">
        <v>282</v>
      </c>
      <c r="G139" s="17" t="s">
        <v>1039</v>
      </c>
      <c r="H139" s="17"/>
      <c r="I139" s="23">
        <v>0</v>
      </c>
      <c r="J139" s="109"/>
      <c r="K139" s="132"/>
      <c r="L139" s="157"/>
      <c r="M139" s="90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49">
        <f t="shared" si="3"/>
        <v>0.96299999999999997</v>
      </c>
      <c r="T139" s="2">
        <f t="shared" si="2"/>
        <v>0</v>
      </c>
      <c r="U139" s="2">
        <v>0.24407604847709999</v>
      </c>
    </row>
    <row r="140" spans="1:21" s="2" customFormat="1" ht="22.5" x14ac:dyDescent="0.25">
      <c r="A140" s="20"/>
      <c r="B140" s="21" t="s">
        <v>1040</v>
      </c>
      <c r="C140" s="183" t="s">
        <v>1041</v>
      </c>
      <c r="D140" s="183"/>
      <c r="E140" s="183"/>
      <c r="F140" s="22" t="s">
        <v>71</v>
      </c>
      <c r="G140" s="17" t="s">
        <v>1042</v>
      </c>
      <c r="H140" s="17"/>
      <c r="I140" s="23">
        <v>0</v>
      </c>
      <c r="J140" s="109"/>
      <c r="K140" s="132"/>
      <c r="L140" s="157"/>
      <c r="M140" s="90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49">
        <f t="shared" si="3"/>
        <v>0.96299999999999997</v>
      </c>
      <c r="T140" s="2">
        <f t="shared" si="2"/>
        <v>0</v>
      </c>
      <c r="U140" s="2">
        <v>0.52302010387950004</v>
      </c>
    </row>
    <row r="141" spans="1:21" s="2" customFormat="1" ht="22.5" x14ac:dyDescent="0.25">
      <c r="A141" s="25" t="s">
        <v>76</v>
      </c>
      <c r="B141" s="26" t="s">
        <v>1043</v>
      </c>
      <c r="C141" s="186" t="s">
        <v>1044</v>
      </c>
      <c r="D141" s="186"/>
      <c r="E141" s="186"/>
      <c r="F141" s="27" t="s">
        <v>71</v>
      </c>
      <c r="G141" s="28" t="s">
        <v>1045</v>
      </c>
      <c r="H141" s="28"/>
      <c r="I141" s="29">
        <v>0</v>
      </c>
      <c r="J141" s="110"/>
      <c r="K141" s="133"/>
      <c r="L141" s="159"/>
      <c r="M141" s="93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49">
        <f t="shared" si="3"/>
        <v>0.96299999999999997</v>
      </c>
      <c r="T141" s="2">
        <f t="shared" si="2"/>
        <v>0</v>
      </c>
      <c r="U141" s="2">
        <v>0</v>
      </c>
    </row>
    <row r="142" spans="1:21" s="2" customFormat="1" ht="22.5" x14ac:dyDescent="0.25">
      <c r="A142" s="20"/>
      <c r="B142" s="21" t="s">
        <v>1046</v>
      </c>
      <c r="C142" s="183" t="s">
        <v>1047</v>
      </c>
      <c r="D142" s="183"/>
      <c r="E142" s="183"/>
      <c r="F142" s="22" t="s">
        <v>1048</v>
      </c>
      <c r="G142" s="17" t="s">
        <v>1049</v>
      </c>
      <c r="H142" s="17"/>
      <c r="I142" s="23">
        <v>0</v>
      </c>
      <c r="J142" s="109"/>
      <c r="K142" s="132"/>
      <c r="L142" s="157"/>
      <c r="M142" s="90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49">
        <f t="shared" si="3"/>
        <v>0.96299999999999997</v>
      </c>
      <c r="T142" s="2">
        <f t="shared" si="2"/>
        <v>0</v>
      </c>
      <c r="U142" s="2">
        <v>0.11622668975100001</v>
      </c>
    </row>
    <row r="143" spans="1:21" s="2" customFormat="1" ht="22.5" x14ac:dyDescent="0.25">
      <c r="A143" s="10" t="s">
        <v>198</v>
      </c>
      <c r="B143" s="11" t="s">
        <v>1050</v>
      </c>
      <c r="C143" s="182" t="s">
        <v>1051</v>
      </c>
      <c r="D143" s="182"/>
      <c r="E143" s="182"/>
      <c r="F143" s="10" t="s">
        <v>165</v>
      </c>
      <c r="G143" s="12">
        <v>90</v>
      </c>
      <c r="H143" s="12"/>
      <c r="I143" s="13">
        <v>0</v>
      </c>
      <c r="J143" s="72"/>
      <c r="K143" s="131"/>
      <c r="L143" s="91">
        <v>38725.977551549797</v>
      </c>
      <c r="M143" s="89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49">
        <f t="shared" si="3"/>
        <v>0.96299999999999997</v>
      </c>
      <c r="T143" s="2">
        <f t="shared" ref="T143:T155" si="4">I143*S143</f>
        <v>0</v>
      </c>
      <c r="U143" s="2">
        <v>38725.977551549797</v>
      </c>
    </row>
    <row r="144" spans="1:21" s="2" customFormat="1" ht="24.75" customHeight="1" x14ac:dyDescent="0.25">
      <c r="A144" s="10" t="s">
        <v>201</v>
      </c>
      <c r="B144" s="11" t="s">
        <v>791</v>
      </c>
      <c r="C144" s="182" t="s">
        <v>792</v>
      </c>
      <c r="D144" s="182"/>
      <c r="E144" s="182"/>
      <c r="F144" s="10" t="s">
        <v>793</v>
      </c>
      <c r="G144" s="12">
        <v>1</v>
      </c>
      <c r="H144" s="12"/>
      <c r="I144" s="13">
        <v>2666.14</v>
      </c>
      <c r="J144" s="72"/>
      <c r="K144" s="131"/>
      <c r="L144" s="91">
        <v>43.585008656625</v>
      </c>
      <c r="M144" s="89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49">
        <f t="shared" ref="S144:S155" si="5">S143</f>
        <v>0.96299999999999997</v>
      </c>
      <c r="T144" s="2">
        <f t="shared" si="4"/>
        <v>2567.4928199999999</v>
      </c>
      <c r="U144" s="2">
        <v>43.585008656625</v>
      </c>
    </row>
    <row r="145" spans="1:21" s="2" customFormat="1" ht="22.5" x14ac:dyDescent="0.25">
      <c r="A145" s="20"/>
      <c r="B145" s="21" t="s">
        <v>69</v>
      </c>
      <c r="C145" s="183" t="s">
        <v>70</v>
      </c>
      <c r="D145" s="183"/>
      <c r="E145" s="183"/>
      <c r="F145" s="22" t="s">
        <v>71</v>
      </c>
      <c r="G145" s="17" t="s">
        <v>1052</v>
      </c>
      <c r="H145" s="17"/>
      <c r="I145" s="23">
        <v>0</v>
      </c>
      <c r="J145" s="109"/>
      <c r="K145" s="132"/>
      <c r="L145" s="157"/>
      <c r="M145" s="9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49">
        <f t="shared" si="5"/>
        <v>0.96299999999999997</v>
      </c>
      <c r="T145" s="2">
        <f t="shared" si="4"/>
        <v>0</v>
      </c>
      <c r="U145" s="2">
        <v>1.8015136911405001</v>
      </c>
    </row>
    <row r="146" spans="1:21" s="2" customFormat="1" ht="22.5" x14ac:dyDescent="0.25">
      <c r="A146" s="20"/>
      <c r="B146" s="21" t="s">
        <v>795</v>
      </c>
      <c r="C146" s="183" t="s">
        <v>796</v>
      </c>
      <c r="D146" s="183"/>
      <c r="E146" s="183"/>
      <c r="F146" s="22" t="s">
        <v>71</v>
      </c>
      <c r="G146" s="17" t="s">
        <v>1053</v>
      </c>
      <c r="H146" s="17"/>
      <c r="I146" s="23">
        <v>0</v>
      </c>
      <c r="J146" s="109"/>
      <c r="K146" s="132"/>
      <c r="L146" s="157"/>
      <c r="M146" s="9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49">
        <f t="shared" si="5"/>
        <v>0.96299999999999997</v>
      </c>
      <c r="T146" s="2">
        <f t="shared" si="4"/>
        <v>0</v>
      </c>
      <c r="U146" s="2">
        <v>3.0567619404512998</v>
      </c>
    </row>
    <row r="147" spans="1:21" s="2" customFormat="1" ht="22.5" x14ac:dyDescent="0.25">
      <c r="A147" s="25" t="s">
        <v>76</v>
      </c>
      <c r="B147" s="26" t="s">
        <v>798</v>
      </c>
      <c r="C147" s="186" t="s">
        <v>799</v>
      </c>
      <c r="D147" s="186"/>
      <c r="E147" s="186"/>
      <c r="F147" s="27" t="s">
        <v>79</v>
      </c>
      <c r="G147" s="28" t="s">
        <v>944</v>
      </c>
      <c r="H147" s="28"/>
      <c r="I147" s="29">
        <v>0</v>
      </c>
      <c r="J147" s="110"/>
      <c r="K147" s="133"/>
      <c r="L147" s="159"/>
      <c r="M147" s="93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49">
        <f t="shared" si="5"/>
        <v>0.96299999999999997</v>
      </c>
      <c r="T147" s="2">
        <f t="shared" si="4"/>
        <v>0</v>
      </c>
      <c r="U147" s="2">
        <v>0</v>
      </c>
    </row>
    <row r="148" spans="1:21" s="2" customFormat="1" ht="22.5" x14ac:dyDescent="0.25">
      <c r="A148" s="20"/>
      <c r="B148" s="21" t="s">
        <v>800</v>
      </c>
      <c r="C148" s="183" t="s">
        <v>801</v>
      </c>
      <c r="D148" s="183"/>
      <c r="E148" s="183"/>
      <c r="F148" s="22" t="s">
        <v>282</v>
      </c>
      <c r="G148" s="17" t="s">
        <v>1054</v>
      </c>
      <c r="H148" s="17"/>
      <c r="I148" s="23">
        <v>0</v>
      </c>
      <c r="J148" s="109"/>
      <c r="K148" s="132"/>
      <c r="L148" s="157"/>
      <c r="M148" s="90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49">
        <f t="shared" si="5"/>
        <v>0.96299999999999997</v>
      </c>
      <c r="T148" s="2">
        <f t="shared" si="4"/>
        <v>0</v>
      </c>
      <c r="U148" s="2">
        <v>0.16271736565139999</v>
      </c>
    </row>
    <row r="149" spans="1:21" s="2" customFormat="1" ht="45" x14ac:dyDescent="0.25">
      <c r="A149" s="10" t="s">
        <v>1055</v>
      </c>
      <c r="B149" s="11" t="s">
        <v>1056</v>
      </c>
      <c r="C149" s="182" t="s">
        <v>1057</v>
      </c>
      <c r="D149" s="182"/>
      <c r="E149" s="182"/>
      <c r="F149" s="10" t="s">
        <v>35</v>
      </c>
      <c r="G149" s="12">
        <v>1</v>
      </c>
      <c r="H149" s="12"/>
      <c r="I149" s="13">
        <v>0</v>
      </c>
      <c r="J149" s="72"/>
      <c r="K149" s="131"/>
      <c r="L149" s="91">
        <v>831.39275712685298</v>
      </c>
      <c r="M149" s="89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49">
        <f t="shared" si="5"/>
        <v>0.96299999999999997</v>
      </c>
      <c r="T149" s="2">
        <f t="shared" si="4"/>
        <v>0</v>
      </c>
      <c r="U149" s="2">
        <v>831.39275712685298</v>
      </c>
    </row>
    <row r="150" spans="1:21" s="2" customFormat="1" ht="56.25" x14ac:dyDescent="0.25">
      <c r="A150" s="10" t="s">
        <v>213</v>
      </c>
      <c r="B150" s="11" t="s">
        <v>1058</v>
      </c>
      <c r="C150" s="182" t="s">
        <v>1059</v>
      </c>
      <c r="D150" s="182"/>
      <c r="E150" s="182"/>
      <c r="F150" s="10" t="s">
        <v>1060</v>
      </c>
      <c r="G150" s="31">
        <v>0.48</v>
      </c>
      <c r="H150" s="31"/>
      <c r="I150" s="13">
        <v>8459.7199999999993</v>
      </c>
      <c r="J150" s="72"/>
      <c r="K150" s="131"/>
      <c r="L150" s="91">
        <v>2965.1171955826399</v>
      </c>
      <c r="M150" s="89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49">
        <f t="shared" si="5"/>
        <v>0.96299999999999997</v>
      </c>
      <c r="T150" s="2">
        <f t="shared" si="4"/>
        <v>8146.71036</v>
      </c>
      <c r="U150" s="2">
        <v>2965.1171955826399</v>
      </c>
    </row>
    <row r="151" spans="1:21" s="2" customFormat="1" ht="22.5" x14ac:dyDescent="0.25">
      <c r="A151" s="20"/>
      <c r="B151" s="21" t="s">
        <v>1061</v>
      </c>
      <c r="C151" s="183" t="s">
        <v>1062</v>
      </c>
      <c r="D151" s="183"/>
      <c r="E151" s="183"/>
      <c r="F151" s="22" t="s">
        <v>1063</v>
      </c>
      <c r="G151" s="17" t="s">
        <v>1064</v>
      </c>
      <c r="H151" s="17"/>
      <c r="I151" s="23">
        <v>0</v>
      </c>
      <c r="J151" s="109"/>
      <c r="K151" s="132"/>
      <c r="L151" s="157"/>
      <c r="M151" s="90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49">
        <f t="shared" si="5"/>
        <v>0.96299999999999997</v>
      </c>
      <c r="T151" s="2">
        <f t="shared" si="4"/>
        <v>0</v>
      </c>
      <c r="U151" s="2">
        <v>334.93045185545702</v>
      </c>
    </row>
    <row r="152" spans="1:21" s="2" customFormat="1" ht="22.5" x14ac:dyDescent="0.25">
      <c r="A152" s="20"/>
      <c r="B152" s="21" t="s">
        <v>1065</v>
      </c>
      <c r="C152" s="183" t="s">
        <v>1066</v>
      </c>
      <c r="D152" s="183"/>
      <c r="E152" s="183"/>
      <c r="F152" s="22" t="s">
        <v>1063</v>
      </c>
      <c r="G152" s="17" t="s">
        <v>1067</v>
      </c>
      <c r="H152" s="17"/>
      <c r="I152" s="23">
        <v>0</v>
      </c>
      <c r="J152" s="109"/>
      <c r="K152" s="132"/>
      <c r="L152" s="157"/>
      <c r="M152" s="90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49">
        <f t="shared" si="5"/>
        <v>0.96299999999999997</v>
      </c>
      <c r="T152" s="2">
        <f t="shared" si="4"/>
        <v>0</v>
      </c>
      <c r="U152" s="2">
        <v>7.4617534820142</v>
      </c>
    </row>
    <row r="153" spans="1:21" s="2" customFormat="1" ht="45" x14ac:dyDescent="0.25">
      <c r="A153" s="10" t="s">
        <v>222</v>
      </c>
      <c r="B153" s="11" t="s">
        <v>1068</v>
      </c>
      <c r="C153" s="182" t="s">
        <v>858</v>
      </c>
      <c r="D153" s="182"/>
      <c r="E153" s="182"/>
      <c r="F153" s="10" t="s">
        <v>817</v>
      </c>
      <c r="G153" s="32">
        <v>4.8</v>
      </c>
      <c r="H153" s="32"/>
      <c r="I153" s="13">
        <v>0</v>
      </c>
      <c r="J153" s="72"/>
      <c r="K153" s="131"/>
      <c r="L153" s="91">
        <v>1194.78712530233</v>
      </c>
      <c r="M153" s="89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49">
        <f t="shared" si="5"/>
        <v>0.96299999999999997</v>
      </c>
      <c r="T153" s="2">
        <f t="shared" si="4"/>
        <v>0</v>
      </c>
      <c r="U153" s="2">
        <v>1194.78712530233</v>
      </c>
    </row>
    <row r="154" spans="1:21" s="2" customFormat="1" ht="45" x14ac:dyDescent="0.25">
      <c r="A154" s="10" t="s">
        <v>225</v>
      </c>
      <c r="B154" s="11" t="s">
        <v>860</v>
      </c>
      <c r="C154" s="182" t="s">
        <v>861</v>
      </c>
      <c r="D154" s="182"/>
      <c r="E154" s="182"/>
      <c r="F154" s="10" t="s">
        <v>21</v>
      </c>
      <c r="G154" s="12">
        <v>7</v>
      </c>
      <c r="H154" s="12"/>
      <c r="I154" s="13">
        <v>0</v>
      </c>
      <c r="J154" s="72"/>
      <c r="K154" s="131"/>
      <c r="L154" s="91">
        <v>10004.130961634501</v>
      </c>
      <c r="M154" s="89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49">
        <f t="shared" si="5"/>
        <v>0.96299999999999997</v>
      </c>
      <c r="T154" s="2">
        <f t="shared" si="4"/>
        <v>0</v>
      </c>
      <c r="U154" s="2">
        <v>10004.130961634501</v>
      </c>
    </row>
    <row r="155" spans="1:21" s="2" customFormat="1" ht="22.5" x14ac:dyDescent="0.25">
      <c r="A155" s="10" t="s">
        <v>229</v>
      </c>
      <c r="B155" s="11" t="s">
        <v>1069</v>
      </c>
      <c r="C155" s="182" t="s">
        <v>1070</v>
      </c>
      <c r="D155" s="182"/>
      <c r="E155" s="182"/>
      <c r="F155" s="10" t="s">
        <v>35</v>
      </c>
      <c r="G155" s="12">
        <v>3</v>
      </c>
      <c r="H155" s="12"/>
      <c r="I155" s="13">
        <v>0</v>
      </c>
      <c r="J155" s="72"/>
      <c r="K155" s="131"/>
      <c r="L155" s="91">
        <v>794144.93899288704</v>
      </c>
      <c r="M155" s="89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49">
        <f t="shared" si="5"/>
        <v>0.96299999999999997</v>
      </c>
      <c r="T155" s="2">
        <f t="shared" si="4"/>
        <v>0</v>
      </c>
      <c r="U155" s="2">
        <v>794144.93899288704</v>
      </c>
    </row>
    <row r="156" spans="1:21" s="55" customFormat="1" ht="20.25" customHeight="1" x14ac:dyDescent="0.25">
      <c r="A156" s="184" t="s">
        <v>6535</v>
      </c>
      <c r="B156" s="185"/>
      <c r="C156" s="185"/>
      <c r="D156" s="185"/>
      <c r="E156" s="185"/>
      <c r="F156" s="185"/>
      <c r="G156" s="185"/>
      <c r="H156" s="165"/>
      <c r="I156" s="166"/>
      <c r="J156" s="167"/>
      <c r="K156" s="168"/>
      <c r="L156" s="169"/>
      <c r="M156" s="170"/>
    </row>
    <row r="157" spans="1:21" s="172" customFormat="1" ht="20.25" customHeight="1" thickBot="1" x14ac:dyDescent="0.3">
      <c r="A157" s="174" t="s">
        <v>6546</v>
      </c>
      <c r="B157" s="175"/>
      <c r="C157" s="175"/>
      <c r="D157" s="175"/>
      <c r="E157" s="175"/>
      <c r="F157" s="175"/>
      <c r="G157" s="175"/>
      <c r="H157" s="171"/>
      <c r="I157" s="176"/>
      <c r="J157" s="177"/>
      <c r="K157" s="177"/>
      <c r="L157" s="177"/>
      <c r="M157" s="178"/>
    </row>
    <row r="158" spans="1:21" s="172" customFormat="1" ht="20.25" customHeight="1" thickBot="1" x14ac:dyDescent="0.3">
      <c r="A158" s="174" t="s">
        <v>6547</v>
      </c>
      <c r="B158" s="175"/>
      <c r="C158" s="175"/>
      <c r="D158" s="175"/>
      <c r="E158" s="175"/>
      <c r="F158" s="175"/>
      <c r="G158" s="175"/>
      <c r="H158" s="171"/>
      <c r="I158" s="179"/>
      <c r="J158" s="180"/>
      <c r="K158" s="180"/>
      <c r="L158" s="180"/>
      <c r="M158" s="181"/>
    </row>
    <row r="159" spans="1:21" ht="11.25" customHeight="1" x14ac:dyDescent="0.2">
      <c r="I159" s="73"/>
      <c r="J159" s="113"/>
      <c r="K159" s="136"/>
    </row>
    <row r="164" spans="17:17" ht="11.25" customHeight="1" x14ac:dyDescent="0.2">
      <c r="Q164" s="73"/>
    </row>
    <row r="165" spans="17:17" ht="11.25" customHeight="1" x14ac:dyDescent="0.2">
      <c r="Q165" s="73"/>
    </row>
    <row r="166" spans="17:17" ht="11.25" customHeight="1" x14ac:dyDescent="0.2">
      <c r="Q166" s="73"/>
    </row>
  </sheetData>
  <autoFilter ref="A12:BQ159" xr:uid="{00000000-0001-0000-0200-000000000000}"/>
  <mergeCells count="157">
    <mergeCell ref="A2:L2"/>
    <mergeCell ref="A3:L3"/>
    <mergeCell ref="A5:L5"/>
    <mergeCell ref="A6:L6"/>
    <mergeCell ref="A7:L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7:E57"/>
    <mergeCell ref="C58:E58"/>
    <mergeCell ref="C60:E60"/>
    <mergeCell ref="C61:E6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67:E67"/>
    <mergeCell ref="C68:E68"/>
    <mergeCell ref="C69:E69"/>
    <mergeCell ref="C70:E70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A156:G156"/>
    <mergeCell ref="A157:G157"/>
    <mergeCell ref="I157:M157"/>
    <mergeCell ref="A158:G158"/>
    <mergeCell ref="I158:M158"/>
    <mergeCell ref="C152:E152"/>
    <mergeCell ref="C153:E153"/>
    <mergeCell ref="C154:E154"/>
    <mergeCell ref="C155:E15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>
    <pageSetUpPr fitToPage="1"/>
  </sheetPr>
  <dimension ref="A1:T123"/>
  <sheetViews>
    <sheetView topLeftCell="A107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6496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6497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6498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870</v>
      </c>
      <c r="D14" s="201"/>
      <c r="E14" s="202"/>
      <c r="F14" s="10" t="s">
        <v>17</v>
      </c>
      <c r="G14" s="12">
        <v>5</v>
      </c>
      <c r="H14" s="12"/>
      <c r="I14" s="13">
        <v>7857.85</v>
      </c>
      <c r="J14" s="72"/>
      <c r="K14" s="131"/>
      <c r="L14" s="72">
        <v>105.22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9132.9189405989491</v>
      </c>
      <c r="T14" s="2">
        <f>L14*N14*O14*P14*Q14*R14</f>
        <v>122.293722956002</v>
      </c>
    </row>
    <row r="15" spans="1:20" s="2" customFormat="1" ht="15" x14ac:dyDescent="0.25">
      <c r="A15" s="14"/>
      <c r="B15" s="15"/>
      <c r="C15" s="15"/>
      <c r="D15" s="15"/>
      <c r="E15" s="16" t="s">
        <v>18</v>
      </c>
      <c r="F15" s="16"/>
      <c r="G15" s="17"/>
      <c r="H15" s="17"/>
      <c r="I15" s="18">
        <v>7857.85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4" si="0">I15*N15*O15*P15*Q15*R15</f>
        <v>9132.9189405989491</v>
      </c>
      <c r="T15" s="2">
        <f t="shared" ref="T15:T64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6055</v>
      </c>
      <c r="H16" s="17"/>
      <c r="I16" s="23">
        <v>10.35</v>
      </c>
      <c r="J16" s="109"/>
      <c r="K16" s="132"/>
      <c r="L16" s="147">
        <v>10.35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12.029462389228501</v>
      </c>
      <c r="T16" s="2">
        <f t="shared" si="1"/>
        <v>12.029462389228501</v>
      </c>
    </row>
    <row r="17" spans="1:20" s="2" customFormat="1" ht="22.5" x14ac:dyDescent="0.25">
      <c r="A17" s="20"/>
      <c r="B17" s="21" t="s">
        <v>28</v>
      </c>
      <c r="C17" s="183" t="s">
        <v>6056</v>
      </c>
      <c r="D17" s="183"/>
      <c r="E17" s="183"/>
      <c r="F17" s="22" t="s">
        <v>6057</v>
      </c>
      <c r="G17" s="17" t="s">
        <v>6058</v>
      </c>
      <c r="H17" s="17"/>
      <c r="I17" s="23">
        <v>1.8</v>
      </c>
      <c r="J17" s="109"/>
      <c r="K17" s="132"/>
      <c r="L17" s="147">
        <v>1.8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2.0920804155180002</v>
      </c>
      <c r="T17" s="2">
        <f t="shared" si="1"/>
        <v>2.0920804155180002</v>
      </c>
    </row>
    <row r="18" spans="1:20" s="2" customFormat="1" ht="22.5" x14ac:dyDescent="0.25">
      <c r="A18" s="10" t="s">
        <v>32</v>
      </c>
      <c r="B18" s="11" t="s">
        <v>6059</v>
      </c>
      <c r="C18" s="182" t="s">
        <v>6060</v>
      </c>
      <c r="D18" s="182"/>
      <c r="E18" s="182"/>
      <c r="F18" s="10" t="s">
        <v>35</v>
      </c>
      <c r="G18" s="12">
        <v>1</v>
      </c>
      <c r="H18" s="12"/>
      <c r="I18" s="13">
        <v>14827.65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17233.686762864101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875</v>
      </c>
      <c r="C19" s="182" t="s">
        <v>876</v>
      </c>
      <c r="D19" s="182"/>
      <c r="E19" s="182"/>
      <c r="F19" s="10" t="s">
        <v>35</v>
      </c>
      <c r="G19" s="12">
        <v>4</v>
      </c>
      <c r="H19" s="12"/>
      <c r="I19" s="13">
        <v>14344.21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16671.800453931901</v>
      </c>
      <c r="T19" s="2">
        <f t="shared" si="1"/>
        <v>0</v>
      </c>
    </row>
    <row r="20" spans="1:20" s="2" customFormat="1" ht="15" x14ac:dyDescent="0.25">
      <c r="A20" s="209" t="s">
        <v>6061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22.5" x14ac:dyDescent="0.25">
      <c r="A21" s="10" t="s">
        <v>38</v>
      </c>
      <c r="B21" s="11" t="s">
        <v>4181</v>
      </c>
      <c r="C21" s="182" t="s">
        <v>4182</v>
      </c>
      <c r="D21" s="182"/>
      <c r="E21" s="182"/>
      <c r="F21" s="10" t="s">
        <v>883</v>
      </c>
      <c r="G21" s="12">
        <v>3</v>
      </c>
      <c r="H21" s="12"/>
      <c r="I21" s="13">
        <v>22545.94</v>
      </c>
      <c r="J21" s="72"/>
      <c r="K21" s="131"/>
      <c r="L21" s="72">
        <v>2348.85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26204.399735246599</v>
      </c>
      <c r="T21" s="2">
        <f t="shared" si="1"/>
        <v>2729.99060221636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59291.02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68911.989865603304</v>
      </c>
      <c r="T22" s="2">
        <f t="shared" si="1"/>
        <v>0</v>
      </c>
    </row>
    <row r="23" spans="1:20" s="2" customFormat="1" ht="22.5" x14ac:dyDescent="0.25">
      <c r="A23" s="20"/>
      <c r="B23" s="21" t="s">
        <v>41</v>
      </c>
      <c r="C23" s="183" t="s">
        <v>42</v>
      </c>
      <c r="D23" s="183"/>
      <c r="E23" s="183"/>
      <c r="F23" s="22" t="s">
        <v>21</v>
      </c>
      <c r="G23" s="17" t="s">
        <v>6064</v>
      </c>
      <c r="H23" s="17"/>
      <c r="I23" s="23">
        <v>16.850000000000001</v>
      </c>
      <c r="J23" s="109"/>
      <c r="K23" s="132"/>
      <c r="L23" s="147">
        <v>16.850000000000001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19.5841972230435</v>
      </c>
      <c r="T23" s="2">
        <f t="shared" si="1"/>
        <v>19.5841972230435</v>
      </c>
    </row>
    <row r="24" spans="1:20" s="2" customFormat="1" ht="22.5" x14ac:dyDescent="0.25">
      <c r="A24" s="20"/>
      <c r="B24" s="21" t="s">
        <v>778</v>
      </c>
      <c r="C24" s="183" t="s">
        <v>24</v>
      </c>
      <c r="D24" s="183"/>
      <c r="E24" s="183"/>
      <c r="F24" s="22" t="s">
        <v>71</v>
      </c>
      <c r="G24" s="17" t="s">
        <v>6065</v>
      </c>
      <c r="H24" s="17"/>
      <c r="I24" s="23">
        <v>1.41</v>
      </c>
      <c r="J24" s="109"/>
      <c r="K24" s="132"/>
      <c r="L24" s="147">
        <v>1.41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1.6387963254891</v>
      </c>
      <c r="T24" s="2">
        <f t="shared" si="1"/>
        <v>1.6387963254891</v>
      </c>
    </row>
    <row r="25" spans="1:20" s="2" customFormat="1" ht="22.5" x14ac:dyDescent="0.25">
      <c r="A25" s="20"/>
      <c r="B25" s="21" t="s">
        <v>884</v>
      </c>
      <c r="C25" s="183" t="s">
        <v>885</v>
      </c>
      <c r="D25" s="183"/>
      <c r="E25" s="183"/>
      <c r="F25" s="22" t="s">
        <v>71</v>
      </c>
      <c r="G25" s="17" t="s">
        <v>6066</v>
      </c>
      <c r="H25" s="17"/>
      <c r="I25" s="23">
        <v>252.97</v>
      </c>
      <c r="J25" s="109"/>
      <c r="K25" s="132"/>
      <c r="L25" s="147">
        <v>252.97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294.01865706310502</v>
      </c>
      <c r="T25" s="2">
        <f t="shared" si="1"/>
        <v>294.01865706310502</v>
      </c>
    </row>
    <row r="26" spans="1:20" s="2" customFormat="1" ht="22.5" x14ac:dyDescent="0.25">
      <c r="A26" s="25" t="s">
        <v>76</v>
      </c>
      <c r="B26" s="26" t="s">
        <v>1813</v>
      </c>
      <c r="C26" s="186" t="s">
        <v>1814</v>
      </c>
      <c r="D26" s="186"/>
      <c r="E26" s="186"/>
      <c r="F26" s="27" t="s">
        <v>880</v>
      </c>
      <c r="G26" s="28" t="s">
        <v>80</v>
      </c>
      <c r="H26" s="28"/>
      <c r="I26" s="29">
        <v>0</v>
      </c>
      <c r="J26" s="110"/>
      <c r="K26" s="133"/>
      <c r="L26" s="148">
        <v>0</v>
      </c>
      <c r="M26" s="30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</v>
      </c>
      <c r="T26" s="2">
        <f t="shared" si="1"/>
        <v>0</v>
      </c>
    </row>
    <row r="27" spans="1:20" s="2" customFormat="1" ht="22.5" x14ac:dyDescent="0.25">
      <c r="A27" s="10" t="s">
        <v>1083</v>
      </c>
      <c r="B27" s="11" t="s">
        <v>6067</v>
      </c>
      <c r="C27" s="182" t="s">
        <v>4187</v>
      </c>
      <c r="D27" s="182"/>
      <c r="E27" s="182"/>
      <c r="F27" s="10" t="s">
        <v>79</v>
      </c>
      <c r="G27" s="12">
        <v>2</v>
      </c>
      <c r="H27" s="12"/>
      <c r="I27" s="13">
        <v>25555.29</v>
      </c>
      <c r="J27" s="72"/>
      <c r="K27" s="131"/>
      <c r="L27" s="72"/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29702.0676232683</v>
      </c>
      <c r="T27" s="2">
        <f t="shared" si="1"/>
        <v>0</v>
      </c>
    </row>
    <row r="28" spans="1:20" s="2" customFormat="1" ht="22.5" x14ac:dyDescent="0.25">
      <c r="A28" s="10" t="s">
        <v>4897</v>
      </c>
      <c r="B28" s="11" t="s">
        <v>6068</v>
      </c>
      <c r="C28" s="182" t="s">
        <v>6069</v>
      </c>
      <c r="D28" s="182"/>
      <c r="E28" s="182"/>
      <c r="F28" s="10" t="s">
        <v>79</v>
      </c>
      <c r="G28" s="12">
        <v>1</v>
      </c>
      <c r="H28" s="12"/>
      <c r="I28" s="13">
        <v>6489.72</v>
      </c>
      <c r="J28" s="72"/>
      <c r="K28" s="131"/>
      <c r="L28" s="72"/>
      <c r="M28" s="13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7542.7867301085998</v>
      </c>
      <c r="T28" s="2">
        <f t="shared" si="1"/>
        <v>0</v>
      </c>
    </row>
    <row r="29" spans="1:20" s="2" customFormat="1" ht="22.5" x14ac:dyDescent="0.25">
      <c r="A29" s="10" t="s">
        <v>54</v>
      </c>
      <c r="B29" s="11" t="s">
        <v>4189</v>
      </c>
      <c r="C29" s="182" t="s">
        <v>4190</v>
      </c>
      <c r="D29" s="182"/>
      <c r="E29" s="182"/>
      <c r="F29" s="10" t="s">
        <v>776</v>
      </c>
      <c r="G29" s="12">
        <v>30</v>
      </c>
      <c r="H29" s="12"/>
      <c r="I29" s="13">
        <v>207408.63</v>
      </c>
      <c r="J29" s="72"/>
      <c r="K29" s="131"/>
      <c r="L29" s="72">
        <v>4754.34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241064.184906899</v>
      </c>
      <c r="T29" s="2">
        <f t="shared" si="1"/>
        <v>5525.8120015076902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587783.51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683161.31657523802</v>
      </c>
      <c r="T30" s="2">
        <f t="shared" si="1"/>
        <v>0</v>
      </c>
    </row>
    <row r="31" spans="1:20" s="2" customFormat="1" ht="22.5" x14ac:dyDescent="0.25">
      <c r="A31" s="20"/>
      <c r="B31" s="21" t="s">
        <v>41</v>
      </c>
      <c r="C31" s="183" t="s">
        <v>42</v>
      </c>
      <c r="D31" s="183"/>
      <c r="E31" s="183"/>
      <c r="F31" s="22" t="s">
        <v>21</v>
      </c>
      <c r="G31" s="17" t="s">
        <v>6499</v>
      </c>
      <c r="H31" s="17"/>
      <c r="I31" s="23">
        <v>433.84</v>
      </c>
      <c r="J31" s="109"/>
      <c r="K31" s="132"/>
      <c r="L31" s="147">
        <v>433.84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504.23787081573801</v>
      </c>
      <c r="T31" s="2">
        <f t="shared" si="1"/>
        <v>504.23787081573801</v>
      </c>
    </row>
    <row r="32" spans="1:20" s="2" customFormat="1" ht="22.5" x14ac:dyDescent="0.25">
      <c r="A32" s="20"/>
      <c r="B32" s="21" t="s">
        <v>778</v>
      </c>
      <c r="C32" s="183" t="s">
        <v>24</v>
      </c>
      <c r="D32" s="183"/>
      <c r="E32" s="183"/>
      <c r="F32" s="22" t="s">
        <v>71</v>
      </c>
      <c r="G32" s="17" t="s">
        <v>6500</v>
      </c>
      <c r="H32" s="17"/>
      <c r="I32" s="23">
        <v>56.27</v>
      </c>
      <c r="J32" s="109"/>
      <c r="K32" s="132"/>
      <c r="L32" s="147">
        <v>56.27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65.400758322887697</v>
      </c>
      <c r="T32" s="2">
        <f t="shared" si="1"/>
        <v>65.400758322887697</v>
      </c>
    </row>
    <row r="33" spans="1:20" s="2" customFormat="1" ht="22.5" x14ac:dyDescent="0.25">
      <c r="A33" s="25" t="s">
        <v>344</v>
      </c>
      <c r="B33" s="26" t="s">
        <v>780</v>
      </c>
      <c r="C33" s="186" t="s">
        <v>781</v>
      </c>
      <c r="D33" s="186"/>
      <c r="E33" s="186"/>
      <c r="F33" s="27" t="s">
        <v>79</v>
      </c>
      <c r="G33" s="28" t="s">
        <v>347</v>
      </c>
      <c r="H33" s="28"/>
      <c r="I33" s="29">
        <v>0</v>
      </c>
      <c r="J33" s="110"/>
      <c r="K33" s="133"/>
      <c r="L33" s="148">
        <v>0</v>
      </c>
      <c r="M33" s="30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</v>
      </c>
      <c r="T33" s="2">
        <f t="shared" si="1"/>
        <v>0</v>
      </c>
    </row>
    <row r="34" spans="1:20" s="2" customFormat="1" ht="22.5" x14ac:dyDescent="0.25">
      <c r="A34" s="25" t="s">
        <v>76</v>
      </c>
      <c r="B34" s="26" t="s">
        <v>782</v>
      </c>
      <c r="C34" s="186" t="s">
        <v>783</v>
      </c>
      <c r="D34" s="186"/>
      <c r="E34" s="186"/>
      <c r="F34" s="27" t="s">
        <v>79</v>
      </c>
      <c r="G34" s="28" t="s">
        <v>6501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784</v>
      </c>
      <c r="C35" s="183" t="s">
        <v>785</v>
      </c>
      <c r="D35" s="183"/>
      <c r="E35" s="183"/>
      <c r="F35" s="22" t="s">
        <v>71</v>
      </c>
      <c r="G35" s="17" t="s">
        <v>6502</v>
      </c>
      <c r="H35" s="17"/>
      <c r="I35" s="23">
        <v>58.75</v>
      </c>
      <c r="J35" s="109"/>
      <c r="K35" s="132"/>
      <c r="L35" s="147">
        <v>58.75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68.283180228712496</v>
      </c>
      <c r="T35" s="2">
        <f t="shared" si="1"/>
        <v>68.283180228712496</v>
      </c>
    </row>
    <row r="36" spans="1:20" s="2" customFormat="1" ht="45" x14ac:dyDescent="0.25">
      <c r="A36" s="10" t="s">
        <v>56</v>
      </c>
      <c r="B36" s="11" t="s">
        <v>6503</v>
      </c>
      <c r="C36" s="182" t="s">
        <v>6076</v>
      </c>
      <c r="D36" s="182"/>
      <c r="E36" s="182"/>
      <c r="F36" s="10" t="s">
        <v>79</v>
      </c>
      <c r="G36" s="12">
        <v>30</v>
      </c>
      <c r="H36" s="12"/>
      <c r="I36" s="13">
        <v>93075.95</v>
      </c>
      <c r="J36" s="72"/>
      <c r="K36" s="131"/>
      <c r="L36" s="72">
        <v>93075.95</v>
      </c>
      <c r="M36" s="13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108179.09563929601</v>
      </c>
      <c r="T36" s="2">
        <f t="shared" si="1"/>
        <v>108179.09563929601</v>
      </c>
    </row>
    <row r="37" spans="1:20" s="2" customFormat="1" ht="15" x14ac:dyDescent="0.25">
      <c r="A37" s="10" t="s">
        <v>833</v>
      </c>
      <c r="B37" s="11" t="s">
        <v>2109</v>
      </c>
      <c r="C37" s="182" t="s">
        <v>2110</v>
      </c>
      <c r="D37" s="182"/>
      <c r="E37" s="182"/>
      <c r="F37" s="10" t="s">
        <v>2111</v>
      </c>
      <c r="G37" s="12">
        <v>3</v>
      </c>
      <c r="H37" s="12"/>
      <c r="I37" s="13">
        <v>64699.94</v>
      </c>
      <c r="J37" s="72"/>
      <c r="K37" s="131"/>
      <c r="L37" s="72">
        <v>5076.75</v>
      </c>
      <c r="M37" s="13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75198.598532883101</v>
      </c>
      <c r="T37" s="2">
        <f t="shared" si="1"/>
        <v>5900.5384719338899</v>
      </c>
    </row>
    <row r="38" spans="1:20" s="2" customFormat="1" ht="15" x14ac:dyDescent="0.25">
      <c r="A38" s="14"/>
      <c r="B38" s="15"/>
      <c r="C38" s="15"/>
      <c r="D38" s="15"/>
      <c r="E38" s="16" t="s">
        <v>18</v>
      </c>
      <c r="F38" s="16"/>
      <c r="G38" s="17"/>
      <c r="H38" s="17"/>
      <c r="I38" s="18">
        <v>178777.53</v>
      </c>
      <c r="J38" s="114"/>
      <c r="K38" s="138"/>
      <c r="L38" s="151"/>
      <c r="M38" s="19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207787.20513760101</v>
      </c>
      <c r="T38" s="2">
        <f t="shared" si="1"/>
        <v>0</v>
      </c>
    </row>
    <row r="39" spans="1:20" s="2" customFormat="1" ht="22.5" x14ac:dyDescent="0.25">
      <c r="A39" s="20"/>
      <c r="B39" s="21" t="s">
        <v>176</v>
      </c>
      <c r="C39" s="183" t="s">
        <v>177</v>
      </c>
      <c r="D39" s="183"/>
      <c r="E39" s="183"/>
      <c r="F39" s="22" t="s">
        <v>71</v>
      </c>
      <c r="G39" s="17" t="s">
        <v>6504</v>
      </c>
      <c r="H39" s="17"/>
      <c r="I39" s="23">
        <v>0.32</v>
      </c>
      <c r="J39" s="109"/>
      <c r="K39" s="132"/>
      <c r="L39" s="147">
        <v>0.32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0.3719254072032</v>
      </c>
      <c r="T39" s="2">
        <f t="shared" si="1"/>
        <v>0.3719254072032</v>
      </c>
    </row>
    <row r="40" spans="1:20" s="2" customFormat="1" ht="22.5" x14ac:dyDescent="0.25">
      <c r="A40" s="20"/>
      <c r="B40" s="21" t="s">
        <v>182</v>
      </c>
      <c r="C40" s="183" t="s">
        <v>183</v>
      </c>
      <c r="D40" s="183"/>
      <c r="E40" s="183"/>
      <c r="F40" s="22" t="s">
        <v>21</v>
      </c>
      <c r="G40" s="17" t="s">
        <v>6504</v>
      </c>
      <c r="H40" s="17"/>
      <c r="I40" s="23">
        <v>0</v>
      </c>
      <c r="J40" s="109"/>
      <c r="K40" s="132"/>
      <c r="L40" s="147">
        <v>0</v>
      </c>
      <c r="M40" s="24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0"/>
      <c r="B41" s="21" t="s">
        <v>41</v>
      </c>
      <c r="C41" s="183" t="s">
        <v>42</v>
      </c>
      <c r="D41" s="183"/>
      <c r="E41" s="183"/>
      <c r="F41" s="22" t="s">
        <v>21</v>
      </c>
      <c r="G41" s="17" t="s">
        <v>6505</v>
      </c>
      <c r="H41" s="17"/>
      <c r="I41" s="23">
        <v>477.36</v>
      </c>
      <c r="J41" s="109"/>
      <c r="K41" s="132"/>
      <c r="L41" s="147">
        <v>477.36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554.81972619537396</v>
      </c>
      <c r="T41" s="2">
        <f t="shared" si="1"/>
        <v>554.81972619537396</v>
      </c>
    </row>
    <row r="42" spans="1:20" s="2" customFormat="1" ht="22.5" x14ac:dyDescent="0.25">
      <c r="A42" s="20"/>
      <c r="B42" s="21" t="s">
        <v>778</v>
      </c>
      <c r="C42" s="183" t="s">
        <v>24</v>
      </c>
      <c r="D42" s="183"/>
      <c r="E42" s="183"/>
      <c r="F42" s="22" t="s">
        <v>71</v>
      </c>
      <c r="G42" s="17" t="s">
        <v>6506</v>
      </c>
      <c r="H42" s="17"/>
      <c r="I42" s="23">
        <v>107.84</v>
      </c>
      <c r="J42" s="109"/>
      <c r="K42" s="132"/>
      <c r="L42" s="147">
        <v>107.84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125.338862227478</v>
      </c>
      <c r="T42" s="2">
        <f t="shared" si="1"/>
        <v>125.338862227478</v>
      </c>
    </row>
    <row r="43" spans="1:20" s="2" customFormat="1" ht="22.5" x14ac:dyDescent="0.25">
      <c r="A43" s="20"/>
      <c r="B43" s="21" t="s">
        <v>2115</v>
      </c>
      <c r="C43" s="183" t="s">
        <v>2116</v>
      </c>
      <c r="D43" s="183"/>
      <c r="E43" s="183"/>
      <c r="F43" s="22" t="s">
        <v>21</v>
      </c>
      <c r="G43" s="17" t="s">
        <v>6507</v>
      </c>
      <c r="H43" s="17"/>
      <c r="I43" s="23">
        <v>0.7</v>
      </c>
      <c r="J43" s="109"/>
      <c r="K43" s="132"/>
      <c r="L43" s="147">
        <v>0.7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0.81358682825700002</v>
      </c>
      <c r="T43" s="2">
        <f t="shared" si="1"/>
        <v>0.81358682825700002</v>
      </c>
    </row>
    <row r="44" spans="1:20" s="2" customFormat="1" ht="22.5" x14ac:dyDescent="0.25">
      <c r="A44" s="25" t="s">
        <v>76</v>
      </c>
      <c r="B44" s="26" t="s">
        <v>2118</v>
      </c>
      <c r="C44" s="186" t="s">
        <v>2119</v>
      </c>
      <c r="D44" s="186"/>
      <c r="E44" s="186"/>
      <c r="F44" s="27" t="s">
        <v>79</v>
      </c>
      <c r="G44" s="28" t="s">
        <v>6508</v>
      </c>
      <c r="H44" s="28"/>
      <c r="I44" s="29">
        <v>0</v>
      </c>
      <c r="J44" s="110"/>
      <c r="K44" s="133"/>
      <c r="L44" s="148">
        <v>0</v>
      </c>
      <c r="M44" s="30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0</v>
      </c>
      <c r="T44" s="2">
        <f t="shared" si="1"/>
        <v>0</v>
      </c>
    </row>
    <row r="45" spans="1:20" s="2" customFormat="1" ht="45" x14ac:dyDescent="0.25">
      <c r="A45" s="10" t="s">
        <v>66</v>
      </c>
      <c r="B45" s="11" t="s">
        <v>6509</v>
      </c>
      <c r="C45" s="182" t="s">
        <v>6085</v>
      </c>
      <c r="D45" s="182"/>
      <c r="E45" s="182"/>
      <c r="F45" s="10" t="s">
        <v>35</v>
      </c>
      <c r="G45" s="12">
        <v>30</v>
      </c>
      <c r="H45" s="12"/>
      <c r="I45" s="13">
        <v>996221.29</v>
      </c>
      <c r="J45" s="72"/>
      <c r="K45" s="131"/>
      <c r="L45" s="72">
        <v>996221.29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1157875.02796171</v>
      </c>
      <c r="T45" s="2">
        <f t="shared" si="1"/>
        <v>1157875.02796171</v>
      </c>
    </row>
    <row r="46" spans="1:20" s="2" customFormat="1" ht="45" x14ac:dyDescent="0.25">
      <c r="A46" s="10" t="s">
        <v>837</v>
      </c>
      <c r="B46" s="11" t="s">
        <v>6510</v>
      </c>
      <c r="C46" s="182" t="s">
        <v>4219</v>
      </c>
      <c r="D46" s="182"/>
      <c r="E46" s="182"/>
      <c r="F46" s="10" t="s">
        <v>880</v>
      </c>
      <c r="G46" s="12">
        <v>4</v>
      </c>
      <c r="H46" s="12"/>
      <c r="I46" s="13">
        <v>5405.92</v>
      </c>
      <c r="J46" s="72"/>
      <c r="K46" s="131"/>
      <c r="L46" s="72">
        <v>5405.92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6283.1218665872602</v>
      </c>
      <c r="T46" s="2">
        <f t="shared" si="1"/>
        <v>6283.1218665872602</v>
      </c>
    </row>
    <row r="47" spans="1:20" s="2" customFormat="1" ht="15" x14ac:dyDescent="0.25">
      <c r="A47" s="10" t="s">
        <v>840</v>
      </c>
      <c r="B47" s="11" t="s">
        <v>947</v>
      </c>
      <c r="C47" s="182" t="s">
        <v>948</v>
      </c>
      <c r="D47" s="182"/>
      <c r="E47" s="182"/>
      <c r="F47" s="10" t="s">
        <v>17</v>
      </c>
      <c r="G47" s="12">
        <v>4</v>
      </c>
      <c r="H47" s="12"/>
      <c r="I47" s="13">
        <v>4044.86</v>
      </c>
      <c r="J47" s="72"/>
      <c r="K47" s="131"/>
      <c r="L47" s="72">
        <v>1015.99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4701.2068830623002</v>
      </c>
      <c r="T47" s="2">
        <f t="shared" si="1"/>
        <v>1180.85154520118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9670.94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11240.213429805401</v>
      </c>
      <c r="T48" s="2">
        <f t="shared" si="1"/>
        <v>0</v>
      </c>
    </row>
    <row r="49" spans="1:20" s="2" customFormat="1" ht="22.5" x14ac:dyDescent="0.25">
      <c r="A49" s="20"/>
      <c r="B49" s="21" t="s">
        <v>41</v>
      </c>
      <c r="C49" s="183" t="s">
        <v>42</v>
      </c>
      <c r="D49" s="183"/>
      <c r="E49" s="183"/>
      <c r="F49" s="22" t="s">
        <v>21</v>
      </c>
      <c r="G49" s="17" t="s">
        <v>4526</v>
      </c>
      <c r="H49" s="17"/>
      <c r="I49" s="23">
        <v>104.83</v>
      </c>
      <c r="J49" s="109"/>
      <c r="K49" s="132"/>
      <c r="L49" s="147">
        <v>104.83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121.840438865973</v>
      </c>
      <c r="T49" s="2">
        <f t="shared" si="1"/>
        <v>121.840438865973</v>
      </c>
    </row>
    <row r="50" spans="1:20" s="2" customFormat="1" ht="22.5" x14ac:dyDescent="0.25">
      <c r="A50" s="20"/>
      <c r="B50" s="21" t="s">
        <v>778</v>
      </c>
      <c r="C50" s="183" t="s">
        <v>24</v>
      </c>
      <c r="D50" s="183"/>
      <c r="E50" s="183"/>
      <c r="F50" s="22" t="s">
        <v>71</v>
      </c>
      <c r="G50" s="17" t="s">
        <v>4527</v>
      </c>
      <c r="H50" s="17"/>
      <c r="I50" s="23">
        <v>12.5</v>
      </c>
      <c r="J50" s="109"/>
      <c r="K50" s="132"/>
      <c r="L50" s="147">
        <v>12.5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14.528336218874999</v>
      </c>
      <c r="T50" s="2">
        <f t="shared" si="1"/>
        <v>14.528336218874999</v>
      </c>
    </row>
    <row r="51" spans="1:20" s="2" customFormat="1" ht="22.5" x14ac:dyDescent="0.25">
      <c r="A51" s="25" t="s">
        <v>76</v>
      </c>
      <c r="B51" s="26" t="s">
        <v>902</v>
      </c>
      <c r="C51" s="186" t="s">
        <v>903</v>
      </c>
      <c r="D51" s="186"/>
      <c r="E51" s="186"/>
      <c r="F51" s="27" t="s">
        <v>79</v>
      </c>
      <c r="G51" s="28" t="s">
        <v>1318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15" x14ac:dyDescent="0.25">
      <c r="A52" s="10" t="s">
        <v>86</v>
      </c>
      <c r="B52" s="11" t="s">
        <v>6088</v>
      </c>
      <c r="C52" s="182" t="s">
        <v>6089</v>
      </c>
      <c r="D52" s="182"/>
      <c r="E52" s="182"/>
      <c r="F52" s="10" t="s">
        <v>6090</v>
      </c>
      <c r="G52" s="12">
        <v>2</v>
      </c>
      <c r="H52" s="12"/>
      <c r="I52" s="13">
        <v>4364.3599999999997</v>
      </c>
      <c r="J52" s="72"/>
      <c r="K52" s="131"/>
      <c r="L52" s="72">
        <v>46.94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5072.5511568167403</v>
      </c>
      <c r="T52" s="2">
        <f t="shared" si="1"/>
        <v>54.5568081691194</v>
      </c>
    </row>
    <row r="53" spans="1:20" s="2" customFormat="1" ht="15" x14ac:dyDescent="0.25">
      <c r="A53" s="14"/>
      <c r="B53" s="15"/>
      <c r="C53" s="15"/>
      <c r="D53" s="15"/>
      <c r="E53" s="16" t="s">
        <v>18</v>
      </c>
      <c r="F53" s="16"/>
      <c r="G53" s="17"/>
      <c r="H53" s="17"/>
      <c r="I53" s="18">
        <v>12391.21</v>
      </c>
      <c r="J53" s="114"/>
      <c r="K53" s="138"/>
      <c r="L53" s="151"/>
      <c r="M53" s="19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14401.8932030949</v>
      </c>
      <c r="T53" s="2">
        <f t="shared" si="1"/>
        <v>0</v>
      </c>
    </row>
    <row r="54" spans="1:20" s="2" customFormat="1" ht="22.5" x14ac:dyDescent="0.25">
      <c r="A54" s="20"/>
      <c r="B54" s="21" t="s">
        <v>736</v>
      </c>
      <c r="C54" s="183" t="s">
        <v>737</v>
      </c>
      <c r="D54" s="183"/>
      <c r="E54" s="183"/>
      <c r="F54" s="22" t="s">
        <v>71</v>
      </c>
      <c r="G54" s="17" t="s">
        <v>1756</v>
      </c>
      <c r="H54" s="17"/>
      <c r="I54" s="23">
        <v>4.1399999999999997</v>
      </c>
      <c r="J54" s="109"/>
      <c r="K54" s="132"/>
      <c r="L54" s="147">
        <v>4.1399999999999997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4.8117849556914001</v>
      </c>
      <c r="T54" s="2">
        <f t="shared" si="1"/>
        <v>4.8117849556914001</v>
      </c>
    </row>
    <row r="55" spans="1:20" s="2" customFormat="1" ht="22.5" x14ac:dyDescent="0.25">
      <c r="A55" s="20"/>
      <c r="B55" s="21" t="s">
        <v>6093</v>
      </c>
      <c r="C55" s="183" t="s">
        <v>6094</v>
      </c>
      <c r="D55" s="183"/>
      <c r="E55" s="183"/>
      <c r="F55" s="22" t="s">
        <v>135</v>
      </c>
      <c r="G55" s="17" t="s">
        <v>3727</v>
      </c>
      <c r="H55" s="17"/>
      <c r="I55" s="23">
        <v>1.28</v>
      </c>
      <c r="J55" s="109"/>
      <c r="K55" s="132"/>
      <c r="L55" s="147">
        <v>1.28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1.4877016288128</v>
      </c>
      <c r="T55" s="2">
        <f t="shared" si="1"/>
        <v>1.4877016288128</v>
      </c>
    </row>
    <row r="56" spans="1:20" s="2" customFormat="1" ht="22.5" x14ac:dyDescent="0.25">
      <c r="A56" s="25" t="s">
        <v>344</v>
      </c>
      <c r="B56" s="26" t="s">
        <v>3728</v>
      </c>
      <c r="C56" s="186" t="s">
        <v>3729</v>
      </c>
      <c r="D56" s="186"/>
      <c r="E56" s="186"/>
      <c r="F56" s="27" t="s">
        <v>21</v>
      </c>
      <c r="G56" s="28" t="s">
        <v>347</v>
      </c>
      <c r="H56" s="28"/>
      <c r="I56" s="29">
        <v>0</v>
      </c>
      <c r="J56" s="110"/>
      <c r="K56" s="133"/>
      <c r="L56" s="148">
        <v>0</v>
      </c>
      <c r="M56" s="30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</v>
      </c>
      <c r="T56" s="2">
        <f t="shared" si="1"/>
        <v>0</v>
      </c>
    </row>
    <row r="57" spans="1:20" s="2" customFormat="1" ht="22.5" x14ac:dyDescent="0.25">
      <c r="A57" s="25" t="s">
        <v>344</v>
      </c>
      <c r="B57" s="26" t="s">
        <v>3733</v>
      </c>
      <c r="C57" s="186" t="s">
        <v>3734</v>
      </c>
      <c r="D57" s="186"/>
      <c r="E57" s="186"/>
      <c r="F57" s="27" t="s">
        <v>1063</v>
      </c>
      <c r="G57" s="28" t="s">
        <v>347</v>
      </c>
      <c r="H57" s="28"/>
      <c r="I57" s="29">
        <v>0</v>
      </c>
      <c r="J57" s="110"/>
      <c r="K57" s="133"/>
      <c r="L57" s="148">
        <v>0</v>
      </c>
      <c r="M57" s="30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0</v>
      </c>
      <c r="T57" s="2">
        <f t="shared" si="1"/>
        <v>0</v>
      </c>
    </row>
    <row r="58" spans="1:20" s="2" customFormat="1" ht="22.5" x14ac:dyDescent="0.25">
      <c r="A58" s="25" t="s">
        <v>344</v>
      </c>
      <c r="B58" s="26" t="s">
        <v>3735</v>
      </c>
      <c r="C58" s="186" t="s">
        <v>3736</v>
      </c>
      <c r="D58" s="186"/>
      <c r="E58" s="186"/>
      <c r="F58" s="27" t="s">
        <v>1048</v>
      </c>
      <c r="G58" s="28" t="s">
        <v>347</v>
      </c>
      <c r="H58" s="28"/>
      <c r="I58" s="29">
        <v>0</v>
      </c>
      <c r="J58" s="110"/>
      <c r="K58" s="133"/>
      <c r="L58" s="148">
        <v>0</v>
      </c>
      <c r="M58" s="30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0</v>
      </c>
      <c r="T58" s="2">
        <f t="shared" si="1"/>
        <v>0</v>
      </c>
    </row>
    <row r="59" spans="1:20" s="2" customFormat="1" ht="22.5" x14ac:dyDescent="0.25">
      <c r="A59" s="25" t="s">
        <v>344</v>
      </c>
      <c r="B59" s="26" t="s">
        <v>3737</v>
      </c>
      <c r="C59" s="186" t="s">
        <v>3738</v>
      </c>
      <c r="D59" s="186"/>
      <c r="E59" s="186"/>
      <c r="F59" s="27" t="s">
        <v>1048</v>
      </c>
      <c r="G59" s="28" t="s">
        <v>347</v>
      </c>
      <c r="H59" s="28"/>
      <c r="I59" s="29">
        <v>0</v>
      </c>
      <c r="J59" s="110"/>
      <c r="K59" s="133"/>
      <c r="L59" s="148">
        <v>0</v>
      </c>
      <c r="M59" s="30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22.5" x14ac:dyDescent="0.25">
      <c r="A60" s="25" t="s">
        <v>76</v>
      </c>
      <c r="B60" s="26" t="s">
        <v>6095</v>
      </c>
      <c r="C60" s="186" t="s">
        <v>6096</v>
      </c>
      <c r="D60" s="186"/>
      <c r="E60" s="186"/>
      <c r="F60" s="27" t="s">
        <v>880</v>
      </c>
      <c r="G60" s="28" t="s">
        <v>91</v>
      </c>
      <c r="H60" s="28"/>
      <c r="I60" s="29">
        <v>0</v>
      </c>
      <c r="J60" s="110"/>
      <c r="K60" s="133"/>
      <c r="L60" s="148">
        <v>0</v>
      </c>
      <c r="M60" s="30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0</v>
      </c>
      <c r="T60" s="2">
        <f t="shared" si="1"/>
        <v>0</v>
      </c>
    </row>
    <row r="61" spans="1:20" s="2" customFormat="1" ht="22.5" x14ac:dyDescent="0.25">
      <c r="A61" s="25" t="s">
        <v>344</v>
      </c>
      <c r="B61" s="26" t="s">
        <v>3743</v>
      </c>
      <c r="C61" s="186" t="s">
        <v>3744</v>
      </c>
      <c r="D61" s="186"/>
      <c r="E61" s="186"/>
      <c r="F61" s="27" t="s">
        <v>3745</v>
      </c>
      <c r="G61" s="28" t="s">
        <v>347</v>
      </c>
      <c r="H61" s="28"/>
      <c r="I61" s="29">
        <v>0</v>
      </c>
      <c r="J61" s="110"/>
      <c r="K61" s="133"/>
      <c r="L61" s="148">
        <v>0</v>
      </c>
      <c r="M61" s="30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</v>
      </c>
      <c r="T61" s="2">
        <f t="shared" si="1"/>
        <v>0</v>
      </c>
    </row>
    <row r="62" spans="1:20" s="2" customFormat="1" ht="22.5" x14ac:dyDescent="0.25">
      <c r="A62" s="25" t="s">
        <v>344</v>
      </c>
      <c r="B62" s="26" t="s">
        <v>3746</v>
      </c>
      <c r="C62" s="186" t="s">
        <v>3747</v>
      </c>
      <c r="D62" s="186"/>
      <c r="E62" s="186"/>
      <c r="F62" s="27" t="s">
        <v>165</v>
      </c>
      <c r="G62" s="28" t="s">
        <v>347</v>
      </c>
      <c r="H62" s="28"/>
      <c r="I62" s="29">
        <v>0</v>
      </c>
      <c r="J62" s="110"/>
      <c r="K62" s="133"/>
      <c r="L62" s="148">
        <v>0</v>
      </c>
      <c r="M62" s="30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</v>
      </c>
      <c r="T62" s="2">
        <f t="shared" si="1"/>
        <v>0</v>
      </c>
    </row>
    <row r="63" spans="1:20" s="2" customFormat="1" ht="22.5" x14ac:dyDescent="0.25">
      <c r="A63" s="10" t="s">
        <v>92</v>
      </c>
      <c r="B63" s="11" t="s">
        <v>6097</v>
      </c>
      <c r="C63" s="182" t="s">
        <v>6098</v>
      </c>
      <c r="D63" s="182"/>
      <c r="E63" s="182"/>
      <c r="F63" s="10" t="s">
        <v>880</v>
      </c>
      <c r="G63" s="12">
        <v>2</v>
      </c>
      <c r="H63" s="12"/>
      <c r="I63" s="13">
        <v>62480.99</v>
      </c>
      <c r="J63" s="72"/>
      <c r="K63" s="131"/>
      <c r="L63" s="72"/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72619.586400653294</v>
      </c>
      <c r="T63" s="2">
        <f t="shared" si="1"/>
        <v>0</v>
      </c>
    </row>
    <row r="64" spans="1:20" s="2" customFormat="1" ht="15" x14ac:dyDescent="0.25">
      <c r="A64" s="10" t="s">
        <v>862</v>
      </c>
      <c r="B64" s="11" t="s">
        <v>6099</v>
      </c>
      <c r="C64" s="182" t="s">
        <v>6100</v>
      </c>
      <c r="D64" s="182"/>
      <c r="E64" s="182"/>
      <c r="F64" s="10" t="s">
        <v>6090</v>
      </c>
      <c r="G64" s="12">
        <v>2</v>
      </c>
      <c r="H64" s="12"/>
      <c r="I64" s="13">
        <v>1902.39</v>
      </c>
      <c r="J64" s="72"/>
      <c r="K64" s="131"/>
      <c r="L64" s="72"/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2211.0849231540501</v>
      </c>
      <c r="T64" s="2">
        <f t="shared" si="1"/>
        <v>0</v>
      </c>
    </row>
    <row r="65" spans="1:20" s="2" customFormat="1" ht="15" x14ac:dyDescent="0.25">
      <c r="A65" s="14"/>
      <c r="B65" s="15"/>
      <c r="C65" s="15"/>
      <c r="D65" s="15"/>
      <c r="E65" s="16" t="s">
        <v>18</v>
      </c>
      <c r="F65" s="16"/>
      <c r="G65" s="17"/>
      <c r="H65" s="17"/>
      <c r="I65" s="18">
        <v>5362.43</v>
      </c>
      <c r="J65" s="114"/>
      <c r="K65" s="138"/>
      <c r="L65" s="151"/>
      <c r="M65" s="19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ref="S65:S112" si="2">I65*N65*O65*P65*Q65*R65</f>
        <v>6232.5748792145496</v>
      </c>
      <c r="T65" s="2">
        <f t="shared" ref="T65:T112" si="3">L65*N65*O65*P65*Q65*R65</f>
        <v>0</v>
      </c>
    </row>
    <row r="66" spans="1:20" s="2" customFormat="1" ht="22.5" x14ac:dyDescent="0.25">
      <c r="A66" s="25" t="s">
        <v>76</v>
      </c>
      <c r="B66" s="26" t="s">
        <v>6103</v>
      </c>
      <c r="C66" s="186" t="s">
        <v>6104</v>
      </c>
      <c r="D66" s="186"/>
      <c r="E66" s="186"/>
      <c r="F66" s="27" t="s">
        <v>880</v>
      </c>
      <c r="G66" s="28" t="s">
        <v>91</v>
      </c>
      <c r="H66" s="28"/>
      <c r="I66" s="29">
        <v>0</v>
      </c>
      <c r="J66" s="110"/>
      <c r="K66" s="133"/>
      <c r="L66" s="148">
        <v>0</v>
      </c>
      <c r="M66" s="30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2"/>
        <v>0</v>
      </c>
      <c r="T66" s="2">
        <f t="shared" si="3"/>
        <v>0</v>
      </c>
    </row>
    <row r="67" spans="1:20" s="2" customFormat="1" ht="22.5" x14ac:dyDescent="0.25">
      <c r="A67" s="25" t="s">
        <v>76</v>
      </c>
      <c r="B67" s="26" t="s">
        <v>6105</v>
      </c>
      <c r="C67" s="186" t="s">
        <v>6106</v>
      </c>
      <c r="D67" s="186"/>
      <c r="E67" s="186"/>
      <c r="F67" s="27" t="s">
        <v>880</v>
      </c>
      <c r="G67" s="28" t="s">
        <v>91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2"/>
        <v>0</v>
      </c>
      <c r="T67" s="2">
        <f t="shared" si="3"/>
        <v>0</v>
      </c>
    </row>
    <row r="68" spans="1:20" s="2" customFormat="1" ht="22.5" x14ac:dyDescent="0.25">
      <c r="A68" s="10" t="s">
        <v>6107</v>
      </c>
      <c r="B68" s="11" t="s">
        <v>6097</v>
      </c>
      <c r="C68" s="182" t="s">
        <v>6108</v>
      </c>
      <c r="D68" s="182"/>
      <c r="E68" s="182"/>
      <c r="F68" s="10" t="s">
        <v>880</v>
      </c>
      <c r="G68" s="12">
        <v>2</v>
      </c>
      <c r="H68" s="12"/>
      <c r="I68" s="13">
        <v>62480.99</v>
      </c>
      <c r="J68" s="72"/>
      <c r="K68" s="131"/>
      <c r="L68" s="72"/>
      <c r="M68" s="13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72619.586400653294</v>
      </c>
      <c r="T68" s="2">
        <f t="shared" si="3"/>
        <v>0</v>
      </c>
    </row>
    <row r="69" spans="1:20" s="2" customFormat="1" ht="15" x14ac:dyDescent="0.25">
      <c r="A69" s="10" t="s">
        <v>103</v>
      </c>
      <c r="B69" s="11" t="s">
        <v>97</v>
      </c>
      <c r="C69" s="182" t="s">
        <v>2161</v>
      </c>
      <c r="D69" s="182"/>
      <c r="E69" s="182"/>
      <c r="F69" s="10" t="s">
        <v>17</v>
      </c>
      <c r="G69" s="12">
        <v>2</v>
      </c>
      <c r="H69" s="12"/>
      <c r="I69" s="13">
        <v>1319.66</v>
      </c>
      <c r="J69" s="72"/>
      <c r="K69" s="131"/>
      <c r="L69" s="72">
        <v>23.9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1533.79713396805</v>
      </c>
      <c r="T69" s="2">
        <f t="shared" si="3"/>
        <v>27.778178850488999</v>
      </c>
    </row>
    <row r="70" spans="1:20" s="2" customFormat="1" ht="15" x14ac:dyDescent="0.25">
      <c r="A70" s="14"/>
      <c r="B70" s="15"/>
      <c r="C70" s="15"/>
      <c r="D70" s="15"/>
      <c r="E70" s="16" t="s">
        <v>18</v>
      </c>
      <c r="F70" s="16"/>
      <c r="G70" s="17"/>
      <c r="H70" s="17"/>
      <c r="I70" s="18">
        <v>3081.89</v>
      </c>
      <c r="J70" s="114"/>
      <c r="K70" s="138"/>
      <c r="L70" s="151"/>
      <c r="M70" s="19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3581.9787287670902</v>
      </c>
      <c r="T70" s="2">
        <f t="shared" si="3"/>
        <v>0</v>
      </c>
    </row>
    <row r="71" spans="1:20" s="2" customFormat="1" ht="22.5" x14ac:dyDescent="0.25">
      <c r="A71" s="20"/>
      <c r="B71" s="21" t="s">
        <v>99</v>
      </c>
      <c r="C71" s="183" t="s">
        <v>100</v>
      </c>
      <c r="D71" s="183"/>
      <c r="E71" s="183"/>
      <c r="F71" s="22" t="s">
        <v>21</v>
      </c>
      <c r="G71" s="17" t="s">
        <v>1650</v>
      </c>
      <c r="H71" s="17"/>
      <c r="I71" s="23">
        <v>1.98</v>
      </c>
      <c r="J71" s="109"/>
      <c r="K71" s="132"/>
      <c r="L71" s="147">
        <v>1.98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2.3012884570697998</v>
      </c>
      <c r="T71" s="2">
        <f t="shared" si="3"/>
        <v>2.3012884570697998</v>
      </c>
    </row>
    <row r="72" spans="1:20" s="2" customFormat="1" ht="22.5" x14ac:dyDescent="0.25">
      <c r="A72" s="20"/>
      <c r="B72" s="21" t="s">
        <v>28</v>
      </c>
      <c r="C72" s="183" t="s">
        <v>29</v>
      </c>
      <c r="D72" s="183"/>
      <c r="E72" s="183"/>
      <c r="F72" s="22" t="s">
        <v>30</v>
      </c>
      <c r="G72" s="17" t="s">
        <v>1912</v>
      </c>
      <c r="H72" s="17"/>
      <c r="I72" s="23">
        <v>0.78</v>
      </c>
      <c r="J72" s="109"/>
      <c r="K72" s="132"/>
      <c r="L72" s="147">
        <v>0.78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0.90656818005780004</v>
      </c>
      <c r="T72" s="2">
        <f t="shared" si="3"/>
        <v>0.90656818005780004</v>
      </c>
    </row>
    <row r="73" spans="1:20" s="2" customFormat="1" ht="22.5" x14ac:dyDescent="0.25">
      <c r="A73" s="10" t="s">
        <v>106</v>
      </c>
      <c r="B73" s="11" t="s">
        <v>6111</v>
      </c>
      <c r="C73" s="182" t="s">
        <v>3759</v>
      </c>
      <c r="D73" s="182"/>
      <c r="E73" s="182"/>
      <c r="F73" s="10" t="s">
        <v>35</v>
      </c>
      <c r="G73" s="12">
        <v>2</v>
      </c>
      <c r="H73" s="12"/>
      <c r="I73" s="13">
        <v>41626.370000000003</v>
      </c>
      <c r="J73" s="72"/>
      <c r="K73" s="131"/>
      <c r="L73" s="72">
        <v>41626.370000000003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48380.951914503297</v>
      </c>
      <c r="T73" s="2">
        <f t="shared" si="3"/>
        <v>48380.951914503297</v>
      </c>
    </row>
    <row r="74" spans="1:20" s="2" customFormat="1" ht="45" x14ac:dyDescent="0.25">
      <c r="A74" s="10" t="s">
        <v>108</v>
      </c>
      <c r="B74" s="11" t="s">
        <v>6112</v>
      </c>
      <c r="C74" s="182" t="s">
        <v>4221</v>
      </c>
      <c r="D74" s="182"/>
      <c r="E74" s="182"/>
      <c r="F74" s="10" t="s">
        <v>35</v>
      </c>
      <c r="G74" s="12">
        <v>1</v>
      </c>
      <c r="H74" s="12"/>
      <c r="I74" s="13">
        <v>304.39999999999998</v>
      </c>
      <c r="J74" s="72"/>
      <c r="K74" s="131"/>
      <c r="L74" s="72">
        <v>304.39999999999998</v>
      </c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353.79404360204398</v>
      </c>
      <c r="T74" s="2">
        <f t="shared" si="3"/>
        <v>353.79404360204398</v>
      </c>
    </row>
    <row r="75" spans="1:20" s="2" customFormat="1" ht="45" x14ac:dyDescent="0.25">
      <c r="A75" s="10" t="s">
        <v>6113</v>
      </c>
      <c r="B75" s="11" t="s">
        <v>6114</v>
      </c>
      <c r="C75" s="182" t="s">
        <v>6115</v>
      </c>
      <c r="D75" s="182"/>
      <c r="E75" s="182"/>
      <c r="F75" s="10" t="s">
        <v>35</v>
      </c>
      <c r="G75" s="12">
        <v>2</v>
      </c>
      <c r="H75" s="12"/>
      <c r="I75" s="13">
        <v>447.17</v>
      </c>
      <c r="J75" s="72"/>
      <c r="K75" s="131"/>
      <c r="L75" s="72"/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519.730888559547</v>
      </c>
      <c r="T75" s="2">
        <f t="shared" si="3"/>
        <v>0</v>
      </c>
    </row>
    <row r="76" spans="1:20" s="2" customFormat="1" ht="15" x14ac:dyDescent="0.25">
      <c r="A76" s="209" t="s">
        <v>6116</v>
      </c>
      <c r="B76" s="210"/>
      <c r="C76" s="210"/>
      <c r="D76" s="210"/>
      <c r="E76" s="210"/>
      <c r="F76" s="210"/>
      <c r="G76" s="210"/>
      <c r="H76" s="210"/>
      <c r="I76" s="210"/>
      <c r="J76" s="210"/>
      <c r="K76" s="210"/>
      <c r="L76" s="211"/>
      <c r="M76" s="122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s="2" customFormat="1" ht="56.25" x14ac:dyDescent="0.25">
      <c r="A77" s="10" t="s">
        <v>112</v>
      </c>
      <c r="B77" s="11" t="s">
        <v>2235</v>
      </c>
      <c r="C77" s="182" t="s">
        <v>2236</v>
      </c>
      <c r="D77" s="182"/>
      <c r="E77" s="182"/>
      <c r="F77" s="10" t="s">
        <v>808</v>
      </c>
      <c r="G77" s="36">
        <v>0.78600000000000003</v>
      </c>
      <c r="H77" s="36"/>
      <c r="I77" s="13">
        <v>72504.86</v>
      </c>
      <c r="J77" s="72"/>
      <c r="K77" s="131"/>
      <c r="L77" s="72">
        <v>4302.4799999999996</v>
      </c>
      <c r="M77" s="13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84269.998686596897</v>
      </c>
      <c r="T77" s="2">
        <f t="shared" si="3"/>
        <v>5000.6300811988203</v>
      </c>
    </row>
    <row r="78" spans="1:20" s="2" customFormat="1" ht="15" x14ac:dyDescent="0.25">
      <c r="A78" s="14"/>
      <c r="B78" s="15"/>
      <c r="C78" s="15"/>
      <c r="D78" s="15"/>
      <c r="E78" s="16" t="s">
        <v>18</v>
      </c>
      <c r="F78" s="16"/>
      <c r="G78" s="17"/>
      <c r="H78" s="17"/>
      <c r="I78" s="18">
        <v>201825.42</v>
      </c>
      <c r="J78" s="114"/>
      <c r="K78" s="138"/>
      <c r="L78" s="151"/>
      <c r="M78" s="19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234575.00474205299</v>
      </c>
      <c r="T78" s="2">
        <f t="shared" si="3"/>
        <v>0</v>
      </c>
    </row>
    <row r="79" spans="1:20" s="2" customFormat="1" ht="22.5" x14ac:dyDescent="0.25">
      <c r="A79" s="20"/>
      <c r="B79" s="21" t="s">
        <v>809</v>
      </c>
      <c r="C79" s="183" t="s">
        <v>810</v>
      </c>
      <c r="D79" s="183"/>
      <c r="E79" s="183"/>
      <c r="F79" s="22" t="s">
        <v>71</v>
      </c>
      <c r="G79" s="17" t="s">
        <v>6119</v>
      </c>
      <c r="H79" s="17"/>
      <c r="I79" s="23">
        <v>65.61</v>
      </c>
      <c r="J79" s="109"/>
      <c r="K79" s="132"/>
      <c r="L79" s="147">
        <v>65.61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76.256331145631094</v>
      </c>
      <c r="T79" s="2">
        <f t="shared" si="3"/>
        <v>76.256331145631094</v>
      </c>
    </row>
    <row r="80" spans="1:20" s="2" customFormat="1" ht="22.5" x14ac:dyDescent="0.25">
      <c r="A80" s="20"/>
      <c r="B80" s="21" t="s">
        <v>69</v>
      </c>
      <c r="C80" s="183" t="s">
        <v>70</v>
      </c>
      <c r="D80" s="183"/>
      <c r="E80" s="183"/>
      <c r="F80" s="22" t="s">
        <v>71</v>
      </c>
      <c r="G80" s="17" t="s">
        <v>6120</v>
      </c>
      <c r="H80" s="17"/>
      <c r="I80" s="23">
        <v>4.33</v>
      </c>
      <c r="J80" s="109"/>
      <c r="K80" s="132"/>
      <c r="L80" s="147">
        <v>4.33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5.0326156662182999</v>
      </c>
      <c r="T80" s="2">
        <f t="shared" si="3"/>
        <v>5.0326156662182999</v>
      </c>
    </row>
    <row r="81" spans="1:20" s="2" customFormat="1" ht="22.5" x14ac:dyDescent="0.25">
      <c r="A81" s="20"/>
      <c r="B81" s="21" t="s">
        <v>41</v>
      </c>
      <c r="C81" s="183" t="s">
        <v>42</v>
      </c>
      <c r="D81" s="183"/>
      <c r="E81" s="183"/>
      <c r="F81" s="22" t="s">
        <v>21</v>
      </c>
      <c r="G81" s="17" t="s">
        <v>6121</v>
      </c>
      <c r="H81" s="17"/>
      <c r="I81" s="23">
        <v>278.83</v>
      </c>
      <c r="J81" s="109"/>
      <c r="K81" s="132"/>
      <c r="L81" s="147">
        <v>278.83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324.074879032713</v>
      </c>
      <c r="T81" s="2">
        <f t="shared" si="3"/>
        <v>324.074879032713</v>
      </c>
    </row>
    <row r="82" spans="1:20" s="2" customFormat="1" ht="22.5" x14ac:dyDescent="0.25">
      <c r="A82" s="20"/>
      <c r="B82" s="21" t="s">
        <v>778</v>
      </c>
      <c r="C82" s="183" t="s">
        <v>24</v>
      </c>
      <c r="D82" s="183"/>
      <c r="E82" s="183"/>
      <c r="F82" s="22" t="s">
        <v>71</v>
      </c>
      <c r="G82" s="17" t="s">
        <v>6122</v>
      </c>
      <c r="H82" s="17"/>
      <c r="I82" s="23">
        <v>135.13</v>
      </c>
      <c r="J82" s="109"/>
      <c r="K82" s="132"/>
      <c r="L82" s="147">
        <v>135.13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157.05712586052601</v>
      </c>
      <c r="T82" s="2">
        <f t="shared" si="3"/>
        <v>157.05712586052601</v>
      </c>
    </row>
    <row r="83" spans="1:20" s="2" customFormat="1" ht="22.5" x14ac:dyDescent="0.25">
      <c r="A83" s="25" t="s">
        <v>344</v>
      </c>
      <c r="B83" s="26" t="s">
        <v>815</v>
      </c>
      <c r="C83" s="186" t="s">
        <v>816</v>
      </c>
      <c r="D83" s="186"/>
      <c r="E83" s="186"/>
      <c r="F83" s="27" t="s">
        <v>817</v>
      </c>
      <c r="G83" s="28" t="s">
        <v>347</v>
      </c>
      <c r="H83" s="28"/>
      <c r="I83" s="29">
        <v>0</v>
      </c>
      <c r="J83" s="110"/>
      <c r="K83" s="133"/>
      <c r="L83" s="148">
        <v>0</v>
      </c>
      <c r="M83" s="30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:20" s="2" customFormat="1" ht="22.5" x14ac:dyDescent="0.25">
      <c r="A84" s="25" t="s">
        <v>76</v>
      </c>
      <c r="B84" s="26" t="s">
        <v>818</v>
      </c>
      <c r="C84" s="186" t="s">
        <v>819</v>
      </c>
      <c r="D84" s="186"/>
      <c r="E84" s="186"/>
      <c r="F84" s="27" t="s">
        <v>817</v>
      </c>
      <c r="G84" s="28" t="s">
        <v>6123</v>
      </c>
      <c r="H84" s="28"/>
      <c r="I84" s="29">
        <v>0</v>
      </c>
      <c r="J84" s="110"/>
      <c r="K84" s="133"/>
      <c r="L84" s="148">
        <v>0</v>
      </c>
      <c r="M84" s="30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s="2" customFormat="1" ht="22.5" x14ac:dyDescent="0.25">
      <c r="A85" s="25" t="s">
        <v>344</v>
      </c>
      <c r="B85" s="26" t="s">
        <v>821</v>
      </c>
      <c r="C85" s="186" t="s">
        <v>822</v>
      </c>
      <c r="D85" s="186"/>
      <c r="E85" s="186"/>
      <c r="F85" s="27" t="s">
        <v>79</v>
      </c>
      <c r="G85" s="28" t="s">
        <v>347</v>
      </c>
      <c r="H85" s="28"/>
      <c r="I85" s="29">
        <v>0</v>
      </c>
      <c r="J85" s="110"/>
      <c r="K85" s="133"/>
      <c r="L85" s="148">
        <v>0</v>
      </c>
      <c r="M85" s="30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s="2" customFormat="1" ht="22.5" x14ac:dyDescent="0.25">
      <c r="A86" s="25" t="s">
        <v>344</v>
      </c>
      <c r="B86" s="26" t="s">
        <v>366</v>
      </c>
      <c r="C86" s="186" t="s">
        <v>367</v>
      </c>
      <c r="D86" s="186"/>
      <c r="E86" s="186"/>
      <c r="F86" s="27" t="s">
        <v>21</v>
      </c>
      <c r="G86" s="28" t="s">
        <v>347</v>
      </c>
      <c r="H86" s="28"/>
      <c r="I86" s="29">
        <v>0</v>
      </c>
      <c r="J86" s="110"/>
      <c r="K86" s="133"/>
      <c r="L86" s="148">
        <v>0</v>
      </c>
      <c r="M86" s="30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25" t="s">
        <v>344</v>
      </c>
      <c r="B87" s="26" t="s">
        <v>825</v>
      </c>
      <c r="C87" s="186" t="s">
        <v>826</v>
      </c>
      <c r="D87" s="186"/>
      <c r="E87" s="186"/>
      <c r="F87" s="27" t="s">
        <v>79</v>
      </c>
      <c r="G87" s="28" t="s">
        <v>347</v>
      </c>
      <c r="H87" s="28"/>
      <c r="I87" s="29">
        <v>0</v>
      </c>
      <c r="J87" s="110"/>
      <c r="K87" s="133"/>
      <c r="L87" s="148">
        <v>0</v>
      </c>
      <c r="M87" s="30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s="2" customFormat="1" ht="22.5" x14ac:dyDescent="0.25">
      <c r="A88" s="20"/>
      <c r="B88" s="21" t="s">
        <v>784</v>
      </c>
      <c r="C88" s="183" t="s">
        <v>785</v>
      </c>
      <c r="D88" s="183"/>
      <c r="E88" s="183"/>
      <c r="F88" s="22" t="s">
        <v>71</v>
      </c>
      <c r="G88" s="17" t="s">
        <v>6124</v>
      </c>
      <c r="H88" s="17"/>
      <c r="I88" s="23">
        <v>12.93</v>
      </c>
      <c r="J88" s="109"/>
      <c r="K88" s="132"/>
      <c r="L88" s="147">
        <v>12.93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15.0281109848043</v>
      </c>
      <c r="T88" s="2">
        <f t="shared" si="3"/>
        <v>15.0281109848043</v>
      </c>
    </row>
    <row r="89" spans="1:20" s="2" customFormat="1" ht="45" x14ac:dyDescent="0.25">
      <c r="A89" s="10" t="s">
        <v>6125</v>
      </c>
      <c r="B89" s="11" t="s">
        <v>6126</v>
      </c>
      <c r="C89" s="182" t="s">
        <v>6127</v>
      </c>
      <c r="D89" s="182"/>
      <c r="E89" s="182"/>
      <c r="F89" s="10" t="s">
        <v>165</v>
      </c>
      <c r="G89" s="12">
        <v>20</v>
      </c>
      <c r="H89" s="12"/>
      <c r="I89" s="13">
        <v>47729.85</v>
      </c>
      <c r="J89" s="72"/>
      <c r="K89" s="131"/>
      <c r="L89" s="72"/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55474.8246781177</v>
      </c>
      <c r="T89" s="2">
        <f t="shared" si="3"/>
        <v>0</v>
      </c>
    </row>
    <row r="90" spans="1:20" s="2" customFormat="1" ht="45" x14ac:dyDescent="0.25">
      <c r="A90" s="10" t="s">
        <v>119</v>
      </c>
      <c r="B90" s="11" t="s">
        <v>6128</v>
      </c>
      <c r="C90" s="182" t="s">
        <v>3799</v>
      </c>
      <c r="D90" s="182"/>
      <c r="E90" s="182"/>
      <c r="F90" s="10" t="s">
        <v>165</v>
      </c>
      <c r="G90" s="12">
        <v>20</v>
      </c>
      <c r="H90" s="12"/>
      <c r="I90" s="13">
        <v>2398.8200000000002</v>
      </c>
      <c r="J90" s="72"/>
      <c r="K90" s="131"/>
      <c r="L90" s="72">
        <v>2398.8200000000002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2788.0690790849399</v>
      </c>
      <c r="T90" s="2">
        <f t="shared" si="3"/>
        <v>2788.0690790849399</v>
      </c>
    </row>
    <row r="91" spans="1:20" s="2" customFormat="1" ht="45" x14ac:dyDescent="0.25">
      <c r="A91" s="10" t="s">
        <v>121</v>
      </c>
      <c r="B91" s="11" t="s">
        <v>6128</v>
      </c>
      <c r="C91" s="182" t="s">
        <v>3804</v>
      </c>
      <c r="D91" s="182"/>
      <c r="E91" s="182"/>
      <c r="F91" s="10" t="s">
        <v>165</v>
      </c>
      <c r="G91" s="12">
        <v>20</v>
      </c>
      <c r="H91" s="12"/>
      <c r="I91" s="13">
        <v>4683.33</v>
      </c>
      <c r="J91" s="72"/>
      <c r="K91" s="131"/>
      <c r="L91" s="72">
        <v>4683.33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5443.2794291155096</v>
      </c>
      <c r="T91" s="2">
        <f t="shared" si="3"/>
        <v>5443.2794291155096</v>
      </c>
    </row>
    <row r="92" spans="1:20" s="2" customFormat="1" ht="56.25" x14ac:dyDescent="0.25">
      <c r="A92" s="10" t="s">
        <v>122</v>
      </c>
      <c r="B92" s="11" t="s">
        <v>1058</v>
      </c>
      <c r="C92" s="182" t="s">
        <v>1059</v>
      </c>
      <c r="D92" s="182"/>
      <c r="E92" s="182"/>
      <c r="F92" s="10" t="s">
        <v>1060</v>
      </c>
      <c r="G92" s="39">
        <v>0.13757910000000001</v>
      </c>
      <c r="H92" s="39"/>
      <c r="I92" s="13">
        <v>1402.83</v>
      </c>
      <c r="J92" s="72"/>
      <c r="K92" s="131"/>
      <c r="L92" s="72">
        <v>731.22</v>
      </c>
      <c r="M92" s="13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1630.46287183395</v>
      </c>
      <c r="T92" s="2">
        <f t="shared" si="3"/>
        <v>849.87280079726202</v>
      </c>
    </row>
    <row r="93" spans="1:20" s="2" customFormat="1" ht="15" x14ac:dyDescent="0.25">
      <c r="A93" s="14"/>
      <c r="B93" s="15"/>
      <c r="C93" s="15"/>
      <c r="D93" s="15"/>
      <c r="E93" s="16" t="s">
        <v>18</v>
      </c>
      <c r="F93" s="16"/>
      <c r="G93" s="17"/>
      <c r="H93" s="17"/>
      <c r="I93" s="18">
        <v>2280.4</v>
      </c>
      <c r="J93" s="114"/>
      <c r="K93" s="138"/>
      <c r="L93" s="151"/>
      <c r="M93" s="19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2650.4334330818001</v>
      </c>
      <c r="T93" s="2">
        <f t="shared" si="3"/>
        <v>0</v>
      </c>
    </row>
    <row r="94" spans="1:20" s="2" customFormat="1" ht="22.5" x14ac:dyDescent="0.25">
      <c r="A94" s="20"/>
      <c r="B94" s="21" t="s">
        <v>1061</v>
      </c>
      <c r="C94" s="183" t="s">
        <v>1062</v>
      </c>
      <c r="D94" s="183"/>
      <c r="E94" s="183"/>
      <c r="F94" s="22" t="s">
        <v>1063</v>
      </c>
      <c r="G94" s="17" t="s">
        <v>6131</v>
      </c>
      <c r="H94" s="17"/>
      <c r="I94" s="23">
        <v>82.6</v>
      </c>
      <c r="J94" s="109"/>
      <c r="K94" s="132"/>
      <c r="L94" s="147">
        <v>82.6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96.003245734326001</v>
      </c>
      <c r="T94" s="2">
        <f t="shared" si="3"/>
        <v>96.003245734326001</v>
      </c>
    </row>
    <row r="95" spans="1:20" s="2" customFormat="1" ht="22.5" x14ac:dyDescent="0.25">
      <c r="A95" s="20"/>
      <c r="B95" s="21" t="s">
        <v>1065</v>
      </c>
      <c r="C95" s="183" t="s">
        <v>1066</v>
      </c>
      <c r="D95" s="183"/>
      <c r="E95" s="183"/>
      <c r="F95" s="22" t="s">
        <v>1063</v>
      </c>
      <c r="G95" s="17" t="s">
        <v>6132</v>
      </c>
      <c r="H95" s="17"/>
      <c r="I95" s="23">
        <v>1.84</v>
      </c>
      <c r="J95" s="109"/>
      <c r="K95" s="132"/>
      <c r="L95" s="147">
        <v>1.84</v>
      </c>
      <c r="M95" s="24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2.1385710914184002</v>
      </c>
      <c r="T95" s="2">
        <f t="shared" si="3"/>
        <v>2.1385710914184002</v>
      </c>
    </row>
    <row r="96" spans="1:20" s="2" customFormat="1" ht="45" x14ac:dyDescent="0.25">
      <c r="A96" s="10" t="s">
        <v>125</v>
      </c>
      <c r="B96" s="11" t="s">
        <v>6133</v>
      </c>
      <c r="C96" s="182" t="s">
        <v>3816</v>
      </c>
      <c r="D96" s="182"/>
      <c r="E96" s="182"/>
      <c r="F96" s="10" t="s">
        <v>165</v>
      </c>
      <c r="G96" s="12">
        <v>23</v>
      </c>
      <c r="H96" s="12"/>
      <c r="I96" s="13">
        <v>173.29</v>
      </c>
      <c r="J96" s="72"/>
      <c r="K96" s="131"/>
      <c r="L96" s="72">
        <v>173.29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201.40923066950799</v>
      </c>
      <c r="T96" s="2">
        <f t="shared" si="3"/>
        <v>201.40923066950799</v>
      </c>
    </row>
    <row r="97" spans="1:20" s="2" customFormat="1" ht="45" x14ac:dyDescent="0.25">
      <c r="A97" s="10" t="s">
        <v>137</v>
      </c>
      <c r="B97" s="11" t="s">
        <v>6133</v>
      </c>
      <c r="C97" s="182" t="s">
        <v>3818</v>
      </c>
      <c r="D97" s="182"/>
      <c r="E97" s="182"/>
      <c r="F97" s="10" t="s">
        <v>165</v>
      </c>
      <c r="G97" s="12">
        <v>23</v>
      </c>
      <c r="H97" s="12"/>
      <c r="I97" s="13">
        <v>274.87</v>
      </c>
      <c r="J97" s="72"/>
      <c r="K97" s="131"/>
      <c r="L97" s="72">
        <v>274.87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319.47230211857402</v>
      </c>
      <c r="T97" s="2">
        <f t="shared" si="3"/>
        <v>319.47230211857402</v>
      </c>
    </row>
    <row r="98" spans="1:20" s="2" customFormat="1" ht="45" x14ac:dyDescent="0.25">
      <c r="A98" s="10" t="s">
        <v>140</v>
      </c>
      <c r="B98" s="11" t="s">
        <v>6134</v>
      </c>
      <c r="C98" s="182" t="s">
        <v>3833</v>
      </c>
      <c r="D98" s="182"/>
      <c r="E98" s="182"/>
      <c r="F98" s="10" t="s">
        <v>35</v>
      </c>
      <c r="G98" s="12">
        <v>2</v>
      </c>
      <c r="H98" s="12"/>
      <c r="I98" s="13">
        <v>1523.12</v>
      </c>
      <c r="J98" s="72"/>
      <c r="K98" s="131"/>
      <c r="L98" s="72">
        <v>1523.12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1770.2719569354299</v>
      </c>
      <c r="T98" s="2">
        <f t="shared" si="3"/>
        <v>1770.2719569354299</v>
      </c>
    </row>
    <row r="99" spans="1:20" s="2" customFormat="1" ht="45" x14ac:dyDescent="0.25">
      <c r="A99" s="10" t="s">
        <v>147</v>
      </c>
      <c r="B99" s="11" t="s">
        <v>6135</v>
      </c>
      <c r="C99" s="182" t="s">
        <v>6136</v>
      </c>
      <c r="D99" s="182"/>
      <c r="E99" s="182"/>
      <c r="F99" s="10" t="s">
        <v>35</v>
      </c>
      <c r="G99" s="12">
        <v>12</v>
      </c>
      <c r="H99" s="12"/>
      <c r="I99" s="13">
        <v>1715.72</v>
      </c>
      <c r="J99" s="72"/>
      <c r="K99" s="131"/>
      <c r="L99" s="72">
        <v>1715.72</v>
      </c>
      <c r="M99" s="1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1994.1245613958599</v>
      </c>
      <c r="T99" s="2">
        <f t="shared" si="3"/>
        <v>1994.1245613958599</v>
      </c>
    </row>
    <row r="100" spans="1:20" s="2" customFormat="1" ht="45" x14ac:dyDescent="0.25">
      <c r="A100" s="10" t="s">
        <v>150</v>
      </c>
      <c r="B100" s="11" t="s">
        <v>6137</v>
      </c>
      <c r="C100" s="182" t="s">
        <v>6138</v>
      </c>
      <c r="D100" s="182"/>
      <c r="E100" s="182"/>
      <c r="F100" s="10" t="s">
        <v>880</v>
      </c>
      <c r="G100" s="12">
        <v>4</v>
      </c>
      <c r="H100" s="12"/>
      <c r="I100" s="13">
        <v>1744.12</v>
      </c>
      <c r="J100" s="72"/>
      <c r="K100" s="131"/>
      <c r="L100" s="72">
        <v>1744.12</v>
      </c>
      <c r="M100" s="1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2027.1329412851401</v>
      </c>
      <c r="T100" s="2">
        <f t="shared" si="3"/>
        <v>2027.1329412851401</v>
      </c>
    </row>
    <row r="101" spans="1:20" s="2" customFormat="1" ht="45" x14ac:dyDescent="0.25">
      <c r="A101" s="10" t="s">
        <v>168</v>
      </c>
      <c r="B101" s="11" t="s">
        <v>2067</v>
      </c>
      <c r="C101" s="182" t="s">
        <v>2068</v>
      </c>
      <c r="D101" s="182"/>
      <c r="E101" s="182"/>
      <c r="F101" s="10" t="s">
        <v>817</v>
      </c>
      <c r="G101" s="12">
        <v>27</v>
      </c>
      <c r="H101" s="12"/>
      <c r="I101" s="13">
        <v>166503.22</v>
      </c>
      <c r="J101" s="72"/>
      <c r="K101" s="131"/>
      <c r="L101" s="72">
        <v>166503.22</v>
      </c>
      <c r="M101" s="13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193521.18093482501</v>
      </c>
      <c r="T101" s="2">
        <f t="shared" si="3"/>
        <v>193521.18093482501</v>
      </c>
    </row>
    <row r="102" spans="1:20" s="2" customFormat="1" ht="56.25" x14ac:dyDescent="0.25">
      <c r="A102" s="10" t="s">
        <v>172</v>
      </c>
      <c r="B102" s="11" t="s">
        <v>841</v>
      </c>
      <c r="C102" s="182" t="s">
        <v>842</v>
      </c>
      <c r="D102" s="182"/>
      <c r="E102" s="182"/>
      <c r="F102" s="10" t="s">
        <v>843</v>
      </c>
      <c r="G102" s="36">
        <v>5.0000000000000001E-3</v>
      </c>
      <c r="H102" s="36"/>
      <c r="I102" s="13">
        <v>767.87</v>
      </c>
      <c r="J102" s="72"/>
      <c r="K102" s="131"/>
      <c r="L102" s="72">
        <v>41.88</v>
      </c>
      <c r="M102" s="13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892.46988259100397</v>
      </c>
      <c r="T102" s="2">
        <f t="shared" si="3"/>
        <v>48.675737667718799</v>
      </c>
    </row>
    <row r="103" spans="1:20" s="2" customFormat="1" ht="15" x14ac:dyDescent="0.25">
      <c r="A103" s="14"/>
      <c r="B103" s="15"/>
      <c r="C103" s="15"/>
      <c r="D103" s="15"/>
      <c r="E103" s="16" t="s">
        <v>18</v>
      </c>
      <c r="F103" s="16"/>
      <c r="G103" s="17"/>
      <c r="H103" s="17"/>
      <c r="I103" s="18">
        <v>1800.07</v>
      </c>
      <c r="J103" s="114"/>
      <c r="K103" s="138"/>
      <c r="L103" s="151"/>
      <c r="M103" s="19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2092.1617742008302</v>
      </c>
      <c r="T103" s="2">
        <f t="shared" si="3"/>
        <v>0</v>
      </c>
    </row>
    <row r="104" spans="1:20" s="2" customFormat="1" ht="22.5" x14ac:dyDescent="0.25">
      <c r="A104" s="20"/>
      <c r="B104" s="21" t="s">
        <v>727</v>
      </c>
      <c r="C104" s="183" t="s">
        <v>728</v>
      </c>
      <c r="D104" s="183"/>
      <c r="E104" s="183"/>
      <c r="F104" s="22" t="s">
        <v>71</v>
      </c>
      <c r="G104" s="17" t="s">
        <v>846</v>
      </c>
      <c r="H104" s="17"/>
      <c r="I104" s="23">
        <v>3.42</v>
      </c>
      <c r="J104" s="109"/>
      <c r="K104" s="132"/>
      <c r="L104" s="147">
        <v>3.42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3.9749527894841998</v>
      </c>
      <c r="T104" s="2">
        <f t="shared" si="3"/>
        <v>3.9749527894841998</v>
      </c>
    </row>
    <row r="105" spans="1:20" s="2" customFormat="1" ht="22.5" x14ac:dyDescent="0.25">
      <c r="A105" s="20"/>
      <c r="B105" s="21" t="s">
        <v>847</v>
      </c>
      <c r="C105" s="183" t="s">
        <v>848</v>
      </c>
      <c r="D105" s="183"/>
      <c r="E105" s="183"/>
      <c r="F105" s="22" t="s">
        <v>21</v>
      </c>
      <c r="G105" s="17" t="s">
        <v>849</v>
      </c>
      <c r="H105" s="17"/>
      <c r="I105" s="23">
        <v>0.48</v>
      </c>
      <c r="J105" s="109"/>
      <c r="K105" s="132"/>
      <c r="L105" s="147">
        <v>0.48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0.55788811080480005</v>
      </c>
      <c r="T105" s="2">
        <f t="shared" si="3"/>
        <v>0.55788811080480005</v>
      </c>
    </row>
    <row r="106" spans="1:20" s="2" customFormat="1" ht="22.5" x14ac:dyDescent="0.25">
      <c r="A106" s="20"/>
      <c r="B106" s="21" t="s">
        <v>853</v>
      </c>
      <c r="C106" s="183" t="s">
        <v>854</v>
      </c>
      <c r="D106" s="183"/>
      <c r="E106" s="183"/>
      <c r="F106" s="22" t="s">
        <v>71</v>
      </c>
      <c r="G106" s="17" t="s">
        <v>855</v>
      </c>
      <c r="H106" s="17"/>
      <c r="I106" s="23">
        <v>0.93</v>
      </c>
      <c r="J106" s="109"/>
      <c r="K106" s="132"/>
      <c r="L106" s="147">
        <v>0.93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1.0809082146843001</v>
      </c>
      <c r="T106" s="2">
        <f t="shared" si="3"/>
        <v>1.0809082146843001</v>
      </c>
    </row>
    <row r="107" spans="1:20" s="2" customFormat="1" ht="22.5" x14ac:dyDescent="0.25">
      <c r="A107" s="20"/>
      <c r="B107" s="21" t="s">
        <v>371</v>
      </c>
      <c r="C107" s="183" t="s">
        <v>372</v>
      </c>
      <c r="D107" s="183"/>
      <c r="E107" s="183"/>
      <c r="F107" s="22" t="s">
        <v>282</v>
      </c>
      <c r="G107" s="17" t="s">
        <v>856</v>
      </c>
      <c r="H107" s="17"/>
      <c r="I107" s="23">
        <v>0</v>
      </c>
      <c r="J107" s="109"/>
      <c r="K107" s="132"/>
      <c r="L107" s="147">
        <v>0</v>
      </c>
      <c r="M107" s="24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:20" s="2" customFormat="1" ht="45" x14ac:dyDescent="0.25">
      <c r="A108" s="10" t="s">
        <v>185</v>
      </c>
      <c r="B108" s="11" t="s">
        <v>857</v>
      </c>
      <c r="C108" s="182" t="s">
        <v>858</v>
      </c>
      <c r="D108" s="182"/>
      <c r="E108" s="182"/>
      <c r="F108" s="10" t="s">
        <v>817</v>
      </c>
      <c r="G108" s="32">
        <v>0.5</v>
      </c>
      <c r="H108" s="32"/>
      <c r="I108" s="13">
        <v>107.08</v>
      </c>
      <c r="J108" s="72"/>
      <c r="K108" s="131"/>
      <c r="L108" s="72">
        <v>107.08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124.455539385371</v>
      </c>
      <c r="T108" s="2">
        <f t="shared" si="3"/>
        <v>124.455539385371</v>
      </c>
    </row>
    <row r="109" spans="1:20" s="2" customFormat="1" ht="45" x14ac:dyDescent="0.25">
      <c r="A109" s="10" t="s">
        <v>188</v>
      </c>
      <c r="B109" s="11" t="s">
        <v>4227</v>
      </c>
      <c r="C109" s="182" t="s">
        <v>4228</v>
      </c>
      <c r="D109" s="182"/>
      <c r="E109" s="182"/>
      <c r="F109" s="10" t="s">
        <v>21</v>
      </c>
      <c r="G109" s="32">
        <v>0.6</v>
      </c>
      <c r="H109" s="32"/>
      <c r="I109" s="13">
        <v>39.28</v>
      </c>
      <c r="J109" s="72"/>
      <c r="K109" s="131"/>
      <c r="L109" s="72">
        <v>39.28</v>
      </c>
      <c r="M109" s="1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45.653843734192797</v>
      </c>
      <c r="T109" s="2">
        <f t="shared" si="3"/>
        <v>45.653843734192797</v>
      </c>
    </row>
    <row r="110" spans="1:20" s="2" customFormat="1" ht="45" x14ac:dyDescent="0.25">
      <c r="A110" s="10" t="s">
        <v>1017</v>
      </c>
      <c r="B110" s="11" t="s">
        <v>2356</v>
      </c>
      <c r="C110" s="182" t="s">
        <v>2357</v>
      </c>
      <c r="D110" s="182"/>
      <c r="E110" s="182"/>
      <c r="F110" s="10" t="s">
        <v>21</v>
      </c>
      <c r="G110" s="32">
        <v>0.5</v>
      </c>
      <c r="H110" s="32"/>
      <c r="I110" s="13">
        <v>612.87</v>
      </c>
      <c r="J110" s="72"/>
      <c r="K110" s="131"/>
      <c r="L110" s="72">
        <v>612.87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712.31851347695397</v>
      </c>
      <c r="T110" s="2">
        <f t="shared" si="3"/>
        <v>712.31851347695397</v>
      </c>
    </row>
    <row r="111" spans="1:20" s="2" customFormat="1" ht="45" x14ac:dyDescent="0.25">
      <c r="A111" s="10" t="s">
        <v>198</v>
      </c>
      <c r="B111" s="11" t="s">
        <v>6139</v>
      </c>
      <c r="C111" s="182" t="s">
        <v>4698</v>
      </c>
      <c r="D111" s="182"/>
      <c r="E111" s="182"/>
      <c r="F111" s="10" t="s">
        <v>35</v>
      </c>
      <c r="G111" s="12">
        <v>30</v>
      </c>
      <c r="H111" s="12"/>
      <c r="I111" s="13">
        <v>925701.17</v>
      </c>
      <c r="J111" s="72"/>
      <c r="K111" s="131"/>
      <c r="L111" s="72">
        <v>925701.17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1075911.8268772799</v>
      </c>
      <c r="T111" s="2">
        <f t="shared" si="3"/>
        <v>1075911.8268772799</v>
      </c>
    </row>
    <row r="112" spans="1:20" s="2" customFormat="1" ht="45" x14ac:dyDescent="0.25">
      <c r="A112" s="10" t="s">
        <v>201</v>
      </c>
      <c r="B112" s="11" t="s">
        <v>6140</v>
      </c>
      <c r="C112" s="182" t="s">
        <v>5362</v>
      </c>
      <c r="D112" s="182"/>
      <c r="E112" s="182"/>
      <c r="F112" s="10" t="s">
        <v>1063</v>
      </c>
      <c r="G112" s="12">
        <v>3</v>
      </c>
      <c r="H112" s="12"/>
      <c r="I112" s="13">
        <v>327.61</v>
      </c>
      <c r="J112" s="72"/>
      <c r="K112" s="131"/>
      <c r="L112" s="72">
        <v>327.61</v>
      </c>
      <c r="M112" s="1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380.770258293251</v>
      </c>
      <c r="T112" s="2">
        <f t="shared" si="3"/>
        <v>380.770258293251</v>
      </c>
    </row>
    <row r="113" spans="1:20" s="55" customFormat="1" ht="20.25" customHeight="1" x14ac:dyDescent="0.25">
      <c r="A113" s="184" t="s">
        <v>6535</v>
      </c>
      <c r="B113" s="185"/>
      <c r="C113" s="185"/>
      <c r="D113" s="185"/>
      <c r="E113" s="185"/>
      <c r="F113" s="185"/>
      <c r="G113" s="185"/>
      <c r="H113" s="165"/>
      <c r="I113" s="166"/>
      <c r="J113" s="167"/>
      <c r="K113" s="168"/>
      <c r="L113" s="169"/>
      <c r="M113" s="170"/>
    </row>
    <row r="114" spans="1:20" s="172" customFormat="1" ht="20.25" customHeight="1" thickBot="1" x14ac:dyDescent="0.3">
      <c r="A114" s="174" t="s">
        <v>6546</v>
      </c>
      <c r="B114" s="175"/>
      <c r="C114" s="175"/>
      <c r="D114" s="175"/>
      <c r="E114" s="175"/>
      <c r="F114" s="175"/>
      <c r="G114" s="175"/>
      <c r="H114" s="171"/>
      <c r="I114" s="176"/>
      <c r="J114" s="177"/>
      <c r="K114" s="177"/>
      <c r="L114" s="177"/>
      <c r="M114" s="178"/>
    </row>
    <row r="115" spans="1:20" s="172" customFormat="1" ht="20.25" customHeight="1" thickBot="1" x14ac:dyDescent="0.3">
      <c r="A115" s="174" t="s">
        <v>6547</v>
      </c>
      <c r="B115" s="175"/>
      <c r="C115" s="175"/>
      <c r="D115" s="175"/>
      <c r="E115" s="175"/>
      <c r="F115" s="175"/>
      <c r="G115" s="175"/>
      <c r="H115" s="171"/>
      <c r="I115" s="179"/>
      <c r="J115" s="180"/>
      <c r="K115" s="180"/>
      <c r="L115" s="180"/>
      <c r="M115" s="181"/>
    </row>
    <row r="116" spans="1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ref="S116:S123" si="4">I116*N116*O116*P116*Q116*R116</f>
        <v>0</v>
      </c>
      <c r="T116" s="2">
        <f t="shared" ref="T116:T123" si="5">L116*N116*O116*P116*Q116*R116</f>
        <v>0</v>
      </c>
    </row>
    <row r="117" spans="1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</sheetData>
  <autoFilter ref="A12:T123" xr:uid="{00000000-0001-0000-1D00-000000000000}"/>
  <mergeCells count="103">
    <mergeCell ref="C18:E18"/>
    <mergeCell ref="C11:E11"/>
    <mergeCell ref="A13:L13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4:E24"/>
    <mergeCell ref="C25:E25"/>
    <mergeCell ref="C26:E26"/>
    <mergeCell ref="C27:E27"/>
    <mergeCell ref="C28:E28"/>
    <mergeCell ref="C19:E19"/>
    <mergeCell ref="A20:L20"/>
    <mergeCell ref="C21:E21"/>
    <mergeCell ref="C23:E23"/>
    <mergeCell ref="C35:E35"/>
    <mergeCell ref="C36:E36"/>
    <mergeCell ref="C37:E37"/>
    <mergeCell ref="C39:E39"/>
    <mergeCell ref="C40:E40"/>
    <mergeCell ref="C29:E29"/>
    <mergeCell ref="C31:E31"/>
    <mergeCell ref="C32:E32"/>
    <mergeCell ref="C33:E33"/>
    <mergeCell ref="C34:E34"/>
    <mergeCell ref="C46:E46"/>
    <mergeCell ref="C47:E47"/>
    <mergeCell ref="C49:E49"/>
    <mergeCell ref="C50:E50"/>
    <mergeCell ref="C51:E51"/>
    <mergeCell ref="C41:E41"/>
    <mergeCell ref="C42:E42"/>
    <mergeCell ref="C43:E43"/>
    <mergeCell ref="C44:E44"/>
    <mergeCell ref="C45:E45"/>
    <mergeCell ref="C58:E58"/>
    <mergeCell ref="C59:E59"/>
    <mergeCell ref="C60:E60"/>
    <mergeCell ref="C61:E61"/>
    <mergeCell ref="C62:E62"/>
    <mergeCell ref="C52:E52"/>
    <mergeCell ref="C54:E54"/>
    <mergeCell ref="C55:E55"/>
    <mergeCell ref="C56:E56"/>
    <mergeCell ref="C57:E57"/>
    <mergeCell ref="C69:E69"/>
    <mergeCell ref="C71:E71"/>
    <mergeCell ref="C72:E72"/>
    <mergeCell ref="C73:E73"/>
    <mergeCell ref="C74:E74"/>
    <mergeCell ref="C63:E63"/>
    <mergeCell ref="C64:E64"/>
    <mergeCell ref="C66:E66"/>
    <mergeCell ref="C67:E67"/>
    <mergeCell ref="C68:E68"/>
    <mergeCell ref="C81:E81"/>
    <mergeCell ref="C82:E82"/>
    <mergeCell ref="C83:E83"/>
    <mergeCell ref="C84:E84"/>
    <mergeCell ref="C85:E85"/>
    <mergeCell ref="C75:E75"/>
    <mergeCell ref="A76:L76"/>
    <mergeCell ref="C77:E77"/>
    <mergeCell ref="C79:E79"/>
    <mergeCell ref="C80:E80"/>
    <mergeCell ref="C91:E91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102:E102"/>
    <mergeCell ref="C104:E104"/>
    <mergeCell ref="C105:E105"/>
    <mergeCell ref="C106:E106"/>
    <mergeCell ref="C107:E107"/>
    <mergeCell ref="C97:E97"/>
    <mergeCell ref="C98:E98"/>
    <mergeCell ref="C99:E99"/>
    <mergeCell ref="C100:E100"/>
    <mergeCell ref="C101:E101"/>
    <mergeCell ref="A113:G113"/>
    <mergeCell ref="A114:G114"/>
    <mergeCell ref="A115:G115"/>
    <mergeCell ref="I114:M114"/>
    <mergeCell ref="I115:M115"/>
    <mergeCell ref="C108:E108"/>
    <mergeCell ref="C109:E109"/>
    <mergeCell ref="C110:E110"/>
    <mergeCell ref="C111:E111"/>
    <mergeCell ref="C112:E11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T502"/>
  <sheetViews>
    <sheetView topLeftCell="A98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6511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6512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6513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6514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33" customHeight="1" x14ac:dyDescent="0.25">
      <c r="A13" s="10" t="s">
        <v>14</v>
      </c>
      <c r="B13" s="11" t="s">
        <v>15</v>
      </c>
      <c r="C13" s="182" t="s">
        <v>16</v>
      </c>
      <c r="D13" s="182"/>
      <c r="E13" s="182"/>
      <c r="F13" s="10" t="s">
        <v>17</v>
      </c>
      <c r="G13" s="12">
        <v>1</v>
      </c>
      <c r="H13" s="12"/>
      <c r="I13" s="13">
        <v>4646.7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3" t="s">
        <v>20</v>
      </c>
      <c r="D15" s="183"/>
      <c r="E15" s="183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3" t="s">
        <v>24</v>
      </c>
      <c r="D16" s="183"/>
      <c r="E16" s="183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3" t="s">
        <v>26</v>
      </c>
      <c r="D17" s="183"/>
      <c r="E17" s="183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3" t="s">
        <v>29</v>
      </c>
      <c r="D18" s="183"/>
      <c r="E18" s="183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4092</v>
      </c>
      <c r="C19" s="182" t="s">
        <v>3916</v>
      </c>
      <c r="D19" s="182"/>
      <c r="E19" s="182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9" t="s">
        <v>6515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15" x14ac:dyDescent="0.25">
      <c r="A21" s="10" t="s">
        <v>790</v>
      </c>
      <c r="B21" s="11" t="s">
        <v>4094</v>
      </c>
      <c r="C21" s="182" t="s">
        <v>4095</v>
      </c>
      <c r="D21" s="182"/>
      <c r="E21" s="182"/>
      <c r="F21" s="10" t="s">
        <v>3928</v>
      </c>
      <c r="G21" s="32">
        <v>0.2</v>
      </c>
      <c r="H21" s="32"/>
      <c r="I21" s="13">
        <v>1227.18</v>
      </c>
      <c r="J21" s="72"/>
      <c r="K21" s="131"/>
      <c r="L21" s="72">
        <v>115.14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1426.31069128632</v>
      </c>
      <c r="T21" s="2">
        <f t="shared" si="1"/>
        <v>133.823410579301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2824.27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3282.55553063057</v>
      </c>
      <c r="T22" s="2">
        <f t="shared" si="1"/>
        <v>0</v>
      </c>
    </row>
    <row r="23" spans="1:20" s="2" customFormat="1" ht="22.5" x14ac:dyDescent="0.25">
      <c r="A23" s="20"/>
      <c r="B23" s="21" t="s">
        <v>3938</v>
      </c>
      <c r="C23" s="183" t="s">
        <v>3939</v>
      </c>
      <c r="D23" s="183"/>
      <c r="E23" s="183"/>
      <c r="F23" s="22" t="s">
        <v>71</v>
      </c>
      <c r="G23" s="17" t="s">
        <v>4250</v>
      </c>
      <c r="H23" s="17"/>
      <c r="I23" s="23">
        <v>2.21</v>
      </c>
      <c r="J23" s="109"/>
      <c r="K23" s="132"/>
      <c r="L23" s="147">
        <v>2.21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2.5686098434971001</v>
      </c>
      <c r="T23" s="2">
        <f t="shared" si="1"/>
        <v>2.5686098434971001</v>
      </c>
    </row>
    <row r="24" spans="1:20" s="2" customFormat="1" ht="22.5" x14ac:dyDescent="0.25">
      <c r="A24" s="20"/>
      <c r="B24" s="21" t="s">
        <v>25</v>
      </c>
      <c r="C24" s="183" t="s">
        <v>26</v>
      </c>
      <c r="D24" s="183"/>
      <c r="E24" s="183"/>
      <c r="F24" s="22" t="s">
        <v>21</v>
      </c>
      <c r="G24" s="17" t="s">
        <v>4251</v>
      </c>
      <c r="H24" s="17"/>
      <c r="I24" s="23">
        <v>0.1</v>
      </c>
      <c r="J24" s="109"/>
      <c r="K24" s="132"/>
      <c r="L24" s="147">
        <v>0.1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0.11622668975100001</v>
      </c>
      <c r="T24" s="2">
        <f t="shared" si="1"/>
        <v>0.11622668975100001</v>
      </c>
    </row>
    <row r="25" spans="1:20" s="2" customFormat="1" ht="22.5" x14ac:dyDescent="0.25">
      <c r="A25" s="20"/>
      <c r="B25" s="21" t="s">
        <v>918</v>
      </c>
      <c r="C25" s="183" t="s">
        <v>919</v>
      </c>
      <c r="D25" s="183"/>
      <c r="E25" s="183"/>
      <c r="F25" s="22" t="s">
        <v>21</v>
      </c>
      <c r="G25" s="17" t="s">
        <v>4252</v>
      </c>
      <c r="H25" s="17"/>
      <c r="I25" s="23">
        <v>6.35</v>
      </c>
      <c r="J25" s="109"/>
      <c r="K25" s="132"/>
      <c r="L25" s="147">
        <v>6.35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7.3803947991885002</v>
      </c>
      <c r="T25" s="2">
        <f t="shared" si="1"/>
        <v>7.3803947991885002</v>
      </c>
    </row>
    <row r="26" spans="1:20" s="2" customFormat="1" ht="22.5" x14ac:dyDescent="0.25">
      <c r="A26" s="20"/>
      <c r="B26" s="21" t="s">
        <v>4099</v>
      </c>
      <c r="C26" s="183" t="s">
        <v>4100</v>
      </c>
      <c r="D26" s="183"/>
      <c r="E26" s="183"/>
      <c r="F26" s="22" t="s">
        <v>135</v>
      </c>
      <c r="G26" s="17" t="s">
        <v>4253</v>
      </c>
      <c r="H26" s="17"/>
      <c r="I26" s="23">
        <v>0.61</v>
      </c>
      <c r="J26" s="109"/>
      <c r="K26" s="132"/>
      <c r="L26" s="147">
        <v>0.61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0.70898280748109999</v>
      </c>
      <c r="T26" s="2">
        <f t="shared" si="1"/>
        <v>0.70898280748109999</v>
      </c>
    </row>
    <row r="27" spans="1:20" s="2" customFormat="1" ht="22.5" x14ac:dyDescent="0.25">
      <c r="A27" s="20"/>
      <c r="B27" s="21" t="s">
        <v>4102</v>
      </c>
      <c r="C27" s="183" t="s">
        <v>4103</v>
      </c>
      <c r="D27" s="183"/>
      <c r="E27" s="183"/>
      <c r="F27" s="22" t="s">
        <v>216</v>
      </c>
      <c r="G27" s="17" t="s">
        <v>4254</v>
      </c>
      <c r="H27" s="17"/>
      <c r="I27" s="23">
        <v>3.38</v>
      </c>
      <c r="J27" s="109"/>
      <c r="K27" s="132"/>
      <c r="L27" s="147">
        <v>3.38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3.9284621135837998</v>
      </c>
      <c r="T27" s="2">
        <f t="shared" si="1"/>
        <v>3.9284621135837998</v>
      </c>
    </row>
    <row r="28" spans="1:20" s="2" customFormat="1" ht="22.5" x14ac:dyDescent="0.25">
      <c r="A28" s="20"/>
      <c r="B28" s="21" t="s">
        <v>28</v>
      </c>
      <c r="C28" s="183" t="s">
        <v>29</v>
      </c>
      <c r="D28" s="183"/>
      <c r="E28" s="183"/>
      <c r="F28" s="22" t="s">
        <v>30</v>
      </c>
      <c r="G28" s="17" t="s">
        <v>4255</v>
      </c>
      <c r="H28" s="17"/>
      <c r="I28" s="23">
        <v>0.64</v>
      </c>
      <c r="J28" s="109"/>
      <c r="K28" s="132"/>
      <c r="L28" s="147">
        <v>0.64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0.7438508144064</v>
      </c>
      <c r="T28" s="2">
        <f t="shared" si="1"/>
        <v>0.7438508144064</v>
      </c>
    </row>
    <row r="29" spans="1:20" s="2" customFormat="1" ht="45" x14ac:dyDescent="0.25">
      <c r="A29" s="10" t="s">
        <v>38</v>
      </c>
      <c r="B29" s="11" t="s">
        <v>4106</v>
      </c>
      <c r="C29" s="182" t="s">
        <v>4107</v>
      </c>
      <c r="D29" s="182"/>
      <c r="E29" s="182"/>
      <c r="F29" s="10" t="s">
        <v>165</v>
      </c>
      <c r="G29" s="32">
        <v>20.399999999999999</v>
      </c>
      <c r="H29" s="32"/>
      <c r="I29" s="13">
        <v>25536.78</v>
      </c>
      <c r="J29" s="72"/>
      <c r="K29" s="131"/>
      <c r="L29" s="72">
        <v>25536.78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29680.554062995401</v>
      </c>
      <c r="T29" s="2">
        <f t="shared" si="1"/>
        <v>29680.554062995401</v>
      </c>
    </row>
    <row r="30" spans="1:20" s="2" customFormat="1" ht="15" x14ac:dyDescent="0.25">
      <c r="A30" s="10" t="s">
        <v>46</v>
      </c>
      <c r="B30" s="11" t="s">
        <v>3936</v>
      </c>
      <c r="C30" s="182" t="s">
        <v>3937</v>
      </c>
      <c r="D30" s="182"/>
      <c r="E30" s="182"/>
      <c r="F30" s="10" t="s">
        <v>3928</v>
      </c>
      <c r="G30" s="32">
        <v>0.2</v>
      </c>
      <c r="H30" s="32"/>
      <c r="I30" s="13">
        <v>863.47</v>
      </c>
      <c r="J30" s="72"/>
      <c r="K30" s="131"/>
      <c r="L30" s="72">
        <v>91.47</v>
      </c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1003.58259799296</v>
      </c>
      <c r="T30" s="2">
        <f t="shared" si="1"/>
        <v>106.31255311523999</v>
      </c>
    </row>
    <row r="31" spans="1:20" s="2" customFormat="1" ht="15" x14ac:dyDescent="0.25">
      <c r="A31" s="14"/>
      <c r="B31" s="15"/>
      <c r="C31" s="15"/>
      <c r="D31" s="15"/>
      <c r="E31" s="16" t="s">
        <v>18</v>
      </c>
      <c r="F31" s="16"/>
      <c r="G31" s="17"/>
      <c r="H31" s="17"/>
      <c r="I31" s="18">
        <v>1981.71</v>
      </c>
      <c r="J31" s="114"/>
      <c r="K31" s="138"/>
      <c r="L31" s="151"/>
      <c r="M31" s="19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2303.2759334645398</v>
      </c>
      <c r="T31" s="2">
        <f t="shared" si="1"/>
        <v>0</v>
      </c>
    </row>
    <row r="32" spans="1:20" s="2" customFormat="1" ht="22.5" x14ac:dyDescent="0.25">
      <c r="A32" s="20"/>
      <c r="B32" s="21" t="s">
        <v>3938</v>
      </c>
      <c r="C32" s="183" t="s">
        <v>3939</v>
      </c>
      <c r="D32" s="183"/>
      <c r="E32" s="183"/>
      <c r="F32" s="22" t="s">
        <v>71</v>
      </c>
      <c r="G32" s="17" t="s">
        <v>5084</v>
      </c>
      <c r="H32" s="17"/>
      <c r="I32" s="23">
        <v>2</v>
      </c>
      <c r="J32" s="109"/>
      <c r="K32" s="132"/>
      <c r="L32" s="147">
        <v>2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2.3245337950199998</v>
      </c>
      <c r="T32" s="2">
        <f t="shared" si="1"/>
        <v>2.3245337950199998</v>
      </c>
    </row>
    <row r="33" spans="1:20" s="2" customFormat="1" ht="22.5" x14ac:dyDescent="0.25">
      <c r="A33" s="20"/>
      <c r="B33" s="21" t="s">
        <v>25</v>
      </c>
      <c r="C33" s="183" t="s">
        <v>26</v>
      </c>
      <c r="D33" s="183"/>
      <c r="E33" s="183"/>
      <c r="F33" s="22" t="s">
        <v>21</v>
      </c>
      <c r="G33" s="17" t="s">
        <v>4251</v>
      </c>
      <c r="H33" s="17"/>
      <c r="I33" s="23">
        <v>0.1</v>
      </c>
      <c r="J33" s="109"/>
      <c r="K33" s="132"/>
      <c r="L33" s="147">
        <v>0.1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0.11622668975100001</v>
      </c>
      <c r="T33" s="2">
        <f t="shared" si="1"/>
        <v>0.11622668975100001</v>
      </c>
    </row>
    <row r="34" spans="1:20" s="2" customFormat="1" ht="22.5" x14ac:dyDescent="0.25">
      <c r="A34" s="20"/>
      <c r="B34" s="21" t="s">
        <v>918</v>
      </c>
      <c r="C34" s="183" t="s">
        <v>919</v>
      </c>
      <c r="D34" s="183"/>
      <c r="E34" s="183"/>
      <c r="F34" s="22" t="s">
        <v>21</v>
      </c>
      <c r="G34" s="17" t="s">
        <v>4252</v>
      </c>
      <c r="H34" s="17"/>
      <c r="I34" s="23">
        <v>6.35</v>
      </c>
      <c r="J34" s="109"/>
      <c r="K34" s="132"/>
      <c r="L34" s="147">
        <v>6.35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7.3803947991885002</v>
      </c>
      <c r="T34" s="2">
        <f t="shared" si="1"/>
        <v>7.3803947991885002</v>
      </c>
    </row>
    <row r="35" spans="1:20" s="2" customFormat="1" ht="22.5" x14ac:dyDescent="0.25">
      <c r="A35" s="20"/>
      <c r="B35" s="21" t="s">
        <v>3943</v>
      </c>
      <c r="C35" s="183" t="s">
        <v>3944</v>
      </c>
      <c r="D35" s="183"/>
      <c r="E35" s="183"/>
      <c r="F35" s="22" t="s">
        <v>216</v>
      </c>
      <c r="G35" s="17" t="s">
        <v>4254</v>
      </c>
      <c r="H35" s="17"/>
      <c r="I35" s="23">
        <v>1.28</v>
      </c>
      <c r="J35" s="109"/>
      <c r="K35" s="132"/>
      <c r="L35" s="147">
        <v>1.28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1.4877016288128</v>
      </c>
      <c r="T35" s="2">
        <f t="shared" si="1"/>
        <v>1.4877016288128</v>
      </c>
    </row>
    <row r="36" spans="1:20" s="2" customFormat="1" ht="22.5" x14ac:dyDescent="0.25">
      <c r="A36" s="20"/>
      <c r="B36" s="21" t="s">
        <v>3946</v>
      </c>
      <c r="C36" s="183" t="s">
        <v>3947</v>
      </c>
      <c r="D36" s="183"/>
      <c r="E36" s="183"/>
      <c r="F36" s="22" t="s">
        <v>135</v>
      </c>
      <c r="G36" s="17" t="s">
        <v>4253</v>
      </c>
      <c r="H36" s="17"/>
      <c r="I36" s="23">
        <v>0.38</v>
      </c>
      <c r="J36" s="109"/>
      <c r="K36" s="132"/>
      <c r="L36" s="147">
        <v>0.38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0.44166142105380002</v>
      </c>
      <c r="T36" s="2">
        <f t="shared" si="1"/>
        <v>0.44166142105380002</v>
      </c>
    </row>
    <row r="37" spans="1:20" s="2" customFormat="1" ht="22.5" x14ac:dyDescent="0.25">
      <c r="A37" s="20"/>
      <c r="B37" s="21" t="s">
        <v>28</v>
      </c>
      <c r="C37" s="183" t="s">
        <v>29</v>
      </c>
      <c r="D37" s="183"/>
      <c r="E37" s="183"/>
      <c r="F37" s="22" t="s">
        <v>30</v>
      </c>
      <c r="G37" s="17" t="s">
        <v>5085</v>
      </c>
      <c r="H37" s="17"/>
      <c r="I37" s="23">
        <v>0.45</v>
      </c>
      <c r="J37" s="109"/>
      <c r="K37" s="132"/>
      <c r="L37" s="147">
        <v>0.45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0.52302010387950004</v>
      </c>
      <c r="T37" s="2">
        <f t="shared" si="1"/>
        <v>0.52302010387950004</v>
      </c>
    </row>
    <row r="38" spans="1:20" s="2" customFormat="1" ht="45" x14ac:dyDescent="0.25">
      <c r="A38" s="10" t="s">
        <v>49</v>
      </c>
      <c r="B38" s="11" t="s">
        <v>5053</v>
      </c>
      <c r="C38" s="182" t="s">
        <v>3951</v>
      </c>
      <c r="D38" s="182"/>
      <c r="E38" s="182"/>
      <c r="F38" s="10" t="s">
        <v>165</v>
      </c>
      <c r="G38" s="32">
        <v>20.399999999999999</v>
      </c>
      <c r="H38" s="32"/>
      <c r="I38" s="13">
        <v>18533.82</v>
      </c>
      <c r="J38" s="72"/>
      <c r="K38" s="131"/>
      <c r="L38" s="72">
        <v>18533.82</v>
      </c>
      <c r="M38" s="13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21541.245470408801</v>
      </c>
      <c r="T38" s="2">
        <f t="shared" si="1"/>
        <v>21541.245470408801</v>
      </c>
    </row>
    <row r="39" spans="1:20" s="2" customFormat="1" ht="15" x14ac:dyDescent="0.25">
      <c r="A39" s="10" t="s">
        <v>54</v>
      </c>
      <c r="B39" s="11" t="s">
        <v>3954</v>
      </c>
      <c r="C39" s="182" t="s">
        <v>3955</v>
      </c>
      <c r="D39" s="182"/>
      <c r="E39" s="182"/>
      <c r="F39" s="10" t="s">
        <v>3928</v>
      </c>
      <c r="G39" s="31">
        <v>2.65</v>
      </c>
      <c r="H39" s="31"/>
      <c r="I39" s="13">
        <v>9404.9</v>
      </c>
      <c r="J39" s="72"/>
      <c r="K39" s="131"/>
      <c r="L39" s="72">
        <v>693.52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10931.003944391799</v>
      </c>
      <c r="T39" s="2">
        <f t="shared" si="1"/>
        <v>806.05533876113498</v>
      </c>
    </row>
    <row r="40" spans="1:20" s="2" customFormat="1" ht="15" x14ac:dyDescent="0.25">
      <c r="A40" s="14"/>
      <c r="B40" s="15"/>
      <c r="C40" s="15"/>
      <c r="D40" s="15"/>
      <c r="E40" s="16" t="s">
        <v>18</v>
      </c>
      <c r="F40" s="16"/>
      <c r="G40" s="17"/>
      <c r="H40" s="17"/>
      <c r="I40" s="18">
        <v>22082.3</v>
      </c>
      <c r="J40" s="114"/>
      <c r="K40" s="138"/>
      <c r="L40" s="151"/>
      <c r="M40" s="19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25665.5263108851</v>
      </c>
      <c r="T40" s="2">
        <f t="shared" si="1"/>
        <v>0</v>
      </c>
    </row>
    <row r="41" spans="1:20" s="2" customFormat="1" ht="22.5" x14ac:dyDescent="0.25">
      <c r="A41" s="20"/>
      <c r="B41" s="21" t="s">
        <v>3938</v>
      </c>
      <c r="C41" s="183" t="s">
        <v>3939</v>
      </c>
      <c r="D41" s="183"/>
      <c r="E41" s="183"/>
      <c r="F41" s="22" t="s">
        <v>71</v>
      </c>
      <c r="G41" s="17" t="s">
        <v>6516</v>
      </c>
      <c r="H41" s="17"/>
      <c r="I41" s="23">
        <v>15.15</v>
      </c>
      <c r="J41" s="109"/>
      <c r="K41" s="132"/>
      <c r="L41" s="147">
        <v>15.15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17.6083434972765</v>
      </c>
      <c r="T41" s="2">
        <f t="shared" si="1"/>
        <v>17.6083434972765</v>
      </c>
    </row>
    <row r="42" spans="1:20" s="2" customFormat="1" ht="22.5" x14ac:dyDescent="0.25">
      <c r="A42" s="20"/>
      <c r="B42" s="21" t="s">
        <v>25</v>
      </c>
      <c r="C42" s="183" t="s">
        <v>26</v>
      </c>
      <c r="D42" s="183"/>
      <c r="E42" s="183"/>
      <c r="F42" s="22" t="s">
        <v>21</v>
      </c>
      <c r="G42" s="17" t="s">
        <v>6517</v>
      </c>
      <c r="H42" s="17"/>
      <c r="I42" s="23">
        <v>1.35</v>
      </c>
      <c r="J42" s="109"/>
      <c r="K42" s="132"/>
      <c r="L42" s="147">
        <v>1.35</v>
      </c>
      <c r="M42" s="24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1.5690603116385</v>
      </c>
      <c r="T42" s="2">
        <f t="shared" si="1"/>
        <v>1.5690603116385</v>
      </c>
    </row>
    <row r="43" spans="1:20" s="2" customFormat="1" ht="22.5" x14ac:dyDescent="0.25">
      <c r="A43" s="20"/>
      <c r="B43" s="21" t="s">
        <v>918</v>
      </c>
      <c r="C43" s="183" t="s">
        <v>919</v>
      </c>
      <c r="D43" s="183"/>
      <c r="E43" s="183"/>
      <c r="F43" s="22" t="s">
        <v>21</v>
      </c>
      <c r="G43" s="17" t="s">
        <v>6518</v>
      </c>
      <c r="H43" s="17"/>
      <c r="I43" s="23">
        <v>42.07</v>
      </c>
      <c r="J43" s="109"/>
      <c r="K43" s="132"/>
      <c r="L43" s="147">
        <v>42.07</v>
      </c>
      <c r="M43" s="24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48.896568378245703</v>
      </c>
      <c r="T43" s="2">
        <f t="shared" si="1"/>
        <v>48.896568378245703</v>
      </c>
    </row>
    <row r="44" spans="1:20" s="2" customFormat="1" ht="22.5" x14ac:dyDescent="0.25">
      <c r="A44" s="20"/>
      <c r="B44" s="21" t="s">
        <v>3959</v>
      </c>
      <c r="C44" s="183" t="s">
        <v>3960</v>
      </c>
      <c r="D44" s="183"/>
      <c r="E44" s="183"/>
      <c r="F44" s="22" t="s">
        <v>135</v>
      </c>
      <c r="G44" s="17" t="s">
        <v>6519</v>
      </c>
      <c r="H44" s="17"/>
      <c r="I44" s="23">
        <v>3.43</v>
      </c>
      <c r="J44" s="109"/>
      <c r="K44" s="132"/>
      <c r="L44" s="147">
        <v>3.43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3.9865754584593001</v>
      </c>
      <c r="T44" s="2">
        <f t="shared" si="1"/>
        <v>3.9865754584593001</v>
      </c>
    </row>
    <row r="45" spans="1:20" s="2" customFormat="1" ht="22.5" x14ac:dyDescent="0.25">
      <c r="A45" s="20"/>
      <c r="B45" s="21" t="s">
        <v>3962</v>
      </c>
      <c r="C45" s="183" t="s">
        <v>3963</v>
      </c>
      <c r="D45" s="183"/>
      <c r="E45" s="183"/>
      <c r="F45" s="22" t="s">
        <v>216</v>
      </c>
      <c r="G45" s="17" t="s">
        <v>6520</v>
      </c>
      <c r="H45" s="17"/>
      <c r="I45" s="23">
        <v>12.99</v>
      </c>
      <c r="J45" s="109"/>
      <c r="K45" s="132"/>
      <c r="L45" s="147">
        <v>12.99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15.0978469986549</v>
      </c>
      <c r="T45" s="2">
        <f t="shared" si="1"/>
        <v>15.0978469986549</v>
      </c>
    </row>
    <row r="46" spans="1:20" s="2" customFormat="1" ht="22.5" x14ac:dyDescent="0.25">
      <c r="A46" s="20"/>
      <c r="B46" s="21" t="s">
        <v>28</v>
      </c>
      <c r="C46" s="183" t="s">
        <v>29</v>
      </c>
      <c r="D46" s="183"/>
      <c r="E46" s="183"/>
      <c r="F46" s="22" t="s">
        <v>30</v>
      </c>
      <c r="G46" s="17" t="s">
        <v>6521</v>
      </c>
      <c r="H46" s="17"/>
      <c r="I46" s="23">
        <v>5.09</v>
      </c>
      <c r="J46" s="109"/>
      <c r="K46" s="132"/>
      <c r="L46" s="147">
        <v>5.09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5.9159385083259002</v>
      </c>
      <c r="T46" s="2">
        <f t="shared" si="1"/>
        <v>5.9159385083259002</v>
      </c>
    </row>
    <row r="47" spans="1:20" s="2" customFormat="1" ht="45" x14ac:dyDescent="0.25">
      <c r="A47" s="10" t="s">
        <v>56</v>
      </c>
      <c r="B47" s="11" t="s">
        <v>4127</v>
      </c>
      <c r="C47" s="182" t="s">
        <v>4128</v>
      </c>
      <c r="D47" s="182"/>
      <c r="E47" s="182"/>
      <c r="F47" s="10" t="s">
        <v>165</v>
      </c>
      <c r="G47" s="32">
        <v>30.6</v>
      </c>
      <c r="H47" s="32"/>
      <c r="I47" s="13">
        <v>12417.71</v>
      </c>
      <c r="J47" s="72"/>
      <c r="K47" s="131"/>
      <c r="L47" s="72">
        <v>12417.71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14432.693275878901</v>
      </c>
      <c r="T47" s="2">
        <f t="shared" si="1"/>
        <v>14432.693275878901</v>
      </c>
    </row>
    <row r="48" spans="1:20" s="2" customFormat="1" ht="45" x14ac:dyDescent="0.25">
      <c r="A48" s="10" t="s">
        <v>833</v>
      </c>
      <c r="B48" s="11" t="s">
        <v>4127</v>
      </c>
      <c r="C48" s="182" t="s">
        <v>3953</v>
      </c>
      <c r="D48" s="182"/>
      <c r="E48" s="182"/>
      <c r="F48" s="10" t="s">
        <v>165</v>
      </c>
      <c r="G48" s="32">
        <v>173.4</v>
      </c>
      <c r="H48" s="32"/>
      <c r="I48" s="13">
        <v>63129.11</v>
      </c>
      <c r="J48" s="72"/>
      <c r="K48" s="131"/>
      <c r="L48" s="72">
        <v>63129.11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73372.874822267506</v>
      </c>
      <c r="T48" s="2">
        <f t="shared" si="1"/>
        <v>73372.874822267506</v>
      </c>
    </row>
    <row r="49" spans="1:20" s="2" customFormat="1" ht="45" x14ac:dyDescent="0.25">
      <c r="A49" s="10" t="s">
        <v>66</v>
      </c>
      <c r="B49" s="11" t="s">
        <v>4132</v>
      </c>
      <c r="C49" s="182" t="s">
        <v>3967</v>
      </c>
      <c r="D49" s="182"/>
      <c r="E49" s="182"/>
      <c r="F49" s="10" t="s">
        <v>165</v>
      </c>
      <c r="G49" s="32">
        <v>66.3</v>
      </c>
      <c r="H49" s="32"/>
      <c r="I49" s="13">
        <v>5356.89</v>
      </c>
      <c r="J49" s="72"/>
      <c r="K49" s="131"/>
      <c r="L49" s="72">
        <v>5356.89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6226.1359206023399</v>
      </c>
      <c r="T49" s="2">
        <f t="shared" si="1"/>
        <v>6226.1359206023399</v>
      </c>
    </row>
    <row r="50" spans="1:20" s="2" customFormat="1" ht="15" x14ac:dyDescent="0.25">
      <c r="A50" s="10" t="s">
        <v>837</v>
      </c>
      <c r="B50" s="11" t="s">
        <v>4009</v>
      </c>
      <c r="C50" s="182" t="s">
        <v>4010</v>
      </c>
      <c r="D50" s="182"/>
      <c r="E50" s="182"/>
      <c r="F50" s="10" t="s">
        <v>3928</v>
      </c>
      <c r="G50" s="31">
        <v>0.15</v>
      </c>
      <c r="H50" s="31"/>
      <c r="I50" s="13">
        <v>3167.93</v>
      </c>
      <c r="J50" s="72"/>
      <c r="K50" s="131"/>
      <c r="L50" s="72">
        <v>223.27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3681.9801726288501</v>
      </c>
      <c r="T50" s="2">
        <f t="shared" si="1"/>
        <v>259.49933020705799</v>
      </c>
    </row>
    <row r="51" spans="1:20" s="2" customFormat="1" ht="15" x14ac:dyDescent="0.25">
      <c r="A51" s="14"/>
      <c r="B51" s="15"/>
      <c r="C51" s="15"/>
      <c r="D51" s="15"/>
      <c r="E51" s="16" t="s">
        <v>18</v>
      </c>
      <c r="F51" s="16"/>
      <c r="G51" s="17"/>
      <c r="H51" s="17"/>
      <c r="I51" s="18">
        <v>7433.41</v>
      </c>
      <c r="J51" s="114"/>
      <c r="K51" s="138"/>
      <c r="L51" s="151"/>
      <c r="M51" s="19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8639.6063786198101</v>
      </c>
      <c r="T51" s="2">
        <f t="shared" si="1"/>
        <v>0</v>
      </c>
    </row>
    <row r="52" spans="1:20" s="2" customFormat="1" ht="22.5" x14ac:dyDescent="0.25">
      <c r="A52" s="20"/>
      <c r="B52" s="21" t="s">
        <v>871</v>
      </c>
      <c r="C52" s="183" t="s">
        <v>872</v>
      </c>
      <c r="D52" s="183"/>
      <c r="E52" s="183"/>
      <c r="F52" s="22" t="s">
        <v>216</v>
      </c>
      <c r="G52" s="17" t="s">
        <v>6522</v>
      </c>
      <c r="H52" s="17"/>
      <c r="I52" s="23">
        <v>23.45</v>
      </c>
      <c r="J52" s="109"/>
      <c r="K52" s="132"/>
      <c r="L52" s="147">
        <v>23.45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27.255158746609499</v>
      </c>
      <c r="T52" s="2">
        <f t="shared" si="1"/>
        <v>27.255158746609499</v>
      </c>
    </row>
    <row r="53" spans="1:20" s="2" customFormat="1" ht="22.5" x14ac:dyDescent="0.25">
      <c r="A53" s="20"/>
      <c r="B53" s="21" t="s">
        <v>4012</v>
      </c>
      <c r="C53" s="183" t="s">
        <v>4013</v>
      </c>
      <c r="D53" s="183"/>
      <c r="E53" s="183"/>
      <c r="F53" s="22" t="s">
        <v>216</v>
      </c>
      <c r="G53" s="17" t="s">
        <v>6522</v>
      </c>
      <c r="H53" s="17"/>
      <c r="I53" s="23">
        <v>0.61</v>
      </c>
      <c r="J53" s="109"/>
      <c r="K53" s="132"/>
      <c r="L53" s="147">
        <v>0.61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0.70898280748109999</v>
      </c>
      <c r="T53" s="2">
        <f t="shared" si="1"/>
        <v>0.70898280748109999</v>
      </c>
    </row>
    <row r="54" spans="1:20" s="2" customFormat="1" ht="22.5" x14ac:dyDescent="0.25">
      <c r="A54" s="20"/>
      <c r="B54" s="21" t="s">
        <v>28</v>
      </c>
      <c r="C54" s="183" t="s">
        <v>29</v>
      </c>
      <c r="D54" s="183"/>
      <c r="E54" s="183"/>
      <c r="F54" s="22" t="s">
        <v>30</v>
      </c>
      <c r="G54" s="17" t="s">
        <v>6523</v>
      </c>
      <c r="H54" s="17"/>
      <c r="I54" s="23">
        <v>1.72</v>
      </c>
      <c r="J54" s="109"/>
      <c r="K54" s="132"/>
      <c r="L54" s="147">
        <v>1.72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1.9990990637171999</v>
      </c>
      <c r="T54" s="2">
        <f t="shared" si="1"/>
        <v>1.9990990637171999</v>
      </c>
    </row>
    <row r="55" spans="1:20" s="2" customFormat="1" ht="45" x14ac:dyDescent="0.25">
      <c r="A55" s="10" t="s">
        <v>840</v>
      </c>
      <c r="B55" s="11" t="s">
        <v>4135</v>
      </c>
      <c r="C55" s="182" t="s">
        <v>4016</v>
      </c>
      <c r="D55" s="182"/>
      <c r="E55" s="182"/>
      <c r="F55" s="10" t="s">
        <v>165</v>
      </c>
      <c r="G55" s="31">
        <v>15.45</v>
      </c>
      <c r="H55" s="31"/>
      <c r="I55" s="13">
        <v>812.15</v>
      </c>
      <c r="J55" s="72"/>
      <c r="K55" s="131"/>
      <c r="L55" s="72">
        <v>812.15</v>
      </c>
      <c r="M55" s="13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943.93506081274597</v>
      </c>
      <c r="T55" s="2">
        <f t="shared" si="1"/>
        <v>943.93506081274597</v>
      </c>
    </row>
    <row r="56" spans="1:20" s="2" customFormat="1" ht="15" x14ac:dyDescent="0.25">
      <c r="A56" s="10" t="s">
        <v>86</v>
      </c>
      <c r="B56" s="11" t="s">
        <v>3918</v>
      </c>
      <c r="C56" s="182" t="s">
        <v>3919</v>
      </c>
      <c r="D56" s="182"/>
      <c r="E56" s="182"/>
      <c r="F56" s="10" t="s">
        <v>3920</v>
      </c>
      <c r="G56" s="31">
        <v>1.52</v>
      </c>
      <c r="H56" s="31"/>
      <c r="I56" s="13">
        <v>17626.41</v>
      </c>
      <c r="J56" s="72"/>
      <c r="K56" s="131"/>
      <c r="L56" s="72">
        <v>1506.53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20486.592864939201</v>
      </c>
      <c r="T56" s="2">
        <f t="shared" si="1"/>
        <v>1750.9899491057399</v>
      </c>
    </row>
    <row r="57" spans="1:20" s="2" customFormat="1" ht="15" x14ac:dyDescent="0.25">
      <c r="A57" s="14"/>
      <c r="B57" s="15"/>
      <c r="C57" s="15"/>
      <c r="D57" s="15"/>
      <c r="E57" s="16" t="s">
        <v>18</v>
      </c>
      <c r="F57" s="16"/>
      <c r="G57" s="17"/>
      <c r="H57" s="17"/>
      <c r="I57" s="18">
        <v>41422.58</v>
      </c>
      <c r="J57" s="114"/>
      <c r="K57" s="138"/>
      <c r="L57" s="151"/>
      <c r="M57" s="19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48144.0935434598</v>
      </c>
      <c r="T57" s="2">
        <f t="shared" si="1"/>
        <v>0</v>
      </c>
    </row>
    <row r="58" spans="1:20" s="2" customFormat="1" ht="22.5" x14ac:dyDescent="0.25">
      <c r="A58" s="20"/>
      <c r="B58" s="21" t="s">
        <v>3921</v>
      </c>
      <c r="C58" s="183" t="s">
        <v>3922</v>
      </c>
      <c r="D58" s="183"/>
      <c r="E58" s="183"/>
      <c r="F58" s="22" t="s">
        <v>71</v>
      </c>
      <c r="G58" s="17" t="s">
        <v>6524</v>
      </c>
      <c r="H58" s="17"/>
      <c r="I58" s="23">
        <v>9.1999999999999993</v>
      </c>
      <c r="J58" s="109"/>
      <c r="K58" s="132"/>
      <c r="L58" s="147">
        <v>9.1999999999999993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10.692855457092</v>
      </c>
      <c r="T58" s="2">
        <f t="shared" si="1"/>
        <v>10.692855457092</v>
      </c>
    </row>
    <row r="59" spans="1:20" s="2" customFormat="1" ht="22.5" x14ac:dyDescent="0.25">
      <c r="A59" s="20"/>
      <c r="B59" s="21" t="s">
        <v>911</v>
      </c>
      <c r="C59" s="183" t="s">
        <v>912</v>
      </c>
      <c r="D59" s="183"/>
      <c r="E59" s="183"/>
      <c r="F59" s="22" t="s">
        <v>21</v>
      </c>
      <c r="G59" s="17" t="s">
        <v>6525</v>
      </c>
      <c r="H59" s="17"/>
      <c r="I59" s="23">
        <v>0.51</v>
      </c>
      <c r="J59" s="109"/>
      <c r="K59" s="132"/>
      <c r="L59" s="147">
        <v>0.51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0.59275611773009995</v>
      </c>
      <c r="T59" s="2">
        <f t="shared" si="1"/>
        <v>0.59275611773009995</v>
      </c>
    </row>
    <row r="60" spans="1:20" s="2" customFormat="1" ht="22.5" x14ac:dyDescent="0.25">
      <c r="A60" s="20"/>
      <c r="B60" s="21" t="s">
        <v>916</v>
      </c>
      <c r="C60" s="183" t="s">
        <v>917</v>
      </c>
      <c r="D60" s="183"/>
      <c r="E60" s="183"/>
      <c r="F60" s="22" t="s">
        <v>21</v>
      </c>
      <c r="G60" s="17" t="s">
        <v>6526</v>
      </c>
      <c r="H60" s="17"/>
      <c r="I60" s="23">
        <v>1.8</v>
      </c>
      <c r="J60" s="109"/>
      <c r="K60" s="132"/>
      <c r="L60" s="147">
        <v>1.8</v>
      </c>
      <c r="M60" s="24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2.0920804155180002</v>
      </c>
      <c r="T60" s="2">
        <f t="shared" si="1"/>
        <v>2.0920804155180002</v>
      </c>
    </row>
    <row r="61" spans="1:20" s="2" customFormat="1" ht="22.5" x14ac:dyDescent="0.25">
      <c r="A61" s="20"/>
      <c r="B61" s="21" t="s">
        <v>3926</v>
      </c>
      <c r="C61" s="183" t="s">
        <v>3927</v>
      </c>
      <c r="D61" s="183"/>
      <c r="E61" s="183"/>
      <c r="F61" s="22" t="s">
        <v>3928</v>
      </c>
      <c r="G61" s="17" t="s">
        <v>6527</v>
      </c>
      <c r="H61" s="17"/>
      <c r="I61" s="23">
        <v>16.25</v>
      </c>
      <c r="J61" s="109"/>
      <c r="K61" s="132"/>
      <c r="L61" s="147">
        <v>16.25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18.8868370845375</v>
      </c>
      <c r="T61" s="2">
        <f t="shared" si="1"/>
        <v>18.8868370845375</v>
      </c>
    </row>
    <row r="62" spans="1:20" s="2" customFormat="1" ht="22.5" x14ac:dyDescent="0.25">
      <c r="A62" s="20"/>
      <c r="B62" s="21" t="s">
        <v>918</v>
      </c>
      <c r="C62" s="183" t="s">
        <v>919</v>
      </c>
      <c r="D62" s="183"/>
      <c r="E62" s="183"/>
      <c r="F62" s="22" t="s">
        <v>21</v>
      </c>
      <c r="G62" s="17" t="s">
        <v>6528</v>
      </c>
      <c r="H62" s="17"/>
      <c r="I62" s="23">
        <v>30.16</v>
      </c>
      <c r="J62" s="109"/>
      <c r="K62" s="132"/>
      <c r="L62" s="147">
        <v>30.16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35.053969628901598</v>
      </c>
      <c r="T62" s="2">
        <f t="shared" si="1"/>
        <v>35.053969628901598</v>
      </c>
    </row>
    <row r="63" spans="1:20" s="2" customFormat="1" ht="22.5" x14ac:dyDescent="0.25">
      <c r="A63" s="20"/>
      <c r="B63" s="21" t="s">
        <v>922</v>
      </c>
      <c r="C63" s="183" t="s">
        <v>923</v>
      </c>
      <c r="D63" s="183"/>
      <c r="E63" s="183"/>
      <c r="F63" s="22" t="s">
        <v>216</v>
      </c>
      <c r="G63" s="17" t="s">
        <v>6529</v>
      </c>
      <c r="H63" s="17"/>
      <c r="I63" s="23">
        <v>90.57</v>
      </c>
      <c r="J63" s="109"/>
      <c r="K63" s="132"/>
      <c r="L63" s="147">
        <v>90.57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105.266512907481</v>
      </c>
      <c r="T63" s="2">
        <f t="shared" si="1"/>
        <v>105.266512907481</v>
      </c>
    </row>
    <row r="64" spans="1:20" s="2" customFormat="1" ht="22.5" x14ac:dyDescent="0.25">
      <c r="A64" s="20"/>
      <c r="B64" s="21" t="s">
        <v>3932</v>
      </c>
      <c r="C64" s="183" t="s">
        <v>3933</v>
      </c>
      <c r="D64" s="183"/>
      <c r="E64" s="183"/>
      <c r="F64" s="22" t="s">
        <v>21</v>
      </c>
      <c r="G64" s="17" t="s">
        <v>6530</v>
      </c>
      <c r="H64" s="17"/>
      <c r="I64" s="23">
        <v>9.6</v>
      </c>
      <c r="J64" s="109"/>
      <c r="K64" s="132"/>
      <c r="L64" s="147">
        <v>9.6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11.157762216096</v>
      </c>
      <c r="T64" s="2">
        <f t="shared" si="1"/>
        <v>11.157762216096</v>
      </c>
    </row>
    <row r="65" spans="1:20" s="2" customFormat="1" ht="22.5" x14ac:dyDescent="0.25">
      <c r="A65" s="20"/>
      <c r="B65" s="21" t="s">
        <v>932</v>
      </c>
      <c r="C65" s="183" t="s">
        <v>933</v>
      </c>
      <c r="D65" s="183"/>
      <c r="E65" s="183"/>
      <c r="F65" s="22" t="s">
        <v>21</v>
      </c>
      <c r="G65" s="17" t="s">
        <v>6527</v>
      </c>
      <c r="H65" s="17"/>
      <c r="I65" s="23">
        <v>6.27</v>
      </c>
      <c r="J65" s="109"/>
      <c r="K65" s="132"/>
      <c r="L65" s="147">
        <v>6.27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7.2874134473877001</v>
      </c>
      <c r="T65" s="2">
        <f t="shared" si="1"/>
        <v>7.2874134473877001</v>
      </c>
    </row>
    <row r="66" spans="1:20" s="2" customFormat="1" ht="22.5" x14ac:dyDescent="0.25">
      <c r="A66" s="20"/>
      <c r="B66" s="21" t="s">
        <v>28</v>
      </c>
      <c r="C66" s="183" t="s">
        <v>29</v>
      </c>
      <c r="D66" s="183"/>
      <c r="E66" s="183"/>
      <c r="F66" s="22" t="s">
        <v>30</v>
      </c>
      <c r="G66" s="17" t="s">
        <v>6531</v>
      </c>
      <c r="H66" s="17"/>
      <c r="I66" s="23">
        <v>9.61</v>
      </c>
      <c r="J66" s="109"/>
      <c r="K66" s="132"/>
      <c r="L66" s="147">
        <v>9.61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11.1693848850711</v>
      </c>
      <c r="T66" s="2">
        <f t="shared" si="1"/>
        <v>11.1693848850711</v>
      </c>
    </row>
    <row r="67" spans="1:20" s="2" customFormat="1" ht="15" x14ac:dyDescent="0.25">
      <c r="A67" s="10" t="s">
        <v>859</v>
      </c>
      <c r="B67" s="11" t="s">
        <v>4145</v>
      </c>
      <c r="C67" s="182" t="s">
        <v>4146</v>
      </c>
      <c r="D67" s="182"/>
      <c r="E67" s="182"/>
      <c r="F67" s="10" t="s">
        <v>3920</v>
      </c>
      <c r="G67" s="31">
        <v>0.12</v>
      </c>
      <c r="H67" s="31"/>
      <c r="I67" s="13">
        <v>2813.97</v>
      </c>
      <c r="J67" s="72"/>
      <c r="K67" s="131"/>
      <c r="L67" s="72">
        <v>168.16</v>
      </c>
      <c r="M67" s="13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2" si="2">I67*N67*O67*P67*Q67*R67</f>
        <v>3270.58418158621</v>
      </c>
      <c r="T67" s="2">
        <f t="shared" ref="T67:T112" si="3">L67*N67*O67*P67*Q67*R67</f>
        <v>195.44680148528201</v>
      </c>
    </row>
    <row r="68" spans="1:20" s="2" customFormat="1" ht="15" x14ac:dyDescent="0.25">
      <c r="A68" s="14"/>
      <c r="B68" s="15"/>
      <c r="C68" s="15"/>
      <c r="D68" s="15"/>
      <c r="E68" s="16" t="s">
        <v>18</v>
      </c>
      <c r="F68" s="16"/>
      <c r="G68" s="17"/>
      <c r="H68" s="17"/>
      <c r="I68" s="18">
        <v>6692.68</v>
      </c>
      <c r="J68" s="114"/>
      <c r="K68" s="138"/>
      <c r="L68" s="151"/>
      <c r="M68" s="19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7778.6804196272296</v>
      </c>
      <c r="T68" s="2">
        <f t="shared" si="3"/>
        <v>0</v>
      </c>
    </row>
    <row r="69" spans="1:20" s="2" customFormat="1" ht="22.5" x14ac:dyDescent="0.25">
      <c r="A69" s="20"/>
      <c r="B69" s="21" t="s">
        <v>3921</v>
      </c>
      <c r="C69" s="183" t="s">
        <v>3922</v>
      </c>
      <c r="D69" s="183"/>
      <c r="E69" s="183"/>
      <c r="F69" s="22" t="s">
        <v>71</v>
      </c>
      <c r="G69" s="17" t="s">
        <v>5069</v>
      </c>
      <c r="H69" s="17"/>
      <c r="I69" s="23">
        <v>1.45</v>
      </c>
      <c r="J69" s="109"/>
      <c r="K69" s="132"/>
      <c r="L69" s="147">
        <v>1.45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1.6852870013895001</v>
      </c>
      <c r="T69" s="2">
        <f t="shared" si="3"/>
        <v>1.6852870013895001</v>
      </c>
    </row>
    <row r="70" spans="1:20" s="2" customFormat="1" ht="22.5" x14ac:dyDescent="0.25">
      <c r="A70" s="20"/>
      <c r="B70" s="21" t="s">
        <v>911</v>
      </c>
      <c r="C70" s="183" t="s">
        <v>912</v>
      </c>
      <c r="D70" s="183"/>
      <c r="E70" s="183"/>
      <c r="F70" s="22" t="s">
        <v>21</v>
      </c>
      <c r="G70" s="17" t="s">
        <v>5070</v>
      </c>
      <c r="H70" s="17"/>
      <c r="I70" s="23">
        <v>0.1</v>
      </c>
      <c r="J70" s="109"/>
      <c r="K70" s="132"/>
      <c r="L70" s="147">
        <v>0.1</v>
      </c>
      <c r="M70" s="24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0.11622668975100001</v>
      </c>
      <c r="T70" s="2">
        <f t="shared" si="3"/>
        <v>0.11622668975100001</v>
      </c>
    </row>
    <row r="71" spans="1:20" s="2" customFormat="1" ht="22.5" x14ac:dyDescent="0.25">
      <c r="A71" s="20"/>
      <c r="B71" s="21" t="s">
        <v>23</v>
      </c>
      <c r="C71" s="183" t="s">
        <v>24</v>
      </c>
      <c r="D71" s="183"/>
      <c r="E71" s="183"/>
      <c r="F71" s="22" t="s">
        <v>21</v>
      </c>
      <c r="G71" s="17" t="s">
        <v>5071</v>
      </c>
      <c r="H71" s="17"/>
      <c r="I71" s="23">
        <v>2.33</v>
      </c>
      <c r="J71" s="109"/>
      <c r="K71" s="132"/>
      <c r="L71" s="147">
        <v>2.33</v>
      </c>
      <c r="M71" s="24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2.7080818711983001</v>
      </c>
      <c r="T71" s="2">
        <f t="shared" si="3"/>
        <v>2.7080818711983001</v>
      </c>
    </row>
    <row r="72" spans="1:20" s="2" customFormat="1" ht="22.5" x14ac:dyDescent="0.25">
      <c r="A72" s="20"/>
      <c r="B72" s="21" t="s">
        <v>916</v>
      </c>
      <c r="C72" s="183" t="s">
        <v>917</v>
      </c>
      <c r="D72" s="183"/>
      <c r="E72" s="183"/>
      <c r="F72" s="22" t="s">
        <v>21</v>
      </c>
      <c r="G72" s="17" t="s">
        <v>507</v>
      </c>
      <c r="H72" s="17"/>
      <c r="I72" s="23">
        <v>0.28000000000000003</v>
      </c>
      <c r="J72" s="109"/>
      <c r="K72" s="132"/>
      <c r="L72" s="147">
        <v>0.28000000000000003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22.5" x14ac:dyDescent="0.25">
      <c r="A73" s="20"/>
      <c r="B73" s="21" t="s">
        <v>3926</v>
      </c>
      <c r="C73" s="183" t="s">
        <v>3927</v>
      </c>
      <c r="D73" s="183"/>
      <c r="E73" s="183"/>
      <c r="F73" s="22" t="s">
        <v>3928</v>
      </c>
      <c r="G73" s="17" t="s">
        <v>5072</v>
      </c>
      <c r="H73" s="17"/>
      <c r="I73" s="23">
        <v>1.28</v>
      </c>
      <c r="J73" s="109"/>
      <c r="K73" s="132"/>
      <c r="L73" s="147">
        <v>1.28</v>
      </c>
      <c r="M73" s="24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1.4877016288128</v>
      </c>
      <c r="T73" s="2">
        <f t="shared" si="3"/>
        <v>1.4877016288128</v>
      </c>
    </row>
    <row r="74" spans="1:20" s="2" customFormat="1" ht="22.5" x14ac:dyDescent="0.25">
      <c r="A74" s="20"/>
      <c r="B74" s="21" t="s">
        <v>918</v>
      </c>
      <c r="C74" s="183" t="s">
        <v>919</v>
      </c>
      <c r="D74" s="183"/>
      <c r="E74" s="183"/>
      <c r="F74" s="22" t="s">
        <v>21</v>
      </c>
      <c r="G74" s="17" t="s">
        <v>5073</v>
      </c>
      <c r="H74" s="17"/>
      <c r="I74" s="23">
        <v>4.76</v>
      </c>
      <c r="J74" s="109"/>
      <c r="K74" s="132"/>
      <c r="L74" s="147">
        <v>4.76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5.5323904321475998</v>
      </c>
      <c r="T74" s="2">
        <f t="shared" si="3"/>
        <v>5.5323904321475998</v>
      </c>
    </row>
    <row r="75" spans="1:20" s="2" customFormat="1" ht="22.5" x14ac:dyDescent="0.25">
      <c r="A75" s="20"/>
      <c r="B75" s="21" t="s">
        <v>922</v>
      </c>
      <c r="C75" s="183" t="s">
        <v>923</v>
      </c>
      <c r="D75" s="183"/>
      <c r="E75" s="183"/>
      <c r="F75" s="22" t="s">
        <v>216</v>
      </c>
      <c r="G75" s="17" t="s">
        <v>5074</v>
      </c>
      <c r="H75" s="17"/>
      <c r="I75" s="23">
        <v>7.15</v>
      </c>
      <c r="J75" s="109"/>
      <c r="K75" s="132"/>
      <c r="L75" s="147">
        <v>7.15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8.3102083171964996</v>
      </c>
      <c r="T75" s="2">
        <f t="shared" si="3"/>
        <v>8.3102083171964996</v>
      </c>
    </row>
    <row r="76" spans="1:20" s="2" customFormat="1" ht="22.5" x14ac:dyDescent="0.25">
      <c r="A76" s="20"/>
      <c r="B76" s="21" t="s">
        <v>932</v>
      </c>
      <c r="C76" s="183" t="s">
        <v>933</v>
      </c>
      <c r="D76" s="183"/>
      <c r="E76" s="183"/>
      <c r="F76" s="22" t="s">
        <v>21</v>
      </c>
      <c r="G76" s="17" t="s">
        <v>5072</v>
      </c>
      <c r="H76" s="17"/>
      <c r="I76" s="23">
        <v>0.49</v>
      </c>
      <c r="J76" s="109"/>
      <c r="K76" s="132"/>
      <c r="L76" s="147">
        <v>0.49</v>
      </c>
      <c r="M76" s="24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0.56951077977989994</v>
      </c>
      <c r="T76" s="2">
        <f t="shared" si="3"/>
        <v>0.56951077977989994</v>
      </c>
    </row>
    <row r="77" spans="1:20" s="2" customFormat="1" ht="22.5" x14ac:dyDescent="0.25">
      <c r="A77" s="20"/>
      <c r="B77" s="21" t="s">
        <v>28</v>
      </c>
      <c r="C77" s="183" t="s">
        <v>29</v>
      </c>
      <c r="D77" s="183"/>
      <c r="E77" s="183"/>
      <c r="F77" s="22" t="s">
        <v>30</v>
      </c>
      <c r="G77" s="17" t="s">
        <v>5075</v>
      </c>
      <c r="H77" s="17"/>
      <c r="I77" s="23">
        <v>1.57</v>
      </c>
      <c r="J77" s="109"/>
      <c r="K77" s="132"/>
      <c r="L77" s="147">
        <v>1.57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1.8247590290907001</v>
      </c>
      <c r="T77" s="2">
        <f t="shared" si="3"/>
        <v>1.8247590290907001</v>
      </c>
    </row>
    <row r="78" spans="1:20" s="2" customFormat="1" ht="15" x14ac:dyDescent="0.25">
      <c r="A78" s="10" t="s">
        <v>862</v>
      </c>
      <c r="B78" s="11" t="s">
        <v>4234</v>
      </c>
      <c r="C78" s="182" t="s">
        <v>4235</v>
      </c>
      <c r="D78" s="182"/>
      <c r="E78" s="182"/>
      <c r="F78" s="10" t="s">
        <v>3920</v>
      </c>
      <c r="G78" s="32">
        <v>0.2</v>
      </c>
      <c r="H78" s="32"/>
      <c r="I78" s="13">
        <v>5398.3</v>
      </c>
      <c r="J78" s="72"/>
      <c r="K78" s="131"/>
      <c r="L78" s="72">
        <v>459.36</v>
      </c>
      <c r="M78" s="13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6274.2653928282298</v>
      </c>
      <c r="T78" s="2">
        <f t="shared" si="3"/>
        <v>533.89892204019304</v>
      </c>
    </row>
    <row r="79" spans="1:20" s="2" customFormat="1" ht="15" x14ac:dyDescent="0.25">
      <c r="A79" s="14"/>
      <c r="B79" s="15"/>
      <c r="C79" s="15"/>
      <c r="D79" s="15"/>
      <c r="E79" s="16" t="s">
        <v>18</v>
      </c>
      <c r="F79" s="16"/>
      <c r="G79" s="17"/>
      <c r="H79" s="17"/>
      <c r="I79" s="18">
        <v>12628.72</v>
      </c>
      <c r="J79" s="114"/>
      <c r="K79" s="138"/>
      <c r="L79" s="151"/>
      <c r="M79" s="19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14677.943213922499</v>
      </c>
      <c r="T79" s="2">
        <f t="shared" si="3"/>
        <v>0</v>
      </c>
    </row>
    <row r="80" spans="1:20" s="2" customFormat="1" ht="22.5" x14ac:dyDescent="0.25">
      <c r="A80" s="20"/>
      <c r="B80" s="21" t="s">
        <v>3921</v>
      </c>
      <c r="C80" s="183" t="s">
        <v>3922</v>
      </c>
      <c r="D80" s="183"/>
      <c r="E80" s="183"/>
      <c r="F80" s="22" t="s">
        <v>71</v>
      </c>
      <c r="G80" s="17" t="s">
        <v>4236</v>
      </c>
      <c r="H80" s="17"/>
      <c r="I80" s="23">
        <v>3.63</v>
      </c>
      <c r="J80" s="109"/>
      <c r="K80" s="132"/>
      <c r="L80" s="147">
        <v>3.63</v>
      </c>
      <c r="M80" s="24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4.2190288379613001</v>
      </c>
      <c r="T80" s="2">
        <f t="shared" si="3"/>
        <v>4.2190288379613001</v>
      </c>
    </row>
    <row r="81" spans="1:20" s="2" customFormat="1" ht="22.5" x14ac:dyDescent="0.25">
      <c r="A81" s="20"/>
      <c r="B81" s="21" t="s">
        <v>911</v>
      </c>
      <c r="C81" s="183" t="s">
        <v>912</v>
      </c>
      <c r="D81" s="183"/>
      <c r="E81" s="183"/>
      <c r="F81" s="22" t="s">
        <v>21</v>
      </c>
      <c r="G81" s="17" t="s">
        <v>4237</v>
      </c>
      <c r="H81" s="17"/>
      <c r="I81" s="23">
        <v>0.2</v>
      </c>
      <c r="J81" s="109"/>
      <c r="K81" s="132"/>
      <c r="L81" s="147">
        <v>0.2</v>
      </c>
      <c r="M81" s="24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0.23245337950200001</v>
      </c>
      <c r="T81" s="2">
        <f t="shared" si="3"/>
        <v>0.23245337950200001</v>
      </c>
    </row>
    <row r="82" spans="1:20" s="2" customFormat="1" ht="22.5" x14ac:dyDescent="0.25">
      <c r="A82" s="20"/>
      <c r="B82" s="21" t="s">
        <v>23</v>
      </c>
      <c r="C82" s="183" t="s">
        <v>24</v>
      </c>
      <c r="D82" s="183"/>
      <c r="E82" s="183"/>
      <c r="F82" s="22" t="s">
        <v>21</v>
      </c>
      <c r="G82" s="17" t="s">
        <v>4238</v>
      </c>
      <c r="H82" s="17"/>
      <c r="I82" s="23">
        <v>17.32</v>
      </c>
      <c r="J82" s="109"/>
      <c r="K82" s="132"/>
      <c r="L82" s="147">
        <v>17.32</v>
      </c>
      <c r="M82" s="24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20.1304626648732</v>
      </c>
      <c r="T82" s="2">
        <f t="shared" si="3"/>
        <v>20.1304626648732</v>
      </c>
    </row>
    <row r="83" spans="1:20" s="2" customFormat="1" ht="22.5" x14ac:dyDescent="0.25">
      <c r="A83" s="20"/>
      <c r="B83" s="21" t="s">
        <v>916</v>
      </c>
      <c r="C83" s="183" t="s">
        <v>917</v>
      </c>
      <c r="D83" s="183"/>
      <c r="E83" s="183"/>
      <c r="F83" s="22" t="s">
        <v>21</v>
      </c>
      <c r="G83" s="17" t="s">
        <v>4163</v>
      </c>
      <c r="H83" s="17"/>
      <c r="I83" s="23">
        <v>0.71</v>
      </c>
      <c r="J83" s="109"/>
      <c r="K83" s="132"/>
      <c r="L83" s="147">
        <v>0.71</v>
      </c>
      <c r="M83" s="24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0.82520949723210002</v>
      </c>
      <c r="T83" s="2">
        <f t="shared" si="3"/>
        <v>0.82520949723210002</v>
      </c>
    </row>
    <row r="84" spans="1:20" s="2" customFormat="1" ht="22.5" x14ac:dyDescent="0.25">
      <c r="A84" s="20"/>
      <c r="B84" s="21" t="s">
        <v>3926</v>
      </c>
      <c r="C84" s="183" t="s">
        <v>3927</v>
      </c>
      <c r="D84" s="183"/>
      <c r="E84" s="183"/>
      <c r="F84" s="22" t="s">
        <v>3928</v>
      </c>
      <c r="G84" s="17" t="s">
        <v>4239</v>
      </c>
      <c r="H84" s="17"/>
      <c r="I84" s="23">
        <v>3.21</v>
      </c>
      <c r="J84" s="109"/>
      <c r="K84" s="132"/>
      <c r="L84" s="147">
        <v>3.21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3.7308767410071</v>
      </c>
      <c r="T84" s="2">
        <f t="shared" si="3"/>
        <v>3.7308767410071</v>
      </c>
    </row>
    <row r="85" spans="1:20" s="2" customFormat="1" ht="22.5" x14ac:dyDescent="0.25">
      <c r="A85" s="20"/>
      <c r="B85" s="21" t="s">
        <v>918</v>
      </c>
      <c r="C85" s="183" t="s">
        <v>919</v>
      </c>
      <c r="D85" s="183"/>
      <c r="E85" s="183"/>
      <c r="F85" s="22" t="s">
        <v>21</v>
      </c>
      <c r="G85" s="17" t="s">
        <v>4240</v>
      </c>
      <c r="H85" s="17"/>
      <c r="I85" s="23">
        <v>11.91</v>
      </c>
      <c r="J85" s="109"/>
      <c r="K85" s="132"/>
      <c r="L85" s="147">
        <v>11.91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13.8425987493441</v>
      </c>
      <c r="T85" s="2">
        <f t="shared" si="3"/>
        <v>13.8425987493441</v>
      </c>
    </row>
    <row r="86" spans="1:20" s="2" customFormat="1" ht="22.5" x14ac:dyDescent="0.25">
      <c r="A86" s="20"/>
      <c r="B86" s="21" t="s">
        <v>922</v>
      </c>
      <c r="C86" s="183" t="s">
        <v>923</v>
      </c>
      <c r="D86" s="183"/>
      <c r="E86" s="183"/>
      <c r="F86" s="22" t="s">
        <v>216</v>
      </c>
      <c r="G86" s="17" t="s">
        <v>4167</v>
      </c>
      <c r="H86" s="17"/>
      <c r="I86" s="23">
        <v>11.92</v>
      </c>
      <c r="J86" s="109"/>
      <c r="K86" s="132"/>
      <c r="L86" s="147">
        <v>11.92</v>
      </c>
      <c r="M86" s="24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13.854221418319201</v>
      </c>
      <c r="T86" s="2">
        <f t="shared" si="3"/>
        <v>13.854221418319201</v>
      </c>
    </row>
    <row r="87" spans="1:20" s="2" customFormat="1" ht="22.5" x14ac:dyDescent="0.25">
      <c r="A87" s="20"/>
      <c r="B87" s="21" t="s">
        <v>932</v>
      </c>
      <c r="C87" s="183" t="s">
        <v>933</v>
      </c>
      <c r="D87" s="183"/>
      <c r="E87" s="183"/>
      <c r="F87" s="22" t="s">
        <v>21</v>
      </c>
      <c r="G87" s="17" t="s">
        <v>4239</v>
      </c>
      <c r="H87" s="17"/>
      <c r="I87" s="23">
        <v>1.24</v>
      </c>
      <c r="J87" s="109"/>
      <c r="K87" s="132"/>
      <c r="L87" s="147">
        <v>1.24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1.4412109529124</v>
      </c>
      <c r="T87" s="2">
        <f t="shared" si="3"/>
        <v>1.4412109529124</v>
      </c>
    </row>
    <row r="88" spans="1:20" s="2" customFormat="1" ht="22.5" x14ac:dyDescent="0.25">
      <c r="A88" s="20"/>
      <c r="B88" s="21" t="s">
        <v>28</v>
      </c>
      <c r="C88" s="183" t="s">
        <v>29</v>
      </c>
      <c r="D88" s="183"/>
      <c r="E88" s="183"/>
      <c r="F88" s="22" t="s">
        <v>30</v>
      </c>
      <c r="G88" s="17" t="s">
        <v>4241</v>
      </c>
      <c r="H88" s="17"/>
      <c r="I88" s="23">
        <v>2.92</v>
      </c>
      <c r="J88" s="109"/>
      <c r="K88" s="132"/>
      <c r="L88" s="147">
        <v>2.92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3.3938193407292001</v>
      </c>
      <c r="T88" s="2">
        <f t="shared" si="3"/>
        <v>3.3938193407292001</v>
      </c>
    </row>
    <row r="89" spans="1:20" s="2" customFormat="1" ht="15" x14ac:dyDescent="0.25">
      <c r="A89" s="10" t="s">
        <v>96</v>
      </c>
      <c r="B89" s="11" t="s">
        <v>3968</v>
      </c>
      <c r="C89" s="182" t="s">
        <v>3969</v>
      </c>
      <c r="D89" s="182"/>
      <c r="E89" s="182"/>
      <c r="F89" s="10" t="s">
        <v>3928</v>
      </c>
      <c r="G89" s="32">
        <v>3.1</v>
      </c>
      <c r="H89" s="32"/>
      <c r="I89" s="13">
        <v>30207.32</v>
      </c>
      <c r="J89" s="72"/>
      <c r="K89" s="131"/>
      <c r="L89" s="72">
        <v>142.02000000000001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35108.968098491801</v>
      </c>
      <c r="T89" s="2">
        <f t="shared" si="3"/>
        <v>165.06514478437001</v>
      </c>
    </row>
    <row r="90" spans="1:20" s="2" customFormat="1" ht="15" x14ac:dyDescent="0.25">
      <c r="A90" s="14"/>
      <c r="B90" s="15"/>
      <c r="C90" s="15"/>
      <c r="D90" s="15"/>
      <c r="E90" s="16" t="s">
        <v>18</v>
      </c>
      <c r="F90" s="16"/>
      <c r="G90" s="17"/>
      <c r="H90" s="17"/>
      <c r="I90" s="18">
        <v>70837.929999999993</v>
      </c>
      <c r="J90" s="114"/>
      <c r="K90" s="138"/>
      <c r="L90" s="151"/>
      <c r="M90" s="19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82332.581127130499</v>
      </c>
      <c r="T90" s="2">
        <f t="shared" si="3"/>
        <v>0</v>
      </c>
    </row>
    <row r="91" spans="1:20" s="2" customFormat="1" ht="22.5" x14ac:dyDescent="0.25">
      <c r="A91" s="25" t="s">
        <v>76</v>
      </c>
      <c r="B91" s="26" t="s">
        <v>3970</v>
      </c>
      <c r="C91" s="186" t="s">
        <v>3971</v>
      </c>
      <c r="D91" s="186"/>
      <c r="E91" s="186"/>
      <c r="F91" s="27" t="s">
        <v>79</v>
      </c>
      <c r="G91" s="28" t="s">
        <v>6532</v>
      </c>
      <c r="H91" s="28"/>
      <c r="I91" s="29">
        <v>0</v>
      </c>
      <c r="J91" s="110"/>
      <c r="K91" s="133"/>
      <c r="L91" s="148">
        <v>0</v>
      </c>
      <c r="M91" s="30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s="2" customFormat="1" ht="22.5" x14ac:dyDescent="0.25">
      <c r="A92" s="25" t="s">
        <v>76</v>
      </c>
      <c r="B92" s="26" t="s">
        <v>3973</v>
      </c>
      <c r="C92" s="186" t="s">
        <v>3974</v>
      </c>
      <c r="D92" s="186"/>
      <c r="E92" s="186"/>
      <c r="F92" s="27" t="s">
        <v>165</v>
      </c>
      <c r="G92" s="28" t="s">
        <v>6533</v>
      </c>
      <c r="H92" s="28"/>
      <c r="I92" s="29">
        <v>0</v>
      </c>
      <c r="J92" s="110"/>
      <c r="K92" s="133"/>
      <c r="L92" s="148">
        <v>0</v>
      </c>
      <c r="M92" s="30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s="2" customFormat="1" ht="22.5" x14ac:dyDescent="0.25">
      <c r="A93" s="20"/>
      <c r="B93" s="21" t="s">
        <v>28</v>
      </c>
      <c r="C93" s="183" t="s">
        <v>29</v>
      </c>
      <c r="D93" s="183"/>
      <c r="E93" s="183"/>
      <c r="F93" s="22" t="s">
        <v>30</v>
      </c>
      <c r="G93" s="17" t="s">
        <v>6534</v>
      </c>
      <c r="H93" s="17"/>
      <c r="I93" s="23">
        <v>16.399999999999999</v>
      </c>
      <c r="J93" s="109"/>
      <c r="K93" s="132"/>
      <c r="L93" s="147">
        <v>16.399999999999999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19.061177119164</v>
      </c>
      <c r="T93" s="2">
        <f t="shared" si="3"/>
        <v>19.061177119164</v>
      </c>
    </row>
    <row r="94" spans="1:20" s="2" customFormat="1" ht="45" x14ac:dyDescent="0.25">
      <c r="A94" s="10" t="s">
        <v>103</v>
      </c>
      <c r="B94" s="11" t="s">
        <v>4158</v>
      </c>
      <c r="C94" s="182" t="s">
        <v>3978</v>
      </c>
      <c r="D94" s="182"/>
      <c r="E94" s="182"/>
      <c r="F94" s="10" t="s">
        <v>165</v>
      </c>
      <c r="G94" s="31">
        <v>313.72000000000003</v>
      </c>
      <c r="H94" s="31"/>
      <c r="I94" s="13">
        <v>4183.8999999999996</v>
      </c>
      <c r="J94" s="72"/>
      <c r="K94" s="131"/>
      <c r="L94" s="72">
        <v>4183.8999999999996</v>
      </c>
      <c r="M94" s="13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4862.80847249209</v>
      </c>
      <c r="T94" s="2">
        <f t="shared" si="3"/>
        <v>4862.80847249209</v>
      </c>
    </row>
    <row r="95" spans="1:20" s="2" customFormat="1" ht="45" x14ac:dyDescent="0.25">
      <c r="A95" s="10" t="s">
        <v>106</v>
      </c>
      <c r="B95" s="11" t="s">
        <v>4159</v>
      </c>
      <c r="C95" s="182" t="s">
        <v>3980</v>
      </c>
      <c r="D95" s="182"/>
      <c r="E95" s="182"/>
      <c r="F95" s="10" t="s">
        <v>35</v>
      </c>
      <c r="G95" s="12">
        <v>350</v>
      </c>
      <c r="H95" s="12"/>
      <c r="I95" s="13">
        <v>4698.05</v>
      </c>
      <c r="J95" s="72"/>
      <c r="K95" s="131"/>
      <c r="L95" s="72">
        <v>4698.05</v>
      </c>
      <c r="M95" s="13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5460.3879978468503</v>
      </c>
      <c r="T95" s="2">
        <f t="shared" si="3"/>
        <v>5460.3879978468503</v>
      </c>
    </row>
    <row r="96" spans="1:20" s="2" customFormat="1" ht="45" x14ac:dyDescent="0.25">
      <c r="A96" s="10" t="s">
        <v>108</v>
      </c>
      <c r="B96" s="11" t="s">
        <v>4160</v>
      </c>
      <c r="C96" s="182" t="s">
        <v>3982</v>
      </c>
      <c r="D96" s="182"/>
      <c r="E96" s="182"/>
      <c r="F96" s="10" t="s">
        <v>35</v>
      </c>
      <c r="G96" s="12">
        <v>350</v>
      </c>
      <c r="H96" s="12"/>
      <c r="I96" s="13">
        <v>1606.43</v>
      </c>
      <c r="J96" s="72"/>
      <c r="K96" s="131"/>
      <c r="L96" s="72">
        <v>1606.43</v>
      </c>
      <c r="M96" s="13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1867.1004121669901</v>
      </c>
      <c r="T96" s="2">
        <f t="shared" si="3"/>
        <v>1867.1004121669901</v>
      </c>
    </row>
    <row r="97" spans="1:20" s="2" customFormat="1" ht="15" x14ac:dyDescent="0.25">
      <c r="A97" s="10" t="s">
        <v>110</v>
      </c>
      <c r="B97" s="11" t="s">
        <v>3983</v>
      </c>
      <c r="C97" s="182" t="s">
        <v>3984</v>
      </c>
      <c r="D97" s="182"/>
      <c r="E97" s="182"/>
      <c r="F97" s="10" t="s">
        <v>3928</v>
      </c>
      <c r="G97" s="31">
        <v>0.02</v>
      </c>
      <c r="H97" s="31"/>
      <c r="I97" s="13">
        <v>371.56</v>
      </c>
      <c r="J97" s="72"/>
      <c r="K97" s="131"/>
      <c r="L97" s="72">
        <v>36.340000000000003</v>
      </c>
      <c r="M97" s="13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431.85188843881599</v>
      </c>
      <c r="T97" s="2">
        <f t="shared" si="3"/>
        <v>42.236779055513402</v>
      </c>
    </row>
    <row r="98" spans="1:20" s="2" customFormat="1" ht="15" x14ac:dyDescent="0.25">
      <c r="A98" s="14"/>
      <c r="B98" s="15"/>
      <c r="C98" s="15"/>
      <c r="D98" s="15"/>
      <c r="E98" s="16" t="s">
        <v>18</v>
      </c>
      <c r="F98" s="16"/>
      <c r="G98" s="17"/>
      <c r="H98" s="17"/>
      <c r="I98" s="18">
        <v>815.97</v>
      </c>
      <c r="J98" s="114"/>
      <c r="K98" s="138"/>
      <c r="L98" s="151"/>
      <c r="M98" s="19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948.37492036123501</v>
      </c>
      <c r="T98" s="2">
        <f t="shared" si="3"/>
        <v>0</v>
      </c>
    </row>
    <row r="99" spans="1:20" s="2" customFormat="1" ht="22.5" x14ac:dyDescent="0.25">
      <c r="A99" s="20"/>
      <c r="B99" s="21" t="s">
        <v>19</v>
      </c>
      <c r="C99" s="183" t="s">
        <v>20</v>
      </c>
      <c r="D99" s="183"/>
      <c r="E99" s="183"/>
      <c r="F99" s="22" t="s">
        <v>21</v>
      </c>
      <c r="G99" s="17" t="s">
        <v>3985</v>
      </c>
      <c r="H99" s="17"/>
      <c r="I99" s="23">
        <v>0.24</v>
      </c>
      <c r="J99" s="109"/>
      <c r="K99" s="132"/>
      <c r="L99" s="147">
        <v>0.24</v>
      </c>
      <c r="M99" s="24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0.27894405540240003</v>
      </c>
      <c r="T99" s="2">
        <f t="shared" si="3"/>
        <v>0.27894405540240003</v>
      </c>
    </row>
    <row r="100" spans="1:20" s="2" customFormat="1" ht="22.5" x14ac:dyDescent="0.25">
      <c r="A100" s="20"/>
      <c r="B100" s="21" t="s">
        <v>25</v>
      </c>
      <c r="C100" s="183" t="s">
        <v>26</v>
      </c>
      <c r="D100" s="183"/>
      <c r="E100" s="183"/>
      <c r="F100" s="22" t="s">
        <v>21</v>
      </c>
      <c r="G100" s="17" t="s">
        <v>3986</v>
      </c>
      <c r="H100" s="17"/>
      <c r="I100" s="23">
        <v>0.35</v>
      </c>
      <c r="J100" s="109"/>
      <c r="K100" s="132"/>
      <c r="L100" s="147">
        <v>0.35</v>
      </c>
      <c r="M100" s="24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0.40679341412850001</v>
      </c>
      <c r="T100" s="2">
        <f t="shared" si="3"/>
        <v>0.40679341412850001</v>
      </c>
    </row>
    <row r="101" spans="1:20" s="2" customFormat="1" ht="22.5" x14ac:dyDescent="0.25">
      <c r="A101" s="20"/>
      <c r="B101" s="21" t="s">
        <v>3987</v>
      </c>
      <c r="C101" s="183" t="s">
        <v>3988</v>
      </c>
      <c r="D101" s="183"/>
      <c r="E101" s="183"/>
      <c r="F101" s="22" t="s">
        <v>21</v>
      </c>
      <c r="G101" s="17" t="s">
        <v>3989</v>
      </c>
      <c r="H101" s="17"/>
      <c r="I101" s="23">
        <v>0.24</v>
      </c>
      <c r="J101" s="109"/>
      <c r="K101" s="132"/>
      <c r="L101" s="147">
        <v>0.24</v>
      </c>
      <c r="M101" s="24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0.27894405540240003</v>
      </c>
      <c r="T101" s="2">
        <f t="shared" si="3"/>
        <v>0.27894405540240003</v>
      </c>
    </row>
    <row r="102" spans="1:20" s="2" customFormat="1" ht="22.5" x14ac:dyDescent="0.25">
      <c r="A102" s="20"/>
      <c r="B102" s="21" t="s">
        <v>871</v>
      </c>
      <c r="C102" s="183" t="s">
        <v>872</v>
      </c>
      <c r="D102" s="183"/>
      <c r="E102" s="183"/>
      <c r="F102" s="22" t="s">
        <v>216</v>
      </c>
      <c r="G102" s="17" t="s">
        <v>3990</v>
      </c>
      <c r="H102" s="17"/>
      <c r="I102" s="23">
        <v>1.26</v>
      </c>
      <c r="J102" s="109"/>
      <c r="K102" s="132"/>
      <c r="L102" s="147">
        <v>1.26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1.4644562908626</v>
      </c>
      <c r="T102" s="2">
        <f t="shared" si="3"/>
        <v>1.4644562908626</v>
      </c>
    </row>
    <row r="103" spans="1:20" s="2" customFormat="1" ht="22.5" x14ac:dyDescent="0.25">
      <c r="A103" s="20"/>
      <c r="B103" s="21" t="s">
        <v>3991</v>
      </c>
      <c r="C103" s="183" t="s">
        <v>3992</v>
      </c>
      <c r="D103" s="183"/>
      <c r="E103" s="183"/>
      <c r="F103" s="22" t="s">
        <v>216</v>
      </c>
      <c r="G103" s="17" t="s">
        <v>3993</v>
      </c>
      <c r="H103" s="17"/>
      <c r="I103" s="23">
        <v>1.03</v>
      </c>
      <c r="J103" s="109"/>
      <c r="K103" s="132"/>
      <c r="L103" s="147">
        <v>1.03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1.1971349044352999</v>
      </c>
      <c r="T103" s="2">
        <f t="shared" si="3"/>
        <v>1.1971349044352999</v>
      </c>
    </row>
    <row r="104" spans="1:20" s="2" customFormat="1" ht="22.5" x14ac:dyDescent="0.25">
      <c r="A104" s="20"/>
      <c r="B104" s="21" t="s">
        <v>928</v>
      </c>
      <c r="C104" s="183" t="s">
        <v>929</v>
      </c>
      <c r="D104" s="183"/>
      <c r="E104" s="183"/>
      <c r="F104" s="22" t="s">
        <v>930</v>
      </c>
      <c r="G104" s="17" t="s">
        <v>3994</v>
      </c>
      <c r="H104" s="17"/>
      <c r="I104" s="23">
        <v>0.56000000000000005</v>
      </c>
      <c r="J104" s="109"/>
      <c r="K104" s="132"/>
      <c r="L104" s="147">
        <v>0.56000000000000005</v>
      </c>
      <c r="M104" s="24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0.65086946260559997</v>
      </c>
      <c r="T104" s="2">
        <f t="shared" si="3"/>
        <v>0.65086946260559997</v>
      </c>
    </row>
    <row r="105" spans="1:20" s="2" customFormat="1" ht="22.5" x14ac:dyDescent="0.25">
      <c r="A105" s="20"/>
      <c r="B105" s="21" t="s">
        <v>3995</v>
      </c>
      <c r="C105" s="183" t="s">
        <v>3996</v>
      </c>
      <c r="D105" s="183"/>
      <c r="E105" s="183"/>
      <c r="F105" s="22" t="s">
        <v>930</v>
      </c>
      <c r="G105" s="17" t="s">
        <v>3997</v>
      </c>
      <c r="H105" s="17"/>
      <c r="I105" s="23">
        <v>0.36</v>
      </c>
      <c r="J105" s="109"/>
      <c r="K105" s="132"/>
      <c r="L105" s="147">
        <v>0.36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0.41841608310360001</v>
      </c>
      <c r="T105" s="2">
        <f t="shared" si="3"/>
        <v>0.41841608310360001</v>
      </c>
    </row>
    <row r="106" spans="1:20" s="2" customFormat="1" ht="22.5" x14ac:dyDescent="0.25">
      <c r="A106" s="20"/>
      <c r="B106" s="21" t="s">
        <v>28</v>
      </c>
      <c r="C106" s="183" t="s">
        <v>29</v>
      </c>
      <c r="D106" s="183"/>
      <c r="E106" s="183"/>
      <c r="F106" s="22" t="s">
        <v>30</v>
      </c>
      <c r="G106" s="17" t="s">
        <v>3998</v>
      </c>
      <c r="H106" s="17"/>
      <c r="I106" s="23">
        <v>0.18</v>
      </c>
      <c r="J106" s="109"/>
      <c r="K106" s="132"/>
      <c r="L106" s="147">
        <v>0.18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0.20920804155180001</v>
      </c>
      <c r="T106" s="2">
        <f t="shared" si="3"/>
        <v>0.20920804155180001</v>
      </c>
    </row>
    <row r="107" spans="1:20" s="2" customFormat="1" ht="45" x14ac:dyDescent="0.25">
      <c r="A107" s="10" t="s">
        <v>112</v>
      </c>
      <c r="B107" s="11" t="s">
        <v>4169</v>
      </c>
      <c r="C107" s="182" t="s">
        <v>4000</v>
      </c>
      <c r="D107" s="182"/>
      <c r="E107" s="182"/>
      <c r="F107" s="10" t="s">
        <v>165</v>
      </c>
      <c r="G107" s="12">
        <v>2</v>
      </c>
      <c r="H107" s="12"/>
      <c r="I107" s="13">
        <v>326.66000000000003</v>
      </c>
      <c r="J107" s="72"/>
      <c r="K107" s="131"/>
      <c r="L107" s="72">
        <v>326.66000000000003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379.66610474061702</v>
      </c>
      <c r="T107" s="2">
        <f t="shared" si="3"/>
        <v>379.66610474061702</v>
      </c>
    </row>
    <row r="108" spans="1:20" s="2" customFormat="1" ht="22.5" x14ac:dyDescent="0.25">
      <c r="A108" s="10" t="s">
        <v>117</v>
      </c>
      <c r="B108" s="11" t="s">
        <v>4001</v>
      </c>
      <c r="C108" s="182" t="s">
        <v>4002</v>
      </c>
      <c r="D108" s="182"/>
      <c r="E108" s="182"/>
      <c r="F108" s="10" t="s">
        <v>4003</v>
      </c>
      <c r="G108" s="12">
        <v>2</v>
      </c>
      <c r="H108" s="12"/>
      <c r="I108" s="13">
        <v>466.07</v>
      </c>
      <c r="J108" s="72"/>
      <c r="K108" s="131"/>
      <c r="L108" s="72">
        <v>2.25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541.69773292248601</v>
      </c>
      <c r="T108" s="2">
        <f t="shared" si="3"/>
        <v>2.6151005193975001</v>
      </c>
    </row>
    <row r="109" spans="1:20" s="2" customFormat="1" ht="15" x14ac:dyDescent="0.25">
      <c r="A109" s="14"/>
      <c r="B109" s="15"/>
      <c r="C109" s="15"/>
      <c r="D109" s="15"/>
      <c r="E109" s="16" t="s">
        <v>18</v>
      </c>
      <c r="F109" s="16"/>
      <c r="G109" s="17"/>
      <c r="H109" s="17"/>
      <c r="I109" s="18">
        <v>1152.53</v>
      </c>
      <c r="J109" s="114"/>
      <c r="K109" s="138"/>
      <c r="L109" s="151"/>
      <c r="M109" s="19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1339.5474673872</v>
      </c>
      <c r="T109" s="2">
        <f t="shared" si="3"/>
        <v>0</v>
      </c>
    </row>
    <row r="110" spans="1:20" s="2" customFormat="1" ht="22.5" x14ac:dyDescent="0.25">
      <c r="A110" s="20"/>
      <c r="B110" s="21" t="s">
        <v>28</v>
      </c>
      <c r="C110" s="183" t="s">
        <v>29</v>
      </c>
      <c r="D110" s="183"/>
      <c r="E110" s="183"/>
      <c r="F110" s="22" t="s">
        <v>30</v>
      </c>
      <c r="G110" s="17" t="s">
        <v>4004</v>
      </c>
      <c r="H110" s="17"/>
      <c r="I110" s="23">
        <v>0.28000000000000003</v>
      </c>
      <c r="J110" s="109"/>
      <c r="K110" s="132"/>
      <c r="L110" s="147">
        <v>0.28000000000000003</v>
      </c>
      <c r="M110" s="24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0.32543473130279998</v>
      </c>
      <c r="T110" s="2">
        <f t="shared" si="3"/>
        <v>0.32543473130279998</v>
      </c>
    </row>
    <row r="111" spans="1:20" s="2" customFormat="1" ht="45" x14ac:dyDescent="0.25">
      <c r="A111" s="10" t="s">
        <v>119</v>
      </c>
      <c r="B111" s="11" t="s">
        <v>4171</v>
      </c>
      <c r="C111" s="182" t="s">
        <v>4006</v>
      </c>
      <c r="D111" s="182"/>
      <c r="E111" s="182"/>
      <c r="F111" s="10" t="s">
        <v>35</v>
      </c>
      <c r="G111" s="12">
        <v>2</v>
      </c>
      <c r="H111" s="12"/>
      <c r="I111" s="13">
        <v>13940</v>
      </c>
      <c r="J111" s="72"/>
      <c r="K111" s="131"/>
      <c r="L111" s="72">
        <v>13940</v>
      </c>
      <c r="M111" s="13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16202.0005512894</v>
      </c>
      <c r="T111" s="2">
        <f t="shared" si="3"/>
        <v>16202.0005512894</v>
      </c>
    </row>
    <row r="112" spans="1:20" s="2" customFormat="1" ht="45" x14ac:dyDescent="0.25">
      <c r="A112" s="10" t="s">
        <v>121</v>
      </c>
      <c r="B112" s="11" t="s">
        <v>4172</v>
      </c>
      <c r="C112" s="182" t="s">
        <v>4008</v>
      </c>
      <c r="D112" s="182"/>
      <c r="E112" s="182"/>
      <c r="F112" s="10" t="s">
        <v>35</v>
      </c>
      <c r="G112" s="12">
        <v>2</v>
      </c>
      <c r="H112" s="12"/>
      <c r="I112" s="13">
        <v>3522.37</v>
      </c>
      <c r="J112" s="72"/>
      <c r="K112" s="131"/>
      <c r="L112" s="72">
        <v>3522.37</v>
      </c>
      <c r="M112" s="13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4093.9340517822998</v>
      </c>
      <c r="T112" s="2">
        <f t="shared" si="3"/>
        <v>4093.9340517822998</v>
      </c>
    </row>
    <row r="113" spans="1:20" s="55" customFormat="1" ht="20.25" customHeight="1" x14ac:dyDescent="0.25">
      <c r="A113" s="184" t="s">
        <v>6535</v>
      </c>
      <c r="B113" s="185"/>
      <c r="C113" s="185"/>
      <c r="D113" s="185"/>
      <c r="E113" s="185"/>
      <c r="F113" s="185"/>
      <c r="G113" s="185"/>
      <c r="H113" s="165"/>
      <c r="I113" s="166"/>
      <c r="J113" s="167"/>
      <c r="K113" s="168"/>
      <c r="L113" s="169"/>
      <c r="M113" s="170"/>
    </row>
    <row r="114" spans="1:20" s="172" customFormat="1" ht="20.25" customHeight="1" thickBot="1" x14ac:dyDescent="0.3">
      <c r="A114" s="174" t="s">
        <v>6546</v>
      </c>
      <c r="B114" s="175"/>
      <c r="C114" s="175"/>
      <c r="D114" s="175"/>
      <c r="E114" s="175"/>
      <c r="F114" s="175"/>
      <c r="G114" s="175"/>
      <c r="H114" s="171"/>
      <c r="I114" s="176"/>
      <c r="J114" s="177"/>
      <c r="K114" s="177"/>
      <c r="L114" s="177"/>
      <c r="M114" s="178"/>
    </row>
    <row r="115" spans="1:20" s="172" customFormat="1" ht="20.25" customHeight="1" thickBot="1" x14ac:dyDescent="0.3">
      <c r="A115" s="174" t="s">
        <v>6547</v>
      </c>
      <c r="B115" s="175"/>
      <c r="C115" s="175"/>
      <c r="D115" s="175"/>
      <c r="E115" s="175"/>
      <c r="F115" s="175"/>
      <c r="G115" s="175"/>
      <c r="H115" s="171"/>
      <c r="I115" s="179"/>
      <c r="J115" s="180"/>
      <c r="K115" s="180"/>
      <c r="L115" s="180"/>
      <c r="M115" s="181"/>
    </row>
    <row r="116" spans="1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ref="S116:S167" si="4">I116*N116*O116*P116*Q116*R116</f>
        <v>0</v>
      </c>
      <c r="T116" s="2">
        <f t="shared" ref="T116:T167" si="5">L116*N116*O116*P116*Q116*R116</f>
        <v>0</v>
      </c>
    </row>
    <row r="117" spans="1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ref="S168:S231" si="6">I168*N168*O168*P168*Q168*R168</f>
        <v>0</v>
      </c>
      <c r="T168" s="2">
        <f t="shared" ref="T168:T231" si="7">L168*N168*O168*P168*Q168*R168</f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6"/>
        <v>0</v>
      </c>
      <c r="T169" s="2">
        <f t="shared" si="7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6"/>
        <v>0</v>
      </c>
      <c r="T170" s="2">
        <f t="shared" si="7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6"/>
        <v>0</v>
      </c>
      <c r="T171" s="2">
        <f t="shared" si="7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ref="S232:S295" si="8">I232*N232*O232*P232*Q232*R232</f>
        <v>0</v>
      </c>
      <c r="T232" s="2">
        <f t="shared" ref="T232:T295" si="9">L232*N232*O232*P232*Q232*R232</f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8"/>
        <v>0</v>
      </c>
      <c r="T233" s="2">
        <f t="shared" si="9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0</v>
      </c>
      <c r="T234" s="2">
        <f t="shared" si="9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0</v>
      </c>
      <c r="T235" s="2">
        <f t="shared" si="9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ref="S296:S359" si="10">I296*N296*O296*P296*Q296*R296</f>
        <v>0</v>
      </c>
      <c r="T296" s="2">
        <f t="shared" ref="T296:T359" si="11">L296*N296*O296*P296*Q296*R296</f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0</v>
      </c>
      <c r="T298" s="2">
        <f t="shared" si="11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0</v>
      </c>
      <c r="T299" s="2">
        <f t="shared" si="11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ref="S360:S423" si="12">I360*N360*O360*P360*Q360*R360</f>
        <v>0</v>
      </c>
      <c r="T360" s="2">
        <f t="shared" ref="T360:T423" si="13">L360*N360*O360*P360*Q360*R360</f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0</v>
      </c>
      <c r="T361" s="2">
        <f t="shared" si="13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0</v>
      </c>
      <c r="T362" s="2">
        <f t="shared" si="13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0</v>
      </c>
      <c r="T363" s="2">
        <f t="shared" si="13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ref="S424:S487" si="14">I424*N424*O424*P424*Q424*R424</f>
        <v>0</v>
      </c>
      <c r="T424" s="2">
        <f t="shared" ref="T424:T487" si="15">L424*N424*O424*P424*Q424*R424</f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0</v>
      </c>
      <c r="T425" s="2">
        <f t="shared" si="15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0</v>
      </c>
      <c r="T426" s="2">
        <f t="shared" si="15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0</v>
      </c>
      <c r="T427" s="2">
        <f t="shared" si="15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ref="S488:S502" si="16">I488*N488*O488*P488*Q488*R488</f>
        <v>0</v>
      </c>
      <c r="T488" s="2">
        <f t="shared" ref="T488:T502" si="17">L488*N488*O488*P488*Q488*R488</f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0</v>
      </c>
      <c r="T489" s="2">
        <f t="shared" si="17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0</v>
      </c>
      <c r="T490" s="2">
        <f t="shared" si="17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0</v>
      </c>
      <c r="T491" s="2">
        <f t="shared" si="17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</sheetData>
  <autoFilter ref="A11:T502" xr:uid="{00000000-0001-0000-1E00-000000000000}"/>
  <mergeCells count="103">
    <mergeCell ref="A2:L2"/>
    <mergeCell ref="A3:L3"/>
    <mergeCell ref="A5:L5"/>
    <mergeCell ref="A6:L6"/>
    <mergeCell ref="A7:L7"/>
    <mergeCell ref="C10:E10"/>
    <mergeCell ref="A12:L12"/>
    <mergeCell ref="C13:E13"/>
    <mergeCell ref="C15:E15"/>
    <mergeCell ref="C16:E16"/>
    <mergeCell ref="A8:L8"/>
    <mergeCell ref="C9:G9"/>
    <mergeCell ref="C23:E23"/>
    <mergeCell ref="C24:E24"/>
    <mergeCell ref="C25:E25"/>
    <mergeCell ref="C26:E26"/>
    <mergeCell ref="C27:E27"/>
    <mergeCell ref="C17:E17"/>
    <mergeCell ref="C18:E18"/>
    <mergeCell ref="C19:E19"/>
    <mergeCell ref="A20:L20"/>
    <mergeCell ref="C21:E21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I114:M114"/>
    <mergeCell ref="A115:G115"/>
    <mergeCell ref="I115:M115"/>
    <mergeCell ref="C112:E112"/>
    <mergeCell ref="C106:E106"/>
    <mergeCell ref="C107:E107"/>
    <mergeCell ref="C108:E108"/>
    <mergeCell ref="C110:E110"/>
    <mergeCell ref="C111:E111"/>
    <mergeCell ref="A113:G113"/>
    <mergeCell ref="A114:G11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T3123"/>
  <sheetViews>
    <sheetView topLeftCell="A1027" workbookViewId="0">
      <selection activeCell="I1039" sqref="I103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1071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1072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1073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2" customFormat="1" ht="15" x14ac:dyDescent="0.25">
      <c r="A11" s="8">
        <v>1</v>
      </c>
      <c r="B11" s="8">
        <v>2</v>
      </c>
      <c r="C11" s="199">
        <v>3</v>
      </c>
      <c r="D11" s="199"/>
      <c r="E11" s="199"/>
      <c r="F11" s="9">
        <v>4</v>
      </c>
      <c r="G11" s="8">
        <v>5</v>
      </c>
      <c r="H11" s="100"/>
      <c r="I11" s="9" t="s">
        <v>49</v>
      </c>
      <c r="J11" s="107"/>
      <c r="K11" s="129"/>
      <c r="L11" s="145" t="s">
        <v>54</v>
      </c>
      <c r="M11" s="42"/>
      <c r="N11" s="49">
        <v>1.052</v>
      </c>
      <c r="O11" s="49">
        <v>1.0209999999999999</v>
      </c>
      <c r="P11" s="49">
        <v>1.0349999999999999</v>
      </c>
      <c r="Q11" s="49">
        <v>1.0249999999999999</v>
      </c>
      <c r="R11" s="49">
        <v>1.02</v>
      </c>
    </row>
    <row r="12" spans="1:20" s="2" customFormat="1" ht="15" x14ac:dyDescent="0.25">
      <c r="A12" s="50"/>
      <c r="B12" s="51"/>
      <c r="C12" s="51"/>
      <c r="D12" s="51"/>
      <c r="E12" s="51"/>
      <c r="F12" s="52"/>
      <c r="G12" s="51"/>
      <c r="H12" s="51"/>
      <c r="I12" s="52"/>
      <c r="J12" s="117"/>
      <c r="K12" s="141"/>
      <c r="L12" s="161"/>
      <c r="M12" s="121"/>
      <c r="N12" s="49"/>
      <c r="O12" s="49"/>
      <c r="P12" s="49"/>
      <c r="Q12" s="49"/>
      <c r="R12" s="49"/>
    </row>
    <row r="13" spans="1:20" s="2" customFormat="1" ht="15" x14ac:dyDescent="0.25">
      <c r="A13" s="209" t="s">
        <v>868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  <c r="M13" s="122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0" t="s">
        <v>14</v>
      </c>
      <c r="B14" s="11" t="s">
        <v>869</v>
      </c>
      <c r="C14" s="200" t="s">
        <v>1074</v>
      </c>
      <c r="D14" s="201"/>
      <c r="E14" s="202"/>
      <c r="F14" s="10" t="s">
        <v>17</v>
      </c>
      <c r="G14" s="12">
        <v>17</v>
      </c>
      <c r="H14" s="12"/>
      <c r="I14" s="13">
        <v>26716.63</v>
      </c>
      <c r="J14" s="72"/>
      <c r="K14" s="131"/>
      <c r="L14" s="72">
        <v>357.74</v>
      </c>
      <c r="M14" s="13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>I14*N14*O14*P14*Q14*R14</f>
        <v>31051.854662022601</v>
      </c>
      <c r="T14" s="2">
        <f>L14*N14*O14*P14*Q14*R14</f>
        <v>415.78935991522701</v>
      </c>
    </row>
    <row r="15" spans="1:20" s="2" customFormat="1" ht="15" x14ac:dyDescent="0.25">
      <c r="A15" s="14"/>
      <c r="B15" s="15"/>
      <c r="C15" s="15"/>
      <c r="D15" s="15"/>
      <c r="E15" s="173" t="s">
        <v>18</v>
      </c>
      <c r="F15" s="16"/>
      <c r="G15" s="17"/>
      <c r="H15" s="17"/>
      <c r="I15" s="18">
        <v>26716.63</v>
      </c>
      <c r="J15" s="114"/>
      <c r="K15" s="138"/>
      <c r="L15" s="151"/>
      <c r="M15" s="19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ref="S15:S68" si="0">I15*N15*O15*P15*Q15*R15</f>
        <v>31051.854662022601</v>
      </c>
      <c r="T15" s="2">
        <f t="shared" ref="T15:T68" si="1">L15*N15*O15*P15*Q15*R15</f>
        <v>0</v>
      </c>
    </row>
    <row r="16" spans="1:20" s="2" customFormat="1" ht="22.5" x14ac:dyDescent="0.25">
      <c r="A16" s="20"/>
      <c r="B16" s="21" t="s">
        <v>871</v>
      </c>
      <c r="C16" s="183" t="s">
        <v>872</v>
      </c>
      <c r="D16" s="183"/>
      <c r="E16" s="183"/>
      <c r="F16" s="22" t="s">
        <v>216</v>
      </c>
      <c r="G16" s="17" t="s">
        <v>1075</v>
      </c>
      <c r="H16" s="17"/>
      <c r="I16" s="23">
        <v>35.17</v>
      </c>
      <c r="J16" s="109"/>
      <c r="K16" s="132"/>
      <c r="L16" s="147">
        <v>35.17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40.876926785426697</v>
      </c>
      <c r="T16" s="2">
        <f t="shared" si="1"/>
        <v>40.876926785426697</v>
      </c>
    </row>
    <row r="17" spans="1:20" s="2" customFormat="1" ht="22.5" x14ac:dyDescent="0.25">
      <c r="A17" s="20"/>
      <c r="B17" s="21" t="s">
        <v>28</v>
      </c>
      <c r="C17" s="183" t="s">
        <v>29</v>
      </c>
      <c r="D17" s="183"/>
      <c r="E17" s="183"/>
      <c r="F17" s="22" t="s">
        <v>30</v>
      </c>
      <c r="G17" s="17" t="s">
        <v>1076</v>
      </c>
      <c r="H17" s="17"/>
      <c r="I17" s="23">
        <v>6.12</v>
      </c>
      <c r="J17" s="109"/>
      <c r="K17" s="132"/>
      <c r="L17" s="147">
        <v>6.12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7.1130734127612003</v>
      </c>
      <c r="T17" s="2">
        <f t="shared" si="1"/>
        <v>7.1130734127612003</v>
      </c>
    </row>
    <row r="18" spans="1:20" s="2" customFormat="1" ht="22.5" x14ac:dyDescent="0.25">
      <c r="A18" s="10" t="s">
        <v>32</v>
      </c>
      <c r="B18" s="11" t="s">
        <v>1077</v>
      </c>
      <c r="C18" s="182" t="s">
        <v>1078</v>
      </c>
      <c r="D18" s="182"/>
      <c r="E18" s="182"/>
      <c r="F18" s="10" t="s">
        <v>35</v>
      </c>
      <c r="G18" s="12">
        <v>5</v>
      </c>
      <c r="H18" s="12"/>
      <c r="I18" s="13">
        <v>18682.349999999999</v>
      </c>
      <c r="J18" s="72"/>
      <c r="K18" s="131"/>
      <c r="L18" s="72"/>
      <c r="M18" s="13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21713.8769726959</v>
      </c>
      <c r="T18" s="2">
        <f t="shared" si="1"/>
        <v>0</v>
      </c>
    </row>
    <row r="19" spans="1:20" s="2" customFormat="1" ht="22.5" x14ac:dyDescent="0.25">
      <c r="A19" s="10" t="s">
        <v>36</v>
      </c>
      <c r="B19" s="11" t="s">
        <v>1077</v>
      </c>
      <c r="C19" s="182" t="s">
        <v>1079</v>
      </c>
      <c r="D19" s="182"/>
      <c r="E19" s="182"/>
      <c r="F19" s="10" t="s">
        <v>35</v>
      </c>
      <c r="G19" s="12">
        <v>9</v>
      </c>
      <c r="H19" s="12"/>
      <c r="I19" s="13">
        <v>36248.83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42130.815182467399</v>
      </c>
      <c r="T19" s="2">
        <f t="shared" si="1"/>
        <v>0</v>
      </c>
    </row>
    <row r="20" spans="1:20" s="2" customFormat="1" ht="22.5" x14ac:dyDescent="0.25">
      <c r="A20" s="10" t="s">
        <v>1080</v>
      </c>
      <c r="B20" s="11" t="s">
        <v>1081</v>
      </c>
      <c r="C20" s="182" t="s">
        <v>1082</v>
      </c>
      <c r="D20" s="182"/>
      <c r="E20" s="182"/>
      <c r="F20" s="10" t="s">
        <v>35</v>
      </c>
      <c r="G20" s="12">
        <v>1</v>
      </c>
      <c r="H20" s="12"/>
      <c r="I20" s="13">
        <v>3761.23</v>
      </c>
      <c r="J20" s="72"/>
      <c r="K20" s="131"/>
      <c r="L20" s="72"/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4371.5531229215403</v>
      </c>
      <c r="T20" s="2">
        <f t="shared" si="1"/>
        <v>0</v>
      </c>
    </row>
    <row r="21" spans="1:20" s="2" customFormat="1" ht="22.5" x14ac:dyDescent="0.25">
      <c r="A21" s="10" t="s">
        <v>1083</v>
      </c>
      <c r="B21" s="11" t="s">
        <v>1084</v>
      </c>
      <c r="C21" s="182" t="s">
        <v>1085</v>
      </c>
      <c r="D21" s="182"/>
      <c r="E21" s="182"/>
      <c r="F21" s="10" t="s">
        <v>35</v>
      </c>
      <c r="G21" s="12">
        <v>2</v>
      </c>
      <c r="H21" s="12"/>
      <c r="I21" s="13">
        <v>53540.78</v>
      </c>
      <c r="J21" s="72"/>
      <c r="K21" s="131"/>
      <c r="L21" s="72"/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62228.676260865403</v>
      </c>
      <c r="T21" s="2">
        <f t="shared" si="1"/>
        <v>0</v>
      </c>
    </row>
    <row r="22" spans="1:20" s="2" customFormat="1" ht="45" x14ac:dyDescent="0.25">
      <c r="A22" s="10" t="s">
        <v>49</v>
      </c>
      <c r="B22" s="11" t="s">
        <v>1086</v>
      </c>
      <c r="C22" s="182" t="s">
        <v>1087</v>
      </c>
      <c r="D22" s="182"/>
      <c r="E22" s="182"/>
      <c r="F22" s="10" t="s">
        <v>35</v>
      </c>
      <c r="G22" s="12">
        <v>14</v>
      </c>
      <c r="H22" s="12"/>
      <c r="I22" s="13">
        <v>11624.49</v>
      </c>
      <c r="J22" s="72"/>
      <c r="K22" s="131"/>
      <c r="L22" s="72">
        <v>11624.49</v>
      </c>
      <c r="M22" s="13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13510.759927436</v>
      </c>
      <c r="T22" s="2">
        <f t="shared" si="1"/>
        <v>13510.759927436</v>
      </c>
    </row>
    <row r="23" spans="1:20" s="2" customFormat="1" ht="22.5" x14ac:dyDescent="0.25">
      <c r="A23" s="10" t="s">
        <v>54</v>
      </c>
      <c r="B23" s="11" t="s">
        <v>1088</v>
      </c>
      <c r="C23" s="182" t="s">
        <v>1089</v>
      </c>
      <c r="D23" s="182"/>
      <c r="E23" s="182"/>
      <c r="F23" s="10" t="s">
        <v>1090</v>
      </c>
      <c r="G23" s="12">
        <v>16</v>
      </c>
      <c r="H23" s="12"/>
      <c r="I23" s="13">
        <f>I24</f>
        <v>149666.4</v>
      </c>
      <c r="J23" s="72"/>
      <c r="K23" s="131"/>
      <c r="L23" s="72">
        <v>10892.2</v>
      </c>
      <c r="M23" s="13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173952.302389491</v>
      </c>
      <c r="T23" s="2">
        <f t="shared" si="1"/>
        <v>12659.643501058399</v>
      </c>
    </row>
    <row r="24" spans="1:20" s="2" customFormat="1" ht="15" x14ac:dyDescent="0.25">
      <c r="A24" s="14"/>
      <c r="B24" s="15"/>
      <c r="C24" s="15"/>
      <c r="D24" s="15"/>
      <c r="E24" s="16" t="s">
        <v>18</v>
      </c>
      <c r="F24" s="16"/>
      <c r="G24" s="17"/>
      <c r="H24" s="17"/>
      <c r="I24" s="18">
        <v>149666.4</v>
      </c>
      <c r="J24" s="114"/>
      <c r="K24" s="138"/>
      <c r="L24" s="151"/>
      <c r="M24" s="19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173952.302389491</v>
      </c>
      <c r="T24" s="2">
        <f t="shared" si="1"/>
        <v>0</v>
      </c>
    </row>
    <row r="25" spans="1:20" s="2" customFormat="1" ht="22.5" x14ac:dyDescent="0.25">
      <c r="A25" s="20"/>
      <c r="B25" s="21" t="s">
        <v>69</v>
      </c>
      <c r="C25" s="183" t="s">
        <v>70</v>
      </c>
      <c r="D25" s="183"/>
      <c r="E25" s="183"/>
      <c r="F25" s="22" t="s">
        <v>71</v>
      </c>
      <c r="G25" s="17" t="s">
        <v>1091</v>
      </c>
      <c r="H25" s="17"/>
      <c r="I25" s="23">
        <v>47.45</v>
      </c>
      <c r="J25" s="109"/>
      <c r="K25" s="132"/>
      <c r="L25" s="147">
        <v>47.45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55.149564286849497</v>
      </c>
      <c r="T25" s="2">
        <f t="shared" si="1"/>
        <v>55.149564286849497</v>
      </c>
    </row>
    <row r="26" spans="1:20" s="2" customFormat="1" ht="22.5" x14ac:dyDescent="0.25">
      <c r="A26" s="20"/>
      <c r="B26" s="21" t="s">
        <v>778</v>
      </c>
      <c r="C26" s="183" t="s">
        <v>24</v>
      </c>
      <c r="D26" s="183"/>
      <c r="E26" s="183"/>
      <c r="F26" s="22" t="s">
        <v>71</v>
      </c>
      <c r="G26" s="17" t="s">
        <v>1092</v>
      </c>
      <c r="H26" s="17"/>
      <c r="I26" s="23">
        <v>65.02</v>
      </c>
      <c r="J26" s="109"/>
      <c r="K26" s="132"/>
      <c r="L26" s="147">
        <v>65.02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75.570593676100202</v>
      </c>
      <c r="T26" s="2">
        <f t="shared" si="1"/>
        <v>75.570593676100202</v>
      </c>
    </row>
    <row r="27" spans="1:20" s="2" customFormat="1" ht="22.5" x14ac:dyDescent="0.25">
      <c r="A27" s="25" t="s">
        <v>76</v>
      </c>
      <c r="B27" s="26" t="s">
        <v>1093</v>
      </c>
      <c r="C27" s="186" t="s">
        <v>1094</v>
      </c>
      <c r="D27" s="186"/>
      <c r="E27" s="186"/>
      <c r="F27" s="27" t="s">
        <v>79</v>
      </c>
      <c r="G27" s="28" t="s">
        <v>1095</v>
      </c>
      <c r="H27" s="28"/>
      <c r="I27" s="29">
        <v>0</v>
      </c>
      <c r="J27" s="110"/>
      <c r="K27" s="133"/>
      <c r="L27" s="148">
        <v>0</v>
      </c>
      <c r="M27" s="30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0</v>
      </c>
      <c r="T27" s="2">
        <f t="shared" si="1"/>
        <v>0</v>
      </c>
    </row>
    <row r="28" spans="1:20" s="2" customFormat="1" ht="22.5" x14ac:dyDescent="0.25">
      <c r="A28" s="20"/>
      <c r="B28" s="21" t="s">
        <v>284</v>
      </c>
      <c r="C28" s="183" t="s">
        <v>285</v>
      </c>
      <c r="D28" s="183"/>
      <c r="E28" s="183"/>
      <c r="F28" s="22" t="s">
        <v>79</v>
      </c>
      <c r="G28" s="17" t="s">
        <v>1096</v>
      </c>
      <c r="H28" s="17"/>
      <c r="I28" s="23">
        <v>1045.1199999999999</v>
      </c>
      <c r="J28" s="109"/>
      <c r="K28" s="132"/>
      <c r="L28" s="147">
        <v>1045.1199999999999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1214.70837992565</v>
      </c>
      <c r="T28" s="2">
        <f t="shared" si="1"/>
        <v>1214.70837992565</v>
      </c>
    </row>
    <row r="29" spans="1:20" s="2" customFormat="1" ht="22.5" x14ac:dyDescent="0.25">
      <c r="A29" s="20"/>
      <c r="B29" s="21" t="s">
        <v>1097</v>
      </c>
      <c r="C29" s="183" t="s">
        <v>1098</v>
      </c>
      <c r="D29" s="183"/>
      <c r="E29" s="183"/>
      <c r="F29" s="22" t="s">
        <v>135</v>
      </c>
      <c r="G29" s="17" t="s">
        <v>1099</v>
      </c>
      <c r="H29" s="17"/>
      <c r="I29" s="23">
        <v>100.12</v>
      </c>
      <c r="J29" s="109"/>
      <c r="K29" s="132"/>
      <c r="L29" s="147">
        <v>100.12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116.366161778701</v>
      </c>
      <c r="T29" s="2">
        <f t="shared" si="1"/>
        <v>116.366161778701</v>
      </c>
    </row>
    <row r="30" spans="1:20" s="2" customFormat="1" ht="22.5" x14ac:dyDescent="0.25">
      <c r="A30" s="10" t="s">
        <v>1100</v>
      </c>
      <c r="B30" s="11" t="s">
        <v>1101</v>
      </c>
      <c r="C30" s="182" t="s">
        <v>1102</v>
      </c>
      <c r="D30" s="182"/>
      <c r="E30" s="182"/>
      <c r="F30" s="10" t="s">
        <v>35</v>
      </c>
      <c r="G30" s="12">
        <v>16</v>
      </c>
      <c r="H30" s="12"/>
      <c r="I30" s="13">
        <v>724284.47</v>
      </c>
      <c r="J30" s="72"/>
      <c r="K30" s="131"/>
      <c r="L30" s="72"/>
      <c r="M30" s="13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841811.86386157502</v>
      </c>
      <c r="T30" s="2">
        <f t="shared" si="1"/>
        <v>0</v>
      </c>
    </row>
    <row r="31" spans="1:20" s="2" customFormat="1" ht="56.25" x14ac:dyDescent="0.25">
      <c r="A31" s="10" t="s">
        <v>833</v>
      </c>
      <c r="B31" s="11" t="s">
        <v>1103</v>
      </c>
      <c r="C31" s="182" t="s">
        <v>1104</v>
      </c>
      <c r="D31" s="182"/>
      <c r="E31" s="182"/>
      <c r="F31" s="10" t="s">
        <v>1105</v>
      </c>
      <c r="G31" s="37">
        <v>0.45341999999999999</v>
      </c>
      <c r="H31" s="37"/>
      <c r="I31" s="13">
        <f>I32</f>
        <v>116624.18</v>
      </c>
      <c r="J31" s="72"/>
      <c r="K31" s="131"/>
      <c r="L31" s="72">
        <v>64274.8</v>
      </c>
      <c r="M31" s="13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135548.423863248</v>
      </c>
      <c r="T31" s="2">
        <f t="shared" si="1"/>
        <v>74704.472384075707</v>
      </c>
    </row>
    <row r="32" spans="1:20" s="2" customFormat="1" ht="15" x14ac:dyDescent="0.25">
      <c r="A32" s="14"/>
      <c r="B32" s="15"/>
      <c r="C32" s="15"/>
      <c r="D32" s="15"/>
      <c r="E32" s="16" t="s">
        <v>18</v>
      </c>
      <c r="F32" s="16"/>
      <c r="G32" s="17"/>
      <c r="H32" s="17"/>
      <c r="I32" s="18">
        <v>116624.18</v>
      </c>
      <c r="J32" s="114"/>
      <c r="K32" s="138"/>
      <c r="L32" s="151"/>
      <c r="M32" s="19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135548.423863248</v>
      </c>
      <c r="T32" s="2">
        <f t="shared" si="1"/>
        <v>0</v>
      </c>
    </row>
    <row r="33" spans="1:20" s="2" customFormat="1" ht="22.5" x14ac:dyDescent="0.25">
      <c r="A33" s="20"/>
      <c r="B33" s="21" t="s">
        <v>1106</v>
      </c>
      <c r="C33" s="183" t="s">
        <v>1107</v>
      </c>
      <c r="D33" s="183"/>
      <c r="E33" s="183"/>
      <c r="F33" s="22" t="s">
        <v>71</v>
      </c>
      <c r="G33" s="17" t="s">
        <v>1108</v>
      </c>
      <c r="H33" s="17"/>
      <c r="I33" s="23">
        <v>18.010000000000002</v>
      </c>
      <c r="J33" s="109"/>
      <c r="K33" s="132"/>
      <c r="L33" s="147">
        <v>18.010000000000002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20.932426824155101</v>
      </c>
      <c r="T33" s="2">
        <f t="shared" si="1"/>
        <v>20.932426824155101</v>
      </c>
    </row>
    <row r="34" spans="1:20" s="2" customFormat="1" ht="22.5" x14ac:dyDescent="0.25">
      <c r="A34" s="25" t="s">
        <v>76</v>
      </c>
      <c r="B34" s="26" t="s">
        <v>1109</v>
      </c>
      <c r="C34" s="186" t="s">
        <v>1110</v>
      </c>
      <c r="D34" s="186"/>
      <c r="E34" s="186"/>
      <c r="F34" s="27" t="s">
        <v>930</v>
      </c>
      <c r="G34" s="28" t="s">
        <v>1111</v>
      </c>
      <c r="H34" s="28"/>
      <c r="I34" s="29">
        <v>0</v>
      </c>
      <c r="J34" s="110"/>
      <c r="K34" s="133"/>
      <c r="L34" s="148">
        <v>0</v>
      </c>
      <c r="M34" s="30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0</v>
      </c>
      <c r="T34" s="2">
        <f t="shared" si="1"/>
        <v>0</v>
      </c>
    </row>
    <row r="35" spans="1:20" s="2" customFormat="1" ht="22.5" x14ac:dyDescent="0.25">
      <c r="A35" s="20"/>
      <c r="B35" s="21" t="s">
        <v>1112</v>
      </c>
      <c r="C35" s="183" t="s">
        <v>1113</v>
      </c>
      <c r="D35" s="183"/>
      <c r="E35" s="183"/>
      <c r="F35" s="22" t="s">
        <v>1114</v>
      </c>
      <c r="G35" s="17" t="s">
        <v>1115</v>
      </c>
      <c r="H35" s="17"/>
      <c r="I35" s="23">
        <v>6747.34</v>
      </c>
      <c r="J35" s="109"/>
      <c r="K35" s="132"/>
      <c r="L35" s="147">
        <v>6747.34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7842.20992824512</v>
      </c>
      <c r="T35" s="2">
        <f t="shared" si="1"/>
        <v>7842.20992824512</v>
      </c>
    </row>
    <row r="36" spans="1:20" s="2" customFormat="1" ht="22.5" x14ac:dyDescent="0.25">
      <c r="A36" s="20"/>
      <c r="B36" s="21" t="s">
        <v>1116</v>
      </c>
      <c r="C36" s="183" t="s">
        <v>1117</v>
      </c>
      <c r="D36" s="183"/>
      <c r="E36" s="183"/>
      <c r="F36" s="22" t="s">
        <v>880</v>
      </c>
      <c r="G36" s="17" t="s">
        <v>1118</v>
      </c>
      <c r="H36" s="17"/>
      <c r="I36" s="23">
        <v>615.05999999999995</v>
      </c>
      <c r="J36" s="109"/>
      <c r="K36" s="132"/>
      <c r="L36" s="147">
        <v>615.05999999999995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714.86387798249996</v>
      </c>
      <c r="T36" s="2">
        <f t="shared" si="1"/>
        <v>714.86387798249996</v>
      </c>
    </row>
    <row r="37" spans="1:20" s="2" customFormat="1" ht="22.5" x14ac:dyDescent="0.25">
      <c r="A37" s="20"/>
      <c r="B37" s="21" t="s">
        <v>1119</v>
      </c>
      <c r="C37" s="183" t="s">
        <v>1120</v>
      </c>
      <c r="D37" s="183"/>
      <c r="E37" s="183"/>
      <c r="F37" s="22" t="s">
        <v>282</v>
      </c>
      <c r="G37" s="17" t="s">
        <v>1121</v>
      </c>
      <c r="H37" s="17"/>
      <c r="I37" s="23">
        <v>26.93</v>
      </c>
      <c r="J37" s="109"/>
      <c r="K37" s="132"/>
      <c r="L37" s="147">
        <v>26.93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31.2998475499443</v>
      </c>
      <c r="T37" s="2">
        <f t="shared" si="1"/>
        <v>31.2998475499443</v>
      </c>
    </row>
    <row r="38" spans="1:20" s="2" customFormat="1" ht="22.5" x14ac:dyDescent="0.25">
      <c r="A38" s="20"/>
      <c r="B38" s="21" t="s">
        <v>371</v>
      </c>
      <c r="C38" s="183" t="s">
        <v>372</v>
      </c>
      <c r="D38" s="183"/>
      <c r="E38" s="183"/>
      <c r="F38" s="22" t="s">
        <v>282</v>
      </c>
      <c r="G38" s="17" t="s">
        <v>1122</v>
      </c>
      <c r="H38" s="17"/>
      <c r="I38" s="23">
        <v>14.69</v>
      </c>
      <c r="J38" s="109"/>
      <c r="K38" s="132"/>
      <c r="L38" s="147">
        <v>14.69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17.073700724421901</v>
      </c>
      <c r="T38" s="2">
        <f t="shared" si="1"/>
        <v>17.073700724421901</v>
      </c>
    </row>
    <row r="39" spans="1:20" s="2" customFormat="1" ht="45" x14ac:dyDescent="0.25">
      <c r="A39" s="10" t="s">
        <v>66</v>
      </c>
      <c r="B39" s="11" t="s">
        <v>1123</v>
      </c>
      <c r="C39" s="182" t="s">
        <v>1124</v>
      </c>
      <c r="D39" s="182"/>
      <c r="E39" s="182"/>
      <c r="F39" s="10" t="s">
        <v>35</v>
      </c>
      <c r="G39" s="12">
        <v>1</v>
      </c>
      <c r="H39" s="12"/>
      <c r="I39" s="13">
        <v>9013.41</v>
      </c>
      <c r="J39" s="72"/>
      <c r="K39" s="131"/>
      <c r="L39" s="72">
        <v>9013.41</v>
      </c>
      <c r="M39" s="13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10475.9880766856</v>
      </c>
      <c r="T39" s="2">
        <f t="shared" si="1"/>
        <v>10475.9880766856</v>
      </c>
    </row>
    <row r="40" spans="1:20" s="2" customFormat="1" ht="45" x14ac:dyDescent="0.25">
      <c r="A40" s="10" t="s">
        <v>837</v>
      </c>
      <c r="B40" s="11" t="s">
        <v>1123</v>
      </c>
      <c r="C40" s="182" t="s">
        <v>1125</v>
      </c>
      <c r="D40" s="182"/>
      <c r="E40" s="182"/>
      <c r="F40" s="10" t="s">
        <v>35</v>
      </c>
      <c r="G40" s="12">
        <v>2</v>
      </c>
      <c r="H40" s="12"/>
      <c r="I40" s="13">
        <v>24405.27</v>
      </c>
      <c r="J40" s="72"/>
      <c r="K40" s="131"/>
      <c r="L40" s="72">
        <v>24405.27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28365.437445793901</v>
      </c>
      <c r="T40" s="2">
        <f t="shared" si="1"/>
        <v>28365.437445793901</v>
      </c>
    </row>
    <row r="41" spans="1:20" s="2" customFormat="1" ht="45" x14ac:dyDescent="0.25">
      <c r="A41" s="10" t="s">
        <v>840</v>
      </c>
      <c r="B41" s="11" t="s">
        <v>1123</v>
      </c>
      <c r="C41" s="182" t="s">
        <v>1126</v>
      </c>
      <c r="D41" s="182"/>
      <c r="E41" s="182"/>
      <c r="F41" s="10" t="s">
        <v>35</v>
      </c>
      <c r="G41" s="12">
        <v>2</v>
      </c>
      <c r="H41" s="12"/>
      <c r="I41" s="13">
        <v>29172.080000000002</v>
      </c>
      <c r="J41" s="72"/>
      <c r="K41" s="131"/>
      <c r="L41" s="72">
        <v>29172.080000000002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33905.742915513503</v>
      </c>
      <c r="T41" s="2">
        <f t="shared" si="1"/>
        <v>33905.742915513503</v>
      </c>
    </row>
    <row r="42" spans="1:20" s="2" customFormat="1" ht="45" x14ac:dyDescent="0.25">
      <c r="A42" s="10" t="s">
        <v>86</v>
      </c>
      <c r="B42" s="11" t="s">
        <v>1123</v>
      </c>
      <c r="C42" s="182" t="s">
        <v>1127</v>
      </c>
      <c r="D42" s="182"/>
      <c r="E42" s="182"/>
      <c r="F42" s="10" t="s">
        <v>35</v>
      </c>
      <c r="G42" s="12">
        <v>1</v>
      </c>
      <c r="H42" s="12"/>
      <c r="I42" s="13">
        <v>8263.7199999999993</v>
      </c>
      <c r="J42" s="72"/>
      <c r="K42" s="131"/>
      <c r="L42" s="72">
        <v>8263.7199999999993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9604.6482062913292</v>
      </c>
      <c r="T42" s="2">
        <f t="shared" si="1"/>
        <v>9604.6482062913292</v>
      </c>
    </row>
    <row r="43" spans="1:20" s="2" customFormat="1" ht="45" x14ac:dyDescent="0.25">
      <c r="A43" s="10" t="s">
        <v>859</v>
      </c>
      <c r="B43" s="11" t="s">
        <v>1123</v>
      </c>
      <c r="C43" s="182" t="s">
        <v>1128</v>
      </c>
      <c r="D43" s="182"/>
      <c r="E43" s="182"/>
      <c r="F43" s="10" t="s">
        <v>35</v>
      </c>
      <c r="G43" s="12">
        <v>3</v>
      </c>
      <c r="H43" s="12"/>
      <c r="I43" s="13">
        <v>27040.240000000002</v>
      </c>
      <c r="J43" s="72"/>
      <c r="K43" s="131"/>
      <c r="L43" s="72">
        <v>27040.240000000002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31427.975852725802</v>
      </c>
      <c r="T43" s="2">
        <f t="shared" si="1"/>
        <v>31427.975852725802</v>
      </c>
    </row>
    <row r="44" spans="1:20" s="2" customFormat="1" ht="45" x14ac:dyDescent="0.25">
      <c r="A44" s="10" t="s">
        <v>862</v>
      </c>
      <c r="B44" s="11" t="s">
        <v>1123</v>
      </c>
      <c r="C44" s="182" t="s">
        <v>1129</v>
      </c>
      <c r="D44" s="182"/>
      <c r="E44" s="182"/>
      <c r="F44" s="10" t="s">
        <v>35</v>
      </c>
      <c r="G44" s="12">
        <v>1</v>
      </c>
      <c r="H44" s="12"/>
      <c r="I44" s="13">
        <v>10555.33</v>
      </c>
      <c r="J44" s="72"/>
      <c r="K44" s="131"/>
      <c r="L44" s="72">
        <v>10555.33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12268.110651294201</v>
      </c>
      <c r="T44" s="2">
        <f t="shared" si="1"/>
        <v>12268.110651294201</v>
      </c>
    </row>
    <row r="45" spans="1:20" s="2" customFormat="1" ht="45" x14ac:dyDescent="0.25">
      <c r="A45" s="10" t="s">
        <v>96</v>
      </c>
      <c r="B45" s="11" t="s">
        <v>1123</v>
      </c>
      <c r="C45" s="182" t="s">
        <v>1130</v>
      </c>
      <c r="D45" s="182"/>
      <c r="E45" s="182"/>
      <c r="F45" s="10" t="s">
        <v>35</v>
      </c>
      <c r="G45" s="12">
        <v>1</v>
      </c>
      <c r="H45" s="12"/>
      <c r="I45" s="13">
        <v>11165.6</v>
      </c>
      <c r="J45" s="72"/>
      <c r="K45" s="131"/>
      <c r="L45" s="72">
        <v>11165.6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12977.407270837701</v>
      </c>
      <c r="T45" s="2">
        <f t="shared" si="1"/>
        <v>12977.407270837701</v>
      </c>
    </row>
    <row r="46" spans="1:20" s="2" customFormat="1" ht="45" x14ac:dyDescent="0.25">
      <c r="A46" s="10" t="s">
        <v>103</v>
      </c>
      <c r="B46" s="11" t="s">
        <v>1123</v>
      </c>
      <c r="C46" s="182" t="s">
        <v>1131</v>
      </c>
      <c r="D46" s="182"/>
      <c r="E46" s="182"/>
      <c r="F46" s="10" t="s">
        <v>35</v>
      </c>
      <c r="G46" s="12">
        <v>3</v>
      </c>
      <c r="H46" s="12"/>
      <c r="I46" s="13">
        <v>36607.9</v>
      </c>
      <c r="J46" s="72"/>
      <c r="K46" s="131"/>
      <c r="L46" s="72">
        <v>36607.9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42548.150357356302</v>
      </c>
      <c r="T46" s="2">
        <f t="shared" si="1"/>
        <v>42548.150357356302</v>
      </c>
    </row>
    <row r="47" spans="1:20" s="2" customFormat="1" ht="45" x14ac:dyDescent="0.25">
      <c r="A47" s="10" t="s">
        <v>106</v>
      </c>
      <c r="B47" s="11" t="s">
        <v>1123</v>
      </c>
      <c r="C47" s="182" t="s">
        <v>1132</v>
      </c>
      <c r="D47" s="182"/>
      <c r="E47" s="182"/>
      <c r="F47" s="10" t="s">
        <v>35</v>
      </c>
      <c r="G47" s="12">
        <v>1</v>
      </c>
      <c r="H47" s="12"/>
      <c r="I47" s="13">
        <v>14586.04</v>
      </c>
      <c r="J47" s="72"/>
      <c r="K47" s="131"/>
      <c r="L47" s="72">
        <v>14586.04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16952.871457756799</v>
      </c>
      <c r="T47" s="2">
        <f t="shared" si="1"/>
        <v>16952.871457756799</v>
      </c>
    </row>
    <row r="48" spans="1:20" s="2" customFormat="1" ht="45" x14ac:dyDescent="0.25">
      <c r="A48" s="10" t="s">
        <v>108</v>
      </c>
      <c r="B48" s="11" t="s">
        <v>1123</v>
      </c>
      <c r="C48" s="182" t="s">
        <v>1133</v>
      </c>
      <c r="D48" s="182"/>
      <c r="E48" s="182"/>
      <c r="F48" s="10" t="s">
        <v>35</v>
      </c>
      <c r="G48" s="12">
        <v>5</v>
      </c>
      <c r="H48" s="12"/>
      <c r="I48" s="13">
        <v>74035.210000000006</v>
      </c>
      <c r="J48" s="72"/>
      <c r="K48" s="131"/>
      <c r="L48" s="72">
        <v>74035.210000000006</v>
      </c>
      <c r="M48" s="13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86048.673833201305</v>
      </c>
      <c r="T48" s="2">
        <f t="shared" si="1"/>
        <v>86048.673833201305</v>
      </c>
    </row>
    <row r="49" spans="1:20" s="2" customFormat="1" ht="56.25" x14ac:dyDescent="0.25">
      <c r="A49" s="10" t="s">
        <v>110</v>
      </c>
      <c r="B49" s="11" t="s">
        <v>1103</v>
      </c>
      <c r="C49" s="182" t="s">
        <v>1134</v>
      </c>
      <c r="D49" s="182"/>
      <c r="E49" s="182"/>
      <c r="F49" s="10" t="s">
        <v>1105</v>
      </c>
      <c r="G49" s="33">
        <v>0.30420000000000003</v>
      </c>
      <c r="H49" s="33"/>
      <c r="I49" s="13">
        <f>I50</f>
        <v>78243.31</v>
      </c>
      <c r="J49" s="72"/>
      <c r="K49" s="131"/>
      <c r="L49" s="72">
        <v>43122.04</v>
      </c>
      <c r="M49" s="13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90939.609164613095</v>
      </c>
      <c r="T49" s="2">
        <f t="shared" si="1"/>
        <v>50119.319645102099</v>
      </c>
    </row>
    <row r="50" spans="1:20" s="2" customFormat="1" ht="15" x14ac:dyDescent="0.25">
      <c r="A50" s="14"/>
      <c r="B50" s="15"/>
      <c r="C50" s="15"/>
      <c r="D50" s="15"/>
      <c r="E50" s="16" t="s">
        <v>18</v>
      </c>
      <c r="F50" s="16"/>
      <c r="G50" s="17"/>
      <c r="H50" s="17"/>
      <c r="I50" s="18">
        <v>78243.31</v>
      </c>
      <c r="J50" s="114"/>
      <c r="K50" s="138"/>
      <c r="L50" s="151"/>
      <c r="M50" s="19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90939.609164613095</v>
      </c>
      <c r="T50" s="2">
        <f t="shared" si="1"/>
        <v>0</v>
      </c>
    </row>
    <row r="51" spans="1:20" s="2" customFormat="1" ht="22.5" x14ac:dyDescent="0.25">
      <c r="A51" s="20"/>
      <c r="B51" s="21" t="s">
        <v>1106</v>
      </c>
      <c r="C51" s="183" t="s">
        <v>1107</v>
      </c>
      <c r="D51" s="183"/>
      <c r="E51" s="183"/>
      <c r="F51" s="22" t="s">
        <v>71</v>
      </c>
      <c r="G51" s="17" t="s">
        <v>1135</v>
      </c>
      <c r="H51" s="17"/>
      <c r="I51" s="23">
        <v>12.08</v>
      </c>
      <c r="J51" s="109"/>
      <c r="K51" s="132"/>
      <c r="L51" s="147">
        <v>12.08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14.040184121920801</v>
      </c>
      <c r="T51" s="2">
        <f t="shared" si="1"/>
        <v>14.040184121920801</v>
      </c>
    </row>
    <row r="52" spans="1:20" s="2" customFormat="1" ht="22.5" x14ac:dyDescent="0.25">
      <c r="A52" s="25" t="s">
        <v>76</v>
      </c>
      <c r="B52" s="26" t="s">
        <v>1109</v>
      </c>
      <c r="C52" s="186" t="s">
        <v>1110</v>
      </c>
      <c r="D52" s="186"/>
      <c r="E52" s="186"/>
      <c r="F52" s="27" t="s">
        <v>930</v>
      </c>
      <c r="G52" s="28" t="s">
        <v>1136</v>
      </c>
      <c r="H52" s="28"/>
      <c r="I52" s="29">
        <v>0</v>
      </c>
      <c r="J52" s="110"/>
      <c r="K52" s="133"/>
      <c r="L52" s="148">
        <v>0</v>
      </c>
      <c r="M52" s="30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</v>
      </c>
      <c r="T52" s="2">
        <f t="shared" si="1"/>
        <v>0</v>
      </c>
    </row>
    <row r="53" spans="1:20" s="2" customFormat="1" ht="22.5" x14ac:dyDescent="0.25">
      <c r="A53" s="20"/>
      <c r="B53" s="21" t="s">
        <v>1112</v>
      </c>
      <c r="C53" s="183" t="s">
        <v>1113</v>
      </c>
      <c r="D53" s="183"/>
      <c r="E53" s="183"/>
      <c r="F53" s="22" t="s">
        <v>1114</v>
      </c>
      <c r="G53" s="17" t="s">
        <v>1137</v>
      </c>
      <c r="H53" s="17"/>
      <c r="I53" s="23">
        <v>4526.8</v>
      </c>
      <c r="J53" s="109"/>
      <c r="K53" s="132"/>
      <c r="L53" s="147">
        <v>4526.8</v>
      </c>
      <c r="M53" s="24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5261.3497916482702</v>
      </c>
      <c r="T53" s="2">
        <f t="shared" si="1"/>
        <v>5261.3497916482702</v>
      </c>
    </row>
    <row r="54" spans="1:20" s="2" customFormat="1" ht="22.5" x14ac:dyDescent="0.25">
      <c r="A54" s="20"/>
      <c r="B54" s="21" t="s">
        <v>1116</v>
      </c>
      <c r="C54" s="183" t="s">
        <v>1117</v>
      </c>
      <c r="D54" s="183"/>
      <c r="E54" s="183"/>
      <c r="F54" s="22" t="s">
        <v>880</v>
      </c>
      <c r="G54" s="17" t="s">
        <v>1138</v>
      </c>
      <c r="H54" s="17"/>
      <c r="I54" s="23">
        <v>412.65</v>
      </c>
      <c r="J54" s="109"/>
      <c r="K54" s="132"/>
      <c r="L54" s="147">
        <v>412.65</v>
      </c>
      <c r="M54" s="24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479.60943525750099</v>
      </c>
      <c r="T54" s="2">
        <f t="shared" si="1"/>
        <v>479.60943525750099</v>
      </c>
    </row>
    <row r="55" spans="1:20" s="2" customFormat="1" ht="22.5" x14ac:dyDescent="0.25">
      <c r="A55" s="20"/>
      <c r="B55" s="21" t="s">
        <v>1119</v>
      </c>
      <c r="C55" s="183" t="s">
        <v>1120</v>
      </c>
      <c r="D55" s="183"/>
      <c r="E55" s="183"/>
      <c r="F55" s="22" t="s">
        <v>282</v>
      </c>
      <c r="G55" s="17" t="s">
        <v>1139</v>
      </c>
      <c r="H55" s="17"/>
      <c r="I55" s="23">
        <v>18.059999999999999</v>
      </c>
      <c r="J55" s="109"/>
      <c r="K55" s="132"/>
      <c r="L55" s="147">
        <v>18.059999999999999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20.990540169030599</v>
      </c>
      <c r="T55" s="2">
        <f t="shared" si="1"/>
        <v>20.990540169030599</v>
      </c>
    </row>
    <row r="56" spans="1:20" s="2" customFormat="1" ht="22.5" x14ac:dyDescent="0.25">
      <c r="A56" s="20"/>
      <c r="B56" s="21" t="s">
        <v>371</v>
      </c>
      <c r="C56" s="183" t="s">
        <v>372</v>
      </c>
      <c r="D56" s="183"/>
      <c r="E56" s="183"/>
      <c r="F56" s="22" t="s">
        <v>282</v>
      </c>
      <c r="G56" s="17" t="s">
        <v>1140</v>
      </c>
      <c r="H56" s="17"/>
      <c r="I56" s="23">
        <v>9.86</v>
      </c>
      <c r="J56" s="109"/>
      <c r="K56" s="132"/>
      <c r="L56" s="147">
        <v>9.86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11.4599516094486</v>
      </c>
      <c r="T56" s="2">
        <f t="shared" si="1"/>
        <v>11.4599516094486</v>
      </c>
    </row>
    <row r="57" spans="1:20" s="2" customFormat="1" ht="45" x14ac:dyDescent="0.25">
      <c r="A57" s="10" t="s">
        <v>112</v>
      </c>
      <c r="B57" s="11" t="s">
        <v>1141</v>
      </c>
      <c r="C57" s="182" t="s">
        <v>1142</v>
      </c>
      <c r="D57" s="182"/>
      <c r="E57" s="182"/>
      <c r="F57" s="10" t="s">
        <v>35</v>
      </c>
      <c r="G57" s="12">
        <v>1</v>
      </c>
      <c r="H57" s="12"/>
      <c r="I57" s="13">
        <v>4036.25</v>
      </c>
      <c r="J57" s="72"/>
      <c r="K57" s="131"/>
      <c r="L57" s="72">
        <v>4036.25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4691.1997650747398</v>
      </c>
      <c r="T57" s="2">
        <f t="shared" si="1"/>
        <v>4691.1997650747398</v>
      </c>
    </row>
    <row r="58" spans="1:20" s="2" customFormat="1" ht="45" x14ac:dyDescent="0.25">
      <c r="A58" s="10" t="s">
        <v>117</v>
      </c>
      <c r="B58" s="11" t="s">
        <v>1141</v>
      </c>
      <c r="C58" s="182" t="s">
        <v>1143</v>
      </c>
      <c r="D58" s="182"/>
      <c r="E58" s="182"/>
      <c r="F58" s="10" t="s">
        <v>35</v>
      </c>
      <c r="G58" s="12">
        <v>2</v>
      </c>
      <c r="H58" s="12"/>
      <c r="I58" s="13">
        <v>9787.5300000000007</v>
      </c>
      <c r="J58" s="72"/>
      <c r="K58" s="131"/>
      <c r="L58" s="72">
        <v>9787.5300000000007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11375.7221273861</v>
      </c>
      <c r="T58" s="2">
        <f t="shared" si="1"/>
        <v>11375.7221273861</v>
      </c>
    </row>
    <row r="59" spans="1:20" s="2" customFormat="1" ht="45" x14ac:dyDescent="0.25">
      <c r="A59" s="10" t="s">
        <v>119</v>
      </c>
      <c r="B59" s="11" t="s">
        <v>1141</v>
      </c>
      <c r="C59" s="182" t="s">
        <v>1144</v>
      </c>
      <c r="D59" s="182"/>
      <c r="E59" s="182"/>
      <c r="F59" s="10" t="s">
        <v>35</v>
      </c>
      <c r="G59" s="12">
        <v>1</v>
      </c>
      <c r="H59" s="12"/>
      <c r="I59" s="13">
        <v>6133.19</v>
      </c>
      <c r="J59" s="72"/>
      <c r="K59" s="131"/>
      <c r="L59" s="72">
        <v>6133.19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7128.4037131393598</v>
      </c>
      <c r="T59" s="2">
        <f t="shared" si="1"/>
        <v>7128.4037131393598</v>
      </c>
    </row>
    <row r="60" spans="1:20" s="2" customFormat="1" ht="45" x14ac:dyDescent="0.25">
      <c r="A60" s="10" t="s">
        <v>121</v>
      </c>
      <c r="B60" s="11" t="s">
        <v>1141</v>
      </c>
      <c r="C60" s="182" t="s">
        <v>1145</v>
      </c>
      <c r="D60" s="182"/>
      <c r="E60" s="182"/>
      <c r="F60" s="10" t="s">
        <v>35</v>
      </c>
      <c r="G60" s="12">
        <v>4</v>
      </c>
      <c r="H60" s="12"/>
      <c r="I60" s="13">
        <v>28908.81</v>
      </c>
      <c r="J60" s="72"/>
      <c r="K60" s="131"/>
      <c r="L60" s="72">
        <v>28908.81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33599.752909406103</v>
      </c>
      <c r="T60" s="2">
        <f t="shared" si="1"/>
        <v>33599.752909406103</v>
      </c>
    </row>
    <row r="61" spans="1:20" s="2" customFormat="1" ht="45" x14ac:dyDescent="0.25">
      <c r="A61" s="10" t="s">
        <v>122</v>
      </c>
      <c r="B61" s="11" t="s">
        <v>1141</v>
      </c>
      <c r="C61" s="182" t="s">
        <v>1146</v>
      </c>
      <c r="D61" s="182"/>
      <c r="E61" s="182"/>
      <c r="F61" s="10" t="s">
        <v>35</v>
      </c>
      <c r="G61" s="12">
        <v>6</v>
      </c>
      <c r="H61" s="12"/>
      <c r="I61" s="13">
        <v>47494.559999999998</v>
      </c>
      <c r="J61" s="72"/>
      <c r="K61" s="131"/>
      <c r="L61" s="72">
        <v>47494.559999999998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55201.3548998025</v>
      </c>
      <c r="T61" s="2">
        <f t="shared" si="1"/>
        <v>55201.3548998025</v>
      </c>
    </row>
    <row r="62" spans="1:20" s="2" customFormat="1" ht="15" x14ac:dyDescent="0.25">
      <c r="A62" s="206" t="s">
        <v>1147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8"/>
      <c r="M62" s="12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</v>
      </c>
      <c r="T62" s="2">
        <f t="shared" si="1"/>
        <v>0</v>
      </c>
    </row>
    <row r="63" spans="1:20" s="2" customFormat="1" ht="15" x14ac:dyDescent="0.25">
      <c r="A63" s="10" t="s">
        <v>125</v>
      </c>
      <c r="B63" s="11" t="s">
        <v>1148</v>
      </c>
      <c r="C63" s="182" t="s">
        <v>1149</v>
      </c>
      <c r="D63" s="182"/>
      <c r="E63" s="182"/>
      <c r="F63" s="10" t="s">
        <v>17</v>
      </c>
      <c r="G63" s="12">
        <v>14</v>
      </c>
      <c r="H63" s="12"/>
      <c r="I63" s="13">
        <f>I64</f>
        <v>42839.6</v>
      </c>
      <c r="J63" s="72"/>
      <c r="K63" s="131"/>
      <c r="L63" s="72">
        <v>7372.6</v>
      </c>
      <c r="M63" s="13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49791.048982569402</v>
      </c>
      <c r="T63" s="2">
        <f t="shared" si="1"/>
        <v>8568.9289285822306</v>
      </c>
    </row>
    <row r="64" spans="1:20" s="2" customFormat="1" ht="15" x14ac:dyDescent="0.25">
      <c r="A64" s="14"/>
      <c r="B64" s="15"/>
      <c r="C64" s="15"/>
      <c r="D64" s="15"/>
      <c r="E64" s="16" t="s">
        <v>18</v>
      </c>
      <c r="F64" s="16"/>
      <c r="G64" s="17"/>
      <c r="H64" s="17"/>
      <c r="I64" s="18">
        <v>42839.6</v>
      </c>
      <c r="J64" s="114"/>
      <c r="K64" s="138"/>
      <c r="L64" s="151"/>
      <c r="M64" s="19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49791.048982569402</v>
      </c>
      <c r="T64" s="2">
        <f t="shared" si="1"/>
        <v>0</v>
      </c>
    </row>
    <row r="65" spans="1:20" s="2" customFormat="1" ht="22.5" x14ac:dyDescent="0.25">
      <c r="A65" s="20"/>
      <c r="B65" s="21" t="s">
        <v>69</v>
      </c>
      <c r="C65" s="183" t="s">
        <v>70</v>
      </c>
      <c r="D65" s="183"/>
      <c r="E65" s="183"/>
      <c r="F65" s="22" t="s">
        <v>71</v>
      </c>
      <c r="G65" s="17" t="s">
        <v>1150</v>
      </c>
      <c r="H65" s="17"/>
      <c r="I65" s="23">
        <v>27.68</v>
      </c>
      <c r="J65" s="109"/>
      <c r="K65" s="132"/>
      <c r="L65" s="147">
        <v>27.68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32.171547723076799</v>
      </c>
      <c r="T65" s="2">
        <f t="shared" si="1"/>
        <v>32.171547723076799</v>
      </c>
    </row>
    <row r="66" spans="1:20" s="2" customFormat="1" ht="22.5" x14ac:dyDescent="0.25">
      <c r="A66" s="20"/>
      <c r="B66" s="21" t="s">
        <v>274</v>
      </c>
      <c r="C66" s="183" t="s">
        <v>275</v>
      </c>
      <c r="D66" s="183"/>
      <c r="E66" s="183"/>
      <c r="F66" s="22" t="s">
        <v>71</v>
      </c>
      <c r="G66" s="17" t="s">
        <v>1151</v>
      </c>
      <c r="H66" s="17"/>
      <c r="I66" s="23">
        <v>331.25</v>
      </c>
      <c r="J66" s="109"/>
      <c r="K66" s="132"/>
      <c r="L66" s="147">
        <v>331.25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385.000909800187</v>
      </c>
      <c r="T66" s="2">
        <f t="shared" si="1"/>
        <v>385.000909800187</v>
      </c>
    </row>
    <row r="67" spans="1:20" s="2" customFormat="1" ht="22.5" x14ac:dyDescent="0.25">
      <c r="A67" s="25" t="s">
        <v>76</v>
      </c>
      <c r="B67" s="26" t="s">
        <v>77</v>
      </c>
      <c r="C67" s="186" t="s">
        <v>78</v>
      </c>
      <c r="D67" s="186"/>
      <c r="E67" s="186"/>
      <c r="F67" s="27" t="s">
        <v>79</v>
      </c>
      <c r="G67" s="28" t="s">
        <v>1152</v>
      </c>
      <c r="H67" s="28"/>
      <c r="I67" s="29">
        <v>0</v>
      </c>
      <c r="J67" s="110"/>
      <c r="K67" s="133"/>
      <c r="L67" s="148">
        <v>0</v>
      </c>
      <c r="M67" s="30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si="0"/>
        <v>0</v>
      </c>
      <c r="T67" s="2">
        <f t="shared" si="1"/>
        <v>0</v>
      </c>
    </row>
    <row r="68" spans="1:20" s="2" customFormat="1" ht="22.5" x14ac:dyDescent="0.25">
      <c r="A68" s="20"/>
      <c r="B68" s="21" t="s">
        <v>1153</v>
      </c>
      <c r="C68" s="183" t="s">
        <v>1154</v>
      </c>
      <c r="D68" s="183"/>
      <c r="E68" s="183"/>
      <c r="F68" s="22" t="s">
        <v>79</v>
      </c>
      <c r="G68" s="17" t="s">
        <v>1155</v>
      </c>
      <c r="H68" s="17"/>
      <c r="I68" s="23">
        <v>404.88</v>
      </c>
      <c r="J68" s="109"/>
      <c r="K68" s="132"/>
      <c r="L68" s="147">
        <v>404.88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0"/>
        <v>470.578621463849</v>
      </c>
      <c r="T68" s="2">
        <f t="shared" si="1"/>
        <v>470.578621463849</v>
      </c>
    </row>
    <row r="69" spans="1:20" s="2" customFormat="1" ht="22.5" x14ac:dyDescent="0.25">
      <c r="A69" s="20"/>
      <c r="B69" s="21" t="s">
        <v>1097</v>
      </c>
      <c r="C69" s="183" t="s">
        <v>1098</v>
      </c>
      <c r="D69" s="183"/>
      <c r="E69" s="183"/>
      <c r="F69" s="22" t="s">
        <v>135</v>
      </c>
      <c r="G69" s="17" t="s">
        <v>1156</v>
      </c>
      <c r="H69" s="17"/>
      <c r="I69" s="23">
        <v>87.6</v>
      </c>
      <c r="J69" s="109"/>
      <c r="K69" s="132"/>
      <c r="L69" s="147">
        <v>87.6</v>
      </c>
      <c r="M69" s="24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ref="S69:S120" si="2">I69*N69*O69*P69*Q69*R69</f>
        <v>101.814580221876</v>
      </c>
      <c r="T69" s="2">
        <f t="shared" ref="T69:T120" si="3">L69*N69*O69*P69*Q69*R69</f>
        <v>101.814580221876</v>
      </c>
    </row>
    <row r="70" spans="1:20" s="2" customFormat="1" ht="45" x14ac:dyDescent="0.25">
      <c r="A70" s="10" t="s">
        <v>137</v>
      </c>
      <c r="B70" s="11" t="s">
        <v>1157</v>
      </c>
      <c r="C70" s="182" t="s">
        <v>1158</v>
      </c>
      <c r="D70" s="182"/>
      <c r="E70" s="182"/>
      <c r="F70" s="10" t="s">
        <v>35</v>
      </c>
      <c r="G70" s="12">
        <v>14</v>
      </c>
      <c r="H70" s="12"/>
      <c r="I70" s="13">
        <v>33513.160000000003</v>
      </c>
      <c r="J70" s="72"/>
      <c r="K70" s="131"/>
      <c r="L70" s="72">
        <v>33513.160000000003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38951.236498956197</v>
      </c>
      <c r="T70" s="2">
        <f t="shared" si="3"/>
        <v>38951.236498956197</v>
      </c>
    </row>
    <row r="71" spans="1:20" s="2" customFormat="1" ht="45" x14ac:dyDescent="0.25">
      <c r="A71" s="10" t="s">
        <v>140</v>
      </c>
      <c r="B71" s="11" t="s">
        <v>1159</v>
      </c>
      <c r="C71" s="182" t="s">
        <v>1160</v>
      </c>
      <c r="D71" s="182"/>
      <c r="E71" s="182"/>
      <c r="F71" s="10" t="s">
        <v>35</v>
      </c>
      <c r="G71" s="12">
        <v>14</v>
      </c>
      <c r="H71" s="12"/>
      <c r="I71" s="13">
        <v>27773.66</v>
      </c>
      <c r="J71" s="72"/>
      <c r="K71" s="131"/>
      <c r="L71" s="72">
        <v>27773.66</v>
      </c>
      <c r="M71" s="13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32280.405640697601</v>
      </c>
      <c r="T71" s="2">
        <f t="shared" si="3"/>
        <v>32280.405640697601</v>
      </c>
    </row>
    <row r="72" spans="1:20" s="2" customFormat="1" ht="15" x14ac:dyDescent="0.25">
      <c r="A72" s="10" t="s">
        <v>147</v>
      </c>
      <c r="B72" s="11" t="s">
        <v>1148</v>
      </c>
      <c r="C72" s="182" t="s">
        <v>1149</v>
      </c>
      <c r="D72" s="182"/>
      <c r="E72" s="182"/>
      <c r="F72" s="10" t="s">
        <v>17</v>
      </c>
      <c r="G72" s="12">
        <v>14</v>
      </c>
      <c r="H72" s="12"/>
      <c r="I72" s="13">
        <f>I73</f>
        <v>42839.6</v>
      </c>
      <c r="J72" s="72"/>
      <c r="K72" s="131"/>
      <c r="L72" s="72">
        <v>7372.6</v>
      </c>
      <c r="M72" s="13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49791.048982569402</v>
      </c>
      <c r="T72" s="2">
        <f t="shared" si="3"/>
        <v>8568.9289285822306</v>
      </c>
    </row>
    <row r="73" spans="1:20" s="2" customFormat="1" ht="15" x14ac:dyDescent="0.25">
      <c r="A73" s="14"/>
      <c r="B73" s="15"/>
      <c r="C73" s="15"/>
      <c r="D73" s="15"/>
      <c r="E73" s="16" t="s">
        <v>18</v>
      </c>
      <c r="F73" s="16"/>
      <c r="G73" s="17"/>
      <c r="H73" s="17"/>
      <c r="I73" s="18">
        <v>42839.6</v>
      </c>
      <c r="J73" s="114"/>
      <c r="K73" s="138"/>
      <c r="L73" s="151"/>
      <c r="M73" s="19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49791.048982569402</v>
      </c>
      <c r="T73" s="2">
        <f t="shared" si="3"/>
        <v>0</v>
      </c>
    </row>
    <row r="74" spans="1:20" s="2" customFormat="1" ht="22.5" x14ac:dyDescent="0.25">
      <c r="A74" s="20"/>
      <c r="B74" s="21" t="s">
        <v>69</v>
      </c>
      <c r="C74" s="183" t="s">
        <v>70</v>
      </c>
      <c r="D74" s="183"/>
      <c r="E74" s="183"/>
      <c r="F74" s="22" t="s">
        <v>71</v>
      </c>
      <c r="G74" s="17" t="s">
        <v>1150</v>
      </c>
      <c r="H74" s="17"/>
      <c r="I74" s="23">
        <v>27.68</v>
      </c>
      <c r="J74" s="109"/>
      <c r="K74" s="132"/>
      <c r="L74" s="147">
        <v>27.68</v>
      </c>
      <c r="M74" s="24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32.171547723076799</v>
      </c>
      <c r="T74" s="2">
        <f t="shared" si="3"/>
        <v>32.171547723076799</v>
      </c>
    </row>
    <row r="75" spans="1:20" s="2" customFormat="1" ht="22.5" x14ac:dyDescent="0.25">
      <c r="A75" s="20"/>
      <c r="B75" s="21" t="s">
        <v>274</v>
      </c>
      <c r="C75" s="183" t="s">
        <v>275</v>
      </c>
      <c r="D75" s="183"/>
      <c r="E75" s="183"/>
      <c r="F75" s="22" t="s">
        <v>71</v>
      </c>
      <c r="G75" s="17" t="s">
        <v>1151</v>
      </c>
      <c r="H75" s="17"/>
      <c r="I75" s="23">
        <v>331.25</v>
      </c>
      <c r="J75" s="109"/>
      <c r="K75" s="132"/>
      <c r="L75" s="147">
        <v>331.25</v>
      </c>
      <c r="M75" s="24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385.000909800187</v>
      </c>
      <c r="T75" s="2">
        <f t="shared" si="3"/>
        <v>385.000909800187</v>
      </c>
    </row>
    <row r="76" spans="1:20" s="2" customFormat="1" ht="22.5" x14ac:dyDescent="0.25">
      <c r="A76" s="25" t="s">
        <v>76</v>
      </c>
      <c r="B76" s="26" t="s">
        <v>77</v>
      </c>
      <c r="C76" s="186" t="s">
        <v>78</v>
      </c>
      <c r="D76" s="186"/>
      <c r="E76" s="186"/>
      <c r="F76" s="27" t="s">
        <v>79</v>
      </c>
      <c r="G76" s="28" t="s">
        <v>1152</v>
      </c>
      <c r="H76" s="28"/>
      <c r="I76" s="29">
        <v>0</v>
      </c>
      <c r="J76" s="110"/>
      <c r="K76" s="133"/>
      <c r="L76" s="148">
        <v>0</v>
      </c>
      <c r="M76" s="30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s="2" customFormat="1" ht="22.5" x14ac:dyDescent="0.25">
      <c r="A77" s="20"/>
      <c r="B77" s="21" t="s">
        <v>1153</v>
      </c>
      <c r="C77" s="183" t="s">
        <v>1154</v>
      </c>
      <c r="D77" s="183"/>
      <c r="E77" s="183"/>
      <c r="F77" s="22" t="s">
        <v>79</v>
      </c>
      <c r="G77" s="17" t="s">
        <v>1155</v>
      </c>
      <c r="H77" s="17"/>
      <c r="I77" s="23">
        <v>404.88</v>
      </c>
      <c r="J77" s="109"/>
      <c r="K77" s="132"/>
      <c r="L77" s="147">
        <v>404.88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470.578621463849</v>
      </c>
      <c r="T77" s="2">
        <f t="shared" si="3"/>
        <v>470.578621463849</v>
      </c>
    </row>
    <row r="78" spans="1:20" s="2" customFormat="1" ht="22.5" x14ac:dyDescent="0.25">
      <c r="A78" s="20"/>
      <c r="B78" s="21" t="s">
        <v>1097</v>
      </c>
      <c r="C78" s="183" t="s">
        <v>1098</v>
      </c>
      <c r="D78" s="183"/>
      <c r="E78" s="183"/>
      <c r="F78" s="22" t="s">
        <v>135</v>
      </c>
      <c r="G78" s="17" t="s">
        <v>1156</v>
      </c>
      <c r="H78" s="17"/>
      <c r="I78" s="23">
        <v>87.6</v>
      </c>
      <c r="J78" s="109"/>
      <c r="K78" s="132"/>
      <c r="L78" s="147">
        <v>87.6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101.814580221876</v>
      </c>
      <c r="T78" s="2">
        <f t="shared" si="3"/>
        <v>101.814580221876</v>
      </c>
    </row>
    <row r="79" spans="1:20" s="2" customFormat="1" ht="45" x14ac:dyDescent="0.25">
      <c r="A79" s="10" t="s">
        <v>150</v>
      </c>
      <c r="B79" s="11" t="s">
        <v>1161</v>
      </c>
      <c r="C79" s="182" t="s">
        <v>1162</v>
      </c>
      <c r="D79" s="182"/>
      <c r="E79" s="182"/>
      <c r="F79" s="10" t="s">
        <v>35</v>
      </c>
      <c r="G79" s="12">
        <v>14</v>
      </c>
      <c r="H79" s="12"/>
      <c r="I79" s="13">
        <v>18050.21</v>
      </c>
      <c r="J79" s="72"/>
      <c r="K79" s="131"/>
      <c r="L79" s="72">
        <v>18050.21</v>
      </c>
      <c r="M79" s="13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20979.161576104001</v>
      </c>
      <c r="T79" s="2">
        <f t="shared" si="3"/>
        <v>20979.161576104001</v>
      </c>
    </row>
    <row r="80" spans="1:20" s="2" customFormat="1" ht="45" x14ac:dyDescent="0.25">
      <c r="A80" s="10" t="s">
        <v>168</v>
      </c>
      <c r="B80" s="11" t="s">
        <v>1163</v>
      </c>
      <c r="C80" s="182" t="s">
        <v>1164</v>
      </c>
      <c r="D80" s="182"/>
      <c r="E80" s="182"/>
      <c r="F80" s="10" t="s">
        <v>35</v>
      </c>
      <c r="G80" s="12">
        <v>14</v>
      </c>
      <c r="H80" s="12"/>
      <c r="I80" s="13">
        <v>2737.6</v>
      </c>
      <c r="J80" s="72"/>
      <c r="K80" s="131"/>
      <c r="L80" s="72">
        <v>2737.6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3181.8218586233802</v>
      </c>
      <c r="T80" s="2">
        <f t="shared" si="3"/>
        <v>3181.8218586233802</v>
      </c>
    </row>
    <row r="81" spans="1:20" s="2" customFormat="1" ht="15" x14ac:dyDescent="0.25">
      <c r="A81" s="206" t="s">
        <v>1165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8"/>
      <c r="M81" s="123"/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:20" s="2" customFormat="1" ht="15" x14ac:dyDescent="0.25">
      <c r="A82" s="10" t="s">
        <v>172</v>
      </c>
      <c r="B82" s="11" t="s">
        <v>1148</v>
      </c>
      <c r="C82" s="182" t="s">
        <v>1149</v>
      </c>
      <c r="D82" s="182"/>
      <c r="E82" s="182"/>
      <c r="F82" s="10" t="s">
        <v>17</v>
      </c>
      <c r="G82" s="12">
        <v>10</v>
      </c>
      <c r="H82" s="12"/>
      <c r="I82" s="13">
        <f>I83</f>
        <v>30599.71</v>
      </c>
      <c r="J82" s="72"/>
      <c r="K82" s="131"/>
      <c r="L82" s="72">
        <v>5266.15</v>
      </c>
      <c r="M82" s="13"/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35565.030006405701</v>
      </c>
      <c r="T82" s="2">
        <f t="shared" si="3"/>
        <v>6120.6718223222897</v>
      </c>
    </row>
    <row r="83" spans="1:20" s="2" customFormat="1" ht="15" x14ac:dyDescent="0.25">
      <c r="A83" s="14"/>
      <c r="B83" s="15"/>
      <c r="C83" s="15"/>
      <c r="D83" s="15"/>
      <c r="E83" s="16" t="s">
        <v>18</v>
      </c>
      <c r="F83" s="16"/>
      <c r="G83" s="17"/>
      <c r="H83" s="17"/>
      <c r="I83" s="18">
        <v>30599.71</v>
      </c>
      <c r="J83" s="114"/>
      <c r="K83" s="138"/>
      <c r="L83" s="151"/>
      <c r="M83" s="19"/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35565.030006405701</v>
      </c>
      <c r="T83" s="2">
        <f t="shared" si="3"/>
        <v>0</v>
      </c>
    </row>
    <row r="84" spans="1:20" s="2" customFormat="1" ht="22.5" x14ac:dyDescent="0.25">
      <c r="A84" s="20"/>
      <c r="B84" s="21" t="s">
        <v>69</v>
      </c>
      <c r="C84" s="183" t="s">
        <v>70</v>
      </c>
      <c r="D84" s="183"/>
      <c r="E84" s="183"/>
      <c r="F84" s="22" t="s">
        <v>71</v>
      </c>
      <c r="G84" s="17" t="s">
        <v>1166</v>
      </c>
      <c r="H84" s="17"/>
      <c r="I84" s="23">
        <v>19.77</v>
      </c>
      <c r="J84" s="109"/>
      <c r="K84" s="132"/>
      <c r="L84" s="147">
        <v>19.77</v>
      </c>
      <c r="M84" s="24"/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22.978016563772702</v>
      </c>
      <c r="T84" s="2">
        <f t="shared" si="3"/>
        <v>22.978016563772702</v>
      </c>
    </row>
    <row r="85" spans="1:20" s="2" customFormat="1" ht="22.5" x14ac:dyDescent="0.25">
      <c r="A85" s="20"/>
      <c r="B85" s="21" t="s">
        <v>274</v>
      </c>
      <c r="C85" s="183" t="s">
        <v>275</v>
      </c>
      <c r="D85" s="183"/>
      <c r="E85" s="183"/>
      <c r="F85" s="22" t="s">
        <v>71</v>
      </c>
      <c r="G85" s="17" t="s">
        <v>1167</v>
      </c>
      <c r="H85" s="17"/>
      <c r="I85" s="23">
        <v>236.6</v>
      </c>
      <c r="J85" s="109"/>
      <c r="K85" s="132"/>
      <c r="L85" s="147">
        <v>236.6</v>
      </c>
      <c r="M85" s="24"/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274.99234795086602</v>
      </c>
      <c r="T85" s="2">
        <f t="shared" si="3"/>
        <v>274.99234795086602</v>
      </c>
    </row>
    <row r="86" spans="1:20" s="2" customFormat="1" ht="22.5" x14ac:dyDescent="0.25">
      <c r="A86" s="25" t="s">
        <v>76</v>
      </c>
      <c r="B86" s="26" t="s">
        <v>77</v>
      </c>
      <c r="C86" s="186" t="s">
        <v>78</v>
      </c>
      <c r="D86" s="186"/>
      <c r="E86" s="186"/>
      <c r="F86" s="27" t="s">
        <v>79</v>
      </c>
      <c r="G86" s="28" t="s">
        <v>1168</v>
      </c>
      <c r="H86" s="28"/>
      <c r="I86" s="29">
        <v>0</v>
      </c>
      <c r="J86" s="110"/>
      <c r="K86" s="133"/>
      <c r="L86" s="148">
        <v>0</v>
      </c>
      <c r="M86" s="30"/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s="2" customFormat="1" ht="22.5" x14ac:dyDescent="0.25">
      <c r="A87" s="20"/>
      <c r="B87" s="21" t="s">
        <v>1153</v>
      </c>
      <c r="C87" s="183" t="s">
        <v>1154</v>
      </c>
      <c r="D87" s="183"/>
      <c r="E87" s="183"/>
      <c r="F87" s="22" t="s">
        <v>79</v>
      </c>
      <c r="G87" s="17" t="s">
        <v>1169</v>
      </c>
      <c r="H87" s="17"/>
      <c r="I87" s="23">
        <v>289.2</v>
      </c>
      <c r="J87" s="109"/>
      <c r="K87" s="132"/>
      <c r="L87" s="147">
        <v>289.2</v>
      </c>
      <c r="M87" s="24"/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336.12758675989198</v>
      </c>
      <c r="T87" s="2">
        <f t="shared" si="3"/>
        <v>336.12758675989198</v>
      </c>
    </row>
    <row r="88" spans="1:20" s="2" customFormat="1" ht="22.5" x14ac:dyDescent="0.25">
      <c r="A88" s="20"/>
      <c r="B88" s="21" t="s">
        <v>1097</v>
      </c>
      <c r="C88" s="183" t="s">
        <v>1098</v>
      </c>
      <c r="D88" s="183"/>
      <c r="E88" s="183"/>
      <c r="F88" s="22" t="s">
        <v>135</v>
      </c>
      <c r="G88" s="17" t="s">
        <v>1170</v>
      </c>
      <c r="H88" s="17"/>
      <c r="I88" s="23">
        <v>62.57</v>
      </c>
      <c r="J88" s="109"/>
      <c r="K88" s="132"/>
      <c r="L88" s="147">
        <v>62.57</v>
      </c>
      <c r="M88" s="24"/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72.723039777200697</v>
      </c>
      <c r="T88" s="2">
        <f t="shared" si="3"/>
        <v>72.723039777200697</v>
      </c>
    </row>
    <row r="89" spans="1:20" s="2" customFormat="1" ht="45" x14ac:dyDescent="0.25">
      <c r="A89" s="10" t="s">
        <v>185</v>
      </c>
      <c r="B89" s="11" t="s">
        <v>1157</v>
      </c>
      <c r="C89" s="182" t="s">
        <v>1158</v>
      </c>
      <c r="D89" s="182"/>
      <c r="E89" s="182"/>
      <c r="F89" s="10" t="s">
        <v>35</v>
      </c>
      <c r="G89" s="12">
        <v>10</v>
      </c>
      <c r="H89" s="12"/>
      <c r="I89" s="13">
        <v>23937.97</v>
      </c>
      <c r="J89" s="72"/>
      <c r="K89" s="131"/>
      <c r="L89" s="72">
        <v>23937.97</v>
      </c>
      <c r="M89" s="13"/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27822.310124587399</v>
      </c>
      <c r="T89" s="2">
        <f t="shared" si="3"/>
        <v>27822.310124587399</v>
      </c>
    </row>
    <row r="90" spans="1:20" s="2" customFormat="1" ht="45" x14ac:dyDescent="0.25">
      <c r="A90" s="10" t="s">
        <v>188</v>
      </c>
      <c r="B90" s="11" t="s">
        <v>1159</v>
      </c>
      <c r="C90" s="182" t="s">
        <v>1160</v>
      </c>
      <c r="D90" s="182"/>
      <c r="E90" s="182"/>
      <c r="F90" s="10" t="s">
        <v>35</v>
      </c>
      <c r="G90" s="12">
        <v>10</v>
      </c>
      <c r="H90" s="12"/>
      <c r="I90" s="13">
        <v>19838.330000000002</v>
      </c>
      <c r="J90" s="72"/>
      <c r="K90" s="131"/>
      <c r="L90" s="72">
        <v>19838.330000000002</v>
      </c>
      <c r="M90" s="13"/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23057.4342608796</v>
      </c>
      <c r="T90" s="2">
        <f t="shared" si="3"/>
        <v>23057.4342608796</v>
      </c>
    </row>
    <row r="91" spans="1:20" s="2" customFormat="1" ht="15" x14ac:dyDescent="0.25">
      <c r="A91" s="10" t="s">
        <v>1017</v>
      </c>
      <c r="B91" s="11" t="s">
        <v>1148</v>
      </c>
      <c r="C91" s="182" t="s">
        <v>1149</v>
      </c>
      <c r="D91" s="182"/>
      <c r="E91" s="182"/>
      <c r="F91" s="10" t="s">
        <v>17</v>
      </c>
      <c r="G91" s="12">
        <v>10</v>
      </c>
      <c r="H91" s="12"/>
      <c r="I91" s="13">
        <f>I92</f>
        <v>30599.71</v>
      </c>
      <c r="J91" s="72"/>
      <c r="K91" s="131"/>
      <c r="L91" s="72">
        <v>5266.15</v>
      </c>
      <c r="M91" s="13"/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35565.030006405701</v>
      </c>
      <c r="T91" s="2">
        <f t="shared" si="3"/>
        <v>6120.6718223222897</v>
      </c>
    </row>
    <row r="92" spans="1:20" s="2" customFormat="1" ht="15" x14ac:dyDescent="0.25">
      <c r="A92" s="14"/>
      <c r="B92" s="15"/>
      <c r="C92" s="15"/>
      <c r="D92" s="15"/>
      <c r="E92" s="16" t="s">
        <v>18</v>
      </c>
      <c r="F92" s="16"/>
      <c r="G92" s="17"/>
      <c r="H92" s="17"/>
      <c r="I92" s="18">
        <v>30599.71</v>
      </c>
      <c r="J92" s="114"/>
      <c r="K92" s="138"/>
      <c r="L92" s="151"/>
      <c r="M92" s="19"/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35565.030006405701</v>
      </c>
      <c r="T92" s="2">
        <f t="shared" si="3"/>
        <v>0</v>
      </c>
    </row>
    <row r="93" spans="1:20" s="2" customFormat="1" ht="22.5" x14ac:dyDescent="0.25">
      <c r="A93" s="20"/>
      <c r="B93" s="21" t="s">
        <v>69</v>
      </c>
      <c r="C93" s="183" t="s">
        <v>70</v>
      </c>
      <c r="D93" s="183"/>
      <c r="E93" s="183"/>
      <c r="F93" s="22" t="s">
        <v>71</v>
      </c>
      <c r="G93" s="17" t="s">
        <v>1166</v>
      </c>
      <c r="H93" s="17"/>
      <c r="I93" s="23">
        <v>19.77</v>
      </c>
      <c r="J93" s="109"/>
      <c r="K93" s="132"/>
      <c r="L93" s="147">
        <v>19.77</v>
      </c>
      <c r="M93" s="24"/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22.978016563772702</v>
      </c>
      <c r="T93" s="2">
        <f t="shared" si="3"/>
        <v>22.978016563772702</v>
      </c>
    </row>
    <row r="94" spans="1:20" s="2" customFormat="1" ht="22.5" x14ac:dyDescent="0.25">
      <c r="A94" s="20"/>
      <c r="B94" s="21" t="s">
        <v>274</v>
      </c>
      <c r="C94" s="183" t="s">
        <v>275</v>
      </c>
      <c r="D94" s="183"/>
      <c r="E94" s="183"/>
      <c r="F94" s="22" t="s">
        <v>71</v>
      </c>
      <c r="G94" s="17" t="s">
        <v>1167</v>
      </c>
      <c r="H94" s="17"/>
      <c r="I94" s="23">
        <v>236.6</v>
      </c>
      <c r="J94" s="109"/>
      <c r="K94" s="132"/>
      <c r="L94" s="147">
        <v>236.6</v>
      </c>
      <c r="M94" s="24"/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274.99234795086602</v>
      </c>
      <c r="T94" s="2">
        <f t="shared" si="3"/>
        <v>274.99234795086602</v>
      </c>
    </row>
    <row r="95" spans="1:20" s="2" customFormat="1" ht="22.5" x14ac:dyDescent="0.25">
      <c r="A95" s="25" t="s">
        <v>76</v>
      </c>
      <c r="B95" s="26" t="s">
        <v>77</v>
      </c>
      <c r="C95" s="186" t="s">
        <v>78</v>
      </c>
      <c r="D95" s="186"/>
      <c r="E95" s="186"/>
      <c r="F95" s="27" t="s">
        <v>79</v>
      </c>
      <c r="G95" s="28" t="s">
        <v>1168</v>
      </c>
      <c r="H95" s="28"/>
      <c r="I95" s="29">
        <v>0</v>
      </c>
      <c r="J95" s="110"/>
      <c r="K95" s="133"/>
      <c r="L95" s="148">
        <v>0</v>
      </c>
      <c r="M95" s="30"/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s="2" customFormat="1" ht="22.5" x14ac:dyDescent="0.25">
      <c r="A96" s="20"/>
      <c r="B96" s="21" t="s">
        <v>1153</v>
      </c>
      <c r="C96" s="183" t="s">
        <v>1154</v>
      </c>
      <c r="D96" s="183"/>
      <c r="E96" s="183"/>
      <c r="F96" s="22" t="s">
        <v>79</v>
      </c>
      <c r="G96" s="17" t="s">
        <v>1169</v>
      </c>
      <c r="H96" s="17"/>
      <c r="I96" s="23">
        <v>289.2</v>
      </c>
      <c r="J96" s="109"/>
      <c r="K96" s="132"/>
      <c r="L96" s="147">
        <v>289.2</v>
      </c>
      <c r="M96" s="24"/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336.12758675989198</v>
      </c>
      <c r="T96" s="2">
        <f t="shared" si="3"/>
        <v>336.12758675989198</v>
      </c>
    </row>
    <row r="97" spans="1:20" s="2" customFormat="1" ht="22.5" x14ac:dyDescent="0.25">
      <c r="A97" s="20"/>
      <c r="B97" s="21" t="s">
        <v>1097</v>
      </c>
      <c r="C97" s="183" t="s">
        <v>1098</v>
      </c>
      <c r="D97" s="183"/>
      <c r="E97" s="183"/>
      <c r="F97" s="22" t="s">
        <v>135</v>
      </c>
      <c r="G97" s="17" t="s">
        <v>1170</v>
      </c>
      <c r="H97" s="17"/>
      <c r="I97" s="23">
        <v>62.57</v>
      </c>
      <c r="J97" s="109"/>
      <c r="K97" s="132"/>
      <c r="L97" s="147">
        <v>62.57</v>
      </c>
      <c r="M97" s="24"/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72.723039777200697</v>
      </c>
      <c r="T97" s="2">
        <f t="shared" si="3"/>
        <v>72.723039777200697</v>
      </c>
    </row>
    <row r="98" spans="1:20" s="2" customFormat="1" ht="45" x14ac:dyDescent="0.25">
      <c r="A98" s="10" t="s">
        <v>198</v>
      </c>
      <c r="B98" s="11" t="s">
        <v>1161</v>
      </c>
      <c r="C98" s="182" t="s">
        <v>1162</v>
      </c>
      <c r="D98" s="182"/>
      <c r="E98" s="182"/>
      <c r="F98" s="10" t="s">
        <v>35</v>
      </c>
      <c r="G98" s="12">
        <v>10</v>
      </c>
      <c r="H98" s="12"/>
      <c r="I98" s="13">
        <v>12893.01</v>
      </c>
      <c r="J98" s="72"/>
      <c r="K98" s="131"/>
      <c r="L98" s="72">
        <v>12893.01</v>
      </c>
      <c r="M98" s="13"/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14985.1187322654</v>
      </c>
      <c r="T98" s="2">
        <f t="shared" si="3"/>
        <v>14985.1187322654</v>
      </c>
    </row>
    <row r="99" spans="1:20" s="2" customFormat="1" ht="15" x14ac:dyDescent="0.25">
      <c r="A99" s="206" t="s">
        <v>1165</v>
      </c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8"/>
      <c r="M99" s="123"/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:20" s="2" customFormat="1" ht="15" x14ac:dyDescent="0.25">
      <c r="A100" s="10" t="s">
        <v>201</v>
      </c>
      <c r="B100" s="11" t="s">
        <v>1148</v>
      </c>
      <c r="C100" s="182" t="s">
        <v>1149</v>
      </c>
      <c r="D100" s="182"/>
      <c r="E100" s="182"/>
      <c r="F100" s="10" t="s">
        <v>17</v>
      </c>
      <c r="G100" s="12">
        <v>6</v>
      </c>
      <c r="H100" s="12"/>
      <c r="I100" s="13">
        <f>I101</f>
        <v>18359.830000000002</v>
      </c>
      <c r="J100" s="72"/>
      <c r="K100" s="131"/>
      <c r="L100" s="72">
        <v>3159.69</v>
      </c>
      <c r="M100" s="13"/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21339.022652911</v>
      </c>
      <c r="T100" s="2">
        <f t="shared" si="3"/>
        <v>3672.40309339337</v>
      </c>
    </row>
    <row r="101" spans="1:20" s="2" customFormat="1" ht="15" x14ac:dyDescent="0.25">
      <c r="A101" s="14"/>
      <c r="B101" s="15"/>
      <c r="C101" s="15"/>
      <c r="D101" s="15"/>
      <c r="E101" s="16" t="s">
        <v>18</v>
      </c>
      <c r="F101" s="16"/>
      <c r="G101" s="17"/>
      <c r="H101" s="17"/>
      <c r="I101" s="18">
        <v>18359.830000000002</v>
      </c>
      <c r="J101" s="114"/>
      <c r="K101" s="138"/>
      <c r="L101" s="151"/>
      <c r="M101" s="19"/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21339.022652911</v>
      </c>
      <c r="T101" s="2">
        <f t="shared" si="3"/>
        <v>0</v>
      </c>
    </row>
    <row r="102" spans="1:20" s="2" customFormat="1" ht="22.5" x14ac:dyDescent="0.25">
      <c r="A102" s="20"/>
      <c r="B102" s="21" t="s">
        <v>69</v>
      </c>
      <c r="C102" s="183" t="s">
        <v>70</v>
      </c>
      <c r="D102" s="183"/>
      <c r="E102" s="183"/>
      <c r="F102" s="22" t="s">
        <v>71</v>
      </c>
      <c r="G102" s="17" t="s">
        <v>1171</v>
      </c>
      <c r="H102" s="17"/>
      <c r="I102" s="23">
        <v>11.86</v>
      </c>
      <c r="J102" s="109"/>
      <c r="K102" s="132"/>
      <c r="L102" s="147">
        <v>11.86</v>
      </c>
      <c r="M102" s="24"/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13.784485404468599</v>
      </c>
      <c r="T102" s="2">
        <f t="shared" si="3"/>
        <v>13.784485404468599</v>
      </c>
    </row>
    <row r="103" spans="1:20" s="2" customFormat="1" ht="22.5" x14ac:dyDescent="0.25">
      <c r="A103" s="20"/>
      <c r="B103" s="21" t="s">
        <v>274</v>
      </c>
      <c r="C103" s="183" t="s">
        <v>275</v>
      </c>
      <c r="D103" s="183"/>
      <c r="E103" s="183"/>
      <c r="F103" s="22" t="s">
        <v>71</v>
      </c>
      <c r="G103" s="17" t="s">
        <v>1172</v>
      </c>
      <c r="H103" s="17"/>
      <c r="I103" s="23">
        <v>141.96</v>
      </c>
      <c r="J103" s="109"/>
      <c r="K103" s="132"/>
      <c r="L103" s="147">
        <v>141.96</v>
      </c>
      <c r="M103" s="24"/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164.99540877051999</v>
      </c>
      <c r="T103" s="2">
        <f t="shared" si="3"/>
        <v>164.99540877051999</v>
      </c>
    </row>
    <row r="104" spans="1:20" s="2" customFormat="1" ht="22.5" x14ac:dyDescent="0.25">
      <c r="A104" s="25" t="s">
        <v>76</v>
      </c>
      <c r="B104" s="26" t="s">
        <v>77</v>
      </c>
      <c r="C104" s="186" t="s">
        <v>78</v>
      </c>
      <c r="D104" s="186"/>
      <c r="E104" s="186"/>
      <c r="F104" s="27" t="s">
        <v>79</v>
      </c>
      <c r="G104" s="28" t="s">
        <v>1173</v>
      </c>
      <c r="H104" s="28"/>
      <c r="I104" s="29">
        <v>0</v>
      </c>
      <c r="J104" s="110"/>
      <c r="K104" s="133"/>
      <c r="L104" s="148">
        <v>0</v>
      </c>
      <c r="M104" s="30"/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:20" s="2" customFormat="1" ht="22.5" x14ac:dyDescent="0.25">
      <c r="A105" s="20"/>
      <c r="B105" s="21" t="s">
        <v>1153</v>
      </c>
      <c r="C105" s="183" t="s">
        <v>1154</v>
      </c>
      <c r="D105" s="183"/>
      <c r="E105" s="183"/>
      <c r="F105" s="22" t="s">
        <v>79</v>
      </c>
      <c r="G105" s="17" t="s">
        <v>1174</v>
      </c>
      <c r="H105" s="17"/>
      <c r="I105" s="23">
        <v>173.52</v>
      </c>
      <c r="J105" s="109"/>
      <c r="K105" s="132"/>
      <c r="L105" s="147">
        <v>173.52</v>
      </c>
      <c r="M105" s="24"/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201.67655205593499</v>
      </c>
      <c r="T105" s="2">
        <f t="shared" si="3"/>
        <v>201.67655205593499</v>
      </c>
    </row>
    <row r="106" spans="1:20" s="2" customFormat="1" ht="22.5" x14ac:dyDescent="0.25">
      <c r="A106" s="20"/>
      <c r="B106" s="21" t="s">
        <v>1097</v>
      </c>
      <c r="C106" s="183" t="s">
        <v>1098</v>
      </c>
      <c r="D106" s="183"/>
      <c r="E106" s="183"/>
      <c r="F106" s="22" t="s">
        <v>135</v>
      </c>
      <c r="G106" s="17" t="s">
        <v>1175</v>
      </c>
      <c r="H106" s="17"/>
      <c r="I106" s="23">
        <v>37.54</v>
      </c>
      <c r="J106" s="109"/>
      <c r="K106" s="132"/>
      <c r="L106" s="147">
        <v>37.54</v>
      </c>
      <c r="M106" s="24"/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43.631499332525401</v>
      </c>
      <c r="T106" s="2">
        <f t="shared" si="3"/>
        <v>43.631499332525401</v>
      </c>
    </row>
    <row r="107" spans="1:20" s="2" customFormat="1" ht="45" x14ac:dyDescent="0.25">
      <c r="A107" s="10" t="s">
        <v>1055</v>
      </c>
      <c r="B107" s="11" t="s">
        <v>1176</v>
      </c>
      <c r="C107" s="182" t="s">
        <v>1177</v>
      </c>
      <c r="D107" s="182"/>
      <c r="E107" s="182"/>
      <c r="F107" s="10" t="s">
        <v>35</v>
      </c>
      <c r="G107" s="12">
        <v>3</v>
      </c>
      <c r="H107" s="12"/>
      <c r="I107" s="13">
        <v>10996.04</v>
      </c>
      <c r="J107" s="72"/>
      <c r="K107" s="131"/>
      <c r="L107" s="72">
        <v>10996.04</v>
      </c>
      <c r="M107" s="13"/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12780.3332956959</v>
      </c>
      <c r="T107" s="2">
        <f t="shared" si="3"/>
        <v>12780.3332956959</v>
      </c>
    </row>
    <row r="108" spans="1:20" s="2" customFormat="1" ht="45" x14ac:dyDescent="0.25">
      <c r="A108" s="10" t="s">
        <v>213</v>
      </c>
      <c r="B108" s="11" t="s">
        <v>1178</v>
      </c>
      <c r="C108" s="182" t="s">
        <v>1179</v>
      </c>
      <c r="D108" s="182"/>
      <c r="E108" s="182"/>
      <c r="F108" s="10" t="s">
        <v>35</v>
      </c>
      <c r="G108" s="12">
        <v>3</v>
      </c>
      <c r="H108" s="12"/>
      <c r="I108" s="13">
        <v>22781.599999999999</v>
      </c>
      <c r="J108" s="72"/>
      <c r="K108" s="131"/>
      <c r="L108" s="72">
        <v>22781.599999999999</v>
      </c>
      <c r="M108" s="13"/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26478.299552313802</v>
      </c>
      <c r="T108" s="2">
        <f t="shared" si="3"/>
        <v>26478.299552313802</v>
      </c>
    </row>
    <row r="109" spans="1:20" s="2" customFormat="1" ht="15" x14ac:dyDescent="0.25">
      <c r="A109" s="206" t="s">
        <v>1180</v>
      </c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8"/>
      <c r="M109" s="123"/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:20" s="2" customFormat="1" ht="15" x14ac:dyDescent="0.25">
      <c r="A110" s="10" t="s">
        <v>222</v>
      </c>
      <c r="B110" s="11" t="s">
        <v>1148</v>
      </c>
      <c r="C110" s="182" t="s">
        <v>1149</v>
      </c>
      <c r="D110" s="182"/>
      <c r="E110" s="182"/>
      <c r="F110" s="10" t="s">
        <v>17</v>
      </c>
      <c r="G110" s="12">
        <v>24</v>
      </c>
      <c r="H110" s="12"/>
      <c r="I110" s="13">
        <f>I111</f>
        <v>73439.3</v>
      </c>
      <c r="J110" s="72"/>
      <c r="K110" s="131"/>
      <c r="L110" s="72">
        <v>12638.75</v>
      </c>
      <c r="M110" s="13"/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85356.067366306102</v>
      </c>
      <c r="T110" s="2">
        <f t="shared" si="3"/>
        <v>14689.600750904499</v>
      </c>
    </row>
    <row r="111" spans="1:20" s="2" customFormat="1" ht="15" x14ac:dyDescent="0.25">
      <c r="A111" s="14"/>
      <c r="B111" s="15"/>
      <c r="C111" s="15"/>
      <c r="D111" s="15"/>
      <c r="E111" s="16" t="s">
        <v>18</v>
      </c>
      <c r="F111" s="16"/>
      <c r="G111" s="17"/>
      <c r="H111" s="17"/>
      <c r="I111" s="18">
        <v>73439.3</v>
      </c>
      <c r="J111" s="114"/>
      <c r="K111" s="138"/>
      <c r="L111" s="151"/>
      <c r="M111" s="19"/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85356.067366306102</v>
      </c>
      <c r="T111" s="2">
        <f t="shared" si="3"/>
        <v>0</v>
      </c>
    </row>
    <row r="112" spans="1:20" s="2" customFormat="1" ht="22.5" x14ac:dyDescent="0.25">
      <c r="A112" s="20"/>
      <c r="B112" s="21" t="s">
        <v>69</v>
      </c>
      <c r="C112" s="183" t="s">
        <v>70</v>
      </c>
      <c r="D112" s="183"/>
      <c r="E112" s="183"/>
      <c r="F112" s="22" t="s">
        <v>71</v>
      </c>
      <c r="G112" s="17" t="s">
        <v>1181</v>
      </c>
      <c r="H112" s="17"/>
      <c r="I112" s="23">
        <v>47.45</v>
      </c>
      <c r="J112" s="109"/>
      <c r="K112" s="132"/>
      <c r="L112" s="147">
        <v>47.45</v>
      </c>
      <c r="M112" s="24"/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55.149564286849497</v>
      </c>
      <c r="T112" s="2">
        <f t="shared" si="3"/>
        <v>55.149564286849497</v>
      </c>
    </row>
    <row r="113" spans="1:20" s="2" customFormat="1" ht="22.5" x14ac:dyDescent="0.25">
      <c r="A113" s="20"/>
      <c r="B113" s="21" t="s">
        <v>274</v>
      </c>
      <c r="C113" s="183" t="s">
        <v>275</v>
      </c>
      <c r="D113" s="183"/>
      <c r="E113" s="183"/>
      <c r="F113" s="22" t="s">
        <v>71</v>
      </c>
      <c r="G113" s="17" t="s">
        <v>1182</v>
      </c>
      <c r="H113" s="17"/>
      <c r="I113" s="23">
        <v>567.85</v>
      </c>
      <c r="J113" s="109"/>
      <c r="K113" s="132"/>
      <c r="L113" s="147">
        <v>567.85</v>
      </c>
      <c r="M113" s="24"/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659.99325775105297</v>
      </c>
      <c r="T113" s="2">
        <f t="shared" si="3"/>
        <v>659.99325775105297</v>
      </c>
    </row>
    <row r="114" spans="1:20" s="2" customFormat="1" ht="22.5" x14ac:dyDescent="0.25">
      <c r="A114" s="25" t="s">
        <v>76</v>
      </c>
      <c r="B114" s="26" t="s">
        <v>77</v>
      </c>
      <c r="C114" s="186" t="s">
        <v>78</v>
      </c>
      <c r="D114" s="186"/>
      <c r="E114" s="186"/>
      <c r="F114" s="27" t="s">
        <v>79</v>
      </c>
      <c r="G114" s="28" t="s">
        <v>1183</v>
      </c>
      <c r="H114" s="28"/>
      <c r="I114" s="29">
        <v>0</v>
      </c>
      <c r="J114" s="110"/>
      <c r="K114" s="133"/>
      <c r="L114" s="148">
        <v>0</v>
      </c>
      <c r="M114" s="30"/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:20" s="2" customFormat="1" ht="22.5" x14ac:dyDescent="0.25">
      <c r="A115" s="20"/>
      <c r="B115" s="21" t="s">
        <v>1153</v>
      </c>
      <c r="C115" s="183" t="s">
        <v>1154</v>
      </c>
      <c r="D115" s="183"/>
      <c r="E115" s="183"/>
      <c r="F115" s="22" t="s">
        <v>79</v>
      </c>
      <c r="G115" s="17" t="s">
        <v>1184</v>
      </c>
      <c r="H115" s="17"/>
      <c r="I115" s="23">
        <v>694.08</v>
      </c>
      <c r="J115" s="109"/>
      <c r="K115" s="132"/>
      <c r="L115" s="147">
        <v>694.08</v>
      </c>
      <c r="M115" s="24"/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806.70620822374099</v>
      </c>
      <c r="T115" s="2">
        <f t="shared" si="3"/>
        <v>806.70620822374099</v>
      </c>
    </row>
    <row r="116" spans="1:20" s="2" customFormat="1" ht="22.5" x14ac:dyDescent="0.25">
      <c r="A116" s="20"/>
      <c r="B116" s="21" t="s">
        <v>1097</v>
      </c>
      <c r="C116" s="183" t="s">
        <v>1098</v>
      </c>
      <c r="D116" s="183"/>
      <c r="E116" s="183"/>
      <c r="F116" s="22" t="s">
        <v>135</v>
      </c>
      <c r="G116" s="17" t="s">
        <v>1185</v>
      </c>
      <c r="H116" s="17"/>
      <c r="I116" s="23">
        <v>150.18</v>
      </c>
      <c r="J116" s="109"/>
      <c r="K116" s="132"/>
      <c r="L116" s="147">
        <v>150.18</v>
      </c>
      <c r="M116" s="24"/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174.54924266805199</v>
      </c>
      <c r="T116" s="2">
        <f t="shared" si="3"/>
        <v>174.54924266805199</v>
      </c>
    </row>
    <row r="117" spans="1:20" s="2" customFormat="1" ht="45" x14ac:dyDescent="0.25">
      <c r="A117" s="10" t="s">
        <v>225</v>
      </c>
      <c r="B117" s="11" t="s">
        <v>1176</v>
      </c>
      <c r="C117" s="182" t="s">
        <v>1186</v>
      </c>
      <c r="D117" s="182"/>
      <c r="E117" s="182"/>
      <c r="F117" s="10" t="s">
        <v>35</v>
      </c>
      <c r="G117" s="12">
        <v>12</v>
      </c>
      <c r="H117" s="12"/>
      <c r="I117" s="13">
        <v>43984.14</v>
      </c>
      <c r="J117" s="72"/>
      <c r="K117" s="131"/>
      <c r="L117" s="72">
        <v>43984.14</v>
      </c>
      <c r="M117" s="13"/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51121.309937445498</v>
      </c>
      <c r="T117" s="2">
        <f t="shared" si="3"/>
        <v>51121.309937445498</v>
      </c>
    </row>
    <row r="118" spans="1:20" s="2" customFormat="1" ht="45" x14ac:dyDescent="0.25">
      <c r="A118" s="10" t="s">
        <v>229</v>
      </c>
      <c r="B118" s="11" t="s">
        <v>1178</v>
      </c>
      <c r="C118" s="182" t="s">
        <v>1179</v>
      </c>
      <c r="D118" s="182"/>
      <c r="E118" s="182"/>
      <c r="F118" s="10" t="s">
        <v>35</v>
      </c>
      <c r="G118" s="12">
        <v>12</v>
      </c>
      <c r="H118" s="12"/>
      <c r="I118" s="13">
        <v>91126.41</v>
      </c>
      <c r="J118" s="72"/>
      <c r="K118" s="131"/>
      <c r="L118" s="72">
        <v>91126.41</v>
      </c>
      <c r="M118" s="13"/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2"/>
        <v>105913.209831924</v>
      </c>
      <c r="T118" s="2">
        <f t="shared" si="3"/>
        <v>105913.209831924</v>
      </c>
    </row>
    <row r="119" spans="1:20" s="2" customFormat="1" ht="15" x14ac:dyDescent="0.25">
      <c r="A119" s="206" t="s">
        <v>1187</v>
      </c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8"/>
      <c r="M119" s="123"/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2"/>
        <v>0</v>
      </c>
      <c r="T119" s="2">
        <f t="shared" si="3"/>
        <v>0</v>
      </c>
    </row>
    <row r="120" spans="1:20" s="2" customFormat="1" ht="33.75" x14ac:dyDescent="0.25">
      <c r="A120" s="10" t="s">
        <v>231</v>
      </c>
      <c r="B120" s="11" t="s">
        <v>1188</v>
      </c>
      <c r="C120" s="182" t="s">
        <v>1189</v>
      </c>
      <c r="D120" s="182"/>
      <c r="E120" s="182"/>
      <c r="F120" s="10" t="s">
        <v>353</v>
      </c>
      <c r="G120" s="32">
        <v>2.7</v>
      </c>
      <c r="H120" s="32"/>
      <c r="I120" s="13">
        <f>I121</f>
        <v>815511.63</v>
      </c>
      <c r="J120" s="72"/>
      <c r="K120" s="131"/>
      <c r="L120" s="72">
        <v>1207.21</v>
      </c>
      <c r="M120" s="13"/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2"/>
        <v>947842.17208342301</v>
      </c>
      <c r="T120" s="2">
        <f t="shared" si="3"/>
        <v>1403.10022134305</v>
      </c>
    </row>
    <row r="121" spans="1:20" s="2" customFormat="1" ht="15" x14ac:dyDescent="0.25">
      <c r="A121" s="14"/>
      <c r="B121" s="15"/>
      <c r="C121" s="15"/>
      <c r="D121" s="15"/>
      <c r="E121" s="16" t="s">
        <v>18</v>
      </c>
      <c r="F121" s="16"/>
      <c r="G121" s="17"/>
      <c r="H121" s="17"/>
      <c r="I121" s="18">
        <v>815511.63</v>
      </c>
      <c r="J121" s="114"/>
      <c r="K121" s="138"/>
      <c r="L121" s="151"/>
      <c r="M121" s="19"/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ref="S121:S177" si="4">I121*N121*O121*P121*Q121*R121</f>
        <v>947842.17208342301</v>
      </c>
      <c r="T121" s="2">
        <f t="shared" ref="T121:T177" si="5">L121*N121*O121*P121*Q121*R121</f>
        <v>0</v>
      </c>
    </row>
    <row r="122" spans="1:20" s="2" customFormat="1" ht="22.5" x14ac:dyDescent="0.25">
      <c r="A122" s="20"/>
      <c r="B122" s="21" t="s">
        <v>1190</v>
      </c>
      <c r="C122" s="183" t="s">
        <v>1191</v>
      </c>
      <c r="D122" s="183"/>
      <c r="E122" s="183"/>
      <c r="F122" s="22" t="s">
        <v>71</v>
      </c>
      <c r="G122" s="17" t="s">
        <v>1192</v>
      </c>
      <c r="H122" s="17"/>
      <c r="I122" s="23">
        <v>32.93</v>
      </c>
      <c r="J122" s="109"/>
      <c r="K122" s="132"/>
      <c r="L122" s="147">
        <v>32.93</v>
      </c>
      <c r="M122" s="24"/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38.273448935004303</v>
      </c>
      <c r="T122" s="2">
        <f t="shared" si="5"/>
        <v>38.273448935004303</v>
      </c>
    </row>
    <row r="123" spans="1:20" s="2" customFormat="1" ht="22.5" x14ac:dyDescent="0.25">
      <c r="A123" s="20"/>
      <c r="B123" s="21" t="s">
        <v>1193</v>
      </c>
      <c r="C123" s="183" t="s">
        <v>1194</v>
      </c>
      <c r="D123" s="183"/>
      <c r="E123" s="183"/>
      <c r="F123" s="22" t="s">
        <v>21</v>
      </c>
      <c r="G123" s="17" t="s">
        <v>1195</v>
      </c>
      <c r="H123" s="17"/>
      <c r="I123" s="23">
        <v>21.31</v>
      </c>
      <c r="J123" s="109"/>
      <c r="K123" s="132"/>
      <c r="L123" s="147">
        <v>21.31</v>
      </c>
      <c r="M123" s="24"/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24.767907585938101</v>
      </c>
      <c r="T123" s="2">
        <f t="shared" si="5"/>
        <v>24.767907585938101</v>
      </c>
    </row>
    <row r="124" spans="1:20" s="2" customFormat="1" ht="22.5" x14ac:dyDescent="0.25">
      <c r="A124" s="20"/>
      <c r="B124" s="21" t="s">
        <v>1196</v>
      </c>
      <c r="C124" s="183" t="s">
        <v>1197</v>
      </c>
      <c r="D124" s="183"/>
      <c r="E124" s="183"/>
      <c r="F124" s="22" t="s">
        <v>135</v>
      </c>
      <c r="G124" s="17" t="s">
        <v>1198</v>
      </c>
      <c r="H124" s="17"/>
      <c r="I124" s="23">
        <v>50.86</v>
      </c>
      <c r="J124" s="109"/>
      <c r="K124" s="132"/>
      <c r="L124" s="147">
        <v>50.86</v>
      </c>
      <c r="M124" s="24"/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59.112894407358603</v>
      </c>
      <c r="T124" s="2">
        <f t="shared" si="5"/>
        <v>59.112894407358603</v>
      </c>
    </row>
    <row r="125" spans="1:20" s="2" customFormat="1" ht="22.5" x14ac:dyDescent="0.25">
      <c r="A125" s="20"/>
      <c r="B125" s="21" t="s">
        <v>1199</v>
      </c>
      <c r="C125" s="183" t="s">
        <v>1200</v>
      </c>
      <c r="D125" s="183"/>
      <c r="E125" s="183"/>
      <c r="F125" s="22" t="s">
        <v>21</v>
      </c>
      <c r="G125" s="17" t="s">
        <v>1201</v>
      </c>
      <c r="H125" s="17"/>
      <c r="I125" s="23">
        <v>22.86</v>
      </c>
      <c r="J125" s="109"/>
      <c r="K125" s="132"/>
      <c r="L125" s="147">
        <v>22.86</v>
      </c>
      <c r="M125" s="24"/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26.5694212770786</v>
      </c>
      <c r="T125" s="2">
        <f t="shared" si="5"/>
        <v>26.5694212770786</v>
      </c>
    </row>
    <row r="126" spans="1:20" s="2" customFormat="1" ht="22.5" x14ac:dyDescent="0.25">
      <c r="A126" s="25" t="s">
        <v>344</v>
      </c>
      <c r="B126" s="26" t="s">
        <v>364</v>
      </c>
      <c r="C126" s="186" t="s">
        <v>365</v>
      </c>
      <c r="D126" s="186"/>
      <c r="E126" s="186"/>
      <c r="F126" s="27" t="s">
        <v>79</v>
      </c>
      <c r="G126" s="28" t="s">
        <v>347</v>
      </c>
      <c r="H126" s="28"/>
      <c r="I126" s="29">
        <v>0</v>
      </c>
      <c r="J126" s="110"/>
      <c r="K126" s="133"/>
      <c r="L126" s="148">
        <v>0</v>
      </c>
      <c r="M126" s="30"/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:20" s="2" customFormat="1" ht="22.5" x14ac:dyDescent="0.25">
      <c r="A127" s="20"/>
      <c r="B127" s="21" t="s">
        <v>1202</v>
      </c>
      <c r="C127" s="183" t="s">
        <v>1203</v>
      </c>
      <c r="D127" s="183"/>
      <c r="E127" s="183"/>
      <c r="F127" s="22" t="s">
        <v>21</v>
      </c>
      <c r="G127" s="17" t="s">
        <v>1204</v>
      </c>
      <c r="H127" s="17"/>
      <c r="I127" s="23">
        <v>7.1</v>
      </c>
      <c r="J127" s="109"/>
      <c r="K127" s="132"/>
      <c r="L127" s="147">
        <v>7.1</v>
      </c>
      <c r="M127" s="24"/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8.2520949723210002</v>
      </c>
      <c r="T127" s="2">
        <f t="shared" si="5"/>
        <v>8.2520949723210002</v>
      </c>
    </row>
    <row r="128" spans="1:20" s="2" customFormat="1" ht="22.5" x14ac:dyDescent="0.25">
      <c r="A128" s="25" t="s">
        <v>344</v>
      </c>
      <c r="B128" s="26" t="s">
        <v>366</v>
      </c>
      <c r="C128" s="186" t="s">
        <v>367</v>
      </c>
      <c r="D128" s="186"/>
      <c r="E128" s="186"/>
      <c r="F128" s="27" t="s">
        <v>21</v>
      </c>
      <c r="G128" s="28" t="s">
        <v>347</v>
      </c>
      <c r="H128" s="28"/>
      <c r="I128" s="29">
        <v>0</v>
      </c>
      <c r="J128" s="110"/>
      <c r="K128" s="133"/>
      <c r="L128" s="148">
        <v>0</v>
      </c>
      <c r="M128" s="30"/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:20" s="2" customFormat="1" ht="22.5" x14ac:dyDescent="0.25">
      <c r="A129" s="25" t="s">
        <v>344</v>
      </c>
      <c r="B129" s="26" t="s">
        <v>1205</v>
      </c>
      <c r="C129" s="186" t="s">
        <v>1206</v>
      </c>
      <c r="D129" s="186"/>
      <c r="E129" s="186"/>
      <c r="F129" s="27" t="s">
        <v>79</v>
      </c>
      <c r="G129" s="28" t="s">
        <v>347</v>
      </c>
      <c r="H129" s="28"/>
      <c r="I129" s="29">
        <v>0</v>
      </c>
      <c r="J129" s="110"/>
      <c r="K129" s="133"/>
      <c r="L129" s="148">
        <v>0</v>
      </c>
      <c r="M129" s="30"/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:20" s="2" customFormat="1" ht="22.5" x14ac:dyDescent="0.25">
      <c r="A130" s="20"/>
      <c r="B130" s="21" t="s">
        <v>368</v>
      </c>
      <c r="C130" s="183" t="s">
        <v>369</v>
      </c>
      <c r="D130" s="183"/>
      <c r="E130" s="183"/>
      <c r="F130" s="22" t="s">
        <v>21</v>
      </c>
      <c r="G130" s="17" t="s">
        <v>1207</v>
      </c>
      <c r="H130" s="17"/>
      <c r="I130" s="23">
        <v>0.02</v>
      </c>
      <c r="J130" s="109"/>
      <c r="K130" s="132"/>
      <c r="L130" s="147">
        <v>0.02</v>
      </c>
      <c r="M130" s="24"/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2.32453379502E-2</v>
      </c>
      <c r="T130" s="2">
        <f t="shared" si="5"/>
        <v>2.32453379502E-2</v>
      </c>
    </row>
    <row r="131" spans="1:20" s="2" customFormat="1" ht="22.5" x14ac:dyDescent="0.25">
      <c r="A131" s="20"/>
      <c r="B131" s="21" t="s">
        <v>371</v>
      </c>
      <c r="C131" s="183" t="s">
        <v>372</v>
      </c>
      <c r="D131" s="183"/>
      <c r="E131" s="183"/>
      <c r="F131" s="22" t="s">
        <v>282</v>
      </c>
      <c r="G131" s="17" t="s">
        <v>1208</v>
      </c>
      <c r="H131" s="17"/>
      <c r="I131" s="23">
        <v>4.32</v>
      </c>
      <c r="J131" s="109"/>
      <c r="K131" s="132"/>
      <c r="L131" s="147">
        <v>4.32</v>
      </c>
      <c r="M131" s="24"/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5.0209929972431997</v>
      </c>
      <c r="T131" s="2">
        <f t="shared" si="5"/>
        <v>5.0209929972431997</v>
      </c>
    </row>
    <row r="132" spans="1:20" s="2" customFormat="1" ht="45" x14ac:dyDescent="0.25">
      <c r="A132" s="10" t="s">
        <v>242</v>
      </c>
      <c r="B132" s="11" t="s">
        <v>1209</v>
      </c>
      <c r="C132" s="182" t="s">
        <v>1210</v>
      </c>
      <c r="D132" s="182"/>
      <c r="E132" s="182"/>
      <c r="F132" s="10" t="s">
        <v>165</v>
      </c>
      <c r="G132" s="12">
        <v>270</v>
      </c>
      <c r="H132" s="12"/>
      <c r="I132" s="13">
        <v>58992.79</v>
      </c>
      <c r="J132" s="72"/>
      <c r="K132" s="131"/>
      <c r="L132" s="72">
        <v>58992.79</v>
      </c>
      <c r="M132" s="13"/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68565.367008758898</v>
      </c>
      <c r="T132" s="2">
        <f t="shared" si="5"/>
        <v>68565.367008758898</v>
      </c>
    </row>
    <row r="133" spans="1:20" s="2" customFormat="1" ht="45" x14ac:dyDescent="0.25">
      <c r="A133" s="10" t="s">
        <v>245</v>
      </c>
      <c r="B133" s="11" t="s">
        <v>1211</v>
      </c>
      <c r="C133" s="182" t="s">
        <v>1212</v>
      </c>
      <c r="D133" s="182"/>
      <c r="E133" s="182"/>
      <c r="F133" s="10" t="s">
        <v>35</v>
      </c>
      <c r="G133" s="12">
        <v>2</v>
      </c>
      <c r="H133" s="12"/>
      <c r="I133" s="13">
        <v>8173.65</v>
      </c>
      <c r="J133" s="72"/>
      <c r="K133" s="131"/>
      <c r="L133" s="72">
        <v>8173.65</v>
      </c>
      <c r="M133" s="13"/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9499.9628268326105</v>
      </c>
      <c r="T133" s="2">
        <f t="shared" si="5"/>
        <v>9499.9628268326105</v>
      </c>
    </row>
    <row r="134" spans="1:20" s="2" customFormat="1" ht="45" x14ac:dyDescent="0.25">
      <c r="A134" s="10" t="s">
        <v>250</v>
      </c>
      <c r="B134" s="11" t="s">
        <v>1211</v>
      </c>
      <c r="C134" s="182" t="s">
        <v>1213</v>
      </c>
      <c r="D134" s="182"/>
      <c r="E134" s="182"/>
      <c r="F134" s="10" t="s">
        <v>35</v>
      </c>
      <c r="G134" s="12">
        <v>2</v>
      </c>
      <c r="H134" s="12"/>
      <c r="I134" s="13">
        <v>3231.22</v>
      </c>
      <c r="J134" s="72"/>
      <c r="K134" s="131"/>
      <c r="L134" s="72">
        <v>3231.22</v>
      </c>
      <c r="M134" s="13"/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3755.5400445722598</v>
      </c>
      <c r="T134" s="2">
        <f t="shared" si="5"/>
        <v>3755.5400445722598</v>
      </c>
    </row>
    <row r="135" spans="1:20" s="2" customFormat="1" ht="45" x14ac:dyDescent="0.25">
      <c r="A135" s="10" t="s">
        <v>252</v>
      </c>
      <c r="B135" s="11" t="s">
        <v>1211</v>
      </c>
      <c r="C135" s="182" t="s">
        <v>1214</v>
      </c>
      <c r="D135" s="182"/>
      <c r="E135" s="182"/>
      <c r="F135" s="10" t="s">
        <v>35</v>
      </c>
      <c r="G135" s="12">
        <v>22</v>
      </c>
      <c r="H135" s="12"/>
      <c r="I135" s="13">
        <v>66064.72</v>
      </c>
      <c r="J135" s="72"/>
      <c r="K135" s="131"/>
      <c r="L135" s="72">
        <v>66064.72</v>
      </c>
      <c r="M135" s="13"/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76784.837149266896</v>
      </c>
      <c r="T135" s="2">
        <f t="shared" si="5"/>
        <v>76784.837149266896</v>
      </c>
    </row>
    <row r="136" spans="1:20" s="2" customFormat="1" ht="45" x14ac:dyDescent="0.25">
      <c r="A136" s="10" t="s">
        <v>264</v>
      </c>
      <c r="B136" s="11" t="s">
        <v>1211</v>
      </c>
      <c r="C136" s="182" t="s">
        <v>1215</v>
      </c>
      <c r="D136" s="182"/>
      <c r="E136" s="182"/>
      <c r="F136" s="10" t="s">
        <v>35</v>
      </c>
      <c r="G136" s="12">
        <v>22</v>
      </c>
      <c r="H136" s="12"/>
      <c r="I136" s="13">
        <v>24660.91</v>
      </c>
      <c r="J136" s="72"/>
      <c r="K136" s="131"/>
      <c r="L136" s="72">
        <v>24660.91</v>
      </c>
      <c r="M136" s="13"/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28662.559355473299</v>
      </c>
      <c r="T136" s="2">
        <f t="shared" si="5"/>
        <v>28662.559355473299</v>
      </c>
    </row>
    <row r="137" spans="1:20" s="2" customFormat="1" ht="33.75" x14ac:dyDescent="0.25">
      <c r="A137" s="10" t="s">
        <v>268</v>
      </c>
      <c r="B137" s="11" t="s">
        <v>1216</v>
      </c>
      <c r="C137" s="182" t="s">
        <v>1217</v>
      </c>
      <c r="D137" s="182"/>
      <c r="E137" s="182"/>
      <c r="F137" s="10" t="s">
        <v>353</v>
      </c>
      <c r="G137" s="32">
        <v>2.7</v>
      </c>
      <c r="H137" s="32"/>
      <c r="I137" s="13">
        <f>I138</f>
        <v>820213.15</v>
      </c>
      <c r="J137" s="72"/>
      <c r="K137" s="131"/>
      <c r="L137" s="72">
        <v>1809.3</v>
      </c>
      <c r="M137" s="13"/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953306.59314740403</v>
      </c>
      <c r="T137" s="2">
        <f t="shared" si="5"/>
        <v>2102.8894976648398</v>
      </c>
    </row>
    <row r="138" spans="1:20" s="2" customFormat="1" ht="15" x14ac:dyDescent="0.25">
      <c r="A138" s="14"/>
      <c r="B138" s="15"/>
      <c r="C138" s="15"/>
      <c r="D138" s="15"/>
      <c r="E138" s="16" t="s">
        <v>18</v>
      </c>
      <c r="F138" s="16"/>
      <c r="G138" s="17"/>
      <c r="H138" s="17"/>
      <c r="I138" s="18">
        <v>820213.15</v>
      </c>
      <c r="J138" s="114"/>
      <c r="K138" s="138"/>
      <c r="L138" s="151"/>
      <c r="M138" s="19"/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953306.59314740403</v>
      </c>
      <c r="T138" s="2">
        <f t="shared" si="5"/>
        <v>0</v>
      </c>
    </row>
    <row r="139" spans="1:20" s="2" customFormat="1" ht="22.5" x14ac:dyDescent="0.25">
      <c r="A139" s="20"/>
      <c r="B139" s="21" t="s">
        <v>1190</v>
      </c>
      <c r="C139" s="183" t="s">
        <v>1191</v>
      </c>
      <c r="D139" s="183"/>
      <c r="E139" s="183"/>
      <c r="F139" s="22" t="s">
        <v>71</v>
      </c>
      <c r="G139" s="17" t="s">
        <v>1218</v>
      </c>
      <c r="H139" s="17"/>
      <c r="I139" s="23">
        <v>40.19</v>
      </c>
      <c r="J139" s="109"/>
      <c r="K139" s="132"/>
      <c r="L139" s="147">
        <v>40.19</v>
      </c>
      <c r="M139" s="24"/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46.711506610926897</v>
      </c>
      <c r="T139" s="2">
        <f t="shared" si="5"/>
        <v>46.711506610926897</v>
      </c>
    </row>
    <row r="140" spans="1:20" s="2" customFormat="1" ht="22.5" x14ac:dyDescent="0.25">
      <c r="A140" s="20"/>
      <c r="B140" s="21" t="s">
        <v>1193</v>
      </c>
      <c r="C140" s="183" t="s">
        <v>1194</v>
      </c>
      <c r="D140" s="183"/>
      <c r="E140" s="183"/>
      <c r="F140" s="22" t="s">
        <v>21</v>
      </c>
      <c r="G140" s="17" t="s">
        <v>1219</v>
      </c>
      <c r="H140" s="17"/>
      <c r="I140" s="23">
        <v>45.81</v>
      </c>
      <c r="J140" s="109"/>
      <c r="K140" s="132"/>
      <c r="L140" s="147">
        <v>45.81</v>
      </c>
      <c r="M140" s="24"/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53.243446574933103</v>
      </c>
      <c r="T140" s="2">
        <f t="shared" si="5"/>
        <v>53.243446574933103</v>
      </c>
    </row>
    <row r="141" spans="1:20" s="2" customFormat="1" ht="22.5" x14ac:dyDescent="0.25">
      <c r="A141" s="20"/>
      <c r="B141" s="21" t="s">
        <v>1196</v>
      </c>
      <c r="C141" s="183" t="s">
        <v>1197</v>
      </c>
      <c r="D141" s="183"/>
      <c r="E141" s="183"/>
      <c r="F141" s="22" t="s">
        <v>135</v>
      </c>
      <c r="G141" s="17" t="s">
        <v>1220</v>
      </c>
      <c r="H141" s="17"/>
      <c r="I141" s="23">
        <v>62.65</v>
      </c>
      <c r="J141" s="109"/>
      <c r="K141" s="132"/>
      <c r="L141" s="147">
        <v>62.65</v>
      </c>
      <c r="M141" s="24"/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72.816021129001498</v>
      </c>
      <c r="T141" s="2">
        <f t="shared" si="5"/>
        <v>72.816021129001498</v>
      </c>
    </row>
    <row r="142" spans="1:20" s="2" customFormat="1" ht="22.5" x14ac:dyDescent="0.25">
      <c r="A142" s="20"/>
      <c r="B142" s="21" t="s">
        <v>1199</v>
      </c>
      <c r="C142" s="183" t="s">
        <v>1200</v>
      </c>
      <c r="D142" s="183"/>
      <c r="E142" s="183"/>
      <c r="F142" s="22" t="s">
        <v>21</v>
      </c>
      <c r="G142" s="17" t="s">
        <v>1221</v>
      </c>
      <c r="H142" s="17"/>
      <c r="I142" s="23">
        <v>28.27</v>
      </c>
      <c r="J142" s="109"/>
      <c r="K142" s="132"/>
      <c r="L142" s="147">
        <v>28.27</v>
      </c>
      <c r="M142" s="24"/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32.857285192607698</v>
      </c>
      <c r="T142" s="2">
        <f t="shared" si="5"/>
        <v>32.857285192607698</v>
      </c>
    </row>
    <row r="143" spans="1:20" s="2" customFormat="1" ht="22.5" x14ac:dyDescent="0.25">
      <c r="A143" s="25" t="s">
        <v>344</v>
      </c>
      <c r="B143" s="26" t="s">
        <v>364</v>
      </c>
      <c r="C143" s="186" t="s">
        <v>365</v>
      </c>
      <c r="D143" s="186"/>
      <c r="E143" s="186"/>
      <c r="F143" s="27" t="s">
        <v>79</v>
      </c>
      <c r="G143" s="28" t="s">
        <v>347</v>
      </c>
      <c r="H143" s="28"/>
      <c r="I143" s="29">
        <v>0</v>
      </c>
      <c r="J143" s="110"/>
      <c r="K143" s="133"/>
      <c r="L143" s="148">
        <v>0</v>
      </c>
      <c r="M143" s="30"/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:20" s="2" customFormat="1" ht="22.5" x14ac:dyDescent="0.25">
      <c r="A144" s="20"/>
      <c r="B144" s="21" t="s">
        <v>1202</v>
      </c>
      <c r="C144" s="183" t="s">
        <v>1203</v>
      </c>
      <c r="D144" s="183"/>
      <c r="E144" s="183"/>
      <c r="F144" s="22" t="s">
        <v>21</v>
      </c>
      <c r="G144" s="17" t="s">
        <v>1222</v>
      </c>
      <c r="H144" s="17"/>
      <c r="I144" s="23">
        <v>14.77</v>
      </c>
      <c r="J144" s="109"/>
      <c r="K144" s="132"/>
      <c r="L144" s="147">
        <v>14.77</v>
      </c>
      <c r="M144" s="24"/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17.166682076222699</v>
      </c>
      <c r="T144" s="2">
        <f t="shared" si="5"/>
        <v>17.166682076222699</v>
      </c>
    </row>
    <row r="145" spans="1:20" s="2" customFormat="1" ht="22.5" x14ac:dyDescent="0.25">
      <c r="A145" s="25" t="s">
        <v>344</v>
      </c>
      <c r="B145" s="26" t="s">
        <v>366</v>
      </c>
      <c r="C145" s="186" t="s">
        <v>367</v>
      </c>
      <c r="D145" s="186"/>
      <c r="E145" s="186"/>
      <c r="F145" s="27" t="s">
        <v>21</v>
      </c>
      <c r="G145" s="28" t="s">
        <v>347</v>
      </c>
      <c r="H145" s="28"/>
      <c r="I145" s="29">
        <v>0</v>
      </c>
      <c r="J145" s="110"/>
      <c r="K145" s="133"/>
      <c r="L145" s="148">
        <v>0</v>
      </c>
      <c r="M145" s="30"/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:20" s="2" customFormat="1" ht="22.5" x14ac:dyDescent="0.25">
      <c r="A146" s="25" t="s">
        <v>344</v>
      </c>
      <c r="B146" s="26" t="s">
        <v>1205</v>
      </c>
      <c r="C146" s="186" t="s">
        <v>1206</v>
      </c>
      <c r="D146" s="186"/>
      <c r="E146" s="186"/>
      <c r="F146" s="27" t="s">
        <v>79</v>
      </c>
      <c r="G146" s="28" t="s">
        <v>347</v>
      </c>
      <c r="H146" s="28"/>
      <c r="I146" s="29">
        <v>0</v>
      </c>
      <c r="J146" s="110"/>
      <c r="K146" s="133"/>
      <c r="L146" s="148">
        <v>0</v>
      </c>
      <c r="M146" s="30"/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:20" s="2" customFormat="1" ht="22.5" x14ac:dyDescent="0.25">
      <c r="A147" s="20"/>
      <c r="B147" s="21" t="s">
        <v>368</v>
      </c>
      <c r="C147" s="183" t="s">
        <v>369</v>
      </c>
      <c r="D147" s="183"/>
      <c r="E147" s="183"/>
      <c r="F147" s="22" t="s">
        <v>21</v>
      </c>
      <c r="G147" s="17" t="s">
        <v>1223</v>
      </c>
      <c r="H147" s="17"/>
      <c r="I147" s="23">
        <v>0.09</v>
      </c>
      <c r="J147" s="109"/>
      <c r="K147" s="132"/>
      <c r="L147" s="147">
        <v>0.09</v>
      </c>
      <c r="M147" s="24"/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0.1046040207759</v>
      </c>
      <c r="T147" s="2">
        <f t="shared" si="5"/>
        <v>0.1046040207759</v>
      </c>
    </row>
    <row r="148" spans="1:20" s="2" customFormat="1" ht="22.5" x14ac:dyDescent="0.25">
      <c r="A148" s="20"/>
      <c r="B148" s="21" t="s">
        <v>371</v>
      </c>
      <c r="C148" s="183" t="s">
        <v>372</v>
      </c>
      <c r="D148" s="183"/>
      <c r="E148" s="183"/>
      <c r="F148" s="22" t="s">
        <v>282</v>
      </c>
      <c r="G148" s="17" t="s">
        <v>1224</v>
      </c>
      <c r="H148" s="17"/>
      <c r="I148" s="23">
        <v>17.149999999999999</v>
      </c>
      <c r="J148" s="109"/>
      <c r="K148" s="132"/>
      <c r="L148" s="147">
        <v>17.149999999999999</v>
      </c>
      <c r="M148" s="24"/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19.932877292296499</v>
      </c>
      <c r="T148" s="2">
        <f t="shared" si="5"/>
        <v>19.932877292296499</v>
      </c>
    </row>
    <row r="149" spans="1:20" s="2" customFormat="1" ht="45" x14ac:dyDescent="0.25">
      <c r="A149" s="10" t="s">
        <v>1225</v>
      </c>
      <c r="B149" s="11" t="s">
        <v>1209</v>
      </c>
      <c r="C149" s="182" t="s">
        <v>1226</v>
      </c>
      <c r="D149" s="182"/>
      <c r="E149" s="182"/>
      <c r="F149" s="10" t="s">
        <v>165</v>
      </c>
      <c r="G149" s="12">
        <v>270</v>
      </c>
      <c r="H149" s="12"/>
      <c r="I149" s="13">
        <v>92943.45</v>
      </c>
      <c r="J149" s="72"/>
      <c r="K149" s="131"/>
      <c r="L149" s="72">
        <v>92943.45</v>
      </c>
      <c r="M149" s="13"/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108025.09527537601</v>
      </c>
      <c r="T149" s="2">
        <f t="shared" si="5"/>
        <v>108025.09527537601</v>
      </c>
    </row>
    <row r="150" spans="1:20" s="2" customFormat="1" ht="33.75" x14ac:dyDescent="0.25">
      <c r="A150" s="10" t="s">
        <v>1227</v>
      </c>
      <c r="B150" s="11" t="s">
        <v>1228</v>
      </c>
      <c r="C150" s="182" t="s">
        <v>1229</v>
      </c>
      <c r="D150" s="182"/>
      <c r="E150" s="182"/>
      <c r="F150" s="10" t="s">
        <v>353</v>
      </c>
      <c r="G150" s="32">
        <v>0.8</v>
      </c>
      <c r="H150" s="32"/>
      <c r="I150" s="13">
        <f>I151</f>
        <v>191910.89</v>
      </c>
      <c r="J150" s="72"/>
      <c r="K150" s="131"/>
      <c r="L150" s="72">
        <v>316.68</v>
      </c>
      <c r="M150" s="13"/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223051.674718683</v>
      </c>
      <c r="T150" s="2">
        <f t="shared" si="5"/>
        <v>368.06668110346698</v>
      </c>
    </row>
    <row r="151" spans="1:20" s="2" customFormat="1" ht="15" x14ac:dyDescent="0.25">
      <c r="A151" s="14"/>
      <c r="B151" s="15"/>
      <c r="C151" s="15"/>
      <c r="D151" s="15"/>
      <c r="E151" s="16" t="s">
        <v>18</v>
      </c>
      <c r="F151" s="16"/>
      <c r="G151" s="17"/>
      <c r="H151" s="17"/>
      <c r="I151" s="18">
        <v>191910.89</v>
      </c>
      <c r="J151" s="114"/>
      <c r="K151" s="138"/>
      <c r="L151" s="151"/>
      <c r="M151" s="19"/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223051.674718683</v>
      </c>
      <c r="T151" s="2">
        <f t="shared" si="5"/>
        <v>0</v>
      </c>
    </row>
    <row r="152" spans="1:20" s="2" customFormat="1" ht="22.5" x14ac:dyDescent="0.25">
      <c r="A152" s="20"/>
      <c r="B152" s="21" t="s">
        <v>1190</v>
      </c>
      <c r="C152" s="183" t="s">
        <v>1191</v>
      </c>
      <c r="D152" s="183"/>
      <c r="E152" s="183"/>
      <c r="F152" s="22" t="s">
        <v>71</v>
      </c>
      <c r="G152" s="17" t="s">
        <v>1230</v>
      </c>
      <c r="H152" s="17"/>
      <c r="I152" s="23">
        <v>8.43</v>
      </c>
      <c r="J152" s="109"/>
      <c r="K152" s="132"/>
      <c r="L152" s="147">
        <v>8.43</v>
      </c>
      <c r="M152" s="24"/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9.7979099460093</v>
      </c>
      <c r="T152" s="2">
        <f t="shared" si="5"/>
        <v>9.7979099460093</v>
      </c>
    </row>
    <row r="153" spans="1:20" s="2" customFormat="1" ht="22.5" x14ac:dyDescent="0.25">
      <c r="A153" s="20"/>
      <c r="B153" s="21" t="s">
        <v>1193</v>
      </c>
      <c r="C153" s="183" t="s">
        <v>1194</v>
      </c>
      <c r="D153" s="183"/>
      <c r="E153" s="183"/>
      <c r="F153" s="22" t="s">
        <v>21</v>
      </c>
      <c r="G153" s="17" t="s">
        <v>1231</v>
      </c>
      <c r="H153" s="17"/>
      <c r="I153" s="23">
        <v>5.37</v>
      </c>
      <c r="J153" s="109"/>
      <c r="K153" s="132"/>
      <c r="L153" s="147">
        <v>5.37</v>
      </c>
      <c r="M153" s="24"/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6.2413732396287003</v>
      </c>
      <c r="T153" s="2">
        <f t="shared" si="5"/>
        <v>6.2413732396287003</v>
      </c>
    </row>
    <row r="154" spans="1:20" s="2" customFormat="1" ht="22.5" x14ac:dyDescent="0.25">
      <c r="A154" s="20"/>
      <c r="B154" s="21" t="s">
        <v>1196</v>
      </c>
      <c r="C154" s="183" t="s">
        <v>1197</v>
      </c>
      <c r="D154" s="183"/>
      <c r="E154" s="183"/>
      <c r="F154" s="22" t="s">
        <v>135</v>
      </c>
      <c r="G154" s="17" t="s">
        <v>1232</v>
      </c>
      <c r="H154" s="17"/>
      <c r="I154" s="23">
        <v>13.1</v>
      </c>
      <c r="J154" s="109"/>
      <c r="K154" s="132"/>
      <c r="L154" s="147">
        <v>13.1</v>
      </c>
      <c r="M154" s="24"/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15.225696357381</v>
      </c>
      <c r="T154" s="2">
        <f t="shared" si="5"/>
        <v>15.225696357381</v>
      </c>
    </row>
    <row r="155" spans="1:20" s="2" customFormat="1" ht="22.5" x14ac:dyDescent="0.25">
      <c r="A155" s="20"/>
      <c r="B155" s="21" t="s">
        <v>1199</v>
      </c>
      <c r="C155" s="183" t="s">
        <v>1200</v>
      </c>
      <c r="D155" s="183"/>
      <c r="E155" s="183"/>
      <c r="F155" s="22" t="s">
        <v>21</v>
      </c>
      <c r="G155" s="17" t="s">
        <v>1233</v>
      </c>
      <c r="H155" s="17"/>
      <c r="I155" s="23">
        <v>5.88</v>
      </c>
      <c r="J155" s="109"/>
      <c r="K155" s="132"/>
      <c r="L155" s="147">
        <v>5.88</v>
      </c>
      <c r="M155" s="24"/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6.8341293573588002</v>
      </c>
      <c r="T155" s="2">
        <f t="shared" si="5"/>
        <v>6.8341293573588002</v>
      </c>
    </row>
    <row r="156" spans="1:20" s="2" customFormat="1" ht="22.5" x14ac:dyDescent="0.25">
      <c r="A156" s="25" t="s">
        <v>344</v>
      </c>
      <c r="B156" s="26" t="s">
        <v>364</v>
      </c>
      <c r="C156" s="186" t="s">
        <v>365</v>
      </c>
      <c r="D156" s="186"/>
      <c r="E156" s="186"/>
      <c r="F156" s="27" t="s">
        <v>79</v>
      </c>
      <c r="G156" s="28" t="s">
        <v>347</v>
      </c>
      <c r="H156" s="28"/>
      <c r="I156" s="29">
        <v>0</v>
      </c>
      <c r="J156" s="110"/>
      <c r="K156" s="133"/>
      <c r="L156" s="148">
        <v>0</v>
      </c>
      <c r="M156" s="30"/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:20" s="2" customFormat="1" ht="22.5" x14ac:dyDescent="0.25">
      <c r="A157" s="20"/>
      <c r="B157" s="21" t="s">
        <v>1202</v>
      </c>
      <c r="C157" s="183" t="s">
        <v>1203</v>
      </c>
      <c r="D157" s="183"/>
      <c r="E157" s="183"/>
      <c r="F157" s="22" t="s">
        <v>21</v>
      </c>
      <c r="G157" s="17" t="s">
        <v>1234</v>
      </c>
      <c r="H157" s="17"/>
      <c r="I157" s="23">
        <v>1.68</v>
      </c>
      <c r="J157" s="109"/>
      <c r="K157" s="132"/>
      <c r="L157" s="147">
        <v>1.68</v>
      </c>
      <c r="M157" s="24"/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1.9526083878167999</v>
      </c>
      <c r="T157" s="2">
        <f t="shared" si="5"/>
        <v>1.9526083878167999</v>
      </c>
    </row>
    <row r="158" spans="1:20" s="2" customFormat="1" ht="22.5" x14ac:dyDescent="0.25">
      <c r="A158" s="25" t="s">
        <v>344</v>
      </c>
      <c r="B158" s="26" t="s">
        <v>366</v>
      </c>
      <c r="C158" s="186" t="s">
        <v>367</v>
      </c>
      <c r="D158" s="186"/>
      <c r="E158" s="186"/>
      <c r="F158" s="27" t="s">
        <v>21</v>
      </c>
      <c r="G158" s="28" t="s">
        <v>347</v>
      </c>
      <c r="H158" s="28"/>
      <c r="I158" s="29">
        <v>0</v>
      </c>
      <c r="J158" s="110"/>
      <c r="K158" s="133"/>
      <c r="L158" s="148">
        <v>0</v>
      </c>
      <c r="M158" s="30"/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:20" s="2" customFormat="1" ht="22.5" x14ac:dyDescent="0.25">
      <c r="A159" s="25" t="s">
        <v>344</v>
      </c>
      <c r="B159" s="26" t="s">
        <v>1205</v>
      </c>
      <c r="C159" s="186" t="s">
        <v>1206</v>
      </c>
      <c r="D159" s="186"/>
      <c r="E159" s="186"/>
      <c r="F159" s="27" t="s">
        <v>79</v>
      </c>
      <c r="G159" s="28" t="s">
        <v>347</v>
      </c>
      <c r="H159" s="28"/>
      <c r="I159" s="29">
        <v>0</v>
      </c>
      <c r="J159" s="110"/>
      <c r="K159" s="133"/>
      <c r="L159" s="148">
        <v>0</v>
      </c>
      <c r="M159" s="30"/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:20" s="2" customFormat="1" ht="22.5" x14ac:dyDescent="0.25">
      <c r="A160" s="20"/>
      <c r="B160" s="21" t="s">
        <v>368</v>
      </c>
      <c r="C160" s="183" t="s">
        <v>369</v>
      </c>
      <c r="D160" s="183"/>
      <c r="E160" s="183"/>
      <c r="F160" s="22" t="s">
        <v>21</v>
      </c>
      <c r="G160" s="17" t="s">
        <v>1235</v>
      </c>
      <c r="H160" s="17"/>
      <c r="I160" s="23">
        <v>0.01</v>
      </c>
      <c r="J160" s="109"/>
      <c r="K160" s="132"/>
      <c r="L160" s="147">
        <v>0.01</v>
      </c>
      <c r="M160" s="24"/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1.16226689751E-2</v>
      </c>
      <c r="T160" s="2">
        <f t="shared" si="5"/>
        <v>1.16226689751E-2</v>
      </c>
    </row>
    <row r="161" spans="1:20" s="2" customFormat="1" ht="22.5" x14ac:dyDescent="0.25">
      <c r="A161" s="20"/>
      <c r="B161" s="21" t="s">
        <v>371</v>
      </c>
      <c r="C161" s="183" t="s">
        <v>372</v>
      </c>
      <c r="D161" s="183"/>
      <c r="E161" s="183"/>
      <c r="F161" s="22" t="s">
        <v>282</v>
      </c>
      <c r="G161" s="17" t="s">
        <v>1236</v>
      </c>
      <c r="H161" s="17"/>
      <c r="I161" s="23">
        <v>2.09</v>
      </c>
      <c r="J161" s="109"/>
      <c r="K161" s="132"/>
      <c r="L161" s="147">
        <v>2.09</v>
      </c>
      <c r="M161" s="24"/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2.4291378157959</v>
      </c>
      <c r="T161" s="2">
        <f t="shared" si="5"/>
        <v>2.4291378157959</v>
      </c>
    </row>
    <row r="162" spans="1:20" s="2" customFormat="1" ht="45" x14ac:dyDescent="0.25">
      <c r="A162" s="10" t="s">
        <v>294</v>
      </c>
      <c r="B162" s="11" t="s">
        <v>1237</v>
      </c>
      <c r="C162" s="182" t="s">
        <v>1238</v>
      </c>
      <c r="D162" s="182"/>
      <c r="E162" s="182"/>
      <c r="F162" s="10" t="s">
        <v>165</v>
      </c>
      <c r="G162" s="12">
        <v>80</v>
      </c>
      <c r="H162" s="12"/>
      <c r="I162" s="13">
        <v>27407.17</v>
      </c>
      <c r="J162" s="72"/>
      <c r="K162" s="131"/>
      <c r="L162" s="72">
        <v>27407.17</v>
      </c>
      <c r="M162" s="13"/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31854.446445429101</v>
      </c>
      <c r="T162" s="2">
        <f t="shared" si="5"/>
        <v>31854.446445429101</v>
      </c>
    </row>
    <row r="163" spans="1:20" s="2" customFormat="1" ht="33.75" x14ac:dyDescent="0.25">
      <c r="A163" s="10" t="s">
        <v>299</v>
      </c>
      <c r="B163" s="11" t="s">
        <v>1239</v>
      </c>
      <c r="C163" s="182" t="s">
        <v>1240</v>
      </c>
      <c r="D163" s="182"/>
      <c r="E163" s="182"/>
      <c r="F163" s="10" t="s">
        <v>353</v>
      </c>
      <c r="G163" s="32">
        <v>2.2000000000000002</v>
      </c>
      <c r="H163" s="32"/>
      <c r="I163" s="13">
        <f>I164</f>
        <v>701517</v>
      </c>
      <c r="J163" s="72"/>
      <c r="K163" s="131"/>
      <c r="L163" s="72">
        <v>1623.99</v>
      </c>
      <c r="M163" s="13"/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815349.98714052304</v>
      </c>
      <c r="T163" s="2">
        <f t="shared" si="5"/>
        <v>1887.5098188872601</v>
      </c>
    </row>
    <row r="164" spans="1:20" s="2" customFormat="1" ht="15" x14ac:dyDescent="0.25">
      <c r="A164" s="14"/>
      <c r="B164" s="15"/>
      <c r="C164" s="15"/>
      <c r="D164" s="15"/>
      <c r="E164" s="16" t="s">
        <v>18</v>
      </c>
      <c r="F164" s="16"/>
      <c r="G164" s="17"/>
      <c r="H164" s="17"/>
      <c r="I164" s="18">
        <v>701517</v>
      </c>
      <c r="J164" s="114"/>
      <c r="K164" s="138"/>
      <c r="L164" s="151"/>
      <c r="M164" s="19"/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815349.98714052304</v>
      </c>
      <c r="T164" s="2">
        <f t="shared" si="5"/>
        <v>0</v>
      </c>
    </row>
    <row r="165" spans="1:20" s="2" customFormat="1" ht="22.5" x14ac:dyDescent="0.25">
      <c r="A165" s="20"/>
      <c r="B165" s="21" t="s">
        <v>1190</v>
      </c>
      <c r="C165" s="183" t="s">
        <v>1191</v>
      </c>
      <c r="D165" s="183"/>
      <c r="E165" s="183"/>
      <c r="F165" s="22" t="s">
        <v>71</v>
      </c>
      <c r="G165" s="17" t="s">
        <v>1241</v>
      </c>
      <c r="H165" s="17"/>
      <c r="I165" s="23">
        <v>46.84</v>
      </c>
      <c r="J165" s="109"/>
      <c r="K165" s="132"/>
      <c r="L165" s="147">
        <v>46.84</v>
      </c>
      <c r="M165" s="24"/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54.440581479368397</v>
      </c>
      <c r="T165" s="2">
        <f t="shared" si="5"/>
        <v>54.440581479368397</v>
      </c>
    </row>
    <row r="166" spans="1:20" s="2" customFormat="1" ht="22.5" x14ac:dyDescent="0.25">
      <c r="A166" s="20"/>
      <c r="B166" s="21" t="s">
        <v>1193</v>
      </c>
      <c r="C166" s="183" t="s">
        <v>1194</v>
      </c>
      <c r="D166" s="183"/>
      <c r="E166" s="183"/>
      <c r="F166" s="22" t="s">
        <v>21</v>
      </c>
      <c r="G166" s="17" t="s">
        <v>1242</v>
      </c>
      <c r="H166" s="17"/>
      <c r="I166" s="23">
        <v>19.97</v>
      </c>
      <c r="J166" s="109"/>
      <c r="K166" s="132"/>
      <c r="L166" s="147">
        <v>19.97</v>
      </c>
      <c r="M166" s="24"/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23.210469943274699</v>
      </c>
      <c r="T166" s="2">
        <f t="shared" si="5"/>
        <v>23.210469943274699</v>
      </c>
    </row>
    <row r="167" spans="1:20" s="2" customFormat="1" ht="22.5" x14ac:dyDescent="0.25">
      <c r="A167" s="20"/>
      <c r="B167" s="21" t="s">
        <v>1196</v>
      </c>
      <c r="C167" s="183" t="s">
        <v>1197</v>
      </c>
      <c r="D167" s="183"/>
      <c r="E167" s="183"/>
      <c r="F167" s="22" t="s">
        <v>135</v>
      </c>
      <c r="G167" s="17" t="s">
        <v>1243</v>
      </c>
      <c r="H167" s="17"/>
      <c r="I167" s="23">
        <v>72.67</v>
      </c>
      <c r="J167" s="109"/>
      <c r="K167" s="132"/>
      <c r="L167" s="147">
        <v>72.67</v>
      </c>
      <c r="M167" s="24"/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84.461935442051697</v>
      </c>
      <c r="T167" s="2">
        <f t="shared" si="5"/>
        <v>84.461935442051697</v>
      </c>
    </row>
    <row r="168" spans="1:20" s="2" customFormat="1" ht="22.5" x14ac:dyDescent="0.25">
      <c r="A168" s="20"/>
      <c r="B168" s="21" t="s">
        <v>1199</v>
      </c>
      <c r="C168" s="183" t="s">
        <v>1200</v>
      </c>
      <c r="D168" s="183"/>
      <c r="E168" s="183"/>
      <c r="F168" s="22" t="s">
        <v>21</v>
      </c>
      <c r="G168" s="17" t="s">
        <v>1244</v>
      </c>
      <c r="H168" s="17"/>
      <c r="I168" s="23">
        <v>32.35</v>
      </c>
      <c r="J168" s="109"/>
      <c r="K168" s="132"/>
      <c r="L168" s="147">
        <v>32.35</v>
      </c>
      <c r="M168" s="24"/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37.599334134448497</v>
      </c>
      <c r="T168" s="2">
        <f t="shared" si="5"/>
        <v>37.599334134448497</v>
      </c>
    </row>
    <row r="169" spans="1:20" s="2" customFormat="1" ht="22.5" x14ac:dyDescent="0.25">
      <c r="A169" s="25" t="s">
        <v>344</v>
      </c>
      <c r="B169" s="26" t="s">
        <v>364</v>
      </c>
      <c r="C169" s="186" t="s">
        <v>365</v>
      </c>
      <c r="D169" s="186"/>
      <c r="E169" s="186"/>
      <c r="F169" s="27" t="s">
        <v>79</v>
      </c>
      <c r="G169" s="28" t="s">
        <v>347</v>
      </c>
      <c r="H169" s="28"/>
      <c r="I169" s="29">
        <v>0</v>
      </c>
      <c r="J169" s="110"/>
      <c r="K169" s="133"/>
      <c r="L169" s="148">
        <v>0</v>
      </c>
      <c r="M169" s="30"/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:20" s="2" customFormat="1" ht="22.5" x14ac:dyDescent="0.25">
      <c r="A170" s="20"/>
      <c r="B170" s="21" t="s">
        <v>1202</v>
      </c>
      <c r="C170" s="183" t="s">
        <v>1203</v>
      </c>
      <c r="D170" s="183"/>
      <c r="E170" s="183"/>
      <c r="F170" s="22" t="s">
        <v>21</v>
      </c>
      <c r="G170" s="17" t="s">
        <v>1245</v>
      </c>
      <c r="H170" s="17"/>
      <c r="I170" s="23">
        <v>6.71</v>
      </c>
      <c r="J170" s="109"/>
      <c r="K170" s="132"/>
      <c r="L170" s="147">
        <v>6.71</v>
      </c>
      <c r="M170" s="24"/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7.7988108822921003</v>
      </c>
      <c r="T170" s="2">
        <f t="shared" si="5"/>
        <v>7.7988108822921003</v>
      </c>
    </row>
    <row r="171" spans="1:20" s="2" customFormat="1" ht="22.5" x14ac:dyDescent="0.25">
      <c r="A171" s="25" t="s">
        <v>344</v>
      </c>
      <c r="B171" s="26" t="s">
        <v>366</v>
      </c>
      <c r="C171" s="186" t="s">
        <v>367</v>
      </c>
      <c r="D171" s="186"/>
      <c r="E171" s="186"/>
      <c r="F171" s="27" t="s">
        <v>21</v>
      </c>
      <c r="G171" s="28" t="s">
        <v>347</v>
      </c>
      <c r="H171" s="28"/>
      <c r="I171" s="29">
        <v>0</v>
      </c>
      <c r="J171" s="110"/>
      <c r="K171" s="133"/>
      <c r="L171" s="148">
        <v>0</v>
      </c>
      <c r="M171" s="30"/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:20" s="2" customFormat="1" ht="22.5" x14ac:dyDescent="0.25">
      <c r="A172" s="25" t="s">
        <v>344</v>
      </c>
      <c r="B172" s="26" t="s">
        <v>1205</v>
      </c>
      <c r="C172" s="186" t="s">
        <v>1206</v>
      </c>
      <c r="D172" s="186"/>
      <c r="E172" s="186"/>
      <c r="F172" s="27" t="s">
        <v>79</v>
      </c>
      <c r="G172" s="28" t="s">
        <v>347</v>
      </c>
      <c r="H172" s="28"/>
      <c r="I172" s="29">
        <v>0</v>
      </c>
      <c r="J172" s="110"/>
      <c r="K172" s="133"/>
      <c r="L172" s="148">
        <v>0</v>
      </c>
      <c r="M172" s="30"/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:20" s="2" customFormat="1" ht="22.5" x14ac:dyDescent="0.25">
      <c r="A173" s="20"/>
      <c r="B173" s="21" t="s">
        <v>368</v>
      </c>
      <c r="C173" s="183" t="s">
        <v>369</v>
      </c>
      <c r="D173" s="183"/>
      <c r="E173" s="183"/>
      <c r="F173" s="22" t="s">
        <v>21</v>
      </c>
      <c r="G173" s="17" t="s">
        <v>1246</v>
      </c>
      <c r="H173" s="17"/>
      <c r="I173" s="23">
        <v>0.05</v>
      </c>
      <c r="J173" s="109"/>
      <c r="K173" s="132"/>
      <c r="L173" s="147">
        <v>0.05</v>
      </c>
      <c r="M173" s="24"/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5.8113344875500003E-2</v>
      </c>
      <c r="T173" s="2">
        <f t="shared" si="5"/>
        <v>5.8113344875500003E-2</v>
      </c>
    </row>
    <row r="174" spans="1:20" s="2" customFormat="1" ht="22.5" x14ac:dyDescent="0.25">
      <c r="A174" s="20"/>
      <c r="B174" s="21" t="s">
        <v>371</v>
      </c>
      <c r="C174" s="183" t="s">
        <v>372</v>
      </c>
      <c r="D174" s="183"/>
      <c r="E174" s="183"/>
      <c r="F174" s="22" t="s">
        <v>282</v>
      </c>
      <c r="G174" s="17" t="s">
        <v>1247</v>
      </c>
      <c r="H174" s="17"/>
      <c r="I174" s="23">
        <v>8.93</v>
      </c>
      <c r="J174" s="109"/>
      <c r="K174" s="132"/>
      <c r="L174" s="147">
        <v>8.93</v>
      </c>
      <c r="M174" s="24"/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10.379043394764301</v>
      </c>
      <c r="T174" s="2">
        <f t="shared" si="5"/>
        <v>10.379043394764301</v>
      </c>
    </row>
    <row r="175" spans="1:20" s="2" customFormat="1" ht="45" x14ac:dyDescent="0.25">
      <c r="A175" s="10" t="s">
        <v>302</v>
      </c>
      <c r="B175" s="11" t="s">
        <v>1248</v>
      </c>
      <c r="C175" s="182" t="s">
        <v>1249</v>
      </c>
      <c r="D175" s="182"/>
      <c r="E175" s="182"/>
      <c r="F175" s="10" t="s">
        <v>165</v>
      </c>
      <c r="G175" s="12">
        <v>220</v>
      </c>
      <c r="H175" s="12"/>
      <c r="I175" s="13">
        <v>137250.60999999999</v>
      </c>
      <c r="J175" s="72"/>
      <c r="K175" s="131"/>
      <c r="L175" s="72">
        <v>137250.60999999999</v>
      </c>
      <c r="M175" s="13"/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159521.84066605501</v>
      </c>
      <c r="T175" s="2">
        <f t="shared" si="5"/>
        <v>159521.84066605501</v>
      </c>
    </row>
    <row r="176" spans="1:20" s="2" customFormat="1" ht="45" x14ac:dyDescent="0.25">
      <c r="A176" s="10" t="s">
        <v>306</v>
      </c>
      <c r="B176" s="11" t="s">
        <v>1211</v>
      </c>
      <c r="C176" s="182" t="s">
        <v>1250</v>
      </c>
      <c r="D176" s="182"/>
      <c r="E176" s="182"/>
      <c r="F176" s="10" t="s">
        <v>35</v>
      </c>
      <c r="G176" s="12">
        <v>4</v>
      </c>
      <c r="H176" s="12"/>
      <c r="I176" s="13">
        <v>27820.42</v>
      </c>
      <c r="J176" s="72"/>
      <c r="K176" s="131"/>
      <c r="L176" s="72">
        <v>27820.42</v>
      </c>
      <c r="M176" s="13"/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32334.753240825099</v>
      </c>
      <c r="T176" s="2">
        <f t="shared" si="5"/>
        <v>32334.753240825099</v>
      </c>
    </row>
    <row r="177" spans="1:20" s="2" customFormat="1" ht="33.75" x14ac:dyDescent="0.25">
      <c r="A177" s="10" t="s">
        <v>309</v>
      </c>
      <c r="B177" s="11" t="s">
        <v>1251</v>
      </c>
      <c r="C177" s="182" t="s">
        <v>1252</v>
      </c>
      <c r="D177" s="182"/>
      <c r="E177" s="182"/>
      <c r="F177" s="10" t="s">
        <v>353</v>
      </c>
      <c r="G177" s="32">
        <v>0.9</v>
      </c>
      <c r="H177" s="32"/>
      <c r="I177" s="13">
        <f>I178</f>
        <v>291142.23</v>
      </c>
      <c r="J177" s="72"/>
      <c r="K177" s="131"/>
      <c r="L177" s="72">
        <v>27957.23</v>
      </c>
      <c r="M177" s="13"/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338384.97639624297</v>
      </c>
      <c r="T177" s="2">
        <f t="shared" si="5"/>
        <v>32493.7629750735</v>
      </c>
    </row>
    <row r="178" spans="1:20" s="2" customFormat="1" ht="15" x14ac:dyDescent="0.25">
      <c r="A178" s="14"/>
      <c r="B178" s="15"/>
      <c r="C178" s="15"/>
      <c r="D178" s="15"/>
      <c r="E178" s="16" t="s">
        <v>18</v>
      </c>
      <c r="F178" s="16"/>
      <c r="G178" s="17"/>
      <c r="H178" s="17"/>
      <c r="I178" s="18">
        <v>291142.23</v>
      </c>
      <c r="J178" s="114"/>
      <c r="K178" s="138"/>
      <c r="L178" s="151"/>
      <c r="M178" s="19"/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ref="S178:S232" si="6">I178*N178*O178*P178*Q178*R178</f>
        <v>338384.97639624297</v>
      </c>
      <c r="T178" s="2">
        <f t="shared" ref="T178:T232" si="7">L178*N178*O178*P178*Q178*R178</f>
        <v>0</v>
      </c>
    </row>
    <row r="179" spans="1:20" s="2" customFormat="1" ht="22.5" x14ac:dyDescent="0.25">
      <c r="A179" s="20"/>
      <c r="B179" s="21" t="s">
        <v>1190</v>
      </c>
      <c r="C179" s="183" t="s">
        <v>1191</v>
      </c>
      <c r="D179" s="183"/>
      <c r="E179" s="183"/>
      <c r="F179" s="22" t="s">
        <v>71</v>
      </c>
      <c r="G179" s="17" t="s">
        <v>1253</v>
      </c>
      <c r="H179" s="17"/>
      <c r="I179" s="23">
        <v>13.4</v>
      </c>
      <c r="J179" s="109"/>
      <c r="K179" s="132"/>
      <c r="L179" s="147">
        <v>13.4</v>
      </c>
      <c r="M179" s="24"/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15.574376426634</v>
      </c>
      <c r="T179" s="2">
        <f t="shared" si="7"/>
        <v>15.574376426634</v>
      </c>
    </row>
    <row r="180" spans="1:20" s="2" customFormat="1" ht="22.5" x14ac:dyDescent="0.25">
      <c r="A180" s="20"/>
      <c r="B180" s="21" t="s">
        <v>1193</v>
      </c>
      <c r="C180" s="183" t="s">
        <v>1194</v>
      </c>
      <c r="D180" s="183"/>
      <c r="E180" s="183"/>
      <c r="F180" s="22" t="s">
        <v>21</v>
      </c>
      <c r="G180" s="17" t="s">
        <v>1254</v>
      </c>
      <c r="H180" s="17"/>
      <c r="I180" s="23">
        <v>15.27</v>
      </c>
      <c r="J180" s="109"/>
      <c r="K180" s="132"/>
      <c r="L180" s="147">
        <v>15.27</v>
      </c>
      <c r="M180" s="24"/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17.7478155249777</v>
      </c>
      <c r="T180" s="2">
        <f t="shared" si="7"/>
        <v>17.7478155249777</v>
      </c>
    </row>
    <row r="181" spans="1:20" s="2" customFormat="1" ht="22.5" x14ac:dyDescent="0.25">
      <c r="A181" s="20"/>
      <c r="B181" s="21" t="s">
        <v>1196</v>
      </c>
      <c r="C181" s="183" t="s">
        <v>1197</v>
      </c>
      <c r="D181" s="183"/>
      <c r="E181" s="183"/>
      <c r="F181" s="22" t="s">
        <v>135</v>
      </c>
      <c r="G181" s="17" t="s">
        <v>1255</v>
      </c>
      <c r="H181" s="17"/>
      <c r="I181" s="23">
        <v>20.88</v>
      </c>
      <c r="J181" s="109"/>
      <c r="K181" s="132"/>
      <c r="L181" s="147">
        <v>20.88</v>
      </c>
      <c r="M181" s="24"/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24.268132820008798</v>
      </c>
      <c r="T181" s="2">
        <f t="shared" si="7"/>
        <v>24.268132820008798</v>
      </c>
    </row>
    <row r="182" spans="1:20" s="2" customFormat="1" ht="22.5" x14ac:dyDescent="0.25">
      <c r="A182" s="20"/>
      <c r="B182" s="21" t="s">
        <v>1199</v>
      </c>
      <c r="C182" s="183" t="s">
        <v>1200</v>
      </c>
      <c r="D182" s="183"/>
      <c r="E182" s="183"/>
      <c r="F182" s="22" t="s">
        <v>21</v>
      </c>
      <c r="G182" s="17" t="s">
        <v>1256</v>
      </c>
      <c r="H182" s="17"/>
      <c r="I182" s="23">
        <v>9.42</v>
      </c>
      <c r="J182" s="109"/>
      <c r="K182" s="132"/>
      <c r="L182" s="147">
        <v>9.42</v>
      </c>
      <c r="M182" s="24"/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10.948554174544199</v>
      </c>
      <c r="T182" s="2">
        <f t="shared" si="7"/>
        <v>10.948554174544199</v>
      </c>
    </row>
    <row r="183" spans="1:20" s="2" customFormat="1" ht="22.5" x14ac:dyDescent="0.25">
      <c r="A183" s="25" t="s">
        <v>344</v>
      </c>
      <c r="B183" s="26" t="s">
        <v>364</v>
      </c>
      <c r="C183" s="186" t="s">
        <v>365</v>
      </c>
      <c r="D183" s="186"/>
      <c r="E183" s="186"/>
      <c r="F183" s="27" t="s">
        <v>79</v>
      </c>
      <c r="G183" s="28" t="s">
        <v>347</v>
      </c>
      <c r="H183" s="28"/>
      <c r="I183" s="29">
        <v>0</v>
      </c>
      <c r="J183" s="110"/>
      <c r="K183" s="133"/>
      <c r="L183" s="148">
        <v>0</v>
      </c>
      <c r="M183" s="30"/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:20" s="2" customFormat="1" ht="22.5" x14ac:dyDescent="0.25">
      <c r="A184" s="20"/>
      <c r="B184" s="21" t="s">
        <v>1202</v>
      </c>
      <c r="C184" s="183" t="s">
        <v>1203</v>
      </c>
      <c r="D184" s="183"/>
      <c r="E184" s="183"/>
      <c r="F184" s="22" t="s">
        <v>21</v>
      </c>
      <c r="G184" s="17" t="s">
        <v>1257</v>
      </c>
      <c r="H184" s="17"/>
      <c r="I184" s="23">
        <v>4.92</v>
      </c>
      <c r="J184" s="109"/>
      <c r="K184" s="132"/>
      <c r="L184" s="147">
        <v>4.92</v>
      </c>
      <c r="M184" s="24"/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5.7183531357491999</v>
      </c>
      <c r="T184" s="2">
        <f t="shared" si="7"/>
        <v>5.7183531357491999</v>
      </c>
    </row>
    <row r="185" spans="1:20" s="2" customFormat="1" ht="22.5" x14ac:dyDescent="0.25">
      <c r="A185" s="25" t="s">
        <v>344</v>
      </c>
      <c r="B185" s="26" t="s">
        <v>366</v>
      </c>
      <c r="C185" s="186" t="s">
        <v>367</v>
      </c>
      <c r="D185" s="186"/>
      <c r="E185" s="186"/>
      <c r="F185" s="27" t="s">
        <v>21</v>
      </c>
      <c r="G185" s="28" t="s">
        <v>347</v>
      </c>
      <c r="H185" s="28"/>
      <c r="I185" s="29">
        <v>0</v>
      </c>
      <c r="J185" s="110"/>
      <c r="K185" s="133"/>
      <c r="L185" s="148">
        <v>0</v>
      </c>
      <c r="M185" s="30"/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:20" s="2" customFormat="1" ht="22.5" x14ac:dyDescent="0.25">
      <c r="A186" s="25" t="s">
        <v>344</v>
      </c>
      <c r="B186" s="26" t="s">
        <v>1205</v>
      </c>
      <c r="C186" s="186" t="s">
        <v>1206</v>
      </c>
      <c r="D186" s="186"/>
      <c r="E186" s="186"/>
      <c r="F186" s="27" t="s">
        <v>79</v>
      </c>
      <c r="G186" s="28" t="s">
        <v>347</v>
      </c>
      <c r="H186" s="28"/>
      <c r="I186" s="29">
        <v>0</v>
      </c>
      <c r="J186" s="110"/>
      <c r="K186" s="133"/>
      <c r="L186" s="148">
        <v>0</v>
      </c>
      <c r="M186" s="30"/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:20" s="2" customFormat="1" ht="22.5" x14ac:dyDescent="0.25">
      <c r="A187" s="20"/>
      <c r="B187" s="21" t="s">
        <v>368</v>
      </c>
      <c r="C187" s="183" t="s">
        <v>369</v>
      </c>
      <c r="D187" s="183"/>
      <c r="E187" s="183"/>
      <c r="F187" s="22" t="s">
        <v>21</v>
      </c>
      <c r="G187" s="17" t="s">
        <v>1258</v>
      </c>
      <c r="H187" s="17"/>
      <c r="I187" s="23">
        <v>0.05</v>
      </c>
      <c r="J187" s="109"/>
      <c r="K187" s="132"/>
      <c r="L187" s="147">
        <v>0.05</v>
      </c>
      <c r="M187" s="24"/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5.8113344875500003E-2</v>
      </c>
      <c r="T187" s="2">
        <f t="shared" si="7"/>
        <v>5.8113344875500003E-2</v>
      </c>
    </row>
    <row r="188" spans="1:20" s="2" customFormat="1" ht="22.5" x14ac:dyDescent="0.25">
      <c r="A188" s="20"/>
      <c r="B188" s="21" t="s">
        <v>371</v>
      </c>
      <c r="C188" s="183" t="s">
        <v>372</v>
      </c>
      <c r="D188" s="183"/>
      <c r="E188" s="183"/>
      <c r="F188" s="22" t="s">
        <v>282</v>
      </c>
      <c r="G188" s="17" t="s">
        <v>1259</v>
      </c>
      <c r="H188" s="17"/>
      <c r="I188" s="23">
        <v>9.08</v>
      </c>
      <c r="J188" s="109"/>
      <c r="K188" s="132"/>
      <c r="L188" s="147">
        <v>9.08</v>
      </c>
      <c r="M188" s="24"/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10.5533834293908</v>
      </c>
      <c r="T188" s="2">
        <f t="shared" si="7"/>
        <v>10.5533834293908</v>
      </c>
    </row>
    <row r="189" spans="1:20" s="2" customFormat="1" ht="22.5" x14ac:dyDescent="0.25">
      <c r="A189" s="20"/>
      <c r="B189" s="21" t="s">
        <v>1260</v>
      </c>
      <c r="C189" s="183" t="s">
        <v>1261</v>
      </c>
      <c r="D189" s="183"/>
      <c r="E189" s="183"/>
      <c r="F189" s="22" t="s">
        <v>165</v>
      </c>
      <c r="G189" s="17" t="s">
        <v>1262</v>
      </c>
      <c r="H189" s="17"/>
      <c r="I189" s="23">
        <v>3155.29</v>
      </c>
      <c r="J189" s="109"/>
      <c r="K189" s="132"/>
      <c r="L189" s="147">
        <v>3155.29</v>
      </c>
      <c r="M189" s="24"/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3667.2891190443302</v>
      </c>
      <c r="T189" s="2">
        <f t="shared" si="7"/>
        <v>3667.2891190443302</v>
      </c>
    </row>
    <row r="190" spans="1:20" s="2" customFormat="1" ht="45" x14ac:dyDescent="0.25">
      <c r="A190" s="10" t="s">
        <v>313</v>
      </c>
      <c r="B190" s="11" t="s">
        <v>1248</v>
      </c>
      <c r="C190" s="182" t="s">
        <v>1263</v>
      </c>
      <c r="D190" s="182"/>
      <c r="E190" s="182"/>
      <c r="F190" s="10" t="s">
        <v>165</v>
      </c>
      <c r="G190" s="12">
        <v>90</v>
      </c>
      <c r="H190" s="12"/>
      <c r="I190" s="13">
        <v>114899.15</v>
      </c>
      <c r="J190" s="72"/>
      <c r="K190" s="131"/>
      <c r="L190" s="72">
        <v>114899.15</v>
      </c>
      <c r="M190" s="13"/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133543.47859703601</v>
      </c>
      <c r="T190" s="2">
        <f t="shared" si="7"/>
        <v>133543.47859703601</v>
      </c>
    </row>
    <row r="191" spans="1:20" s="2" customFormat="1" ht="33.75" x14ac:dyDescent="0.25">
      <c r="A191" s="10" t="s">
        <v>316</v>
      </c>
      <c r="B191" s="11" t="s">
        <v>1264</v>
      </c>
      <c r="C191" s="182" t="s">
        <v>1265</v>
      </c>
      <c r="D191" s="182"/>
      <c r="E191" s="182"/>
      <c r="F191" s="10" t="s">
        <v>353</v>
      </c>
      <c r="G191" s="32">
        <v>0.6</v>
      </c>
      <c r="H191" s="32"/>
      <c r="I191" s="13">
        <f>I192</f>
        <v>231020.43</v>
      </c>
      <c r="J191" s="72"/>
      <c r="K191" s="131"/>
      <c r="L191" s="72">
        <v>26842.9</v>
      </c>
      <c r="M191" s="13"/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268507.39843752602</v>
      </c>
      <c r="T191" s="2">
        <f t="shared" si="7"/>
        <v>31198.6141031712</v>
      </c>
    </row>
    <row r="192" spans="1:20" s="2" customFormat="1" ht="15" x14ac:dyDescent="0.25">
      <c r="A192" s="14"/>
      <c r="B192" s="15"/>
      <c r="C192" s="15"/>
      <c r="D192" s="15"/>
      <c r="E192" s="16" t="s">
        <v>18</v>
      </c>
      <c r="F192" s="16"/>
      <c r="G192" s="17"/>
      <c r="H192" s="17"/>
      <c r="I192" s="18">
        <v>231020.43</v>
      </c>
      <c r="J192" s="114"/>
      <c r="K192" s="138"/>
      <c r="L192" s="151"/>
      <c r="M192" s="19"/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268507.39843752602</v>
      </c>
      <c r="T192" s="2">
        <f t="shared" si="7"/>
        <v>0</v>
      </c>
    </row>
    <row r="193" spans="1:20" s="2" customFormat="1" ht="22.5" x14ac:dyDescent="0.25">
      <c r="A193" s="20"/>
      <c r="B193" s="21" t="s">
        <v>1190</v>
      </c>
      <c r="C193" s="183" t="s">
        <v>1191</v>
      </c>
      <c r="D193" s="183"/>
      <c r="E193" s="183"/>
      <c r="F193" s="22" t="s">
        <v>71</v>
      </c>
      <c r="G193" s="17" t="s">
        <v>1266</v>
      </c>
      <c r="H193" s="17"/>
      <c r="I193" s="23">
        <v>7.94</v>
      </c>
      <c r="J193" s="109"/>
      <c r="K193" s="132"/>
      <c r="L193" s="147">
        <v>7.94</v>
      </c>
      <c r="M193" s="24"/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9.2283991662293996</v>
      </c>
      <c r="T193" s="2">
        <f t="shared" si="7"/>
        <v>9.2283991662293996</v>
      </c>
    </row>
    <row r="194" spans="1:20" s="2" customFormat="1" ht="22.5" x14ac:dyDescent="0.25">
      <c r="A194" s="20"/>
      <c r="B194" s="21" t="s">
        <v>1196</v>
      </c>
      <c r="C194" s="183" t="s">
        <v>1197</v>
      </c>
      <c r="D194" s="183"/>
      <c r="E194" s="183"/>
      <c r="F194" s="22" t="s">
        <v>135</v>
      </c>
      <c r="G194" s="17" t="s">
        <v>1267</v>
      </c>
      <c r="H194" s="17"/>
      <c r="I194" s="23">
        <v>12.29</v>
      </c>
      <c r="J194" s="109"/>
      <c r="K194" s="132"/>
      <c r="L194" s="147">
        <v>12.29</v>
      </c>
      <c r="M194" s="24"/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14.2842601703979</v>
      </c>
      <c r="T194" s="2">
        <f t="shared" si="7"/>
        <v>14.2842601703979</v>
      </c>
    </row>
    <row r="195" spans="1:20" s="2" customFormat="1" ht="22.5" x14ac:dyDescent="0.25">
      <c r="A195" s="20"/>
      <c r="B195" s="21" t="s">
        <v>1199</v>
      </c>
      <c r="C195" s="183" t="s">
        <v>1200</v>
      </c>
      <c r="D195" s="183"/>
      <c r="E195" s="183"/>
      <c r="F195" s="22" t="s">
        <v>21</v>
      </c>
      <c r="G195" s="17" t="s">
        <v>1268</v>
      </c>
      <c r="H195" s="17"/>
      <c r="I195" s="23">
        <v>5.61</v>
      </c>
      <c r="J195" s="109"/>
      <c r="K195" s="132"/>
      <c r="L195" s="147">
        <v>5.61</v>
      </c>
      <c r="M195" s="24"/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6.5203172950311004</v>
      </c>
      <c r="T195" s="2">
        <f t="shared" si="7"/>
        <v>6.5203172950311004</v>
      </c>
    </row>
    <row r="196" spans="1:20" s="2" customFormat="1" ht="22.5" x14ac:dyDescent="0.25">
      <c r="A196" s="25" t="s">
        <v>344</v>
      </c>
      <c r="B196" s="26" t="s">
        <v>364</v>
      </c>
      <c r="C196" s="186" t="s">
        <v>365</v>
      </c>
      <c r="D196" s="186"/>
      <c r="E196" s="186"/>
      <c r="F196" s="27" t="s">
        <v>79</v>
      </c>
      <c r="G196" s="28" t="s">
        <v>347</v>
      </c>
      <c r="H196" s="28"/>
      <c r="I196" s="29">
        <v>0</v>
      </c>
      <c r="J196" s="110"/>
      <c r="K196" s="133"/>
      <c r="L196" s="148">
        <v>0</v>
      </c>
      <c r="M196" s="30"/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:20" s="2" customFormat="1" ht="22.5" x14ac:dyDescent="0.25">
      <c r="A197" s="25" t="s">
        <v>344</v>
      </c>
      <c r="B197" s="26" t="s">
        <v>366</v>
      </c>
      <c r="C197" s="186" t="s">
        <v>367</v>
      </c>
      <c r="D197" s="186"/>
      <c r="E197" s="186"/>
      <c r="F197" s="27" t="s">
        <v>21</v>
      </c>
      <c r="G197" s="28" t="s">
        <v>347</v>
      </c>
      <c r="H197" s="28"/>
      <c r="I197" s="29">
        <v>0</v>
      </c>
      <c r="J197" s="110"/>
      <c r="K197" s="133"/>
      <c r="L197" s="148">
        <v>0</v>
      </c>
      <c r="M197" s="30"/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:20" s="2" customFormat="1" ht="22.5" x14ac:dyDescent="0.25">
      <c r="A198" s="25" t="s">
        <v>344</v>
      </c>
      <c r="B198" s="26" t="s">
        <v>1205</v>
      </c>
      <c r="C198" s="186" t="s">
        <v>1206</v>
      </c>
      <c r="D198" s="186"/>
      <c r="E198" s="186"/>
      <c r="F198" s="27" t="s">
        <v>79</v>
      </c>
      <c r="G198" s="28" t="s">
        <v>347</v>
      </c>
      <c r="H198" s="28"/>
      <c r="I198" s="29">
        <v>0</v>
      </c>
      <c r="J198" s="110"/>
      <c r="K198" s="133"/>
      <c r="L198" s="148">
        <v>0</v>
      </c>
      <c r="M198" s="30"/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:20" s="2" customFormat="1" ht="22.5" x14ac:dyDescent="0.25">
      <c r="A199" s="20"/>
      <c r="B199" s="21" t="s">
        <v>368</v>
      </c>
      <c r="C199" s="183" t="s">
        <v>369</v>
      </c>
      <c r="D199" s="183"/>
      <c r="E199" s="183"/>
      <c r="F199" s="22" t="s">
        <v>21</v>
      </c>
      <c r="G199" s="17" t="s">
        <v>1269</v>
      </c>
      <c r="H199" s="17"/>
      <c r="I199" s="23">
        <v>0.05</v>
      </c>
      <c r="J199" s="109"/>
      <c r="K199" s="132"/>
      <c r="L199" s="147">
        <v>0.05</v>
      </c>
      <c r="M199" s="24"/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5.8113344875500003E-2</v>
      </c>
      <c r="T199" s="2">
        <f t="shared" si="7"/>
        <v>5.8113344875500003E-2</v>
      </c>
    </row>
    <row r="200" spans="1:20" s="2" customFormat="1" ht="22.5" x14ac:dyDescent="0.25">
      <c r="A200" s="20"/>
      <c r="B200" s="21" t="s">
        <v>371</v>
      </c>
      <c r="C200" s="183" t="s">
        <v>372</v>
      </c>
      <c r="D200" s="183"/>
      <c r="E200" s="183"/>
      <c r="F200" s="22" t="s">
        <v>282</v>
      </c>
      <c r="G200" s="17" t="s">
        <v>1270</v>
      </c>
      <c r="H200" s="17"/>
      <c r="I200" s="23">
        <v>8.58</v>
      </c>
      <c r="J200" s="109"/>
      <c r="K200" s="132"/>
      <c r="L200" s="147">
        <v>8.58</v>
      </c>
      <c r="M200" s="24"/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9.9722499806357998</v>
      </c>
      <c r="T200" s="2">
        <f t="shared" si="7"/>
        <v>9.9722499806357998</v>
      </c>
    </row>
    <row r="201" spans="1:20" s="2" customFormat="1" ht="22.5" x14ac:dyDescent="0.25">
      <c r="A201" s="20"/>
      <c r="B201" s="21" t="s">
        <v>1271</v>
      </c>
      <c r="C201" s="183" t="s">
        <v>1272</v>
      </c>
      <c r="D201" s="183"/>
      <c r="E201" s="183"/>
      <c r="F201" s="22" t="s">
        <v>165</v>
      </c>
      <c r="G201" s="17" t="s">
        <v>1273</v>
      </c>
      <c r="H201" s="17"/>
      <c r="I201" s="23">
        <v>3065.18</v>
      </c>
      <c r="J201" s="109"/>
      <c r="K201" s="132"/>
      <c r="L201" s="147">
        <v>3065.18</v>
      </c>
      <c r="M201" s="24"/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3562.5572489096999</v>
      </c>
      <c r="T201" s="2">
        <f t="shared" si="7"/>
        <v>3562.5572489096999</v>
      </c>
    </row>
    <row r="202" spans="1:20" s="2" customFormat="1" ht="45" x14ac:dyDescent="0.25">
      <c r="A202" s="10" t="s">
        <v>320</v>
      </c>
      <c r="B202" s="11" t="s">
        <v>1248</v>
      </c>
      <c r="C202" s="182" t="s">
        <v>1274</v>
      </c>
      <c r="D202" s="182"/>
      <c r="E202" s="182"/>
      <c r="F202" s="10" t="s">
        <v>165</v>
      </c>
      <c r="G202" s="12">
        <v>60</v>
      </c>
      <c r="H202" s="12"/>
      <c r="I202" s="13">
        <v>106642.7</v>
      </c>
      <c r="J202" s="72"/>
      <c r="K202" s="131"/>
      <c r="L202" s="72">
        <v>106642.7</v>
      </c>
      <c r="M202" s="13"/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123947.28007109</v>
      </c>
      <c r="T202" s="2">
        <f t="shared" si="7"/>
        <v>123947.28007109</v>
      </c>
    </row>
    <row r="203" spans="1:20" s="2" customFormat="1" ht="33.75" x14ac:dyDescent="0.25">
      <c r="A203" s="10" t="s">
        <v>323</v>
      </c>
      <c r="B203" s="11" t="s">
        <v>1275</v>
      </c>
      <c r="C203" s="182" t="s">
        <v>1276</v>
      </c>
      <c r="D203" s="182"/>
      <c r="E203" s="182"/>
      <c r="F203" s="10" t="s">
        <v>353</v>
      </c>
      <c r="G203" s="36">
        <v>1.4999999999999999E-2</v>
      </c>
      <c r="H203" s="36"/>
      <c r="I203" s="13">
        <f>I204</f>
        <v>1017.44</v>
      </c>
      <c r="J203" s="72"/>
      <c r="K203" s="131"/>
      <c r="L203" s="72">
        <v>5.19</v>
      </c>
      <c r="M203" s="13"/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1182.5368322025699</v>
      </c>
      <c r="T203" s="2">
        <f t="shared" si="7"/>
        <v>6.0321651980768998</v>
      </c>
    </row>
    <row r="204" spans="1:20" s="2" customFormat="1" ht="15" x14ac:dyDescent="0.25">
      <c r="A204" s="14"/>
      <c r="B204" s="15"/>
      <c r="C204" s="15"/>
      <c r="D204" s="15"/>
      <c r="E204" s="16" t="s">
        <v>18</v>
      </c>
      <c r="F204" s="16"/>
      <c r="G204" s="17"/>
      <c r="H204" s="17"/>
      <c r="I204" s="18">
        <v>1017.44</v>
      </c>
      <c r="J204" s="114"/>
      <c r="K204" s="138"/>
      <c r="L204" s="151"/>
      <c r="M204" s="19"/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1182.5368322025699</v>
      </c>
      <c r="T204" s="2">
        <f t="shared" si="7"/>
        <v>0</v>
      </c>
    </row>
    <row r="205" spans="1:20" s="2" customFormat="1" ht="22.5" x14ac:dyDescent="0.25">
      <c r="A205" s="20"/>
      <c r="B205" s="21" t="s">
        <v>354</v>
      </c>
      <c r="C205" s="183" t="s">
        <v>355</v>
      </c>
      <c r="D205" s="183"/>
      <c r="E205" s="183"/>
      <c r="F205" s="22" t="s">
        <v>71</v>
      </c>
      <c r="G205" s="17" t="s">
        <v>1277</v>
      </c>
      <c r="H205" s="17"/>
      <c r="I205" s="23">
        <v>0.12</v>
      </c>
      <c r="J205" s="109"/>
      <c r="K205" s="132"/>
      <c r="L205" s="147">
        <v>0.12</v>
      </c>
      <c r="M205" s="24"/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0.13947202770120001</v>
      </c>
      <c r="T205" s="2">
        <f t="shared" si="7"/>
        <v>0.13947202770120001</v>
      </c>
    </row>
    <row r="206" spans="1:20" s="2" customFormat="1" ht="22.5" x14ac:dyDescent="0.25">
      <c r="A206" s="20"/>
      <c r="B206" s="21" t="s">
        <v>335</v>
      </c>
      <c r="C206" s="183" t="s">
        <v>336</v>
      </c>
      <c r="D206" s="183"/>
      <c r="E206" s="183"/>
      <c r="F206" s="22" t="s">
        <v>282</v>
      </c>
      <c r="G206" s="17" t="s">
        <v>1278</v>
      </c>
      <c r="H206" s="17"/>
      <c r="I206" s="23">
        <v>0.05</v>
      </c>
      <c r="J206" s="109"/>
      <c r="K206" s="132"/>
      <c r="L206" s="147">
        <v>0.05</v>
      </c>
      <c r="M206" s="24"/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5.8113344875500003E-2</v>
      </c>
      <c r="T206" s="2">
        <f t="shared" si="7"/>
        <v>5.8113344875500003E-2</v>
      </c>
    </row>
    <row r="207" spans="1:20" s="2" customFormat="1" ht="22.5" x14ac:dyDescent="0.25">
      <c r="A207" s="20"/>
      <c r="B207" s="21" t="s">
        <v>176</v>
      </c>
      <c r="C207" s="183" t="s">
        <v>177</v>
      </c>
      <c r="D207" s="183"/>
      <c r="E207" s="183"/>
      <c r="F207" s="22" t="s">
        <v>71</v>
      </c>
      <c r="G207" s="17" t="s">
        <v>1279</v>
      </c>
      <c r="H207" s="17"/>
      <c r="I207" s="23">
        <v>7.0000000000000007E-2</v>
      </c>
      <c r="J207" s="109"/>
      <c r="K207" s="132"/>
      <c r="L207" s="147">
        <v>7.0000000000000007E-2</v>
      </c>
      <c r="M207" s="24"/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8.1358682825699996E-2</v>
      </c>
      <c r="T207" s="2">
        <f t="shared" si="7"/>
        <v>8.1358682825699996E-2</v>
      </c>
    </row>
    <row r="208" spans="1:20" s="2" customFormat="1" ht="22.5" x14ac:dyDescent="0.25">
      <c r="A208" s="20"/>
      <c r="B208" s="21" t="s">
        <v>179</v>
      </c>
      <c r="C208" s="183" t="s">
        <v>180</v>
      </c>
      <c r="D208" s="183"/>
      <c r="E208" s="183"/>
      <c r="F208" s="22" t="s">
        <v>71</v>
      </c>
      <c r="G208" s="17" t="s">
        <v>1280</v>
      </c>
      <c r="H208" s="17"/>
      <c r="I208" s="23">
        <v>0.26</v>
      </c>
      <c r="J208" s="109"/>
      <c r="K208" s="132"/>
      <c r="L208" s="147">
        <v>0.26</v>
      </c>
      <c r="M208" s="24"/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0.30218939335259998</v>
      </c>
      <c r="T208" s="2">
        <f t="shared" si="7"/>
        <v>0.30218939335259998</v>
      </c>
    </row>
    <row r="209" spans="1:20" s="2" customFormat="1" ht="22.5" x14ac:dyDescent="0.25">
      <c r="A209" s="20"/>
      <c r="B209" s="21" t="s">
        <v>360</v>
      </c>
      <c r="C209" s="183" t="s">
        <v>361</v>
      </c>
      <c r="D209" s="183"/>
      <c r="E209" s="183"/>
      <c r="F209" s="22" t="s">
        <v>71</v>
      </c>
      <c r="G209" s="17" t="s">
        <v>1281</v>
      </c>
      <c r="H209" s="17"/>
      <c r="I209" s="23">
        <v>7.0000000000000007E-2</v>
      </c>
      <c r="J209" s="109"/>
      <c r="K209" s="132"/>
      <c r="L209" s="147">
        <v>7.0000000000000007E-2</v>
      </c>
      <c r="M209" s="24"/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8.1358682825699996E-2</v>
      </c>
      <c r="T209" s="2">
        <f t="shared" si="7"/>
        <v>8.1358682825699996E-2</v>
      </c>
    </row>
    <row r="210" spans="1:20" s="2" customFormat="1" ht="22.5" x14ac:dyDescent="0.25">
      <c r="A210" s="20"/>
      <c r="B210" s="21" t="s">
        <v>182</v>
      </c>
      <c r="C210" s="183" t="s">
        <v>183</v>
      </c>
      <c r="D210" s="183"/>
      <c r="E210" s="183"/>
      <c r="F210" s="22" t="s">
        <v>21</v>
      </c>
      <c r="G210" s="17" t="s">
        <v>1282</v>
      </c>
      <c r="H210" s="17"/>
      <c r="I210" s="23">
        <v>0.03</v>
      </c>
      <c r="J210" s="109"/>
      <c r="K210" s="132"/>
      <c r="L210" s="147">
        <v>0.03</v>
      </c>
      <c r="M210" s="24"/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3.4868006925300003E-2</v>
      </c>
      <c r="T210" s="2">
        <f t="shared" si="7"/>
        <v>3.4868006925300003E-2</v>
      </c>
    </row>
    <row r="211" spans="1:20" s="2" customFormat="1" ht="22.5" x14ac:dyDescent="0.25">
      <c r="A211" s="25" t="s">
        <v>344</v>
      </c>
      <c r="B211" s="26" t="s">
        <v>364</v>
      </c>
      <c r="C211" s="186" t="s">
        <v>365</v>
      </c>
      <c r="D211" s="186"/>
      <c r="E211" s="186"/>
      <c r="F211" s="27" t="s">
        <v>79</v>
      </c>
      <c r="G211" s="28" t="s">
        <v>347</v>
      </c>
      <c r="H211" s="28"/>
      <c r="I211" s="29">
        <v>0</v>
      </c>
      <c r="J211" s="110"/>
      <c r="K211" s="133"/>
      <c r="L211" s="148">
        <v>0</v>
      </c>
      <c r="M211" s="30"/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:20" s="2" customFormat="1" ht="22.5" x14ac:dyDescent="0.25">
      <c r="A212" s="25" t="s">
        <v>344</v>
      </c>
      <c r="B212" s="26" t="s">
        <v>366</v>
      </c>
      <c r="C212" s="186" t="s">
        <v>367</v>
      </c>
      <c r="D212" s="186"/>
      <c r="E212" s="186"/>
      <c r="F212" s="27" t="s">
        <v>21</v>
      </c>
      <c r="G212" s="28" t="s">
        <v>347</v>
      </c>
      <c r="H212" s="28"/>
      <c r="I212" s="29">
        <v>0</v>
      </c>
      <c r="J212" s="110"/>
      <c r="K212" s="133"/>
      <c r="L212" s="148">
        <v>0</v>
      </c>
      <c r="M212" s="30"/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:20" s="2" customFormat="1" ht="22.5" x14ac:dyDescent="0.25">
      <c r="A213" s="20"/>
      <c r="B213" s="21" t="s">
        <v>368</v>
      </c>
      <c r="C213" s="183" t="s">
        <v>369</v>
      </c>
      <c r="D213" s="183"/>
      <c r="E213" s="183"/>
      <c r="F213" s="22" t="s">
        <v>21</v>
      </c>
      <c r="G213" s="17" t="s">
        <v>1283</v>
      </c>
      <c r="H213" s="17"/>
      <c r="I213" s="23">
        <v>0</v>
      </c>
      <c r="J213" s="109"/>
      <c r="K213" s="132"/>
      <c r="L213" s="147">
        <v>0</v>
      </c>
      <c r="M213" s="24"/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:20" s="2" customFormat="1" ht="22.5" x14ac:dyDescent="0.25">
      <c r="A214" s="20"/>
      <c r="B214" s="21" t="s">
        <v>371</v>
      </c>
      <c r="C214" s="183" t="s">
        <v>372</v>
      </c>
      <c r="D214" s="183"/>
      <c r="E214" s="183"/>
      <c r="F214" s="22" t="s">
        <v>282</v>
      </c>
      <c r="G214" s="17" t="s">
        <v>1284</v>
      </c>
      <c r="H214" s="17"/>
      <c r="I214" s="23">
        <v>0.01</v>
      </c>
      <c r="J214" s="109"/>
      <c r="K214" s="132"/>
      <c r="L214" s="147">
        <v>0.01</v>
      </c>
      <c r="M214" s="24"/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1.16226689751E-2</v>
      </c>
      <c r="T214" s="2">
        <f t="shared" si="7"/>
        <v>1.16226689751E-2</v>
      </c>
    </row>
    <row r="215" spans="1:20" s="2" customFormat="1" ht="45" x14ac:dyDescent="0.25">
      <c r="A215" s="10" t="s">
        <v>327</v>
      </c>
      <c r="B215" s="11" t="s">
        <v>1285</v>
      </c>
      <c r="C215" s="182" t="s">
        <v>1286</v>
      </c>
      <c r="D215" s="182"/>
      <c r="E215" s="182"/>
      <c r="F215" s="10" t="s">
        <v>165</v>
      </c>
      <c r="G215" s="32">
        <v>1.5</v>
      </c>
      <c r="H215" s="32"/>
      <c r="I215" s="13">
        <v>188.87</v>
      </c>
      <c r="J215" s="72"/>
      <c r="K215" s="131"/>
      <c r="L215" s="72">
        <v>188.87</v>
      </c>
      <c r="M215" s="13"/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219.51734893271399</v>
      </c>
      <c r="T215" s="2">
        <f t="shared" si="7"/>
        <v>219.51734893271399</v>
      </c>
    </row>
    <row r="216" spans="1:20" s="2" customFormat="1" ht="33.75" x14ac:dyDescent="0.25">
      <c r="A216" s="10" t="s">
        <v>331</v>
      </c>
      <c r="B216" s="11" t="s">
        <v>458</v>
      </c>
      <c r="C216" s="182" t="s">
        <v>459</v>
      </c>
      <c r="D216" s="182"/>
      <c r="E216" s="182"/>
      <c r="F216" s="10" t="s">
        <v>353</v>
      </c>
      <c r="G216" s="32">
        <v>0.6</v>
      </c>
      <c r="H216" s="32"/>
      <c r="I216" s="13">
        <f>I217</f>
        <v>36189.47</v>
      </c>
      <c r="J216" s="72"/>
      <c r="K216" s="131"/>
      <c r="L216" s="72">
        <v>188.56</v>
      </c>
      <c r="M216" s="13"/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42061.823019431198</v>
      </c>
      <c r="T216" s="2">
        <f t="shared" si="7"/>
        <v>219.15704619448601</v>
      </c>
    </row>
    <row r="217" spans="1:20" s="2" customFormat="1" ht="15" x14ac:dyDescent="0.25">
      <c r="A217" s="14"/>
      <c r="B217" s="15"/>
      <c r="C217" s="15"/>
      <c r="D217" s="15"/>
      <c r="E217" s="16" t="s">
        <v>18</v>
      </c>
      <c r="F217" s="16"/>
      <c r="G217" s="17"/>
      <c r="H217" s="17"/>
      <c r="I217" s="18">
        <v>36189.47</v>
      </c>
      <c r="J217" s="114"/>
      <c r="K217" s="138"/>
      <c r="L217" s="151"/>
      <c r="M217" s="19"/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42061.823019431198</v>
      </c>
      <c r="T217" s="2">
        <f t="shared" si="7"/>
        <v>0</v>
      </c>
    </row>
    <row r="218" spans="1:20" s="2" customFormat="1" ht="22.5" x14ac:dyDescent="0.25">
      <c r="A218" s="20"/>
      <c r="B218" s="21" t="s">
        <v>354</v>
      </c>
      <c r="C218" s="183" t="s">
        <v>355</v>
      </c>
      <c r="D218" s="183"/>
      <c r="E218" s="183"/>
      <c r="F218" s="22" t="s">
        <v>71</v>
      </c>
      <c r="G218" s="17" t="s">
        <v>1287</v>
      </c>
      <c r="H218" s="17"/>
      <c r="I218" s="23">
        <v>3.25</v>
      </c>
      <c r="J218" s="109"/>
      <c r="K218" s="132"/>
      <c r="L218" s="147">
        <v>3.25</v>
      </c>
      <c r="M218" s="24"/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3.7773674169075</v>
      </c>
      <c r="T218" s="2">
        <f t="shared" si="7"/>
        <v>3.7773674169075</v>
      </c>
    </row>
    <row r="219" spans="1:20" s="2" customFormat="1" ht="22.5" x14ac:dyDescent="0.25">
      <c r="A219" s="20"/>
      <c r="B219" s="21" t="s">
        <v>335</v>
      </c>
      <c r="C219" s="183" t="s">
        <v>336</v>
      </c>
      <c r="D219" s="183"/>
      <c r="E219" s="183"/>
      <c r="F219" s="22" t="s">
        <v>282</v>
      </c>
      <c r="G219" s="17" t="s">
        <v>1288</v>
      </c>
      <c r="H219" s="17"/>
      <c r="I219" s="23">
        <v>1.53</v>
      </c>
      <c r="J219" s="109"/>
      <c r="K219" s="132"/>
      <c r="L219" s="147">
        <v>1.53</v>
      </c>
      <c r="M219" s="24"/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1.7782683531903001</v>
      </c>
      <c r="T219" s="2">
        <f t="shared" si="7"/>
        <v>1.7782683531903001</v>
      </c>
    </row>
    <row r="220" spans="1:20" s="2" customFormat="1" ht="22.5" x14ac:dyDescent="0.25">
      <c r="A220" s="20"/>
      <c r="B220" s="21" t="s">
        <v>176</v>
      </c>
      <c r="C220" s="183" t="s">
        <v>177</v>
      </c>
      <c r="D220" s="183"/>
      <c r="E220" s="183"/>
      <c r="F220" s="22" t="s">
        <v>71</v>
      </c>
      <c r="G220" s="17" t="s">
        <v>1289</v>
      </c>
      <c r="H220" s="17"/>
      <c r="I220" s="23">
        <v>2.82</v>
      </c>
      <c r="J220" s="109"/>
      <c r="K220" s="132"/>
      <c r="L220" s="147">
        <v>2.82</v>
      </c>
      <c r="M220" s="24"/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3.2775926509782001</v>
      </c>
      <c r="T220" s="2">
        <f t="shared" si="7"/>
        <v>3.2775926509782001</v>
      </c>
    </row>
    <row r="221" spans="1:20" s="2" customFormat="1" ht="22.5" x14ac:dyDescent="0.25">
      <c r="A221" s="20"/>
      <c r="B221" s="21" t="s">
        <v>179</v>
      </c>
      <c r="C221" s="183" t="s">
        <v>180</v>
      </c>
      <c r="D221" s="183"/>
      <c r="E221" s="183"/>
      <c r="F221" s="22" t="s">
        <v>71</v>
      </c>
      <c r="G221" s="17" t="s">
        <v>1290</v>
      </c>
      <c r="H221" s="17"/>
      <c r="I221" s="23">
        <v>10.23</v>
      </c>
      <c r="J221" s="109"/>
      <c r="K221" s="132"/>
      <c r="L221" s="147">
        <v>10.23</v>
      </c>
      <c r="M221" s="24"/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11.8899903615273</v>
      </c>
      <c r="T221" s="2">
        <f t="shared" si="7"/>
        <v>11.8899903615273</v>
      </c>
    </row>
    <row r="222" spans="1:20" s="2" customFormat="1" ht="22.5" x14ac:dyDescent="0.25">
      <c r="A222" s="20"/>
      <c r="B222" s="21" t="s">
        <v>360</v>
      </c>
      <c r="C222" s="183" t="s">
        <v>361</v>
      </c>
      <c r="D222" s="183"/>
      <c r="E222" s="183"/>
      <c r="F222" s="22" t="s">
        <v>71</v>
      </c>
      <c r="G222" s="17" t="s">
        <v>1291</v>
      </c>
      <c r="H222" s="17"/>
      <c r="I222" s="23">
        <v>1.27</v>
      </c>
      <c r="J222" s="109"/>
      <c r="K222" s="132"/>
      <c r="L222" s="147">
        <v>1.27</v>
      </c>
      <c r="M222" s="24"/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1.4760789598377</v>
      </c>
      <c r="T222" s="2">
        <f t="shared" si="7"/>
        <v>1.4760789598377</v>
      </c>
    </row>
    <row r="223" spans="1:20" s="2" customFormat="1" ht="22.5" x14ac:dyDescent="0.25">
      <c r="A223" s="20"/>
      <c r="B223" s="21" t="s">
        <v>182</v>
      </c>
      <c r="C223" s="183" t="s">
        <v>183</v>
      </c>
      <c r="D223" s="183"/>
      <c r="E223" s="183"/>
      <c r="F223" s="22" t="s">
        <v>21</v>
      </c>
      <c r="G223" s="17" t="s">
        <v>1292</v>
      </c>
      <c r="H223" s="17"/>
      <c r="I223" s="23">
        <v>1.21</v>
      </c>
      <c r="J223" s="109"/>
      <c r="K223" s="132"/>
      <c r="L223" s="147">
        <v>1.21</v>
      </c>
      <c r="M223" s="24"/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1.4063429459871</v>
      </c>
      <c r="T223" s="2">
        <f t="shared" si="7"/>
        <v>1.4063429459871</v>
      </c>
    </row>
    <row r="224" spans="1:20" s="2" customFormat="1" ht="22.5" x14ac:dyDescent="0.25">
      <c r="A224" s="25" t="s">
        <v>344</v>
      </c>
      <c r="B224" s="26" t="s">
        <v>364</v>
      </c>
      <c r="C224" s="186" t="s">
        <v>365</v>
      </c>
      <c r="D224" s="186"/>
      <c r="E224" s="186"/>
      <c r="F224" s="27" t="s">
        <v>79</v>
      </c>
      <c r="G224" s="28" t="s">
        <v>347</v>
      </c>
      <c r="H224" s="28"/>
      <c r="I224" s="29">
        <v>0</v>
      </c>
      <c r="J224" s="110"/>
      <c r="K224" s="133"/>
      <c r="L224" s="148">
        <v>0</v>
      </c>
      <c r="M224" s="30"/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:20" s="2" customFormat="1" ht="22.5" x14ac:dyDescent="0.25">
      <c r="A225" s="25" t="s">
        <v>344</v>
      </c>
      <c r="B225" s="26" t="s">
        <v>366</v>
      </c>
      <c r="C225" s="186" t="s">
        <v>367</v>
      </c>
      <c r="D225" s="186"/>
      <c r="E225" s="186"/>
      <c r="F225" s="27" t="s">
        <v>21</v>
      </c>
      <c r="G225" s="28" t="s">
        <v>347</v>
      </c>
      <c r="H225" s="28"/>
      <c r="I225" s="29">
        <v>0</v>
      </c>
      <c r="J225" s="110"/>
      <c r="K225" s="133"/>
      <c r="L225" s="148">
        <v>0</v>
      </c>
      <c r="M225" s="30"/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:20" s="2" customFormat="1" ht="22.5" x14ac:dyDescent="0.25">
      <c r="A226" s="20"/>
      <c r="B226" s="21" t="s">
        <v>368</v>
      </c>
      <c r="C226" s="183" t="s">
        <v>369</v>
      </c>
      <c r="D226" s="183"/>
      <c r="E226" s="183"/>
      <c r="F226" s="22" t="s">
        <v>21</v>
      </c>
      <c r="G226" s="17" t="s">
        <v>1293</v>
      </c>
      <c r="H226" s="17"/>
      <c r="I226" s="23">
        <v>0.01</v>
      </c>
      <c r="J226" s="109"/>
      <c r="K226" s="132"/>
      <c r="L226" s="147">
        <v>0.01</v>
      </c>
      <c r="M226" s="24"/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1.16226689751E-2</v>
      </c>
      <c r="T226" s="2">
        <f t="shared" si="7"/>
        <v>1.16226689751E-2</v>
      </c>
    </row>
    <row r="227" spans="1:20" s="2" customFormat="1" ht="22.5" x14ac:dyDescent="0.25">
      <c r="A227" s="20"/>
      <c r="B227" s="21" t="s">
        <v>371</v>
      </c>
      <c r="C227" s="183" t="s">
        <v>372</v>
      </c>
      <c r="D227" s="183"/>
      <c r="E227" s="183"/>
      <c r="F227" s="22" t="s">
        <v>282</v>
      </c>
      <c r="G227" s="17" t="s">
        <v>1294</v>
      </c>
      <c r="H227" s="17"/>
      <c r="I227" s="23">
        <v>1.46</v>
      </c>
      <c r="J227" s="109"/>
      <c r="K227" s="132"/>
      <c r="L227" s="147">
        <v>1.46</v>
      </c>
      <c r="M227" s="24"/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1.6969096703646001</v>
      </c>
      <c r="T227" s="2">
        <f t="shared" si="7"/>
        <v>1.6969096703646001</v>
      </c>
    </row>
    <row r="228" spans="1:20" s="2" customFormat="1" ht="45" x14ac:dyDescent="0.25">
      <c r="A228" s="10" t="s">
        <v>350</v>
      </c>
      <c r="B228" s="11" t="s">
        <v>1295</v>
      </c>
      <c r="C228" s="182" t="s">
        <v>1296</v>
      </c>
      <c r="D228" s="182"/>
      <c r="E228" s="182"/>
      <c r="F228" s="10" t="s">
        <v>165</v>
      </c>
      <c r="G228" s="12">
        <v>60</v>
      </c>
      <c r="H228" s="12"/>
      <c r="I228" s="13">
        <v>13587.54</v>
      </c>
      <c r="J228" s="72"/>
      <c r="K228" s="131"/>
      <c r="L228" s="72">
        <v>13587.54</v>
      </c>
      <c r="M228" s="13"/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15792.347960593001</v>
      </c>
      <c r="T228" s="2">
        <f t="shared" si="7"/>
        <v>15792.347960593001</v>
      </c>
    </row>
    <row r="229" spans="1:20" s="2" customFormat="1" ht="33.75" x14ac:dyDescent="0.25">
      <c r="A229" s="10" t="s">
        <v>374</v>
      </c>
      <c r="B229" s="11" t="s">
        <v>1297</v>
      </c>
      <c r="C229" s="182" t="s">
        <v>1298</v>
      </c>
      <c r="D229" s="182"/>
      <c r="E229" s="182"/>
      <c r="F229" s="10" t="s">
        <v>353</v>
      </c>
      <c r="G229" s="32">
        <v>1.8</v>
      </c>
      <c r="H229" s="32"/>
      <c r="I229" s="13">
        <f>I230</f>
        <v>108589.71</v>
      </c>
      <c r="J229" s="72"/>
      <c r="K229" s="131"/>
      <c r="L229" s="72">
        <v>587.04</v>
      </c>
      <c r="M229" s="13"/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126210.225343211</v>
      </c>
      <c r="T229" s="2">
        <f t="shared" si="7"/>
        <v>682.29715951426999</v>
      </c>
    </row>
    <row r="230" spans="1:20" s="2" customFormat="1" ht="15" x14ac:dyDescent="0.25">
      <c r="A230" s="14"/>
      <c r="B230" s="15"/>
      <c r="C230" s="15"/>
      <c r="D230" s="15"/>
      <c r="E230" s="16" t="s">
        <v>18</v>
      </c>
      <c r="F230" s="16"/>
      <c r="G230" s="17"/>
      <c r="H230" s="17"/>
      <c r="I230" s="18">
        <v>108589.71</v>
      </c>
      <c r="J230" s="114"/>
      <c r="K230" s="138"/>
      <c r="L230" s="151"/>
      <c r="M230" s="19"/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126210.225343211</v>
      </c>
      <c r="T230" s="2">
        <f t="shared" si="7"/>
        <v>0</v>
      </c>
    </row>
    <row r="231" spans="1:20" s="2" customFormat="1" ht="22.5" x14ac:dyDescent="0.25">
      <c r="A231" s="20"/>
      <c r="B231" s="21" t="s">
        <v>354</v>
      </c>
      <c r="C231" s="183" t="s">
        <v>355</v>
      </c>
      <c r="D231" s="183"/>
      <c r="E231" s="183"/>
      <c r="F231" s="22" t="s">
        <v>71</v>
      </c>
      <c r="G231" s="17" t="s">
        <v>1299</v>
      </c>
      <c r="H231" s="17"/>
      <c r="I231" s="23">
        <v>9.75</v>
      </c>
      <c r="J231" s="109"/>
      <c r="K231" s="132"/>
      <c r="L231" s="147">
        <v>9.75</v>
      </c>
      <c r="M231" s="24"/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11.3321022507225</v>
      </c>
      <c r="T231" s="2">
        <f t="shared" si="7"/>
        <v>11.3321022507225</v>
      </c>
    </row>
    <row r="232" spans="1:20" s="2" customFormat="1" ht="22.5" x14ac:dyDescent="0.25">
      <c r="A232" s="20"/>
      <c r="B232" s="21" t="s">
        <v>335</v>
      </c>
      <c r="C232" s="183" t="s">
        <v>336</v>
      </c>
      <c r="D232" s="183"/>
      <c r="E232" s="183"/>
      <c r="F232" s="22" t="s">
        <v>282</v>
      </c>
      <c r="G232" s="17" t="s">
        <v>1300</v>
      </c>
      <c r="H232" s="17"/>
      <c r="I232" s="23">
        <v>4.58</v>
      </c>
      <c r="J232" s="109"/>
      <c r="K232" s="132"/>
      <c r="L232" s="147">
        <v>4.58</v>
      </c>
      <c r="M232" s="24"/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5.3231823905958002</v>
      </c>
      <c r="T232" s="2">
        <f t="shared" si="7"/>
        <v>5.3231823905958002</v>
      </c>
    </row>
    <row r="233" spans="1:20" s="2" customFormat="1" ht="22.5" x14ac:dyDescent="0.25">
      <c r="A233" s="20"/>
      <c r="B233" s="21" t="s">
        <v>176</v>
      </c>
      <c r="C233" s="183" t="s">
        <v>177</v>
      </c>
      <c r="D233" s="183"/>
      <c r="E233" s="183"/>
      <c r="F233" s="22" t="s">
        <v>71</v>
      </c>
      <c r="G233" s="17" t="s">
        <v>1301</v>
      </c>
      <c r="H233" s="17"/>
      <c r="I233" s="23">
        <v>8.4700000000000006</v>
      </c>
      <c r="J233" s="109"/>
      <c r="K233" s="132"/>
      <c r="L233" s="147">
        <v>8.4700000000000006</v>
      </c>
      <c r="M233" s="24"/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ref="S233:S286" si="8">I233*N233*O233*P233*Q233*R233</f>
        <v>9.8444006219096991</v>
      </c>
      <c r="T233" s="2">
        <f t="shared" ref="T233:T286" si="9">L233*N233*O233*P233*Q233*R233</f>
        <v>9.8444006219096991</v>
      </c>
    </row>
    <row r="234" spans="1:20" s="2" customFormat="1" ht="22.5" x14ac:dyDescent="0.25">
      <c r="A234" s="20"/>
      <c r="B234" s="21" t="s">
        <v>179</v>
      </c>
      <c r="C234" s="183" t="s">
        <v>180</v>
      </c>
      <c r="D234" s="183"/>
      <c r="E234" s="183"/>
      <c r="F234" s="22" t="s">
        <v>71</v>
      </c>
      <c r="G234" s="17" t="s">
        <v>1302</v>
      </c>
      <c r="H234" s="17"/>
      <c r="I234" s="23">
        <v>30.69</v>
      </c>
      <c r="J234" s="109"/>
      <c r="K234" s="132"/>
      <c r="L234" s="147">
        <v>30.69</v>
      </c>
      <c r="M234" s="24"/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8"/>
        <v>35.669971084581903</v>
      </c>
      <c r="T234" s="2">
        <f t="shared" si="9"/>
        <v>35.669971084581903</v>
      </c>
    </row>
    <row r="235" spans="1:20" s="2" customFormat="1" ht="22.5" x14ac:dyDescent="0.25">
      <c r="A235" s="20"/>
      <c r="B235" s="21" t="s">
        <v>360</v>
      </c>
      <c r="C235" s="183" t="s">
        <v>361</v>
      </c>
      <c r="D235" s="183"/>
      <c r="E235" s="183"/>
      <c r="F235" s="22" t="s">
        <v>71</v>
      </c>
      <c r="G235" s="17" t="s">
        <v>1303</v>
      </c>
      <c r="H235" s="17"/>
      <c r="I235" s="23">
        <v>3.81</v>
      </c>
      <c r="J235" s="109"/>
      <c r="K235" s="132"/>
      <c r="L235" s="147">
        <v>3.81</v>
      </c>
      <c r="M235" s="24"/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8"/>
        <v>4.4282368795130997</v>
      </c>
      <c r="T235" s="2">
        <f t="shared" si="9"/>
        <v>4.4282368795130997</v>
      </c>
    </row>
    <row r="236" spans="1:20" s="2" customFormat="1" ht="22.5" x14ac:dyDescent="0.25">
      <c r="A236" s="20"/>
      <c r="B236" s="21" t="s">
        <v>182</v>
      </c>
      <c r="C236" s="183" t="s">
        <v>183</v>
      </c>
      <c r="D236" s="183"/>
      <c r="E236" s="183"/>
      <c r="F236" s="22" t="s">
        <v>21</v>
      </c>
      <c r="G236" s="17" t="s">
        <v>1304</v>
      </c>
      <c r="H236" s="17"/>
      <c r="I236" s="23">
        <v>3.62</v>
      </c>
      <c r="J236" s="109"/>
      <c r="K236" s="132"/>
      <c r="L236" s="147">
        <v>3.62</v>
      </c>
      <c r="M236" s="24"/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4.2074061689861999</v>
      </c>
      <c r="T236" s="2">
        <f t="shared" si="9"/>
        <v>4.2074061689861999</v>
      </c>
    </row>
    <row r="237" spans="1:20" s="2" customFormat="1" ht="22.5" x14ac:dyDescent="0.25">
      <c r="A237" s="25" t="s">
        <v>344</v>
      </c>
      <c r="B237" s="26" t="s">
        <v>364</v>
      </c>
      <c r="C237" s="186" t="s">
        <v>365</v>
      </c>
      <c r="D237" s="186"/>
      <c r="E237" s="186"/>
      <c r="F237" s="27" t="s">
        <v>79</v>
      </c>
      <c r="G237" s="28" t="s">
        <v>347</v>
      </c>
      <c r="H237" s="28"/>
      <c r="I237" s="29">
        <v>0</v>
      </c>
      <c r="J237" s="110"/>
      <c r="K237" s="133"/>
      <c r="L237" s="148">
        <v>0</v>
      </c>
      <c r="M237" s="30"/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:20" s="2" customFormat="1" ht="22.5" x14ac:dyDescent="0.25">
      <c r="A238" s="25" t="s">
        <v>344</v>
      </c>
      <c r="B238" s="26" t="s">
        <v>366</v>
      </c>
      <c r="C238" s="186" t="s">
        <v>367</v>
      </c>
      <c r="D238" s="186"/>
      <c r="E238" s="186"/>
      <c r="F238" s="27" t="s">
        <v>21</v>
      </c>
      <c r="G238" s="28" t="s">
        <v>347</v>
      </c>
      <c r="H238" s="28"/>
      <c r="I238" s="29">
        <v>0</v>
      </c>
      <c r="J238" s="110"/>
      <c r="K238" s="133"/>
      <c r="L238" s="148">
        <v>0</v>
      </c>
      <c r="M238" s="30"/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:20" s="2" customFormat="1" ht="22.5" x14ac:dyDescent="0.25">
      <c r="A239" s="20"/>
      <c r="B239" s="21" t="s">
        <v>368</v>
      </c>
      <c r="C239" s="183" t="s">
        <v>369</v>
      </c>
      <c r="D239" s="183"/>
      <c r="E239" s="183"/>
      <c r="F239" s="22" t="s">
        <v>21</v>
      </c>
      <c r="G239" s="17" t="s">
        <v>1305</v>
      </c>
      <c r="H239" s="17"/>
      <c r="I239" s="23">
        <v>0.04</v>
      </c>
      <c r="J239" s="109"/>
      <c r="K239" s="132"/>
      <c r="L239" s="147">
        <v>0.04</v>
      </c>
      <c r="M239" s="24"/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4.64906759004E-2</v>
      </c>
      <c r="T239" s="2">
        <f t="shared" si="9"/>
        <v>4.64906759004E-2</v>
      </c>
    </row>
    <row r="240" spans="1:20" s="2" customFormat="1" ht="22.5" x14ac:dyDescent="0.25">
      <c r="A240" s="20"/>
      <c r="B240" s="21" t="s">
        <v>371</v>
      </c>
      <c r="C240" s="183" t="s">
        <v>372</v>
      </c>
      <c r="D240" s="183"/>
      <c r="E240" s="183"/>
      <c r="F240" s="22" t="s">
        <v>282</v>
      </c>
      <c r="G240" s="17" t="s">
        <v>1306</v>
      </c>
      <c r="H240" s="17"/>
      <c r="I240" s="23">
        <v>6.84</v>
      </c>
      <c r="J240" s="109"/>
      <c r="K240" s="132"/>
      <c r="L240" s="147">
        <v>6.84</v>
      </c>
      <c r="M240" s="24"/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7.9499055789683997</v>
      </c>
      <c r="T240" s="2">
        <f t="shared" si="9"/>
        <v>7.9499055789683997</v>
      </c>
    </row>
    <row r="241" spans="1:20" s="2" customFormat="1" ht="45" x14ac:dyDescent="0.25">
      <c r="A241" s="10" t="s">
        <v>377</v>
      </c>
      <c r="B241" s="11" t="s">
        <v>1295</v>
      </c>
      <c r="C241" s="182" t="s">
        <v>1307</v>
      </c>
      <c r="D241" s="182"/>
      <c r="E241" s="182"/>
      <c r="F241" s="10" t="s">
        <v>165</v>
      </c>
      <c r="G241" s="12">
        <v>180</v>
      </c>
      <c r="H241" s="12"/>
      <c r="I241" s="13">
        <v>51393.64</v>
      </c>
      <c r="J241" s="72"/>
      <c r="K241" s="131"/>
      <c r="L241" s="72">
        <v>51393.64</v>
      </c>
      <c r="M241" s="13"/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59733.126514545802</v>
      </c>
      <c r="T241" s="2">
        <f t="shared" si="9"/>
        <v>59733.126514545802</v>
      </c>
    </row>
    <row r="242" spans="1:20" s="2" customFormat="1" ht="33.75" x14ac:dyDescent="0.25">
      <c r="A242" s="10" t="s">
        <v>380</v>
      </c>
      <c r="B242" s="11" t="s">
        <v>580</v>
      </c>
      <c r="C242" s="182" t="s">
        <v>581</v>
      </c>
      <c r="D242" s="182"/>
      <c r="E242" s="182"/>
      <c r="F242" s="10" t="s">
        <v>353</v>
      </c>
      <c r="G242" s="32">
        <v>0.8</v>
      </c>
      <c r="H242" s="32"/>
      <c r="I242" s="13">
        <f>I243</f>
        <v>119395.17</v>
      </c>
      <c r="J242" s="72"/>
      <c r="K242" s="131"/>
      <c r="L242" s="72">
        <v>485.31</v>
      </c>
      <c r="M242" s="13"/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138769.053813579</v>
      </c>
      <c r="T242" s="2">
        <f t="shared" si="9"/>
        <v>564.05974803057802</v>
      </c>
    </row>
    <row r="243" spans="1:20" s="2" customFormat="1" ht="15" x14ac:dyDescent="0.25">
      <c r="A243" s="14"/>
      <c r="B243" s="15"/>
      <c r="C243" s="15"/>
      <c r="D243" s="15"/>
      <c r="E243" s="16" t="s">
        <v>18</v>
      </c>
      <c r="F243" s="16"/>
      <c r="G243" s="17"/>
      <c r="H243" s="17"/>
      <c r="I243" s="18">
        <v>119395.17</v>
      </c>
      <c r="J243" s="114"/>
      <c r="K243" s="138"/>
      <c r="L243" s="151"/>
      <c r="M243" s="19"/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138769.053813579</v>
      </c>
      <c r="T243" s="2">
        <f t="shared" si="9"/>
        <v>0</v>
      </c>
    </row>
    <row r="244" spans="1:20" s="2" customFormat="1" ht="22.5" x14ac:dyDescent="0.25">
      <c r="A244" s="20"/>
      <c r="B244" s="21" t="s">
        <v>335</v>
      </c>
      <c r="C244" s="183" t="s">
        <v>336</v>
      </c>
      <c r="D244" s="183"/>
      <c r="E244" s="183"/>
      <c r="F244" s="22" t="s">
        <v>282</v>
      </c>
      <c r="G244" s="17" t="s">
        <v>1308</v>
      </c>
      <c r="H244" s="17"/>
      <c r="I244" s="23">
        <v>4.8600000000000003</v>
      </c>
      <c r="J244" s="109"/>
      <c r="K244" s="132"/>
      <c r="L244" s="147">
        <v>4.8600000000000003</v>
      </c>
      <c r="M244" s="24"/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5.6486171218986003</v>
      </c>
      <c r="T244" s="2">
        <f t="shared" si="9"/>
        <v>5.6486171218986003</v>
      </c>
    </row>
    <row r="245" spans="1:20" s="2" customFormat="1" ht="22.5" x14ac:dyDescent="0.25">
      <c r="A245" s="20"/>
      <c r="B245" s="21" t="s">
        <v>360</v>
      </c>
      <c r="C245" s="183" t="s">
        <v>361</v>
      </c>
      <c r="D245" s="183"/>
      <c r="E245" s="183"/>
      <c r="F245" s="22" t="s">
        <v>71</v>
      </c>
      <c r="G245" s="17" t="s">
        <v>1309</v>
      </c>
      <c r="H245" s="17"/>
      <c r="I245" s="23">
        <v>4.9800000000000004</v>
      </c>
      <c r="J245" s="109"/>
      <c r="K245" s="132"/>
      <c r="L245" s="147">
        <v>4.9800000000000004</v>
      </c>
      <c r="M245" s="24"/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5.7880891495998004</v>
      </c>
      <c r="T245" s="2">
        <f t="shared" si="9"/>
        <v>5.7880891495998004</v>
      </c>
    </row>
    <row r="246" spans="1:20" s="2" customFormat="1" ht="22.5" x14ac:dyDescent="0.25">
      <c r="A246" s="20"/>
      <c r="B246" s="21" t="s">
        <v>560</v>
      </c>
      <c r="C246" s="183" t="s">
        <v>561</v>
      </c>
      <c r="D246" s="183"/>
      <c r="E246" s="183"/>
      <c r="F246" s="22" t="s">
        <v>282</v>
      </c>
      <c r="G246" s="17" t="s">
        <v>1310</v>
      </c>
      <c r="H246" s="17"/>
      <c r="I246" s="23">
        <v>24.69</v>
      </c>
      <c r="J246" s="109"/>
      <c r="K246" s="132"/>
      <c r="L246" s="147">
        <v>24.69</v>
      </c>
      <c r="M246" s="24"/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28.696369699521899</v>
      </c>
      <c r="T246" s="2">
        <f t="shared" si="9"/>
        <v>28.696369699521899</v>
      </c>
    </row>
    <row r="247" spans="1:20" s="2" customFormat="1" ht="22.5" x14ac:dyDescent="0.25">
      <c r="A247" s="25" t="s">
        <v>344</v>
      </c>
      <c r="B247" s="26" t="s">
        <v>366</v>
      </c>
      <c r="C247" s="186" t="s">
        <v>367</v>
      </c>
      <c r="D247" s="186"/>
      <c r="E247" s="186"/>
      <c r="F247" s="27" t="s">
        <v>21</v>
      </c>
      <c r="G247" s="28" t="s">
        <v>347</v>
      </c>
      <c r="H247" s="28"/>
      <c r="I247" s="29">
        <v>0</v>
      </c>
      <c r="J247" s="110"/>
      <c r="K247" s="133"/>
      <c r="L247" s="148">
        <v>0</v>
      </c>
      <c r="M247" s="30"/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:20" s="2" customFormat="1" ht="22.5" x14ac:dyDescent="0.25">
      <c r="A248" s="20"/>
      <c r="B248" s="21" t="s">
        <v>563</v>
      </c>
      <c r="C248" s="183" t="s">
        <v>564</v>
      </c>
      <c r="D248" s="183"/>
      <c r="E248" s="183"/>
      <c r="F248" s="22" t="s">
        <v>282</v>
      </c>
      <c r="G248" s="17" t="s">
        <v>1311</v>
      </c>
      <c r="H248" s="17"/>
      <c r="I248" s="23">
        <v>9.3000000000000007</v>
      </c>
      <c r="J248" s="109"/>
      <c r="K248" s="132"/>
      <c r="L248" s="147">
        <v>9.3000000000000007</v>
      </c>
      <c r="M248" s="24"/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10.809082146843</v>
      </c>
      <c r="T248" s="2">
        <f t="shared" si="9"/>
        <v>10.809082146843</v>
      </c>
    </row>
    <row r="249" spans="1:20" s="2" customFormat="1" ht="22.5" x14ac:dyDescent="0.25">
      <c r="A249" s="20"/>
      <c r="B249" s="21" t="s">
        <v>368</v>
      </c>
      <c r="C249" s="183" t="s">
        <v>369</v>
      </c>
      <c r="D249" s="183"/>
      <c r="E249" s="183"/>
      <c r="F249" s="22" t="s">
        <v>21</v>
      </c>
      <c r="G249" s="17" t="s">
        <v>1312</v>
      </c>
      <c r="H249" s="17"/>
      <c r="I249" s="23">
        <v>7.0000000000000007E-2</v>
      </c>
      <c r="J249" s="109"/>
      <c r="K249" s="132"/>
      <c r="L249" s="147">
        <v>7.0000000000000007E-2</v>
      </c>
      <c r="M249" s="24"/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8.1358682825699996E-2</v>
      </c>
      <c r="T249" s="2">
        <f t="shared" si="9"/>
        <v>8.1358682825699996E-2</v>
      </c>
    </row>
    <row r="250" spans="1:20" s="2" customFormat="1" ht="22.5" x14ac:dyDescent="0.25">
      <c r="A250" s="20"/>
      <c r="B250" s="21" t="s">
        <v>371</v>
      </c>
      <c r="C250" s="183" t="s">
        <v>372</v>
      </c>
      <c r="D250" s="183"/>
      <c r="E250" s="183"/>
      <c r="F250" s="22" t="s">
        <v>282</v>
      </c>
      <c r="G250" s="17" t="s">
        <v>1313</v>
      </c>
      <c r="H250" s="17"/>
      <c r="I250" s="23">
        <v>12.15</v>
      </c>
      <c r="J250" s="109"/>
      <c r="K250" s="132"/>
      <c r="L250" s="147">
        <v>12.15</v>
      </c>
      <c r="M250" s="24"/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14.1215428047465</v>
      </c>
      <c r="T250" s="2">
        <f t="shared" si="9"/>
        <v>14.1215428047465</v>
      </c>
    </row>
    <row r="251" spans="1:20" s="2" customFormat="1" ht="45" x14ac:dyDescent="0.25">
      <c r="A251" s="10" t="s">
        <v>383</v>
      </c>
      <c r="B251" s="11" t="s">
        <v>1314</v>
      </c>
      <c r="C251" s="182" t="s">
        <v>1315</v>
      </c>
      <c r="D251" s="182"/>
      <c r="E251" s="182"/>
      <c r="F251" s="10" t="s">
        <v>165</v>
      </c>
      <c r="G251" s="12">
        <v>80</v>
      </c>
      <c r="H251" s="12"/>
      <c r="I251" s="13">
        <v>34536.080000000002</v>
      </c>
      <c r="J251" s="72"/>
      <c r="K251" s="131"/>
      <c r="L251" s="72">
        <v>34536.080000000002</v>
      </c>
      <c r="M251" s="13"/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40140.142553757098</v>
      </c>
      <c r="T251" s="2">
        <f t="shared" si="9"/>
        <v>40140.142553757098</v>
      </c>
    </row>
    <row r="252" spans="1:20" s="2" customFormat="1" ht="15" x14ac:dyDescent="0.25">
      <c r="A252" s="10" t="s">
        <v>386</v>
      </c>
      <c r="B252" s="11" t="s">
        <v>87</v>
      </c>
      <c r="C252" s="182" t="s">
        <v>88</v>
      </c>
      <c r="D252" s="182"/>
      <c r="E252" s="182"/>
      <c r="F252" s="10" t="s">
        <v>17</v>
      </c>
      <c r="G252" s="12">
        <v>4</v>
      </c>
      <c r="H252" s="12"/>
      <c r="I252" s="13">
        <f>I253</f>
        <v>29518.36</v>
      </c>
      <c r="J252" s="72"/>
      <c r="K252" s="131"/>
      <c r="L252" s="72">
        <v>9236.76</v>
      </c>
      <c r="M252" s="13"/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34308.212696783303</v>
      </c>
      <c r="T252" s="2">
        <f t="shared" si="9"/>
        <v>10735.5803882445</v>
      </c>
    </row>
    <row r="253" spans="1:20" s="2" customFormat="1" ht="15" x14ac:dyDescent="0.25">
      <c r="A253" s="14"/>
      <c r="B253" s="15"/>
      <c r="C253" s="15"/>
      <c r="D253" s="15"/>
      <c r="E253" s="16" t="s">
        <v>18</v>
      </c>
      <c r="F253" s="16"/>
      <c r="G253" s="17"/>
      <c r="H253" s="17"/>
      <c r="I253" s="18">
        <v>29518.36</v>
      </c>
      <c r="J253" s="114"/>
      <c r="K253" s="138"/>
      <c r="L253" s="151"/>
      <c r="M253" s="19"/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34308.212696783303</v>
      </c>
      <c r="T253" s="2">
        <f t="shared" si="9"/>
        <v>0</v>
      </c>
    </row>
    <row r="254" spans="1:20" s="2" customFormat="1" ht="22.5" x14ac:dyDescent="0.25">
      <c r="A254" s="20"/>
      <c r="B254" s="21" t="s">
        <v>69</v>
      </c>
      <c r="C254" s="183" t="s">
        <v>70</v>
      </c>
      <c r="D254" s="183"/>
      <c r="E254" s="183"/>
      <c r="F254" s="22" t="s">
        <v>71</v>
      </c>
      <c r="G254" s="17" t="s">
        <v>1316</v>
      </c>
      <c r="H254" s="17"/>
      <c r="I254" s="23">
        <v>18.64</v>
      </c>
      <c r="J254" s="109"/>
      <c r="K254" s="132"/>
      <c r="L254" s="147">
        <v>18.64</v>
      </c>
      <c r="M254" s="24"/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21.664654969586401</v>
      </c>
      <c r="T254" s="2">
        <f t="shared" si="9"/>
        <v>21.664654969586401</v>
      </c>
    </row>
    <row r="255" spans="1:20" s="2" customFormat="1" ht="22.5" x14ac:dyDescent="0.25">
      <c r="A255" s="20"/>
      <c r="B255" s="21" t="s">
        <v>73</v>
      </c>
      <c r="C255" s="183" t="s">
        <v>74</v>
      </c>
      <c r="D255" s="183"/>
      <c r="E255" s="183"/>
      <c r="F255" s="22" t="s">
        <v>71</v>
      </c>
      <c r="G255" s="17" t="s">
        <v>1317</v>
      </c>
      <c r="H255" s="17"/>
      <c r="I255" s="23">
        <v>171.6</v>
      </c>
      <c r="J255" s="109"/>
      <c r="K255" s="132"/>
      <c r="L255" s="147">
        <v>171.6</v>
      </c>
      <c r="M255" s="24"/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199.444999612716</v>
      </c>
      <c r="T255" s="2">
        <f t="shared" si="9"/>
        <v>199.444999612716</v>
      </c>
    </row>
    <row r="256" spans="1:20" s="2" customFormat="1" ht="22.5" x14ac:dyDescent="0.25">
      <c r="A256" s="25" t="s">
        <v>76</v>
      </c>
      <c r="B256" s="26" t="s">
        <v>77</v>
      </c>
      <c r="C256" s="186" t="s">
        <v>78</v>
      </c>
      <c r="D256" s="186"/>
      <c r="E256" s="186"/>
      <c r="F256" s="27" t="s">
        <v>79</v>
      </c>
      <c r="G256" s="28" t="s">
        <v>1318</v>
      </c>
      <c r="H256" s="28"/>
      <c r="I256" s="29">
        <v>0</v>
      </c>
      <c r="J256" s="110"/>
      <c r="K256" s="133"/>
      <c r="L256" s="148">
        <v>0</v>
      </c>
      <c r="M256" s="30"/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:20" s="2" customFormat="1" ht="22.5" x14ac:dyDescent="0.25">
      <c r="A257" s="20"/>
      <c r="B257" s="21" t="s">
        <v>1319</v>
      </c>
      <c r="C257" s="183" t="s">
        <v>1320</v>
      </c>
      <c r="D257" s="183"/>
      <c r="E257" s="183"/>
      <c r="F257" s="22" t="s">
        <v>79</v>
      </c>
      <c r="G257" s="17" t="s">
        <v>1321</v>
      </c>
      <c r="H257" s="17"/>
      <c r="I257" s="23">
        <v>835.36</v>
      </c>
      <c r="J257" s="109"/>
      <c r="K257" s="132"/>
      <c r="L257" s="147">
        <v>835.36</v>
      </c>
      <c r="M257" s="24"/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970.91127550395299</v>
      </c>
      <c r="T257" s="2">
        <f t="shared" si="9"/>
        <v>970.91127550395299</v>
      </c>
    </row>
    <row r="258" spans="1:20" s="2" customFormat="1" ht="22.5" x14ac:dyDescent="0.25">
      <c r="A258" s="20"/>
      <c r="B258" s="21" t="s">
        <v>261</v>
      </c>
      <c r="C258" s="183" t="s">
        <v>262</v>
      </c>
      <c r="D258" s="183"/>
      <c r="E258" s="183"/>
      <c r="F258" s="22" t="s">
        <v>135</v>
      </c>
      <c r="G258" s="17" t="s">
        <v>1322</v>
      </c>
      <c r="H258" s="17"/>
      <c r="I258" s="23">
        <v>40.99</v>
      </c>
      <c r="J258" s="109"/>
      <c r="K258" s="132"/>
      <c r="L258" s="147">
        <v>40.99</v>
      </c>
      <c r="M258" s="24"/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47.6413201289349</v>
      </c>
      <c r="T258" s="2">
        <f t="shared" si="9"/>
        <v>47.6413201289349</v>
      </c>
    </row>
    <row r="259" spans="1:20" s="2" customFormat="1" ht="45" x14ac:dyDescent="0.25">
      <c r="A259" s="10" t="s">
        <v>389</v>
      </c>
      <c r="B259" s="11" t="s">
        <v>1323</v>
      </c>
      <c r="C259" s="182" t="s">
        <v>1324</v>
      </c>
      <c r="D259" s="182"/>
      <c r="E259" s="182"/>
      <c r="F259" s="10" t="s">
        <v>35</v>
      </c>
      <c r="G259" s="12">
        <v>4</v>
      </c>
      <c r="H259" s="12"/>
      <c r="I259" s="13">
        <v>159798.48000000001</v>
      </c>
      <c r="J259" s="72"/>
      <c r="K259" s="131"/>
      <c r="L259" s="72">
        <v>159798.48000000001</v>
      </c>
      <c r="M259" s="13"/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185728.483576414</v>
      </c>
      <c r="T259" s="2">
        <f t="shared" si="9"/>
        <v>185728.483576414</v>
      </c>
    </row>
    <row r="260" spans="1:20" s="2" customFormat="1" ht="15" x14ac:dyDescent="0.25">
      <c r="A260" s="10" t="s">
        <v>392</v>
      </c>
      <c r="B260" s="11" t="s">
        <v>253</v>
      </c>
      <c r="C260" s="182" t="s">
        <v>254</v>
      </c>
      <c r="D260" s="182"/>
      <c r="E260" s="182"/>
      <c r="F260" s="10" t="s">
        <v>17</v>
      </c>
      <c r="G260" s="12">
        <v>35</v>
      </c>
      <c r="H260" s="12"/>
      <c r="I260" s="13">
        <f>I261</f>
        <v>116265.82</v>
      </c>
      <c r="J260" s="72"/>
      <c r="K260" s="131"/>
      <c r="L260" s="72">
        <v>7371.39</v>
      </c>
      <c r="M260" s="13"/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135131.91389785599</v>
      </c>
      <c r="T260" s="2">
        <f t="shared" si="9"/>
        <v>8567.5225856362395</v>
      </c>
    </row>
    <row r="261" spans="1:20" s="2" customFormat="1" ht="15" x14ac:dyDescent="0.25">
      <c r="A261" s="14"/>
      <c r="B261" s="15"/>
      <c r="C261" s="15"/>
      <c r="D261" s="15"/>
      <c r="E261" s="16" t="s">
        <v>18</v>
      </c>
      <c r="F261" s="16"/>
      <c r="G261" s="17"/>
      <c r="H261" s="17"/>
      <c r="I261" s="18">
        <v>116265.82</v>
      </c>
      <c r="J261" s="114"/>
      <c r="K261" s="138"/>
      <c r="L261" s="151"/>
      <c r="M261" s="19"/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135131.91389785599</v>
      </c>
      <c r="T261" s="2">
        <f t="shared" si="9"/>
        <v>0</v>
      </c>
    </row>
    <row r="262" spans="1:20" s="2" customFormat="1" ht="22.5" x14ac:dyDescent="0.25">
      <c r="A262" s="20"/>
      <c r="B262" s="21" t="s">
        <v>176</v>
      </c>
      <c r="C262" s="183" t="s">
        <v>177</v>
      </c>
      <c r="D262" s="183"/>
      <c r="E262" s="183"/>
      <c r="F262" s="22" t="s">
        <v>71</v>
      </c>
      <c r="G262" s="17" t="s">
        <v>1325</v>
      </c>
      <c r="H262" s="17"/>
      <c r="I262" s="23">
        <v>26.2</v>
      </c>
      <c r="J262" s="109"/>
      <c r="K262" s="132"/>
      <c r="L262" s="147">
        <v>26.2</v>
      </c>
      <c r="M262" s="24"/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30.451392714762001</v>
      </c>
      <c r="T262" s="2">
        <f t="shared" si="9"/>
        <v>30.451392714762001</v>
      </c>
    </row>
    <row r="263" spans="1:20" s="2" customFormat="1" ht="22.5" x14ac:dyDescent="0.25">
      <c r="A263" s="20"/>
      <c r="B263" s="21" t="s">
        <v>179</v>
      </c>
      <c r="C263" s="183" t="s">
        <v>180</v>
      </c>
      <c r="D263" s="183"/>
      <c r="E263" s="183"/>
      <c r="F263" s="22" t="s">
        <v>71</v>
      </c>
      <c r="G263" s="17" t="s">
        <v>1326</v>
      </c>
      <c r="H263" s="17"/>
      <c r="I263" s="23">
        <v>45.03</v>
      </c>
      <c r="J263" s="109"/>
      <c r="K263" s="132"/>
      <c r="L263" s="147">
        <v>45.03</v>
      </c>
      <c r="M263" s="24"/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52.336878394875299</v>
      </c>
      <c r="T263" s="2">
        <f t="shared" si="9"/>
        <v>52.336878394875299</v>
      </c>
    </row>
    <row r="264" spans="1:20" s="2" customFormat="1" ht="22.5" x14ac:dyDescent="0.25">
      <c r="A264" s="20"/>
      <c r="B264" s="21" t="s">
        <v>182</v>
      </c>
      <c r="C264" s="183" t="s">
        <v>183</v>
      </c>
      <c r="D264" s="183"/>
      <c r="E264" s="183"/>
      <c r="F264" s="22" t="s">
        <v>21</v>
      </c>
      <c r="G264" s="17" t="s">
        <v>1327</v>
      </c>
      <c r="H264" s="17"/>
      <c r="I264" s="23">
        <v>46.87</v>
      </c>
      <c r="J264" s="109"/>
      <c r="K264" s="132"/>
      <c r="L264" s="147">
        <v>46.87</v>
      </c>
      <c r="M264" s="24"/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54.475449486293698</v>
      </c>
      <c r="T264" s="2">
        <f t="shared" si="9"/>
        <v>54.475449486293698</v>
      </c>
    </row>
    <row r="265" spans="1:20" s="2" customFormat="1" ht="22.5" x14ac:dyDescent="0.25">
      <c r="A265" s="20"/>
      <c r="B265" s="21" t="s">
        <v>259</v>
      </c>
      <c r="C265" s="183" t="s">
        <v>260</v>
      </c>
      <c r="D265" s="183"/>
      <c r="E265" s="183"/>
      <c r="F265" s="22" t="s">
        <v>79</v>
      </c>
      <c r="G265" s="17" t="s">
        <v>1328</v>
      </c>
      <c r="H265" s="17"/>
      <c r="I265" s="23">
        <v>553.70000000000005</v>
      </c>
      <c r="J265" s="109"/>
      <c r="K265" s="132"/>
      <c r="L265" s="147">
        <v>553.70000000000005</v>
      </c>
      <c r="M265" s="24"/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643.54718115128696</v>
      </c>
      <c r="T265" s="2">
        <f t="shared" si="9"/>
        <v>643.54718115128696</v>
      </c>
    </row>
    <row r="266" spans="1:20" s="2" customFormat="1" ht="22.5" x14ac:dyDescent="0.25">
      <c r="A266" s="20"/>
      <c r="B266" s="21" t="s">
        <v>261</v>
      </c>
      <c r="C266" s="183" t="s">
        <v>262</v>
      </c>
      <c r="D266" s="183"/>
      <c r="E266" s="183"/>
      <c r="F266" s="22" t="s">
        <v>135</v>
      </c>
      <c r="G266" s="17" t="s">
        <v>1329</v>
      </c>
      <c r="H266" s="17"/>
      <c r="I266" s="23">
        <v>179.33</v>
      </c>
      <c r="J266" s="109"/>
      <c r="K266" s="132"/>
      <c r="L266" s="147">
        <v>179.33</v>
      </c>
      <c r="M266" s="24"/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208.42932273046799</v>
      </c>
      <c r="T266" s="2">
        <f t="shared" si="9"/>
        <v>208.42932273046799</v>
      </c>
    </row>
    <row r="267" spans="1:20" s="2" customFormat="1" ht="45" x14ac:dyDescent="0.25">
      <c r="A267" s="10" t="s">
        <v>395</v>
      </c>
      <c r="B267" s="11" t="s">
        <v>1330</v>
      </c>
      <c r="C267" s="182" t="s">
        <v>1331</v>
      </c>
      <c r="D267" s="182"/>
      <c r="E267" s="182"/>
      <c r="F267" s="10" t="s">
        <v>35</v>
      </c>
      <c r="G267" s="12">
        <v>25</v>
      </c>
      <c r="H267" s="12"/>
      <c r="I267" s="13">
        <v>287691.7</v>
      </c>
      <c r="J267" s="72"/>
      <c r="K267" s="131"/>
      <c r="L267" s="72">
        <v>287691.7</v>
      </c>
      <c r="M267" s="13"/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334374.539598378</v>
      </c>
      <c r="T267" s="2">
        <f t="shared" si="9"/>
        <v>334374.539598378</v>
      </c>
    </row>
    <row r="268" spans="1:20" s="2" customFormat="1" ht="45" x14ac:dyDescent="0.25">
      <c r="A268" s="10" t="s">
        <v>398</v>
      </c>
      <c r="B268" s="11" t="s">
        <v>1332</v>
      </c>
      <c r="C268" s="182" t="s">
        <v>1333</v>
      </c>
      <c r="D268" s="182"/>
      <c r="E268" s="182"/>
      <c r="F268" s="10" t="s">
        <v>35</v>
      </c>
      <c r="G268" s="12">
        <v>10</v>
      </c>
      <c r="H268" s="12"/>
      <c r="I268" s="13">
        <v>7726.45</v>
      </c>
      <c r="J268" s="72"/>
      <c r="K268" s="131"/>
      <c r="L268" s="72">
        <v>7726.45</v>
      </c>
      <c r="M268" s="13"/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8980.1970702661401</v>
      </c>
      <c r="T268" s="2">
        <f t="shared" si="9"/>
        <v>8980.1970702661401</v>
      </c>
    </row>
    <row r="269" spans="1:20" s="2" customFormat="1" ht="15" x14ac:dyDescent="0.25">
      <c r="A269" s="10" t="s">
        <v>401</v>
      </c>
      <c r="B269" s="11" t="s">
        <v>1148</v>
      </c>
      <c r="C269" s="182" t="s">
        <v>1149</v>
      </c>
      <c r="D269" s="182"/>
      <c r="E269" s="182"/>
      <c r="F269" s="10" t="s">
        <v>17</v>
      </c>
      <c r="G269" s="12">
        <v>35</v>
      </c>
      <c r="H269" s="12"/>
      <c r="I269" s="13">
        <f>I270</f>
        <v>107099</v>
      </c>
      <c r="J269" s="72"/>
      <c r="K269" s="131"/>
      <c r="L269" s="72">
        <v>18431.509999999998</v>
      </c>
      <c r="M269" s="13"/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124477.62245642301</v>
      </c>
      <c r="T269" s="2">
        <f t="shared" si="9"/>
        <v>21422.333944124501</v>
      </c>
    </row>
    <row r="270" spans="1:20" s="2" customFormat="1" ht="15" x14ac:dyDescent="0.25">
      <c r="A270" s="14"/>
      <c r="B270" s="15"/>
      <c r="C270" s="15"/>
      <c r="D270" s="15"/>
      <c r="E270" s="16" t="s">
        <v>18</v>
      </c>
      <c r="F270" s="16"/>
      <c r="G270" s="17"/>
      <c r="H270" s="17"/>
      <c r="I270" s="18">
        <v>107099</v>
      </c>
      <c r="J270" s="114"/>
      <c r="K270" s="138"/>
      <c r="L270" s="151"/>
      <c r="M270" s="19"/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124477.62245642301</v>
      </c>
      <c r="T270" s="2">
        <f t="shared" si="9"/>
        <v>0</v>
      </c>
    </row>
    <row r="271" spans="1:20" s="2" customFormat="1" ht="22.5" x14ac:dyDescent="0.25">
      <c r="A271" s="20"/>
      <c r="B271" s="21" t="s">
        <v>69</v>
      </c>
      <c r="C271" s="183" t="s">
        <v>70</v>
      </c>
      <c r="D271" s="183"/>
      <c r="E271" s="183"/>
      <c r="F271" s="22" t="s">
        <v>71</v>
      </c>
      <c r="G271" s="17" t="s">
        <v>1334</v>
      </c>
      <c r="H271" s="17"/>
      <c r="I271" s="23">
        <v>69.19</v>
      </c>
      <c r="J271" s="109"/>
      <c r="K271" s="132"/>
      <c r="L271" s="147">
        <v>69.19</v>
      </c>
      <c r="M271" s="24"/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80.417246638716904</v>
      </c>
      <c r="T271" s="2">
        <f t="shared" si="9"/>
        <v>80.417246638716904</v>
      </c>
    </row>
    <row r="272" spans="1:20" s="2" customFormat="1" ht="22.5" x14ac:dyDescent="0.25">
      <c r="A272" s="20"/>
      <c r="B272" s="21" t="s">
        <v>274</v>
      </c>
      <c r="C272" s="183" t="s">
        <v>275</v>
      </c>
      <c r="D272" s="183"/>
      <c r="E272" s="183"/>
      <c r="F272" s="22" t="s">
        <v>71</v>
      </c>
      <c r="G272" s="17" t="s">
        <v>1335</v>
      </c>
      <c r="H272" s="17"/>
      <c r="I272" s="23">
        <v>828.12</v>
      </c>
      <c r="J272" s="109"/>
      <c r="K272" s="132"/>
      <c r="L272" s="147">
        <v>828.12</v>
      </c>
      <c r="M272" s="24"/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962.49646316598103</v>
      </c>
      <c r="T272" s="2">
        <f t="shared" si="9"/>
        <v>962.49646316598103</v>
      </c>
    </row>
    <row r="273" spans="1:20" s="2" customFormat="1" ht="22.5" x14ac:dyDescent="0.25">
      <c r="A273" s="25" t="s">
        <v>76</v>
      </c>
      <c r="B273" s="26" t="s">
        <v>77</v>
      </c>
      <c r="C273" s="186" t="s">
        <v>78</v>
      </c>
      <c r="D273" s="186"/>
      <c r="E273" s="186"/>
      <c r="F273" s="27" t="s">
        <v>79</v>
      </c>
      <c r="G273" s="28" t="s">
        <v>1328</v>
      </c>
      <c r="H273" s="28"/>
      <c r="I273" s="29">
        <v>0</v>
      </c>
      <c r="J273" s="110"/>
      <c r="K273" s="133"/>
      <c r="L273" s="148">
        <v>0</v>
      </c>
      <c r="M273" s="30"/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:20" s="2" customFormat="1" ht="22.5" x14ac:dyDescent="0.25">
      <c r="A274" s="20"/>
      <c r="B274" s="21" t="s">
        <v>1153</v>
      </c>
      <c r="C274" s="183" t="s">
        <v>1154</v>
      </c>
      <c r="D274" s="183"/>
      <c r="E274" s="183"/>
      <c r="F274" s="22" t="s">
        <v>79</v>
      </c>
      <c r="G274" s="17" t="s">
        <v>1336</v>
      </c>
      <c r="H274" s="17"/>
      <c r="I274" s="23">
        <v>1012.2</v>
      </c>
      <c r="J274" s="109"/>
      <c r="K274" s="132"/>
      <c r="L274" s="147">
        <v>1012.2</v>
      </c>
      <c r="M274" s="24"/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1176.4465536596199</v>
      </c>
      <c r="T274" s="2">
        <f t="shared" si="9"/>
        <v>1176.4465536596199</v>
      </c>
    </row>
    <row r="275" spans="1:20" s="2" customFormat="1" ht="22.5" x14ac:dyDescent="0.25">
      <c r="A275" s="20"/>
      <c r="B275" s="21" t="s">
        <v>1097</v>
      </c>
      <c r="C275" s="183" t="s">
        <v>1098</v>
      </c>
      <c r="D275" s="183"/>
      <c r="E275" s="183"/>
      <c r="F275" s="22" t="s">
        <v>135</v>
      </c>
      <c r="G275" s="17" t="s">
        <v>1337</v>
      </c>
      <c r="H275" s="17"/>
      <c r="I275" s="23">
        <v>219.01</v>
      </c>
      <c r="J275" s="109"/>
      <c r="K275" s="132"/>
      <c r="L275" s="147">
        <v>219.01</v>
      </c>
      <c r="M275" s="24"/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254.548073223665</v>
      </c>
      <c r="T275" s="2">
        <f t="shared" si="9"/>
        <v>254.548073223665</v>
      </c>
    </row>
    <row r="276" spans="1:20" s="2" customFormat="1" ht="45" x14ac:dyDescent="0.25">
      <c r="A276" s="10" t="s">
        <v>403</v>
      </c>
      <c r="B276" s="11" t="s">
        <v>1211</v>
      </c>
      <c r="C276" s="182" t="s">
        <v>1338</v>
      </c>
      <c r="D276" s="182"/>
      <c r="E276" s="182"/>
      <c r="F276" s="10" t="s">
        <v>35</v>
      </c>
      <c r="G276" s="12">
        <v>8</v>
      </c>
      <c r="H276" s="12"/>
      <c r="I276" s="13">
        <v>6034.98</v>
      </c>
      <c r="J276" s="72"/>
      <c r="K276" s="131"/>
      <c r="L276" s="72">
        <v>6034.98</v>
      </c>
      <c r="M276" s="13"/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7014.2574811349004</v>
      </c>
      <c r="T276" s="2">
        <f t="shared" si="9"/>
        <v>7014.2574811349004</v>
      </c>
    </row>
    <row r="277" spans="1:20" s="2" customFormat="1" ht="45" x14ac:dyDescent="0.25">
      <c r="A277" s="10" t="s">
        <v>406</v>
      </c>
      <c r="B277" s="11" t="s">
        <v>1211</v>
      </c>
      <c r="C277" s="182" t="s">
        <v>1339</v>
      </c>
      <c r="D277" s="182"/>
      <c r="E277" s="182"/>
      <c r="F277" s="10" t="s">
        <v>35</v>
      </c>
      <c r="G277" s="12">
        <v>27</v>
      </c>
      <c r="H277" s="12"/>
      <c r="I277" s="13">
        <v>71672.84</v>
      </c>
      <c r="J277" s="72"/>
      <c r="K277" s="131"/>
      <c r="L277" s="72">
        <v>71672.84</v>
      </c>
      <c r="M277" s="13"/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83302.969382530602</v>
      </c>
      <c r="T277" s="2">
        <f t="shared" si="9"/>
        <v>83302.969382530602</v>
      </c>
    </row>
    <row r="278" spans="1:20" s="2" customFormat="1" ht="15" x14ac:dyDescent="0.25">
      <c r="A278" s="10" t="s">
        <v>408</v>
      </c>
      <c r="B278" s="11" t="s">
        <v>1340</v>
      </c>
      <c r="C278" s="182" t="s">
        <v>1341</v>
      </c>
      <c r="D278" s="182"/>
      <c r="E278" s="182"/>
      <c r="F278" s="10" t="s">
        <v>21</v>
      </c>
      <c r="G278" s="12">
        <v>800</v>
      </c>
      <c r="H278" s="12"/>
      <c r="I278" s="13">
        <v>98931.839999999997</v>
      </c>
      <c r="J278" s="72"/>
      <c r="K278" s="131"/>
      <c r="L278" s="72">
        <v>98931.839999999997</v>
      </c>
      <c r="M278" s="13"/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114985.202741756</v>
      </c>
      <c r="T278" s="2">
        <f t="shared" si="9"/>
        <v>114985.202741756</v>
      </c>
    </row>
    <row r="279" spans="1:20" s="2" customFormat="1" ht="33.75" x14ac:dyDescent="0.25">
      <c r="A279" s="10" t="s">
        <v>413</v>
      </c>
      <c r="B279" s="11" t="s">
        <v>1342</v>
      </c>
      <c r="C279" s="182" t="s">
        <v>1343</v>
      </c>
      <c r="D279" s="182"/>
      <c r="E279" s="182"/>
      <c r="F279" s="10" t="s">
        <v>1020</v>
      </c>
      <c r="G279" s="36">
        <v>4.0000000000000001E-3</v>
      </c>
      <c r="H279" s="36"/>
      <c r="I279" s="13">
        <f>I280</f>
        <v>497.95</v>
      </c>
      <c r="J279" s="72"/>
      <c r="K279" s="131"/>
      <c r="L279" s="72">
        <v>9.52</v>
      </c>
      <c r="M279" s="13"/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578.75080161510402</v>
      </c>
      <c r="T279" s="2">
        <f t="shared" si="9"/>
        <v>11.0647808642952</v>
      </c>
    </row>
    <row r="280" spans="1:20" s="2" customFormat="1" ht="15" x14ac:dyDescent="0.25">
      <c r="A280" s="14"/>
      <c r="B280" s="15"/>
      <c r="C280" s="15"/>
      <c r="D280" s="15"/>
      <c r="E280" s="16" t="s">
        <v>18</v>
      </c>
      <c r="F280" s="16"/>
      <c r="G280" s="17"/>
      <c r="H280" s="17"/>
      <c r="I280" s="18">
        <v>497.95</v>
      </c>
      <c r="J280" s="114"/>
      <c r="K280" s="138"/>
      <c r="L280" s="151"/>
      <c r="M280" s="19"/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578.75080161510402</v>
      </c>
      <c r="T280" s="2">
        <f t="shared" si="9"/>
        <v>0</v>
      </c>
    </row>
    <row r="281" spans="1:20" s="2" customFormat="1" ht="22.5" x14ac:dyDescent="0.25">
      <c r="A281" s="20"/>
      <c r="B281" s="21" t="s">
        <v>1021</v>
      </c>
      <c r="C281" s="183" t="s">
        <v>1022</v>
      </c>
      <c r="D281" s="183"/>
      <c r="E281" s="183"/>
      <c r="F281" s="22" t="s">
        <v>71</v>
      </c>
      <c r="G281" s="17" t="s">
        <v>1344</v>
      </c>
      <c r="H281" s="17"/>
      <c r="I281" s="23">
        <v>0.01</v>
      </c>
      <c r="J281" s="109"/>
      <c r="K281" s="132"/>
      <c r="L281" s="147">
        <v>0.01</v>
      </c>
      <c r="M281" s="24"/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1.16226689751E-2</v>
      </c>
      <c r="T281" s="2">
        <f t="shared" si="9"/>
        <v>1.16226689751E-2</v>
      </c>
    </row>
    <row r="282" spans="1:20" s="2" customFormat="1" ht="22.5" x14ac:dyDescent="0.25">
      <c r="A282" s="20"/>
      <c r="B282" s="21" t="s">
        <v>335</v>
      </c>
      <c r="C282" s="183" t="s">
        <v>336</v>
      </c>
      <c r="D282" s="183"/>
      <c r="E282" s="183"/>
      <c r="F282" s="22" t="s">
        <v>282</v>
      </c>
      <c r="G282" s="17" t="s">
        <v>1345</v>
      </c>
      <c r="H282" s="17"/>
      <c r="I282" s="23">
        <v>7.0000000000000007E-2</v>
      </c>
      <c r="J282" s="109"/>
      <c r="K282" s="132"/>
      <c r="L282" s="147">
        <v>7.0000000000000007E-2</v>
      </c>
      <c r="M282" s="24"/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8.1358682825699996E-2</v>
      </c>
      <c r="T282" s="2">
        <f t="shared" si="9"/>
        <v>8.1358682825699996E-2</v>
      </c>
    </row>
    <row r="283" spans="1:20" s="2" customFormat="1" ht="22.5" x14ac:dyDescent="0.25">
      <c r="A283" s="20"/>
      <c r="B283" s="21" t="s">
        <v>1024</v>
      </c>
      <c r="C283" s="183" t="s">
        <v>1025</v>
      </c>
      <c r="D283" s="183"/>
      <c r="E283" s="183"/>
      <c r="F283" s="22" t="s">
        <v>71</v>
      </c>
      <c r="G283" s="17" t="s">
        <v>1346</v>
      </c>
      <c r="H283" s="17"/>
      <c r="I283" s="23">
        <v>0</v>
      </c>
      <c r="J283" s="109"/>
      <c r="K283" s="132"/>
      <c r="L283" s="147">
        <v>0</v>
      </c>
      <c r="M283" s="24"/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:20" s="2" customFormat="1" ht="22.5" x14ac:dyDescent="0.25">
      <c r="A284" s="20"/>
      <c r="B284" s="21" t="s">
        <v>1027</v>
      </c>
      <c r="C284" s="183" t="s">
        <v>1028</v>
      </c>
      <c r="D284" s="183"/>
      <c r="E284" s="183"/>
      <c r="F284" s="22" t="s">
        <v>71</v>
      </c>
      <c r="G284" s="17" t="s">
        <v>1347</v>
      </c>
      <c r="H284" s="17"/>
      <c r="I284" s="23">
        <v>0.04</v>
      </c>
      <c r="J284" s="109"/>
      <c r="K284" s="132"/>
      <c r="L284" s="147">
        <v>0.04</v>
      </c>
      <c r="M284" s="24"/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4.64906759004E-2</v>
      </c>
      <c r="T284" s="2">
        <f t="shared" si="9"/>
        <v>4.64906759004E-2</v>
      </c>
    </row>
    <row r="285" spans="1:20" s="2" customFormat="1" ht="22.5" x14ac:dyDescent="0.25">
      <c r="A285" s="20"/>
      <c r="B285" s="21" t="s">
        <v>1348</v>
      </c>
      <c r="C285" s="183" t="s">
        <v>1349</v>
      </c>
      <c r="D285" s="183"/>
      <c r="E285" s="183"/>
      <c r="F285" s="22" t="s">
        <v>71</v>
      </c>
      <c r="G285" s="17" t="s">
        <v>1350</v>
      </c>
      <c r="H285" s="17"/>
      <c r="I285" s="23">
        <v>0.57999999999999996</v>
      </c>
      <c r="J285" s="109"/>
      <c r="K285" s="132"/>
      <c r="L285" s="147">
        <v>0.57999999999999996</v>
      </c>
      <c r="M285" s="24"/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0.67411480055579998</v>
      </c>
      <c r="T285" s="2">
        <f t="shared" si="9"/>
        <v>0.67411480055579998</v>
      </c>
    </row>
    <row r="286" spans="1:20" s="2" customFormat="1" ht="22.5" x14ac:dyDescent="0.25">
      <c r="A286" s="20"/>
      <c r="B286" s="21" t="s">
        <v>778</v>
      </c>
      <c r="C286" s="183" t="s">
        <v>24</v>
      </c>
      <c r="D286" s="183"/>
      <c r="E286" s="183"/>
      <c r="F286" s="22" t="s">
        <v>71</v>
      </c>
      <c r="G286" s="17" t="s">
        <v>1351</v>
      </c>
      <c r="H286" s="17"/>
      <c r="I286" s="23">
        <v>0.31</v>
      </c>
      <c r="J286" s="109"/>
      <c r="K286" s="132"/>
      <c r="L286" s="147">
        <v>0.31</v>
      </c>
      <c r="M286" s="24"/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0.36030273822809999</v>
      </c>
      <c r="T286" s="2">
        <f t="shared" si="9"/>
        <v>0.36030273822809999</v>
      </c>
    </row>
    <row r="287" spans="1:20" s="2" customFormat="1" ht="22.5" x14ac:dyDescent="0.25">
      <c r="A287" s="20"/>
      <c r="B287" s="21" t="s">
        <v>1031</v>
      </c>
      <c r="C287" s="183" t="s">
        <v>1032</v>
      </c>
      <c r="D287" s="183"/>
      <c r="E287" s="183"/>
      <c r="F287" s="22" t="s">
        <v>71</v>
      </c>
      <c r="G287" s="17" t="s">
        <v>1352</v>
      </c>
      <c r="H287" s="17"/>
      <c r="I287" s="23">
        <v>0</v>
      </c>
      <c r="J287" s="109"/>
      <c r="K287" s="132"/>
      <c r="L287" s="147">
        <v>0</v>
      </c>
      <c r="M287" s="24"/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ref="S287:S340" si="10">I287*N287*O287*P287*Q287*R287</f>
        <v>0</v>
      </c>
      <c r="T287" s="2">
        <f t="shared" ref="T287:T340" si="11">L287*N287*O287*P287*Q287*R287</f>
        <v>0</v>
      </c>
    </row>
    <row r="288" spans="1:20" s="2" customFormat="1" ht="22.5" x14ac:dyDescent="0.25">
      <c r="A288" s="20"/>
      <c r="B288" s="21" t="s">
        <v>341</v>
      </c>
      <c r="C288" s="183" t="s">
        <v>342</v>
      </c>
      <c r="D288" s="183"/>
      <c r="E288" s="183"/>
      <c r="F288" s="22" t="s">
        <v>21</v>
      </c>
      <c r="G288" s="17" t="s">
        <v>1353</v>
      </c>
      <c r="H288" s="17"/>
      <c r="I288" s="23">
        <v>0.01</v>
      </c>
      <c r="J288" s="109"/>
      <c r="K288" s="132"/>
      <c r="L288" s="147">
        <v>0.01</v>
      </c>
      <c r="M288" s="24"/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10"/>
        <v>1.16226689751E-2</v>
      </c>
      <c r="T288" s="2">
        <f t="shared" si="11"/>
        <v>1.16226689751E-2</v>
      </c>
    </row>
    <row r="289" spans="1:20" s="2" customFormat="1" ht="22.5" x14ac:dyDescent="0.25">
      <c r="A289" s="20"/>
      <c r="B289" s="21" t="s">
        <v>1034</v>
      </c>
      <c r="C289" s="183" t="s">
        <v>1035</v>
      </c>
      <c r="D289" s="183"/>
      <c r="E289" s="183"/>
      <c r="F289" s="22" t="s">
        <v>71</v>
      </c>
      <c r="G289" s="17" t="s">
        <v>1354</v>
      </c>
      <c r="H289" s="17"/>
      <c r="I289" s="23">
        <v>0.04</v>
      </c>
      <c r="J289" s="109"/>
      <c r="K289" s="132"/>
      <c r="L289" s="147">
        <v>0.04</v>
      </c>
      <c r="M289" s="24"/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10"/>
        <v>4.64906759004E-2</v>
      </c>
      <c r="T289" s="2">
        <f t="shared" si="11"/>
        <v>4.64906759004E-2</v>
      </c>
    </row>
    <row r="290" spans="1:20" s="2" customFormat="1" ht="22.5" x14ac:dyDescent="0.25">
      <c r="A290" s="20"/>
      <c r="B290" s="21" t="s">
        <v>1037</v>
      </c>
      <c r="C290" s="183" t="s">
        <v>1038</v>
      </c>
      <c r="D290" s="183"/>
      <c r="E290" s="183"/>
      <c r="F290" s="22" t="s">
        <v>282</v>
      </c>
      <c r="G290" s="17" t="s">
        <v>1355</v>
      </c>
      <c r="H290" s="17"/>
      <c r="I290" s="23">
        <v>0.01</v>
      </c>
      <c r="J290" s="109"/>
      <c r="K290" s="132"/>
      <c r="L290" s="147">
        <v>0.01</v>
      </c>
      <c r="M290" s="24"/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10"/>
        <v>1.16226689751E-2</v>
      </c>
      <c r="T290" s="2">
        <f t="shared" si="11"/>
        <v>1.16226689751E-2</v>
      </c>
    </row>
    <row r="291" spans="1:20" s="2" customFormat="1" ht="22.5" x14ac:dyDescent="0.25">
      <c r="A291" s="20"/>
      <c r="B291" s="21" t="s">
        <v>1040</v>
      </c>
      <c r="C291" s="183" t="s">
        <v>1041</v>
      </c>
      <c r="D291" s="183"/>
      <c r="E291" s="183"/>
      <c r="F291" s="22" t="s">
        <v>71</v>
      </c>
      <c r="G291" s="17" t="s">
        <v>1356</v>
      </c>
      <c r="H291" s="17"/>
      <c r="I291" s="23">
        <v>0.02</v>
      </c>
      <c r="J291" s="109"/>
      <c r="K291" s="132"/>
      <c r="L291" s="147">
        <v>0.02</v>
      </c>
      <c r="M291" s="24"/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10"/>
        <v>2.32453379502E-2</v>
      </c>
      <c r="T291" s="2">
        <f t="shared" si="11"/>
        <v>2.32453379502E-2</v>
      </c>
    </row>
    <row r="292" spans="1:20" s="2" customFormat="1" ht="22.5" x14ac:dyDescent="0.25">
      <c r="A292" s="25" t="s">
        <v>76</v>
      </c>
      <c r="B292" s="26" t="s">
        <v>1043</v>
      </c>
      <c r="C292" s="186" t="s">
        <v>1044</v>
      </c>
      <c r="D292" s="186"/>
      <c r="E292" s="186"/>
      <c r="F292" s="27" t="s">
        <v>71</v>
      </c>
      <c r="G292" s="28" t="s">
        <v>1357</v>
      </c>
      <c r="H292" s="28"/>
      <c r="I292" s="29">
        <v>0</v>
      </c>
      <c r="J292" s="110"/>
      <c r="K292" s="133"/>
      <c r="L292" s="148">
        <v>0</v>
      </c>
      <c r="M292" s="30"/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10"/>
        <v>0</v>
      </c>
      <c r="T292" s="2">
        <f t="shared" si="11"/>
        <v>0</v>
      </c>
    </row>
    <row r="293" spans="1:20" s="2" customFormat="1" ht="22.5" x14ac:dyDescent="0.25">
      <c r="A293" s="20"/>
      <c r="B293" s="21" t="s">
        <v>1046</v>
      </c>
      <c r="C293" s="183" t="s">
        <v>1047</v>
      </c>
      <c r="D293" s="183"/>
      <c r="E293" s="183"/>
      <c r="F293" s="22" t="s">
        <v>1048</v>
      </c>
      <c r="G293" s="17" t="s">
        <v>1358</v>
      </c>
      <c r="H293" s="17"/>
      <c r="I293" s="23">
        <v>0.01</v>
      </c>
      <c r="J293" s="109"/>
      <c r="K293" s="132"/>
      <c r="L293" s="147">
        <v>0.01</v>
      </c>
      <c r="M293" s="24"/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10"/>
        <v>1.16226689751E-2</v>
      </c>
      <c r="T293" s="2">
        <f t="shared" si="11"/>
        <v>1.16226689751E-2</v>
      </c>
    </row>
    <row r="294" spans="1:20" s="2" customFormat="1" ht="45" x14ac:dyDescent="0.25">
      <c r="A294" s="10" t="s">
        <v>422</v>
      </c>
      <c r="B294" s="11" t="s">
        <v>1359</v>
      </c>
      <c r="C294" s="182" t="s">
        <v>1360</v>
      </c>
      <c r="D294" s="182"/>
      <c r="E294" s="182"/>
      <c r="F294" s="10" t="s">
        <v>35</v>
      </c>
      <c r="G294" s="12">
        <v>2</v>
      </c>
      <c r="H294" s="12"/>
      <c r="I294" s="13">
        <v>538.83000000000004</v>
      </c>
      <c r="J294" s="72"/>
      <c r="K294" s="131"/>
      <c r="L294" s="72">
        <v>538.83000000000004</v>
      </c>
      <c r="M294" s="13"/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10"/>
        <v>626.26427238531301</v>
      </c>
      <c r="T294" s="2">
        <f t="shared" si="11"/>
        <v>626.26427238531301</v>
      </c>
    </row>
    <row r="295" spans="1:20" s="2" customFormat="1" ht="45" x14ac:dyDescent="0.25">
      <c r="A295" s="10" t="s">
        <v>425</v>
      </c>
      <c r="B295" s="11" t="s">
        <v>1359</v>
      </c>
      <c r="C295" s="182" t="s">
        <v>1361</v>
      </c>
      <c r="D295" s="182"/>
      <c r="E295" s="182"/>
      <c r="F295" s="10" t="s">
        <v>35</v>
      </c>
      <c r="G295" s="12">
        <v>6</v>
      </c>
      <c r="H295" s="12"/>
      <c r="I295" s="13">
        <v>1616.48</v>
      </c>
      <c r="J295" s="72"/>
      <c r="K295" s="131"/>
      <c r="L295" s="72">
        <v>1616.48</v>
      </c>
      <c r="M295" s="13"/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10"/>
        <v>1878.78119448696</v>
      </c>
      <c r="T295" s="2">
        <f t="shared" si="11"/>
        <v>1878.78119448696</v>
      </c>
    </row>
    <row r="296" spans="1:20" s="2" customFormat="1" ht="45" x14ac:dyDescent="0.25">
      <c r="A296" s="10" t="s">
        <v>428</v>
      </c>
      <c r="B296" s="11" t="s">
        <v>1359</v>
      </c>
      <c r="C296" s="182" t="s">
        <v>1362</v>
      </c>
      <c r="D296" s="182"/>
      <c r="E296" s="182"/>
      <c r="F296" s="10" t="s">
        <v>35</v>
      </c>
      <c r="G296" s="12">
        <v>2</v>
      </c>
      <c r="H296" s="12"/>
      <c r="I296" s="13">
        <v>600.14</v>
      </c>
      <c r="J296" s="72"/>
      <c r="K296" s="131"/>
      <c r="L296" s="72">
        <v>600.14</v>
      </c>
      <c r="M296" s="13"/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10"/>
        <v>697.52285587165102</v>
      </c>
      <c r="T296" s="2">
        <f t="shared" si="11"/>
        <v>697.52285587165102</v>
      </c>
    </row>
    <row r="297" spans="1:20" s="2" customFormat="1" ht="15" x14ac:dyDescent="0.25">
      <c r="A297" s="206" t="s">
        <v>1363</v>
      </c>
      <c r="B297" s="207"/>
      <c r="C297" s="207"/>
      <c r="D297" s="207"/>
      <c r="E297" s="207"/>
      <c r="F297" s="207"/>
      <c r="G297" s="207"/>
      <c r="H297" s="207"/>
      <c r="I297" s="207"/>
      <c r="J297" s="207"/>
      <c r="K297" s="207"/>
      <c r="L297" s="208"/>
      <c r="M297" s="123"/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10"/>
        <v>0</v>
      </c>
      <c r="T297" s="2">
        <f t="shared" si="11"/>
        <v>0</v>
      </c>
    </row>
    <row r="298" spans="1:20" s="2" customFormat="1" ht="22.5" x14ac:dyDescent="0.25">
      <c r="A298" s="10" t="s">
        <v>431</v>
      </c>
      <c r="B298" s="11" t="s">
        <v>724</v>
      </c>
      <c r="C298" s="182" t="s">
        <v>725</v>
      </c>
      <c r="D298" s="182"/>
      <c r="E298" s="182"/>
      <c r="F298" s="10" t="s">
        <v>726</v>
      </c>
      <c r="G298" s="36">
        <v>2.383</v>
      </c>
      <c r="H298" s="36"/>
      <c r="I298" s="13">
        <f>I299</f>
        <v>71011.86</v>
      </c>
      <c r="J298" s="72"/>
      <c r="K298" s="131"/>
      <c r="L298" s="72">
        <v>3635.38</v>
      </c>
      <c r="M298" s="13"/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10"/>
        <v>82534.734208614405</v>
      </c>
      <c r="T298" s="2">
        <f t="shared" si="11"/>
        <v>4225.2818338698999</v>
      </c>
    </row>
    <row r="299" spans="1:20" s="2" customFormat="1" ht="15" x14ac:dyDescent="0.25">
      <c r="A299" s="14"/>
      <c r="B299" s="15"/>
      <c r="C299" s="15"/>
      <c r="D299" s="15"/>
      <c r="E299" s="16" t="s">
        <v>18</v>
      </c>
      <c r="F299" s="16"/>
      <c r="G299" s="17"/>
      <c r="H299" s="17"/>
      <c r="I299" s="18">
        <v>71011.86</v>
      </c>
      <c r="J299" s="114"/>
      <c r="K299" s="138"/>
      <c r="L299" s="151"/>
      <c r="M299" s="19"/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10"/>
        <v>82534.734208614405</v>
      </c>
      <c r="T299" s="2">
        <f t="shared" si="11"/>
        <v>0</v>
      </c>
    </row>
    <row r="300" spans="1:20" s="2" customFormat="1" ht="22.5" x14ac:dyDescent="0.25">
      <c r="A300" s="20"/>
      <c r="B300" s="21" t="s">
        <v>727</v>
      </c>
      <c r="C300" s="183" t="s">
        <v>728</v>
      </c>
      <c r="D300" s="183"/>
      <c r="E300" s="183"/>
      <c r="F300" s="22" t="s">
        <v>71</v>
      </c>
      <c r="G300" s="17" t="s">
        <v>1364</v>
      </c>
      <c r="H300" s="17"/>
      <c r="I300" s="23">
        <v>277.93</v>
      </c>
      <c r="J300" s="109"/>
      <c r="K300" s="132"/>
      <c r="L300" s="147">
        <v>277.93</v>
      </c>
      <c r="M300" s="24"/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323.02883882495399</v>
      </c>
      <c r="T300" s="2">
        <f t="shared" si="11"/>
        <v>323.02883882495399</v>
      </c>
    </row>
    <row r="301" spans="1:20" s="2" customFormat="1" ht="22.5" x14ac:dyDescent="0.25">
      <c r="A301" s="20"/>
      <c r="B301" s="21" t="s">
        <v>730</v>
      </c>
      <c r="C301" s="183" t="s">
        <v>731</v>
      </c>
      <c r="D301" s="183"/>
      <c r="E301" s="183"/>
      <c r="F301" s="22" t="s">
        <v>71</v>
      </c>
      <c r="G301" s="17" t="s">
        <v>1365</v>
      </c>
      <c r="H301" s="17"/>
      <c r="I301" s="23">
        <v>40.31</v>
      </c>
      <c r="J301" s="109"/>
      <c r="K301" s="132"/>
      <c r="L301" s="147">
        <v>40.31</v>
      </c>
      <c r="M301" s="24"/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46.850978638628099</v>
      </c>
      <c r="T301" s="2">
        <f t="shared" si="11"/>
        <v>46.850978638628099</v>
      </c>
    </row>
    <row r="302" spans="1:20" s="2" customFormat="1" ht="22.5" x14ac:dyDescent="0.25">
      <c r="A302" s="20"/>
      <c r="B302" s="21" t="s">
        <v>733</v>
      </c>
      <c r="C302" s="183" t="s">
        <v>734</v>
      </c>
      <c r="D302" s="183"/>
      <c r="E302" s="183"/>
      <c r="F302" s="22" t="s">
        <v>71</v>
      </c>
      <c r="G302" s="17" t="s">
        <v>1366</v>
      </c>
      <c r="H302" s="17"/>
      <c r="I302" s="23">
        <v>98.73</v>
      </c>
      <c r="J302" s="109"/>
      <c r="K302" s="132"/>
      <c r="L302" s="147">
        <v>98.73</v>
      </c>
      <c r="M302" s="24"/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114.750610791162</v>
      </c>
      <c r="T302" s="2">
        <f t="shared" si="11"/>
        <v>114.750610791162</v>
      </c>
    </row>
    <row r="303" spans="1:20" s="2" customFormat="1" ht="22.5" x14ac:dyDescent="0.25">
      <c r="A303" s="20"/>
      <c r="B303" s="21" t="s">
        <v>736</v>
      </c>
      <c r="C303" s="183" t="s">
        <v>737</v>
      </c>
      <c r="D303" s="183"/>
      <c r="E303" s="183"/>
      <c r="F303" s="22" t="s">
        <v>71</v>
      </c>
      <c r="G303" s="17" t="s">
        <v>1367</v>
      </c>
      <c r="H303" s="17"/>
      <c r="I303" s="23">
        <v>2.82</v>
      </c>
      <c r="J303" s="109"/>
      <c r="K303" s="132"/>
      <c r="L303" s="147">
        <v>2.82</v>
      </c>
      <c r="M303" s="24"/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3.2775926509782001</v>
      </c>
      <c r="T303" s="2">
        <f t="shared" si="11"/>
        <v>3.2775926509782001</v>
      </c>
    </row>
    <row r="304" spans="1:20" s="2" customFormat="1" ht="45" x14ac:dyDescent="0.25">
      <c r="A304" s="10" t="s">
        <v>434</v>
      </c>
      <c r="B304" s="11" t="s">
        <v>1368</v>
      </c>
      <c r="C304" s="182" t="s">
        <v>1369</v>
      </c>
      <c r="D304" s="182"/>
      <c r="E304" s="182"/>
      <c r="F304" s="10" t="s">
        <v>35</v>
      </c>
      <c r="G304" s="12">
        <v>58</v>
      </c>
      <c r="H304" s="12"/>
      <c r="I304" s="13">
        <v>34165.089999999997</v>
      </c>
      <c r="J304" s="72"/>
      <c r="K304" s="131"/>
      <c r="L304" s="72">
        <v>34165.089999999997</v>
      </c>
      <c r="M304" s="13"/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39708.953157449898</v>
      </c>
      <c r="T304" s="2">
        <f t="shared" si="11"/>
        <v>39708.953157449898</v>
      </c>
    </row>
    <row r="305" spans="1:20" s="2" customFormat="1" ht="45" x14ac:dyDescent="0.25">
      <c r="A305" s="10" t="s">
        <v>437</v>
      </c>
      <c r="B305" s="11" t="s">
        <v>1368</v>
      </c>
      <c r="C305" s="182" t="s">
        <v>1370</v>
      </c>
      <c r="D305" s="182"/>
      <c r="E305" s="182"/>
      <c r="F305" s="10" t="s">
        <v>35</v>
      </c>
      <c r="G305" s="12">
        <v>160</v>
      </c>
      <c r="H305" s="12"/>
      <c r="I305" s="13">
        <v>97920.35</v>
      </c>
      <c r="J305" s="72"/>
      <c r="K305" s="131"/>
      <c r="L305" s="72">
        <v>97920.35</v>
      </c>
      <c r="M305" s="13"/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113809.58139759301</v>
      </c>
      <c r="T305" s="2">
        <f t="shared" si="11"/>
        <v>113809.58139759301</v>
      </c>
    </row>
    <row r="306" spans="1:20" s="2" customFormat="1" ht="45" x14ac:dyDescent="0.25">
      <c r="A306" s="10" t="s">
        <v>440</v>
      </c>
      <c r="B306" s="11" t="s">
        <v>1368</v>
      </c>
      <c r="C306" s="182" t="s">
        <v>1371</v>
      </c>
      <c r="D306" s="182"/>
      <c r="E306" s="182"/>
      <c r="F306" s="10" t="s">
        <v>35</v>
      </c>
      <c r="G306" s="12">
        <v>66</v>
      </c>
      <c r="H306" s="12"/>
      <c r="I306" s="13">
        <v>49257.04</v>
      </c>
      <c r="J306" s="72"/>
      <c r="K306" s="131"/>
      <c r="L306" s="72">
        <v>49257.04</v>
      </c>
      <c r="M306" s="13"/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57249.827061326003</v>
      </c>
      <c r="T306" s="2">
        <f t="shared" si="11"/>
        <v>57249.827061326003</v>
      </c>
    </row>
    <row r="307" spans="1:20" s="2" customFormat="1" ht="45" x14ac:dyDescent="0.25">
      <c r="A307" s="10" t="s">
        <v>443</v>
      </c>
      <c r="B307" s="11" t="s">
        <v>1372</v>
      </c>
      <c r="C307" s="182" t="s">
        <v>1373</v>
      </c>
      <c r="D307" s="182"/>
      <c r="E307" s="182"/>
      <c r="F307" s="10" t="s">
        <v>35</v>
      </c>
      <c r="G307" s="12">
        <v>6</v>
      </c>
      <c r="H307" s="12"/>
      <c r="I307" s="13">
        <v>23041.14</v>
      </c>
      <c r="J307" s="72"/>
      <c r="K307" s="131"/>
      <c r="L307" s="72">
        <v>23041.14</v>
      </c>
      <c r="M307" s="13"/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26779.954302893599</v>
      </c>
      <c r="T307" s="2">
        <f t="shared" si="11"/>
        <v>26779.954302893599</v>
      </c>
    </row>
    <row r="308" spans="1:20" s="2" customFormat="1" ht="15" x14ac:dyDescent="0.25">
      <c r="A308" s="206" t="s">
        <v>1374</v>
      </c>
      <c r="B308" s="207"/>
      <c r="C308" s="207"/>
      <c r="D308" s="207"/>
      <c r="E308" s="207"/>
      <c r="F308" s="207"/>
      <c r="G308" s="207"/>
      <c r="H308" s="207"/>
      <c r="I308" s="207"/>
      <c r="J308" s="207"/>
      <c r="K308" s="207"/>
      <c r="L308" s="208"/>
      <c r="M308" s="123"/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:20" s="2" customFormat="1" ht="56.25" x14ac:dyDescent="0.25">
      <c r="A309" s="10" t="s">
        <v>446</v>
      </c>
      <c r="B309" s="11" t="s">
        <v>761</v>
      </c>
      <c r="C309" s="182" t="s">
        <v>762</v>
      </c>
      <c r="D309" s="182"/>
      <c r="E309" s="182"/>
      <c r="F309" s="10" t="s">
        <v>763</v>
      </c>
      <c r="G309" s="31">
        <v>0.57999999999999996</v>
      </c>
      <c r="H309" s="31"/>
      <c r="I309" s="13">
        <f>I310</f>
        <v>4781.5</v>
      </c>
      <c r="J309" s="72"/>
      <c r="K309" s="131"/>
      <c r="L309" s="72">
        <v>692.64</v>
      </c>
      <c r="M309" s="13"/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5557.37917044406</v>
      </c>
      <c r="T309" s="2">
        <f t="shared" si="11"/>
        <v>805.03254389132599</v>
      </c>
    </row>
    <row r="310" spans="1:20" s="2" customFormat="1" ht="15" x14ac:dyDescent="0.25">
      <c r="A310" s="14"/>
      <c r="B310" s="15"/>
      <c r="C310" s="15"/>
      <c r="D310" s="15"/>
      <c r="E310" s="16" t="s">
        <v>18</v>
      </c>
      <c r="F310" s="16"/>
      <c r="G310" s="17"/>
      <c r="H310" s="17"/>
      <c r="I310" s="18">
        <v>4781.5</v>
      </c>
      <c r="J310" s="114"/>
      <c r="K310" s="138"/>
      <c r="L310" s="151"/>
      <c r="M310" s="19"/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5557.37917044406</v>
      </c>
      <c r="T310" s="2">
        <f t="shared" si="11"/>
        <v>0</v>
      </c>
    </row>
    <row r="311" spans="1:20" s="2" customFormat="1" ht="22.5" x14ac:dyDescent="0.25">
      <c r="A311" s="20"/>
      <c r="B311" s="21" t="s">
        <v>764</v>
      </c>
      <c r="C311" s="183" t="s">
        <v>765</v>
      </c>
      <c r="D311" s="183"/>
      <c r="E311" s="183"/>
      <c r="F311" s="22" t="s">
        <v>71</v>
      </c>
      <c r="G311" s="17" t="s">
        <v>1375</v>
      </c>
      <c r="H311" s="17"/>
      <c r="I311" s="23">
        <v>79.98</v>
      </c>
      <c r="J311" s="109"/>
      <c r="K311" s="132"/>
      <c r="L311" s="147">
        <v>79.98</v>
      </c>
      <c r="M311" s="24"/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92.958106462849798</v>
      </c>
      <c r="T311" s="2">
        <f t="shared" si="11"/>
        <v>92.958106462849798</v>
      </c>
    </row>
    <row r="312" spans="1:20" s="2" customFormat="1" ht="45" x14ac:dyDescent="0.25">
      <c r="A312" s="10" t="s">
        <v>449</v>
      </c>
      <c r="B312" s="11" t="s">
        <v>1376</v>
      </c>
      <c r="C312" s="182" t="s">
        <v>1377</v>
      </c>
      <c r="D312" s="182"/>
      <c r="E312" s="182"/>
      <c r="F312" s="10" t="s">
        <v>21</v>
      </c>
      <c r="G312" s="32">
        <v>11.6</v>
      </c>
      <c r="H312" s="32"/>
      <c r="I312" s="13">
        <v>4269.38</v>
      </c>
      <c r="J312" s="72"/>
      <c r="K312" s="131"/>
      <c r="L312" s="72">
        <v>4269.38</v>
      </c>
      <c r="M312" s="13"/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4962.15904689124</v>
      </c>
      <c r="T312" s="2">
        <f t="shared" si="11"/>
        <v>4962.15904689124</v>
      </c>
    </row>
    <row r="313" spans="1:20" s="2" customFormat="1" ht="15" x14ac:dyDescent="0.25">
      <c r="A313" s="206" t="s">
        <v>1378</v>
      </c>
      <c r="B313" s="207"/>
      <c r="C313" s="207"/>
      <c r="D313" s="207"/>
      <c r="E313" s="207"/>
      <c r="F313" s="207"/>
      <c r="G313" s="207"/>
      <c r="H313" s="207"/>
      <c r="I313" s="207"/>
      <c r="J313" s="207"/>
      <c r="K313" s="207"/>
      <c r="L313" s="208"/>
      <c r="M313" s="123"/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:20" s="2" customFormat="1" ht="33.75" x14ac:dyDescent="0.25">
      <c r="A314" s="10" t="s">
        <v>452</v>
      </c>
      <c r="B314" s="11" t="s">
        <v>1379</v>
      </c>
      <c r="C314" s="182" t="s">
        <v>1380</v>
      </c>
      <c r="D314" s="182"/>
      <c r="E314" s="182"/>
      <c r="F314" s="10" t="s">
        <v>353</v>
      </c>
      <c r="G314" s="32">
        <v>0.4</v>
      </c>
      <c r="H314" s="32"/>
      <c r="I314" s="13">
        <f>I315</f>
        <v>24121.15</v>
      </c>
      <c r="J314" s="72"/>
      <c r="K314" s="131"/>
      <c r="L314" s="72">
        <v>120.55</v>
      </c>
      <c r="M314" s="13"/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28035.214174873301</v>
      </c>
      <c r="T314" s="2">
        <f t="shared" si="11"/>
        <v>140.11127449483001</v>
      </c>
    </row>
    <row r="315" spans="1:20" s="2" customFormat="1" ht="15" x14ac:dyDescent="0.25">
      <c r="A315" s="14"/>
      <c r="B315" s="15"/>
      <c r="C315" s="15"/>
      <c r="D315" s="15"/>
      <c r="E315" s="16" t="s">
        <v>18</v>
      </c>
      <c r="F315" s="16"/>
      <c r="G315" s="17"/>
      <c r="H315" s="17"/>
      <c r="I315" s="18">
        <v>24121.15</v>
      </c>
      <c r="J315" s="114"/>
      <c r="K315" s="138"/>
      <c r="L315" s="151"/>
      <c r="M315" s="19"/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28035.214174873301</v>
      </c>
      <c r="T315" s="2">
        <f t="shared" si="11"/>
        <v>0</v>
      </c>
    </row>
    <row r="316" spans="1:20" s="2" customFormat="1" ht="22.5" x14ac:dyDescent="0.25">
      <c r="A316" s="20"/>
      <c r="B316" s="21" t="s">
        <v>354</v>
      </c>
      <c r="C316" s="183" t="s">
        <v>355</v>
      </c>
      <c r="D316" s="183"/>
      <c r="E316" s="183"/>
      <c r="F316" s="22" t="s">
        <v>71</v>
      </c>
      <c r="G316" s="17" t="s">
        <v>1381</v>
      </c>
      <c r="H316" s="17"/>
      <c r="I316" s="23">
        <v>2.17</v>
      </c>
      <c r="J316" s="109"/>
      <c r="K316" s="132"/>
      <c r="L316" s="147">
        <v>2.17</v>
      </c>
      <c r="M316" s="24"/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2.5221191675967001</v>
      </c>
      <c r="T316" s="2">
        <f t="shared" si="11"/>
        <v>2.5221191675967001</v>
      </c>
    </row>
    <row r="317" spans="1:20" s="2" customFormat="1" ht="22.5" x14ac:dyDescent="0.25">
      <c r="A317" s="20"/>
      <c r="B317" s="21" t="s">
        <v>335</v>
      </c>
      <c r="C317" s="183" t="s">
        <v>336</v>
      </c>
      <c r="D317" s="183"/>
      <c r="E317" s="183"/>
      <c r="F317" s="22" t="s">
        <v>282</v>
      </c>
      <c r="G317" s="17" t="s">
        <v>1382</v>
      </c>
      <c r="H317" s="17"/>
      <c r="I317" s="23">
        <v>1.02</v>
      </c>
      <c r="J317" s="109"/>
      <c r="K317" s="132"/>
      <c r="L317" s="147">
        <v>1.02</v>
      </c>
      <c r="M317" s="24"/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1.1855122354601999</v>
      </c>
      <c r="T317" s="2">
        <f t="shared" si="11"/>
        <v>1.1855122354601999</v>
      </c>
    </row>
    <row r="318" spans="1:20" s="2" customFormat="1" ht="22.5" x14ac:dyDescent="0.25">
      <c r="A318" s="20"/>
      <c r="B318" s="21" t="s">
        <v>176</v>
      </c>
      <c r="C318" s="183" t="s">
        <v>177</v>
      </c>
      <c r="D318" s="183"/>
      <c r="E318" s="183"/>
      <c r="F318" s="22" t="s">
        <v>71</v>
      </c>
      <c r="G318" s="17" t="s">
        <v>1383</v>
      </c>
      <c r="H318" s="17"/>
      <c r="I318" s="23">
        <v>1.88</v>
      </c>
      <c r="J318" s="109"/>
      <c r="K318" s="132"/>
      <c r="L318" s="147">
        <v>1.88</v>
      </c>
      <c r="M318" s="24"/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2.1850617673188002</v>
      </c>
      <c r="T318" s="2">
        <f t="shared" si="11"/>
        <v>2.1850617673188002</v>
      </c>
    </row>
    <row r="319" spans="1:20" s="2" customFormat="1" ht="22.5" x14ac:dyDescent="0.25">
      <c r="A319" s="20"/>
      <c r="B319" s="21" t="s">
        <v>179</v>
      </c>
      <c r="C319" s="183" t="s">
        <v>180</v>
      </c>
      <c r="D319" s="183"/>
      <c r="E319" s="183"/>
      <c r="F319" s="22" t="s">
        <v>71</v>
      </c>
      <c r="G319" s="17" t="s">
        <v>1384</v>
      </c>
      <c r="H319" s="17"/>
      <c r="I319" s="23">
        <v>6.82</v>
      </c>
      <c r="J319" s="109"/>
      <c r="K319" s="132"/>
      <c r="L319" s="147">
        <v>6.82</v>
      </c>
      <c r="M319" s="24"/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7.9266602410182001</v>
      </c>
      <c r="T319" s="2">
        <f t="shared" si="11"/>
        <v>7.9266602410182001</v>
      </c>
    </row>
    <row r="320" spans="1:20" s="2" customFormat="1" ht="22.5" x14ac:dyDescent="0.25">
      <c r="A320" s="20"/>
      <c r="B320" s="21" t="s">
        <v>360</v>
      </c>
      <c r="C320" s="183" t="s">
        <v>361</v>
      </c>
      <c r="D320" s="183"/>
      <c r="E320" s="183"/>
      <c r="F320" s="22" t="s">
        <v>71</v>
      </c>
      <c r="G320" s="17" t="s">
        <v>1385</v>
      </c>
      <c r="H320" s="17"/>
      <c r="I320" s="23">
        <v>0.85</v>
      </c>
      <c r="J320" s="109"/>
      <c r="K320" s="132"/>
      <c r="L320" s="147">
        <v>0.85</v>
      </c>
      <c r="M320" s="24"/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0.98792686288349996</v>
      </c>
      <c r="T320" s="2">
        <f t="shared" si="11"/>
        <v>0.98792686288349996</v>
      </c>
    </row>
    <row r="321" spans="1:20" s="2" customFormat="1" ht="22.5" x14ac:dyDescent="0.25">
      <c r="A321" s="20"/>
      <c r="B321" s="21" t="s">
        <v>182</v>
      </c>
      <c r="C321" s="183" t="s">
        <v>183</v>
      </c>
      <c r="D321" s="183"/>
      <c r="E321" s="183"/>
      <c r="F321" s="22" t="s">
        <v>21</v>
      </c>
      <c r="G321" s="17" t="s">
        <v>1386</v>
      </c>
      <c r="H321" s="17"/>
      <c r="I321" s="23">
        <v>0.8</v>
      </c>
      <c r="J321" s="109"/>
      <c r="K321" s="132"/>
      <c r="L321" s="147">
        <v>0.8</v>
      </c>
      <c r="M321" s="24"/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0.92981351800800005</v>
      </c>
      <c r="T321" s="2">
        <f t="shared" si="11"/>
        <v>0.92981351800800005</v>
      </c>
    </row>
    <row r="322" spans="1:20" s="2" customFormat="1" ht="22.5" x14ac:dyDescent="0.25">
      <c r="A322" s="25" t="s">
        <v>344</v>
      </c>
      <c r="B322" s="26" t="s">
        <v>364</v>
      </c>
      <c r="C322" s="186" t="s">
        <v>365</v>
      </c>
      <c r="D322" s="186"/>
      <c r="E322" s="186"/>
      <c r="F322" s="27" t="s">
        <v>79</v>
      </c>
      <c r="G322" s="28" t="s">
        <v>347</v>
      </c>
      <c r="H322" s="28"/>
      <c r="I322" s="29">
        <v>0</v>
      </c>
      <c r="J322" s="110"/>
      <c r="K322" s="133"/>
      <c r="L322" s="148">
        <v>0</v>
      </c>
      <c r="M322" s="30"/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:20" s="2" customFormat="1" ht="22.5" x14ac:dyDescent="0.25">
      <c r="A323" s="25" t="s">
        <v>344</v>
      </c>
      <c r="B323" s="26" t="s">
        <v>366</v>
      </c>
      <c r="C323" s="186" t="s">
        <v>367</v>
      </c>
      <c r="D323" s="186"/>
      <c r="E323" s="186"/>
      <c r="F323" s="27" t="s">
        <v>21</v>
      </c>
      <c r="G323" s="28" t="s">
        <v>347</v>
      </c>
      <c r="H323" s="28"/>
      <c r="I323" s="29">
        <v>0</v>
      </c>
      <c r="J323" s="110"/>
      <c r="K323" s="133"/>
      <c r="L323" s="148">
        <v>0</v>
      </c>
      <c r="M323" s="30"/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:20" s="2" customFormat="1" ht="22.5" x14ac:dyDescent="0.25">
      <c r="A324" s="20"/>
      <c r="B324" s="21" t="s">
        <v>368</v>
      </c>
      <c r="C324" s="183" t="s">
        <v>369</v>
      </c>
      <c r="D324" s="183"/>
      <c r="E324" s="183"/>
      <c r="F324" s="22" t="s">
        <v>21</v>
      </c>
      <c r="G324" s="17" t="s">
        <v>1387</v>
      </c>
      <c r="H324" s="17"/>
      <c r="I324" s="23">
        <v>0</v>
      </c>
      <c r="J324" s="109"/>
      <c r="K324" s="132"/>
      <c r="L324" s="147">
        <v>0</v>
      </c>
      <c r="M324" s="24"/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:20" s="2" customFormat="1" ht="22.5" x14ac:dyDescent="0.25">
      <c r="A325" s="20"/>
      <c r="B325" s="21" t="s">
        <v>371</v>
      </c>
      <c r="C325" s="183" t="s">
        <v>372</v>
      </c>
      <c r="D325" s="183"/>
      <c r="E325" s="183"/>
      <c r="F325" s="22" t="s">
        <v>282</v>
      </c>
      <c r="G325" s="17" t="s">
        <v>1388</v>
      </c>
      <c r="H325" s="17"/>
      <c r="I325" s="23">
        <v>0.38</v>
      </c>
      <c r="J325" s="109"/>
      <c r="K325" s="132"/>
      <c r="L325" s="147">
        <v>0.38</v>
      </c>
      <c r="M325" s="24"/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0.44166142105380002</v>
      </c>
      <c r="T325" s="2">
        <f t="shared" si="11"/>
        <v>0.44166142105380002</v>
      </c>
    </row>
    <row r="326" spans="1:20" s="2" customFormat="1" ht="45" x14ac:dyDescent="0.25">
      <c r="A326" s="10" t="s">
        <v>457</v>
      </c>
      <c r="B326" s="11" t="s">
        <v>1389</v>
      </c>
      <c r="C326" s="182" t="s">
        <v>1390</v>
      </c>
      <c r="D326" s="182"/>
      <c r="E326" s="182"/>
      <c r="F326" s="10" t="s">
        <v>165</v>
      </c>
      <c r="G326" s="12">
        <v>40</v>
      </c>
      <c r="H326" s="12"/>
      <c r="I326" s="13">
        <v>4558.62</v>
      </c>
      <c r="J326" s="72"/>
      <c r="K326" s="131"/>
      <c r="L326" s="72">
        <v>4558.62</v>
      </c>
      <c r="M326" s="13"/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5298.3331243270304</v>
      </c>
      <c r="T326" s="2">
        <f t="shared" si="11"/>
        <v>5298.3331243270304</v>
      </c>
    </row>
    <row r="327" spans="1:20" s="2" customFormat="1" ht="15" x14ac:dyDescent="0.25">
      <c r="A327" s="10" t="s">
        <v>464</v>
      </c>
      <c r="B327" s="11" t="s">
        <v>1148</v>
      </c>
      <c r="C327" s="182" t="s">
        <v>1149</v>
      </c>
      <c r="D327" s="182"/>
      <c r="E327" s="182"/>
      <c r="F327" s="10" t="s">
        <v>17</v>
      </c>
      <c r="G327" s="12">
        <v>4</v>
      </c>
      <c r="H327" s="12"/>
      <c r="I327" s="13">
        <f>I328</f>
        <v>12239.89</v>
      </c>
      <c r="J327" s="72"/>
      <c r="K327" s="131"/>
      <c r="L327" s="72">
        <v>2106.46</v>
      </c>
      <c r="M327" s="13"/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14226.018976163699</v>
      </c>
      <c r="T327" s="2">
        <f t="shared" si="11"/>
        <v>2448.2687289289101</v>
      </c>
    </row>
    <row r="328" spans="1:20" s="2" customFormat="1" ht="15" x14ac:dyDescent="0.25">
      <c r="A328" s="14"/>
      <c r="B328" s="15"/>
      <c r="C328" s="15"/>
      <c r="D328" s="15"/>
      <c r="E328" s="16" t="s">
        <v>18</v>
      </c>
      <c r="F328" s="16"/>
      <c r="G328" s="17"/>
      <c r="H328" s="17"/>
      <c r="I328" s="18">
        <v>12239.89</v>
      </c>
      <c r="J328" s="114"/>
      <c r="K328" s="138"/>
      <c r="L328" s="151"/>
      <c r="M328" s="19"/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14226.018976163699</v>
      </c>
      <c r="T328" s="2">
        <f t="shared" si="11"/>
        <v>0</v>
      </c>
    </row>
    <row r="329" spans="1:20" s="2" customFormat="1" ht="22.5" x14ac:dyDescent="0.25">
      <c r="A329" s="20"/>
      <c r="B329" s="21" t="s">
        <v>69</v>
      </c>
      <c r="C329" s="183" t="s">
        <v>70</v>
      </c>
      <c r="D329" s="183"/>
      <c r="E329" s="183"/>
      <c r="F329" s="22" t="s">
        <v>71</v>
      </c>
      <c r="G329" s="17" t="s">
        <v>1391</v>
      </c>
      <c r="H329" s="17"/>
      <c r="I329" s="23">
        <v>7.91</v>
      </c>
      <c r="J329" s="109"/>
      <c r="K329" s="132"/>
      <c r="L329" s="147">
        <v>7.91</v>
      </c>
      <c r="M329" s="24"/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9.1935311593041007</v>
      </c>
      <c r="T329" s="2">
        <f t="shared" si="11"/>
        <v>9.1935311593041007</v>
      </c>
    </row>
    <row r="330" spans="1:20" s="2" customFormat="1" ht="22.5" x14ac:dyDescent="0.25">
      <c r="A330" s="20"/>
      <c r="B330" s="21" t="s">
        <v>274</v>
      </c>
      <c r="C330" s="183" t="s">
        <v>275</v>
      </c>
      <c r="D330" s="183"/>
      <c r="E330" s="183"/>
      <c r="F330" s="22" t="s">
        <v>71</v>
      </c>
      <c r="G330" s="17" t="s">
        <v>1392</v>
      </c>
      <c r="H330" s="17"/>
      <c r="I330" s="23">
        <v>94.64</v>
      </c>
      <c r="J330" s="109"/>
      <c r="K330" s="132"/>
      <c r="L330" s="147">
        <v>94.64</v>
      </c>
      <c r="M330" s="24"/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109.996939180346</v>
      </c>
      <c r="T330" s="2">
        <f t="shared" si="11"/>
        <v>109.996939180346</v>
      </c>
    </row>
    <row r="331" spans="1:20" s="2" customFormat="1" ht="22.5" x14ac:dyDescent="0.25">
      <c r="A331" s="25" t="s">
        <v>76</v>
      </c>
      <c r="B331" s="26" t="s">
        <v>77</v>
      </c>
      <c r="C331" s="186" t="s">
        <v>78</v>
      </c>
      <c r="D331" s="186"/>
      <c r="E331" s="186"/>
      <c r="F331" s="27" t="s">
        <v>79</v>
      </c>
      <c r="G331" s="28" t="s">
        <v>1318</v>
      </c>
      <c r="H331" s="28"/>
      <c r="I331" s="29">
        <v>0</v>
      </c>
      <c r="J331" s="110"/>
      <c r="K331" s="133"/>
      <c r="L331" s="148">
        <v>0</v>
      </c>
      <c r="M331" s="30"/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:20" s="2" customFormat="1" ht="22.5" x14ac:dyDescent="0.25">
      <c r="A332" s="20"/>
      <c r="B332" s="21" t="s">
        <v>1153</v>
      </c>
      <c r="C332" s="183" t="s">
        <v>1154</v>
      </c>
      <c r="D332" s="183"/>
      <c r="E332" s="183"/>
      <c r="F332" s="22" t="s">
        <v>79</v>
      </c>
      <c r="G332" s="17" t="s">
        <v>1321</v>
      </c>
      <c r="H332" s="17"/>
      <c r="I332" s="23">
        <v>115.68</v>
      </c>
      <c r="J332" s="109"/>
      <c r="K332" s="132"/>
      <c r="L332" s="147">
        <v>115.68</v>
      </c>
      <c r="M332" s="24"/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134.45103470395699</v>
      </c>
      <c r="T332" s="2">
        <f t="shared" si="11"/>
        <v>134.45103470395699</v>
      </c>
    </row>
    <row r="333" spans="1:20" s="2" customFormat="1" ht="22.5" x14ac:dyDescent="0.25">
      <c r="A333" s="20"/>
      <c r="B333" s="21" t="s">
        <v>1097</v>
      </c>
      <c r="C333" s="183" t="s">
        <v>1098</v>
      </c>
      <c r="D333" s="183"/>
      <c r="E333" s="183"/>
      <c r="F333" s="22" t="s">
        <v>135</v>
      </c>
      <c r="G333" s="17" t="s">
        <v>1322</v>
      </c>
      <c r="H333" s="17"/>
      <c r="I333" s="23">
        <v>25.03</v>
      </c>
      <c r="J333" s="109"/>
      <c r="K333" s="132"/>
      <c r="L333" s="147">
        <v>25.03</v>
      </c>
      <c r="M333" s="24"/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29.091540444675299</v>
      </c>
      <c r="T333" s="2">
        <f t="shared" si="11"/>
        <v>29.091540444675299</v>
      </c>
    </row>
    <row r="334" spans="1:20" s="2" customFormat="1" ht="45" x14ac:dyDescent="0.25">
      <c r="A334" s="10" t="s">
        <v>467</v>
      </c>
      <c r="B334" s="11" t="s">
        <v>1323</v>
      </c>
      <c r="C334" s="182" t="s">
        <v>1393</v>
      </c>
      <c r="D334" s="182"/>
      <c r="E334" s="182"/>
      <c r="F334" s="10" t="s">
        <v>35</v>
      </c>
      <c r="G334" s="12">
        <v>4</v>
      </c>
      <c r="H334" s="12"/>
      <c r="I334" s="13">
        <v>15776.44</v>
      </c>
      <c r="J334" s="72"/>
      <c r="K334" s="131"/>
      <c r="L334" s="72">
        <v>15776.44</v>
      </c>
      <c r="M334" s="13"/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18336.433972552699</v>
      </c>
      <c r="T334" s="2">
        <f t="shared" si="11"/>
        <v>18336.433972552699</v>
      </c>
    </row>
    <row r="335" spans="1:20" s="2" customFormat="1" ht="33.75" x14ac:dyDescent="0.25">
      <c r="A335" s="10" t="s">
        <v>470</v>
      </c>
      <c r="B335" s="11" t="s">
        <v>414</v>
      </c>
      <c r="C335" s="182" t="s">
        <v>415</v>
      </c>
      <c r="D335" s="182"/>
      <c r="E335" s="182"/>
      <c r="F335" s="10" t="s">
        <v>353</v>
      </c>
      <c r="G335" s="31">
        <v>0.05</v>
      </c>
      <c r="H335" s="31"/>
      <c r="I335" s="13">
        <f>I336</f>
        <v>3015.37</v>
      </c>
      <c r="J335" s="72"/>
      <c r="K335" s="131"/>
      <c r="L335" s="72">
        <v>15.3</v>
      </c>
      <c r="M335" s="13"/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3504.6647347447301</v>
      </c>
      <c r="T335" s="2">
        <f t="shared" si="11"/>
        <v>17.782683531903</v>
      </c>
    </row>
    <row r="336" spans="1:20" s="2" customFormat="1" ht="15" x14ac:dyDescent="0.25">
      <c r="A336" s="14"/>
      <c r="B336" s="15"/>
      <c r="C336" s="15"/>
      <c r="D336" s="15"/>
      <c r="E336" s="16" t="s">
        <v>18</v>
      </c>
      <c r="F336" s="16"/>
      <c r="G336" s="17"/>
      <c r="H336" s="17"/>
      <c r="I336" s="18">
        <v>3015.37</v>
      </c>
      <c r="J336" s="114"/>
      <c r="K336" s="138"/>
      <c r="L336" s="151"/>
      <c r="M336" s="19"/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3504.6647347447301</v>
      </c>
      <c r="T336" s="2">
        <f t="shared" si="11"/>
        <v>0</v>
      </c>
    </row>
    <row r="337" spans="1:20" s="2" customFormat="1" ht="22.5" x14ac:dyDescent="0.25">
      <c r="A337" s="20"/>
      <c r="B337" s="21" t="s">
        <v>354</v>
      </c>
      <c r="C337" s="183" t="s">
        <v>355</v>
      </c>
      <c r="D337" s="183"/>
      <c r="E337" s="183"/>
      <c r="F337" s="22" t="s">
        <v>71</v>
      </c>
      <c r="G337" s="17" t="s">
        <v>1394</v>
      </c>
      <c r="H337" s="17"/>
      <c r="I337" s="23">
        <v>0.27</v>
      </c>
      <c r="J337" s="109"/>
      <c r="K337" s="132"/>
      <c r="L337" s="147">
        <v>0.27</v>
      </c>
      <c r="M337" s="24"/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0.31381206232769998</v>
      </c>
      <c r="T337" s="2">
        <f t="shared" si="11"/>
        <v>0.31381206232769998</v>
      </c>
    </row>
    <row r="338" spans="1:20" s="2" customFormat="1" ht="22.5" x14ac:dyDescent="0.25">
      <c r="A338" s="20"/>
      <c r="B338" s="21" t="s">
        <v>335</v>
      </c>
      <c r="C338" s="183" t="s">
        <v>336</v>
      </c>
      <c r="D338" s="183"/>
      <c r="E338" s="183"/>
      <c r="F338" s="22" t="s">
        <v>282</v>
      </c>
      <c r="G338" s="17" t="s">
        <v>1395</v>
      </c>
      <c r="H338" s="17"/>
      <c r="I338" s="23">
        <v>0.13</v>
      </c>
      <c r="J338" s="109"/>
      <c r="K338" s="132"/>
      <c r="L338" s="147">
        <v>0.13</v>
      </c>
      <c r="M338" s="24"/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0.15109469667629999</v>
      </c>
      <c r="T338" s="2">
        <f t="shared" si="11"/>
        <v>0.15109469667629999</v>
      </c>
    </row>
    <row r="339" spans="1:20" s="2" customFormat="1" ht="22.5" x14ac:dyDescent="0.25">
      <c r="A339" s="20"/>
      <c r="B339" s="21" t="s">
        <v>176</v>
      </c>
      <c r="C339" s="183" t="s">
        <v>177</v>
      </c>
      <c r="D339" s="183"/>
      <c r="E339" s="183"/>
      <c r="F339" s="22" t="s">
        <v>71</v>
      </c>
      <c r="G339" s="17" t="s">
        <v>1396</v>
      </c>
      <c r="H339" s="17"/>
      <c r="I339" s="23">
        <v>0.24</v>
      </c>
      <c r="J339" s="109"/>
      <c r="K339" s="132"/>
      <c r="L339" s="147">
        <v>0.24</v>
      </c>
      <c r="M339" s="24"/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0.27894405540240003</v>
      </c>
      <c r="T339" s="2">
        <f t="shared" si="11"/>
        <v>0.27894405540240003</v>
      </c>
    </row>
    <row r="340" spans="1:20" s="2" customFormat="1" ht="22.5" x14ac:dyDescent="0.25">
      <c r="A340" s="20"/>
      <c r="B340" s="21" t="s">
        <v>179</v>
      </c>
      <c r="C340" s="183" t="s">
        <v>180</v>
      </c>
      <c r="D340" s="183"/>
      <c r="E340" s="183"/>
      <c r="F340" s="22" t="s">
        <v>71</v>
      </c>
      <c r="G340" s="17" t="s">
        <v>1397</v>
      </c>
      <c r="H340" s="17"/>
      <c r="I340" s="23">
        <v>0.85</v>
      </c>
      <c r="J340" s="109"/>
      <c r="K340" s="132"/>
      <c r="L340" s="147">
        <v>0.85</v>
      </c>
      <c r="M340" s="24"/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0.98792686288349996</v>
      </c>
      <c r="T340" s="2">
        <f t="shared" si="11"/>
        <v>0.98792686288349996</v>
      </c>
    </row>
    <row r="341" spans="1:20" s="2" customFormat="1" ht="22.5" x14ac:dyDescent="0.25">
      <c r="A341" s="20"/>
      <c r="B341" s="21" t="s">
        <v>360</v>
      </c>
      <c r="C341" s="183" t="s">
        <v>361</v>
      </c>
      <c r="D341" s="183"/>
      <c r="E341" s="183"/>
      <c r="F341" s="22" t="s">
        <v>71</v>
      </c>
      <c r="G341" s="17" t="s">
        <v>1398</v>
      </c>
      <c r="H341" s="17"/>
      <c r="I341" s="23">
        <v>0.11</v>
      </c>
      <c r="J341" s="109"/>
      <c r="K341" s="132"/>
      <c r="L341" s="147">
        <v>0.11</v>
      </c>
      <c r="M341" s="24"/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ref="S341:S394" si="12">I341*N341*O341*P341*Q341*R341</f>
        <v>0.12784935872610001</v>
      </c>
      <c r="T341" s="2">
        <f t="shared" ref="T341:T394" si="13">L341*N341*O341*P341*Q341*R341</f>
        <v>0.12784935872610001</v>
      </c>
    </row>
    <row r="342" spans="1:20" s="2" customFormat="1" ht="22.5" x14ac:dyDescent="0.25">
      <c r="A342" s="20"/>
      <c r="B342" s="21" t="s">
        <v>182</v>
      </c>
      <c r="C342" s="183" t="s">
        <v>183</v>
      </c>
      <c r="D342" s="183"/>
      <c r="E342" s="183"/>
      <c r="F342" s="22" t="s">
        <v>21</v>
      </c>
      <c r="G342" s="17" t="s">
        <v>1399</v>
      </c>
      <c r="H342" s="17"/>
      <c r="I342" s="23">
        <v>0.1</v>
      </c>
      <c r="J342" s="109"/>
      <c r="K342" s="132"/>
      <c r="L342" s="147">
        <v>0.1</v>
      </c>
      <c r="M342" s="24"/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2"/>
        <v>0.11622668975100001</v>
      </c>
      <c r="T342" s="2">
        <f t="shared" si="13"/>
        <v>0.11622668975100001</v>
      </c>
    </row>
    <row r="343" spans="1:20" s="2" customFormat="1" ht="22.5" x14ac:dyDescent="0.25">
      <c r="A343" s="25" t="s">
        <v>344</v>
      </c>
      <c r="B343" s="26" t="s">
        <v>364</v>
      </c>
      <c r="C343" s="186" t="s">
        <v>365</v>
      </c>
      <c r="D343" s="186"/>
      <c r="E343" s="186"/>
      <c r="F343" s="27" t="s">
        <v>79</v>
      </c>
      <c r="G343" s="28" t="s">
        <v>347</v>
      </c>
      <c r="H343" s="28"/>
      <c r="I343" s="29">
        <v>0</v>
      </c>
      <c r="J343" s="110"/>
      <c r="K343" s="133"/>
      <c r="L343" s="148">
        <v>0</v>
      </c>
      <c r="M343" s="30"/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2"/>
        <v>0</v>
      </c>
      <c r="T343" s="2">
        <f t="shared" si="13"/>
        <v>0</v>
      </c>
    </row>
    <row r="344" spans="1:20" s="2" customFormat="1" ht="22.5" x14ac:dyDescent="0.25">
      <c r="A344" s="25" t="s">
        <v>344</v>
      </c>
      <c r="B344" s="26" t="s">
        <v>366</v>
      </c>
      <c r="C344" s="186" t="s">
        <v>367</v>
      </c>
      <c r="D344" s="186"/>
      <c r="E344" s="186"/>
      <c r="F344" s="27" t="s">
        <v>21</v>
      </c>
      <c r="G344" s="28" t="s">
        <v>347</v>
      </c>
      <c r="H344" s="28"/>
      <c r="I344" s="29">
        <v>0</v>
      </c>
      <c r="J344" s="110"/>
      <c r="K344" s="133"/>
      <c r="L344" s="148">
        <v>0</v>
      </c>
      <c r="M344" s="30"/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2"/>
        <v>0</v>
      </c>
      <c r="T344" s="2">
        <f t="shared" si="13"/>
        <v>0</v>
      </c>
    </row>
    <row r="345" spans="1:20" s="2" customFormat="1" ht="22.5" x14ac:dyDescent="0.25">
      <c r="A345" s="20"/>
      <c r="B345" s="21" t="s">
        <v>368</v>
      </c>
      <c r="C345" s="183" t="s">
        <v>369</v>
      </c>
      <c r="D345" s="183"/>
      <c r="E345" s="183"/>
      <c r="F345" s="22" t="s">
        <v>21</v>
      </c>
      <c r="G345" s="17" t="s">
        <v>1400</v>
      </c>
      <c r="H345" s="17"/>
      <c r="I345" s="23">
        <v>0</v>
      </c>
      <c r="J345" s="109"/>
      <c r="K345" s="132"/>
      <c r="L345" s="147">
        <v>0</v>
      </c>
      <c r="M345" s="24"/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2"/>
        <v>0</v>
      </c>
      <c r="T345" s="2">
        <f t="shared" si="13"/>
        <v>0</v>
      </c>
    </row>
    <row r="346" spans="1:20" s="2" customFormat="1" ht="22.5" x14ac:dyDescent="0.25">
      <c r="A346" s="20"/>
      <c r="B346" s="21" t="s">
        <v>371</v>
      </c>
      <c r="C346" s="183" t="s">
        <v>372</v>
      </c>
      <c r="D346" s="183"/>
      <c r="E346" s="183"/>
      <c r="F346" s="22" t="s">
        <v>282</v>
      </c>
      <c r="G346" s="17" t="s">
        <v>1401</v>
      </c>
      <c r="H346" s="17"/>
      <c r="I346" s="23">
        <v>7.0000000000000007E-2</v>
      </c>
      <c r="J346" s="109"/>
      <c r="K346" s="132"/>
      <c r="L346" s="147">
        <v>7.0000000000000007E-2</v>
      </c>
      <c r="M346" s="24"/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2"/>
        <v>8.1358682825699996E-2</v>
      </c>
      <c r="T346" s="2">
        <f t="shared" si="13"/>
        <v>8.1358682825699996E-2</v>
      </c>
    </row>
    <row r="347" spans="1:20" s="2" customFormat="1" ht="45" x14ac:dyDescent="0.25">
      <c r="A347" s="10" t="s">
        <v>473</v>
      </c>
      <c r="B347" s="11" t="s">
        <v>1389</v>
      </c>
      <c r="C347" s="182" t="s">
        <v>1402</v>
      </c>
      <c r="D347" s="182"/>
      <c r="E347" s="182"/>
      <c r="F347" s="10" t="s">
        <v>165</v>
      </c>
      <c r="G347" s="12">
        <v>5</v>
      </c>
      <c r="H347" s="12"/>
      <c r="I347" s="13">
        <v>812.31</v>
      </c>
      <c r="J347" s="72"/>
      <c r="K347" s="131"/>
      <c r="L347" s="72">
        <v>812.31</v>
      </c>
      <c r="M347" s="13"/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2"/>
        <v>944.12102351634803</v>
      </c>
      <c r="T347" s="2">
        <f t="shared" si="13"/>
        <v>944.12102351634803</v>
      </c>
    </row>
    <row r="348" spans="1:20" s="2" customFormat="1" ht="33.75" x14ac:dyDescent="0.25">
      <c r="A348" s="10" t="s">
        <v>476</v>
      </c>
      <c r="B348" s="11" t="s">
        <v>458</v>
      </c>
      <c r="C348" s="182" t="s">
        <v>459</v>
      </c>
      <c r="D348" s="182"/>
      <c r="E348" s="182"/>
      <c r="F348" s="10" t="s">
        <v>353</v>
      </c>
      <c r="G348" s="32">
        <v>0.5</v>
      </c>
      <c r="H348" s="32"/>
      <c r="I348" s="13">
        <f>I349</f>
        <v>30157.89</v>
      </c>
      <c r="J348" s="72"/>
      <c r="K348" s="131"/>
      <c r="L348" s="72">
        <v>157.13999999999999</v>
      </c>
      <c r="M348" s="13"/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2"/>
        <v>35051.517245747797</v>
      </c>
      <c r="T348" s="2">
        <f t="shared" si="13"/>
        <v>182.63862027472101</v>
      </c>
    </row>
    <row r="349" spans="1:20" s="2" customFormat="1" ht="15" x14ac:dyDescent="0.25">
      <c r="A349" s="14"/>
      <c r="B349" s="15"/>
      <c r="C349" s="15"/>
      <c r="D349" s="15"/>
      <c r="E349" s="16" t="s">
        <v>18</v>
      </c>
      <c r="F349" s="16"/>
      <c r="G349" s="17"/>
      <c r="H349" s="17"/>
      <c r="I349" s="18">
        <v>30157.89</v>
      </c>
      <c r="J349" s="114"/>
      <c r="K349" s="138"/>
      <c r="L349" s="151"/>
      <c r="M349" s="19"/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2"/>
        <v>35051.517245747797</v>
      </c>
      <c r="T349" s="2">
        <f t="shared" si="13"/>
        <v>0</v>
      </c>
    </row>
    <row r="350" spans="1:20" s="2" customFormat="1" ht="22.5" x14ac:dyDescent="0.25">
      <c r="A350" s="20"/>
      <c r="B350" s="21" t="s">
        <v>354</v>
      </c>
      <c r="C350" s="183" t="s">
        <v>355</v>
      </c>
      <c r="D350" s="183"/>
      <c r="E350" s="183"/>
      <c r="F350" s="22" t="s">
        <v>71</v>
      </c>
      <c r="G350" s="17" t="s">
        <v>1403</v>
      </c>
      <c r="H350" s="17"/>
      <c r="I350" s="23">
        <v>2.71</v>
      </c>
      <c r="J350" s="109"/>
      <c r="K350" s="132"/>
      <c r="L350" s="147">
        <v>2.71</v>
      </c>
      <c r="M350" s="24"/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2"/>
        <v>3.1497432922520998</v>
      </c>
      <c r="T350" s="2">
        <f t="shared" si="13"/>
        <v>3.1497432922520998</v>
      </c>
    </row>
    <row r="351" spans="1:20" s="2" customFormat="1" ht="22.5" x14ac:dyDescent="0.25">
      <c r="A351" s="20"/>
      <c r="B351" s="21" t="s">
        <v>335</v>
      </c>
      <c r="C351" s="183" t="s">
        <v>336</v>
      </c>
      <c r="D351" s="183"/>
      <c r="E351" s="183"/>
      <c r="F351" s="22" t="s">
        <v>282</v>
      </c>
      <c r="G351" s="17" t="s">
        <v>1404</v>
      </c>
      <c r="H351" s="17"/>
      <c r="I351" s="23">
        <v>1.27</v>
      </c>
      <c r="J351" s="109"/>
      <c r="K351" s="132"/>
      <c r="L351" s="147">
        <v>1.27</v>
      </c>
      <c r="M351" s="24"/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2"/>
        <v>1.4760789598377</v>
      </c>
      <c r="T351" s="2">
        <f t="shared" si="13"/>
        <v>1.4760789598377</v>
      </c>
    </row>
    <row r="352" spans="1:20" s="2" customFormat="1" ht="22.5" x14ac:dyDescent="0.25">
      <c r="A352" s="20"/>
      <c r="B352" s="21" t="s">
        <v>176</v>
      </c>
      <c r="C352" s="183" t="s">
        <v>177</v>
      </c>
      <c r="D352" s="183"/>
      <c r="E352" s="183"/>
      <c r="F352" s="22" t="s">
        <v>71</v>
      </c>
      <c r="G352" s="17" t="s">
        <v>1405</v>
      </c>
      <c r="H352" s="17"/>
      <c r="I352" s="23">
        <v>2.35</v>
      </c>
      <c r="J352" s="109"/>
      <c r="K352" s="132"/>
      <c r="L352" s="147">
        <v>2.35</v>
      </c>
      <c r="M352" s="24"/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2"/>
        <v>2.7313272091485001</v>
      </c>
      <c r="T352" s="2">
        <f t="shared" si="13"/>
        <v>2.7313272091485001</v>
      </c>
    </row>
    <row r="353" spans="1:20" s="2" customFormat="1" ht="22.5" x14ac:dyDescent="0.25">
      <c r="A353" s="20"/>
      <c r="B353" s="21" t="s">
        <v>179</v>
      </c>
      <c r="C353" s="183" t="s">
        <v>180</v>
      </c>
      <c r="D353" s="183"/>
      <c r="E353" s="183"/>
      <c r="F353" s="22" t="s">
        <v>71</v>
      </c>
      <c r="G353" s="17" t="s">
        <v>1406</v>
      </c>
      <c r="H353" s="17"/>
      <c r="I353" s="23">
        <v>8.52</v>
      </c>
      <c r="J353" s="109"/>
      <c r="K353" s="132"/>
      <c r="L353" s="147">
        <v>8.52</v>
      </c>
      <c r="M353" s="24"/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2"/>
        <v>9.9025139667852002</v>
      </c>
      <c r="T353" s="2">
        <f t="shared" si="13"/>
        <v>9.9025139667852002</v>
      </c>
    </row>
    <row r="354" spans="1:20" s="2" customFormat="1" ht="22.5" x14ac:dyDescent="0.25">
      <c r="A354" s="20"/>
      <c r="B354" s="21" t="s">
        <v>360</v>
      </c>
      <c r="C354" s="183" t="s">
        <v>361</v>
      </c>
      <c r="D354" s="183"/>
      <c r="E354" s="183"/>
      <c r="F354" s="22" t="s">
        <v>71</v>
      </c>
      <c r="G354" s="17" t="s">
        <v>1407</v>
      </c>
      <c r="H354" s="17"/>
      <c r="I354" s="23">
        <v>1.06</v>
      </c>
      <c r="J354" s="109"/>
      <c r="K354" s="132"/>
      <c r="L354" s="147">
        <v>1.06</v>
      </c>
      <c r="M354" s="24"/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2"/>
        <v>1.2320029113605999</v>
      </c>
      <c r="T354" s="2">
        <f t="shared" si="13"/>
        <v>1.2320029113605999</v>
      </c>
    </row>
    <row r="355" spans="1:20" s="2" customFormat="1" ht="22.5" x14ac:dyDescent="0.25">
      <c r="A355" s="20"/>
      <c r="B355" s="21" t="s">
        <v>182</v>
      </c>
      <c r="C355" s="183" t="s">
        <v>183</v>
      </c>
      <c r="D355" s="183"/>
      <c r="E355" s="183"/>
      <c r="F355" s="22" t="s">
        <v>21</v>
      </c>
      <c r="G355" s="17" t="s">
        <v>1408</v>
      </c>
      <c r="H355" s="17"/>
      <c r="I355" s="23">
        <v>1</v>
      </c>
      <c r="J355" s="109"/>
      <c r="K355" s="132"/>
      <c r="L355" s="147">
        <v>1</v>
      </c>
      <c r="M355" s="24"/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2"/>
        <v>1.1622668975099999</v>
      </c>
      <c r="T355" s="2">
        <f t="shared" si="13"/>
        <v>1.1622668975099999</v>
      </c>
    </row>
    <row r="356" spans="1:20" s="2" customFormat="1" ht="22.5" x14ac:dyDescent="0.25">
      <c r="A356" s="25" t="s">
        <v>344</v>
      </c>
      <c r="B356" s="26" t="s">
        <v>364</v>
      </c>
      <c r="C356" s="186" t="s">
        <v>365</v>
      </c>
      <c r="D356" s="186"/>
      <c r="E356" s="186"/>
      <c r="F356" s="27" t="s">
        <v>79</v>
      </c>
      <c r="G356" s="28" t="s">
        <v>347</v>
      </c>
      <c r="H356" s="28"/>
      <c r="I356" s="29">
        <v>0</v>
      </c>
      <c r="J356" s="110"/>
      <c r="K356" s="133"/>
      <c r="L356" s="148">
        <v>0</v>
      </c>
      <c r="M356" s="30"/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2"/>
        <v>0</v>
      </c>
      <c r="T356" s="2">
        <f t="shared" si="13"/>
        <v>0</v>
      </c>
    </row>
    <row r="357" spans="1:20" s="2" customFormat="1" ht="22.5" x14ac:dyDescent="0.25">
      <c r="A357" s="25" t="s">
        <v>344</v>
      </c>
      <c r="B357" s="26" t="s">
        <v>366</v>
      </c>
      <c r="C357" s="186" t="s">
        <v>367</v>
      </c>
      <c r="D357" s="186"/>
      <c r="E357" s="186"/>
      <c r="F357" s="27" t="s">
        <v>21</v>
      </c>
      <c r="G357" s="28" t="s">
        <v>347</v>
      </c>
      <c r="H357" s="28"/>
      <c r="I357" s="29">
        <v>0</v>
      </c>
      <c r="J357" s="110"/>
      <c r="K357" s="133"/>
      <c r="L357" s="148">
        <v>0</v>
      </c>
      <c r="M357" s="30"/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2"/>
        <v>0</v>
      </c>
      <c r="T357" s="2">
        <f t="shared" si="13"/>
        <v>0</v>
      </c>
    </row>
    <row r="358" spans="1:20" s="2" customFormat="1" ht="22.5" x14ac:dyDescent="0.25">
      <c r="A358" s="20"/>
      <c r="B358" s="21" t="s">
        <v>368</v>
      </c>
      <c r="C358" s="183" t="s">
        <v>369</v>
      </c>
      <c r="D358" s="183"/>
      <c r="E358" s="183"/>
      <c r="F358" s="22" t="s">
        <v>21</v>
      </c>
      <c r="G358" s="17" t="s">
        <v>1409</v>
      </c>
      <c r="H358" s="17"/>
      <c r="I358" s="23">
        <v>0.01</v>
      </c>
      <c r="J358" s="109"/>
      <c r="K358" s="132"/>
      <c r="L358" s="147">
        <v>0.01</v>
      </c>
      <c r="M358" s="24"/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2"/>
        <v>1.16226689751E-2</v>
      </c>
      <c r="T358" s="2">
        <f t="shared" si="13"/>
        <v>1.16226689751E-2</v>
      </c>
    </row>
    <row r="359" spans="1:20" s="2" customFormat="1" ht="22.5" x14ac:dyDescent="0.25">
      <c r="A359" s="20"/>
      <c r="B359" s="21" t="s">
        <v>371</v>
      </c>
      <c r="C359" s="183" t="s">
        <v>372</v>
      </c>
      <c r="D359" s="183"/>
      <c r="E359" s="183"/>
      <c r="F359" s="22" t="s">
        <v>282</v>
      </c>
      <c r="G359" s="17" t="s">
        <v>1410</v>
      </c>
      <c r="H359" s="17"/>
      <c r="I359" s="23">
        <v>1.22</v>
      </c>
      <c r="J359" s="109"/>
      <c r="K359" s="132"/>
      <c r="L359" s="147">
        <v>1.22</v>
      </c>
      <c r="M359" s="24"/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2"/>
        <v>1.4179656149622</v>
      </c>
      <c r="T359" s="2">
        <f t="shared" si="13"/>
        <v>1.4179656149622</v>
      </c>
    </row>
    <row r="360" spans="1:20" s="2" customFormat="1" ht="45" x14ac:dyDescent="0.25">
      <c r="A360" s="10" t="s">
        <v>479</v>
      </c>
      <c r="B360" s="11" t="s">
        <v>1411</v>
      </c>
      <c r="C360" s="182" t="s">
        <v>1296</v>
      </c>
      <c r="D360" s="182"/>
      <c r="E360" s="182"/>
      <c r="F360" s="10" t="s">
        <v>165</v>
      </c>
      <c r="G360" s="12">
        <v>50</v>
      </c>
      <c r="H360" s="12"/>
      <c r="I360" s="13">
        <v>11855.54</v>
      </c>
      <c r="J360" s="72"/>
      <c r="K360" s="131"/>
      <c r="L360" s="72">
        <v>11855.54</v>
      </c>
      <c r="M360" s="13"/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2"/>
        <v>13779.301694105699</v>
      </c>
      <c r="T360" s="2">
        <f t="shared" si="13"/>
        <v>13779.301694105699</v>
      </c>
    </row>
    <row r="361" spans="1:20" s="2" customFormat="1" ht="15" x14ac:dyDescent="0.25">
      <c r="A361" s="10" t="s">
        <v>481</v>
      </c>
      <c r="B361" s="11" t="s">
        <v>67</v>
      </c>
      <c r="C361" s="182" t="s">
        <v>68</v>
      </c>
      <c r="D361" s="182"/>
      <c r="E361" s="182"/>
      <c r="F361" s="10" t="s">
        <v>17</v>
      </c>
      <c r="G361" s="12">
        <v>2</v>
      </c>
      <c r="H361" s="12"/>
      <c r="I361" s="13">
        <f>I362</f>
        <v>7444.93</v>
      </c>
      <c r="J361" s="72"/>
      <c r="K361" s="131"/>
      <c r="L361" s="72">
        <v>2346.34</v>
      </c>
      <c r="M361" s="13"/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2"/>
        <v>8652.9956932791192</v>
      </c>
      <c r="T361" s="2">
        <f t="shared" si="13"/>
        <v>2727.0733123036098</v>
      </c>
    </row>
    <row r="362" spans="1:20" s="2" customFormat="1" ht="15" x14ac:dyDescent="0.25">
      <c r="A362" s="14"/>
      <c r="B362" s="15"/>
      <c r="C362" s="15"/>
      <c r="D362" s="15"/>
      <c r="E362" s="16" t="s">
        <v>18</v>
      </c>
      <c r="F362" s="16"/>
      <c r="G362" s="17"/>
      <c r="H362" s="17"/>
      <c r="I362" s="18">
        <v>7444.93</v>
      </c>
      <c r="J362" s="114"/>
      <c r="K362" s="138"/>
      <c r="L362" s="151"/>
      <c r="M362" s="19"/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2"/>
        <v>8652.9956932791192</v>
      </c>
      <c r="T362" s="2">
        <f t="shared" si="13"/>
        <v>0</v>
      </c>
    </row>
    <row r="363" spans="1:20" s="2" customFormat="1" ht="22.5" x14ac:dyDescent="0.25">
      <c r="A363" s="20"/>
      <c r="B363" s="21" t="s">
        <v>69</v>
      </c>
      <c r="C363" s="183" t="s">
        <v>70</v>
      </c>
      <c r="D363" s="183"/>
      <c r="E363" s="183"/>
      <c r="F363" s="22" t="s">
        <v>71</v>
      </c>
      <c r="G363" s="17" t="s">
        <v>1412</v>
      </c>
      <c r="H363" s="17"/>
      <c r="I363" s="23">
        <v>3.95</v>
      </c>
      <c r="J363" s="109"/>
      <c r="K363" s="132"/>
      <c r="L363" s="147">
        <v>3.95</v>
      </c>
      <c r="M363" s="24"/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2"/>
        <v>4.5909542451645002</v>
      </c>
      <c r="T363" s="2">
        <f t="shared" si="13"/>
        <v>4.5909542451645002</v>
      </c>
    </row>
    <row r="364" spans="1:20" s="2" customFormat="1" ht="22.5" x14ac:dyDescent="0.25">
      <c r="A364" s="20"/>
      <c r="B364" s="21" t="s">
        <v>73</v>
      </c>
      <c r="C364" s="183" t="s">
        <v>74</v>
      </c>
      <c r="D364" s="183"/>
      <c r="E364" s="183"/>
      <c r="F364" s="22" t="s">
        <v>71</v>
      </c>
      <c r="G364" s="17" t="s">
        <v>1413</v>
      </c>
      <c r="H364" s="17"/>
      <c r="I364" s="23">
        <v>45.59</v>
      </c>
      <c r="J364" s="109"/>
      <c r="K364" s="132"/>
      <c r="L364" s="147">
        <v>45.59</v>
      </c>
      <c r="M364" s="24"/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52.987747857480898</v>
      </c>
      <c r="T364" s="2">
        <f t="shared" si="13"/>
        <v>52.987747857480898</v>
      </c>
    </row>
    <row r="365" spans="1:20" s="2" customFormat="1" ht="22.5" x14ac:dyDescent="0.25">
      <c r="A365" s="25" t="s">
        <v>76</v>
      </c>
      <c r="B365" s="26" t="s">
        <v>77</v>
      </c>
      <c r="C365" s="186" t="s">
        <v>78</v>
      </c>
      <c r="D365" s="186"/>
      <c r="E365" s="186"/>
      <c r="F365" s="27" t="s">
        <v>79</v>
      </c>
      <c r="G365" s="28" t="s">
        <v>91</v>
      </c>
      <c r="H365" s="28"/>
      <c r="I365" s="29">
        <v>0</v>
      </c>
      <c r="J365" s="110"/>
      <c r="K365" s="133"/>
      <c r="L365" s="148">
        <v>0</v>
      </c>
      <c r="M365" s="30"/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:20" s="2" customFormat="1" ht="22.5" x14ac:dyDescent="0.25">
      <c r="A366" s="20"/>
      <c r="B366" s="21" t="s">
        <v>286</v>
      </c>
      <c r="C366" s="183" t="s">
        <v>287</v>
      </c>
      <c r="D366" s="183"/>
      <c r="E366" s="183"/>
      <c r="F366" s="22" t="s">
        <v>79</v>
      </c>
      <c r="G366" s="17" t="s">
        <v>132</v>
      </c>
      <c r="H366" s="17"/>
      <c r="I366" s="23">
        <v>208.88</v>
      </c>
      <c r="J366" s="109"/>
      <c r="K366" s="132"/>
      <c r="L366" s="147">
        <v>208.88</v>
      </c>
      <c r="M366" s="24"/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242.77430955188899</v>
      </c>
      <c r="T366" s="2">
        <f t="shared" si="13"/>
        <v>242.77430955188899</v>
      </c>
    </row>
    <row r="367" spans="1:20" s="2" customFormat="1" ht="22.5" x14ac:dyDescent="0.25">
      <c r="A367" s="20"/>
      <c r="B367" s="21" t="s">
        <v>1097</v>
      </c>
      <c r="C367" s="183" t="s">
        <v>1098</v>
      </c>
      <c r="D367" s="183"/>
      <c r="E367" s="183"/>
      <c r="F367" s="22" t="s">
        <v>135</v>
      </c>
      <c r="G367" s="17" t="s">
        <v>136</v>
      </c>
      <c r="H367" s="17"/>
      <c r="I367" s="23">
        <v>12.51</v>
      </c>
      <c r="J367" s="109"/>
      <c r="K367" s="132"/>
      <c r="L367" s="147">
        <v>12.51</v>
      </c>
      <c r="M367" s="24"/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14.5399588878501</v>
      </c>
      <c r="T367" s="2">
        <f t="shared" si="13"/>
        <v>14.5399588878501</v>
      </c>
    </row>
    <row r="368" spans="1:20" s="2" customFormat="1" ht="45" x14ac:dyDescent="0.25">
      <c r="A368" s="10" t="s">
        <v>483</v>
      </c>
      <c r="B368" s="11" t="s">
        <v>1211</v>
      </c>
      <c r="C368" s="182" t="s">
        <v>1414</v>
      </c>
      <c r="D368" s="182"/>
      <c r="E368" s="182"/>
      <c r="F368" s="10" t="s">
        <v>35</v>
      </c>
      <c r="G368" s="12">
        <v>2</v>
      </c>
      <c r="H368" s="12"/>
      <c r="I368" s="13">
        <v>8843.59</v>
      </c>
      <c r="J368" s="72"/>
      <c r="K368" s="131"/>
      <c r="L368" s="72">
        <v>8843.59</v>
      </c>
      <c r="M368" s="13"/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10278.6119121505</v>
      </c>
      <c r="T368" s="2">
        <f t="shared" si="13"/>
        <v>10278.6119121505</v>
      </c>
    </row>
    <row r="369" spans="1:20" s="2" customFormat="1" ht="33.75" x14ac:dyDescent="0.25">
      <c r="A369" s="10" t="s">
        <v>486</v>
      </c>
      <c r="B369" s="11" t="s">
        <v>556</v>
      </c>
      <c r="C369" s="182" t="s">
        <v>557</v>
      </c>
      <c r="D369" s="182"/>
      <c r="E369" s="182"/>
      <c r="F369" s="10" t="s">
        <v>353</v>
      </c>
      <c r="G369" s="32">
        <v>0.5</v>
      </c>
      <c r="H369" s="32"/>
      <c r="I369" s="13">
        <f>I370</f>
        <v>67030.210000000006</v>
      </c>
      <c r="J369" s="72"/>
      <c r="K369" s="131"/>
      <c r="L369" s="72">
        <v>196.06</v>
      </c>
      <c r="M369" s="13"/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77906.994216143794</v>
      </c>
      <c r="T369" s="2">
        <f t="shared" si="13"/>
        <v>227.874047925811</v>
      </c>
    </row>
    <row r="370" spans="1:20" s="2" customFormat="1" ht="15" x14ac:dyDescent="0.25">
      <c r="A370" s="14"/>
      <c r="B370" s="15"/>
      <c r="C370" s="15"/>
      <c r="D370" s="15"/>
      <c r="E370" s="16" t="s">
        <v>18</v>
      </c>
      <c r="F370" s="16"/>
      <c r="G370" s="17"/>
      <c r="H370" s="17"/>
      <c r="I370" s="18">
        <v>67030.210000000006</v>
      </c>
      <c r="J370" s="114"/>
      <c r="K370" s="138"/>
      <c r="L370" s="151"/>
      <c r="M370" s="19"/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77906.994216143794</v>
      </c>
      <c r="T370" s="2">
        <f t="shared" si="13"/>
        <v>0</v>
      </c>
    </row>
    <row r="371" spans="1:20" s="2" customFormat="1" ht="22.5" x14ac:dyDescent="0.25">
      <c r="A371" s="20"/>
      <c r="B371" s="21" t="s">
        <v>335</v>
      </c>
      <c r="C371" s="183" t="s">
        <v>336</v>
      </c>
      <c r="D371" s="183"/>
      <c r="E371" s="183"/>
      <c r="F371" s="22" t="s">
        <v>282</v>
      </c>
      <c r="G371" s="17" t="s">
        <v>1415</v>
      </c>
      <c r="H371" s="17"/>
      <c r="I371" s="23">
        <v>2.04</v>
      </c>
      <c r="J371" s="109"/>
      <c r="K371" s="132"/>
      <c r="L371" s="147">
        <v>2.04</v>
      </c>
      <c r="M371" s="24"/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2.3710244709203998</v>
      </c>
      <c r="T371" s="2">
        <f t="shared" si="13"/>
        <v>2.3710244709203998</v>
      </c>
    </row>
    <row r="372" spans="1:20" s="2" customFormat="1" ht="22.5" x14ac:dyDescent="0.25">
      <c r="A372" s="20"/>
      <c r="B372" s="21" t="s">
        <v>360</v>
      </c>
      <c r="C372" s="183" t="s">
        <v>361</v>
      </c>
      <c r="D372" s="183"/>
      <c r="E372" s="183"/>
      <c r="F372" s="22" t="s">
        <v>71</v>
      </c>
      <c r="G372" s="17" t="s">
        <v>1416</v>
      </c>
      <c r="H372" s="17"/>
      <c r="I372" s="23">
        <v>1.87</v>
      </c>
      <c r="J372" s="109"/>
      <c r="K372" s="132"/>
      <c r="L372" s="147">
        <v>1.87</v>
      </c>
      <c r="M372" s="24"/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2.1734390983437</v>
      </c>
      <c r="T372" s="2">
        <f t="shared" si="13"/>
        <v>2.1734390983437</v>
      </c>
    </row>
    <row r="373" spans="1:20" s="2" customFormat="1" ht="22.5" x14ac:dyDescent="0.25">
      <c r="A373" s="20"/>
      <c r="B373" s="21" t="s">
        <v>560</v>
      </c>
      <c r="C373" s="183" t="s">
        <v>561</v>
      </c>
      <c r="D373" s="183"/>
      <c r="E373" s="183"/>
      <c r="F373" s="22" t="s">
        <v>282</v>
      </c>
      <c r="G373" s="17" t="s">
        <v>1417</v>
      </c>
      <c r="H373" s="17"/>
      <c r="I373" s="23">
        <v>10.37</v>
      </c>
      <c r="J373" s="109"/>
      <c r="K373" s="132"/>
      <c r="L373" s="147">
        <v>10.37</v>
      </c>
      <c r="M373" s="24"/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12.052707727178699</v>
      </c>
      <c r="T373" s="2">
        <f t="shared" si="13"/>
        <v>12.052707727178699</v>
      </c>
    </row>
    <row r="374" spans="1:20" s="2" customFormat="1" ht="22.5" x14ac:dyDescent="0.25">
      <c r="A374" s="25" t="s">
        <v>344</v>
      </c>
      <c r="B374" s="26" t="s">
        <v>366</v>
      </c>
      <c r="C374" s="186" t="s">
        <v>367</v>
      </c>
      <c r="D374" s="186"/>
      <c r="E374" s="186"/>
      <c r="F374" s="27" t="s">
        <v>21</v>
      </c>
      <c r="G374" s="28" t="s">
        <v>347</v>
      </c>
      <c r="H374" s="28"/>
      <c r="I374" s="29">
        <v>0</v>
      </c>
      <c r="J374" s="110"/>
      <c r="K374" s="133"/>
      <c r="L374" s="148">
        <v>0</v>
      </c>
      <c r="M374" s="30"/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:20" s="2" customFormat="1" ht="22.5" x14ac:dyDescent="0.25">
      <c r="A375" s="20"/>
      <c r="B375" s="21" t="s">
        <v>563</v>
      </c>
      <c r="C375" s="183" t="s">
        <v>564</v>
      </c>
      <c r="D375" s="183"/>
      <c r="E375" s="183"/>
      <c r="F375" s="22" t="s">
        <v>282</v>
      </c>
      <c r="G375" s="17" t="s">
        <v>1418</v>
      </c>
      <c r="H375" s="17"/>
      <c r="I375" s="23">
        <v>3.32</v>
      </c>
      <c r="J375" s="109"/>
      <c r="K375" s="132"/>
      <c r="L375" s="147">
        <v>3.32</v>
      </c>
      <c r="M375" s="24"/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3.8587260997331998</v>
      </c>
      <c r="T375" s="2">
        <f t="shared" si="13"/>
        <v>3.8587260997331998</v>
      </c>
    </row>
    <row r="376" spans="1:20" s="2" customFormat="1" ht="22.5" x14ac:dyDescent="0.25">
      <c r="A376" s="20"/>
      <c r="B376" s="21" t="s">
        <v>368</v>
      </c>
      <c r="C376" s="183" t="s">
        <v>369</v>
      </c>
      <c r="D376" s="183"/>
      <c r="E376" s="183"/>
      <c r="F376" s="22" t="s">
        <v>21</v>
      </c>
      <c r="G376" s="17" t="s">
        <v>1419</v>
      </c>
      <c r="H376" s="17"/>
      <c r="I376" s="23">
        <v>0.03</v>
      </c>
      <c r="J376" s="109"/>
      <c r="K376" s="132"/>
      <c r="L376" s="147">
        <v>0.03</v>
      </c>
      <c r="M376" s="24"/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3.4868006925300003E-2</v>
      </c>
      <c r="T376" s="2">
        <f t="shared" si="13"/>
        <v>3.4868006925300003E-2</v>
      </c>
    </row>
    <row r="377" spans="1:20" s="2" customFormat="1" ht="22.5" x14ac:dyDescent="0.25">
      <c r="A377" s="20"/>
      <c r="B377" s="21" t="s">
        <v>371</v>
      </c>
      <c r="C377" s="183" t="s">
        <v>372</v>
      </c>
      <c r="D377" s="183"/>
      <c r="E377" s="183"/>
      <c r="F377" s="22" t="s">
        <v>282</v>
      </c>
      <c r="G377" s="17" t="s">
        <v>1420</v>
      </c>
      <c r="H377" s="17"/>
      <c r="I377" s="23">
        <v>5.01</v>
      </c>
      <c r="J377" s="109"/>
      <c r="K377" s="132"/>
      <c r="L377" s="147">
        <v>5.01</v>
      </c>
      <c r="M377" s="24"/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5.8229571565251002</v>
      </c>
      <c r="T377" s="2">
        <f t="shared" si="13"/>
        <v>5.8229571565251002</v>
      </c>
    </row>
    <row r="378" spans="1:20" s="2" customFormat="1" ht="45" x14ac:dyDescent="0.25">
      <c r="A378" s="10" t="s">
        <v>489</v>
      </c>
      <c r="B378" s="11" t="s">
        <v>1314</v>
      </c>
      <c r="C378" s="182" t="s">
        <v>1315</v>
      </c>
      <c r="D378" s="182"/>
      <c r="E378" s="182"/>
      <c r="F378" s="10" t="s">
        <v>165</v>
      </c>
      <c r="G378" s="12">
        <v>50</v>
      </c>
      <c r="H378" s="12"/>
      <c r="I378" s="13">
        <v>21585.05</v>
      </c>
      <c r="J378" s="72"/>
      <c r="K378" s="131"/>
      <c r="L378" s="72">
        <v>21585.05</v>
      </c>
      <c r="M378" s="13"/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25087.5890960982</v>
      </c>
      <c r="T378" s="2">
        <f t="shared" si="13"/>
        <v>25087.5890960982</v>
      </c>
    </row>
    <row r="379" spans="1:20" s="2" customFormat="1" ht="45" x14ac:dyDescent="0.25">
      <c r="A379" s="10" t="s">
        <v>492</v>
      </c>
      <c r="B379" s="11" t="s">
        <v>1211</v>
      </c>
      <c r="C379" s="182" t="s">
        <v>1421</v>
      </c>
      <c r="D379" s="182"/>
      <c r="E379" s="182"/>
      <c r="F379" s="10" t="s">
        <v>35</v>
      </c>
      <c r="G379" s="12">
        <v>4</v>
      </c>
      <c r="H379" s="12"/>
      <c r="I379" s="13">
        <v>29791.09</v>
      </c>
      <c r="J379" s="72"/>
      <c r="K379" s="131"/>
      <c r="L379" s="72">
        <v>29791.09</v>
      </c>
      <c r="M379" s="13"/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34625.1977477412</v>
      </c>
      <c r="T379" s="2">
        <f t="shared" si="13"/>
        <v>34625.1977477412</v>
      </c>
    </row>
    <row r="380" spans="1:20" s="2" customFormat="1" ht="33.75" x14ac:dyDescent="0.25">
      <c r="A380" s="10" t="s">
        <v>495</v>
      </c>
      <c r="B380" s="11" t="s">
        <v>580</v>
      </c>
      <c r="C380" s="182" t="s">
        <v>581</v>
      </c>
      <c r="D380" s="182"/>
      <c r="E380" s="182"/>
      <c r="F380" s="10" t="s">
        <v>353</v>
      </c>
      <c r="G380" s="32">
        <v>0.9</v>
      </c>
      <c r="H380" s="32"/>
      <c r="I380" s="13">
        <f>I381</f>
        <v>134319.6</v>
      </c>
      <c r="J380" s="72"/>
      <c r="K380" s="131"/>
      <c r="L380" s="72">
        <v>545.97</v>
      </c>
      <c r="M380" s="13"/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156115.224766784</v>
      </c>
      <c r="T380" s="2">
        <f t="shared" si="13"/>
        <v>634.56285803353501</v>
      </c>
    </row>
    <row r="381" spans="1:20" s="2" customFormat="1" ht="15" x14ac:dyDescent="0.25">
      <c r="A381" s="14"/>
      <c r="B381" s="15"/>
      <c r="C381" s="15"/>
      <c r="D381" s="15"/>
      <c r="E381" s="16" t="s">
        <v>18</v>
      </c>
      <c r="F381" s="16"/>
      <c r="G381" s="17"/>
      <c r="H381" s="17"/>
      <c r="I381" s="18">
        <v>134319.6</v>
      </c>
      <c r="J381" s="114"/>
      <c r="K381" s="138"/>
      <c r="L381" s="151"/>
      <c r="M381" s="19"/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156115.224766784</v>
      </c>
      <c r="T381" s="2">
        <f t="shared" si="13"/>
        <v>0</v>
      </c>
    </row>
    <row r="382" spans="1:20" s="2" customFormat="1" ht="22.5" x14ac:dyDescent="0.25">
      <c r="A382" s="20"/>
      <c r="B382" s="21" t="s">
        <v>335</v>
      </c>
      <c r="C382" s="183" t="s">
        <v>336</v>
      </c>
      <c r="D382" s="183"/>
      <c r="E382" s="183"/>
      <c r="F382" s="22" t="s">
        <v>282</v>
      </c>
      <c r="G382" s="17" t="s">
        <v>1422</v>
      </c>
      <c r="H382" s="17"/>
      <c r="I382" s="23">
        <v>5.46</v>
      </c>
      <c r="J382" s="109"/>
      <c r="K382" s="132"/>
      <c r="L382" s="147">
        <v>5.46</v>
      </c>
      <c r="M382" s="24"/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6.3459772604045996</v>
      </c>
      <c r="T382" s="2">
        <f t="shared" si="13"/>
        <v>6.3459772604045996</v>
      </c>
    </row>
    <row r="383" spans="1:20" s="2" customFormat="1" ht="22.5" x14ac:dyDescent="0.25">
      <c r="A383" s="20"/>
      <c r="B383" s="21" t="s">
        <v>360</v>
      </c>
      <c r="C383" s="183" t="s">
        <v>361</v>
      </c>
      <c r="D383" s="183"/>
      <c r="E383" s="183"/>
      <c r="F383" s="22" t="s">
        <v>71</v>
      </c>
      <c r="G383" s="17" t="s">
        <v>1423</v>
      </c>
      <c r="H383" s="17"/>
      <c r="I383" s="23">
        <v>5.6</v>
      </c>
      <c r="J383" s="109"/>
      <c r="K383" s="132"/>
      <c r="L383" s="147">
        <v>5.6</v>
      </c>
      <c r="M383" s="24"/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6.5086946260560001</v>
      </c>
      <c r="T383" s="2">
        <f t="shared" si="13"/>
        <v>6.5086946260560001</v>
      </c>
    </row>
    <row r="384" spans="1:20" s="2" customFormat="1" ht="22.5" x14ac:dyDescent="0.25">
      <c r="A384" s="20"/>
      <c r="B384" s="21" t="s">
        <v>560</v>
      </c>
      <c r="C384" s="183" t="s">
        <v>561</v>
      </c>
      <c r="D384" s="183"/>
      <c r="E384" s="183"/>
      <c r="F384" s="22" t="s">
        <v>282</v>
      </c>
      <c r="G384" s="17" t="s">
        <v>1424</v>
      </c>
      <c r="H384" s="17"/>
      <c r="I384" s="23">
        <v>27.78</v>
      </c>
      <c r="J384" s="109"/>
      <c r="K384" s="132"/>
      <c r="L384" s="147">
        <v>27.78</v>
      </c>
      <c r="M384" s="24"/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32.287774412827801</v>
      </c>
      <c r="T384" s="2">
        <f t="shared" si="13"/>
        <v>32.287774412827801</v>
      </c>
    </row>
    <row r="385" spans="1:20" s="2" customFormat="1" ht="22.5" x14ac:dyDescent="0.25">
      <c r="A385" s="25" t="s">
        <v>344</v>
      </c>
      <c r="B385" s="26" t="s">
        <v>366</v>
      </c>
      <c r="C385" s="186" t="s">
        <v>367</v>
      </c>
      <c r="D385" s="186"/>
      <c r="E385" s="186"/>
      <c r="F385" s="27" t="s">
        <v>21</v>
      </c>
      <c r="G385" s="28" t="s">
        <v>347</v>
      </c>
      <c r="H385" s="28"/>
      <c r="I385" s="29">
        <v>0</v>
      </c>
      <c r="J385" s="110"/>
      <c r="K385" s="133"/>
      <c r="L385" s="148">
        <v>0</v>
      </c>
      <c r="M385" s="30"/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:20" s="2" customFormat="1" ht="22.5" x14ac:dyDescent="0.25">
      <c r="A386" s="20"/>
      <c r="B386" s="21" t="s">
        <v>563</v>
      </c>
      <c r="C386" s="183" t="s">
        <v>564</v>
      </c>
      <c r="D386" s="183"/>
      <c r="E386" s="183"/>
      <c r="F386" s="22" t="s">
        <v>282</v>
      </c>
      <c r="G386" s="17" t="s">
        <v>1425</v>
      </c>
      <c r="H386" s="17"/>
      <c r="I386" s="23">
        <v>10.46</v>
      </c>
      <c r="J386" s="109"/>
      <c r="K386" s="132"/>
      <c r="L386" s="147">
        <v>10.46</v>
      </c>
      <c r="M386" s="24"/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12.1573117479546</v>
      </c>
      <c r="T386" s="2">
        <f t="shared" si="13"/>
        <v>12.1573117479546</v>
      </c>
    </row>
    <row r="387" spans="1:20" s="2" customFormat="1" ht="22.5" x14ac:dyDescent="0.25">
      <c r="A387" s="20"/>
      <c r="B387" s="21" t="s">
        <v>368</v>
      </c>
      <c r="C387" s="183" t="s">
        <v>369</v>
      </c>
      <c r="D387" s="183"/>
      <c r="E387" s="183"/>
      <c r="F387" s="22" t="s">
        <v>21</v>
      </c>
      <c r="G387" s="17" t="s">
        <v>1426</v>
      </c>
      <c r="H387" s="17"/>
      <c r="I387" s="23">
        <v>0.08</v>
      </c>
      <c r="J387" s="109"/>
      <c r="K387" s="132"/>
      <c r="L387" s="147">
        <v>0.08</v>
      </c>
      <c r="M387" s="24"/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9.29813518008E-2</v>
      </c>
      <c r="T387" s="2">
        <f t="shared" si="13"/>
        <v>9.29813518008E-2</v>
      </c>
    </row>
    <row r="388" spans="1:20" s="2" customFormat="1" ht="22.5" x14ac:dyDescent="0.25">
      <c r="A388" s="20"/>
      <c r="B388" s="21" t="s">
        <v>371</v>
      </c>
      <c r="C388" s="183" t="s">
        <v>372</v>
      </c>
      <c r="D388" s="183"/>
      <c r="E388" s="183"/>
      <c r="F388" s="22" t="s">
        <v>282</v>
      </c>
      <c r="G388" s="17" t="s">
        <v>1427</v>
      </c>
      <c r="H388" s="17"/>
      <c r="I388" s="23">
        <v>13.67</v>
      </c>
      <c r="J388" s="109"/>
      <c r="K388" s="132"/>
      <c r="L388" s="147">
        <v>13.67</v>
      </c>
      <c r="M388" s="24"/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15.888188488961701</v>
      </c>
      <c r="T388" s="2">
        <f t="shared" si="13"/>
        <v>15.888188488961701</v>
      </c>
    </row>
    <row r="389" spans="1:20" s="2" customFormat="1" ht="45" x14ac:dyDescent="0.25">
      <c r="A389" s="10" t="s">
        <v>500</v>
      </c>
      <c r="B389" s="11" t="s">
        <v>1428</v>
      </c>
      <c r="C389" s="182" t="s">
        <v>1429</v>
      </c>
      <c r="D389" s="182"/>
      <c r="E389" s="182"/>
      <c r="F389" s="10" t="s">
        <v>165</v>
      </c>
      <c r="G389" s="12">
        <v>90</v>
      </c>
      <c r="H389" s="12"/>
      <c r="I389" s="13">
        <v>45345.49</v>
      </c>
      <c r="J389" s="72"/>
      <c r="K389" s="131"/>
      <c r="L389" s="72">
        <v>45345.49</v>
      </c>
      <c r="M389" s="13"/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52703.561978370701</v>
      </c>
      <c r="T389" s="2">
        <f t="shared" si="13"/>
        <v>52703.561978370701</v>
      </c>
    </row>
    <row r="390" spans="1:20" s="2" customFormat="1" ht="45" x14ac:dyDescent="0.25">
      <c r="A390" s="10" t="s">
        <v>510</v>
      </c>
      <c r="B390" s="11" t="s">
        <v>1211</v>
      </c>
      <c r="C390" s="182" t="s">
        <v>1430</v>
      </c>
      <c r="D390" s="182"/>
      <c r="E390" s="182"/>
      <c r="F390" s="10" t="s">
        <v>35</v>
      </c>
      <c r="G390" s="12">
        <v>4</v>
      </c>
      <c r="H390" s="12"/>
      <c r="I390" s="13">
        <v>35560.04</v>
      </c>
      <c r="J390" s="72"/>
      <c r="K390" s="131"/>
      <c r="L390" s="72">
        <v>35560.04</v>
      </c>
      <c r="M390" s="13"/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41330.257366131496</v>
      </c>
      <c r="T390" s="2">
        <f t="shared" si="13"/>
        <v>41330.257366131496</v>
      </c>
    </row>
    <row r="391" spans="1:20" s="2" customFormat="1" ht="33.75" x14ac:dyDescent="0.25">
      <c r="A391" s="10" t="s">
        <v>513</v>
      </c>
      <c r="B391" s="11" t="s">
        <v>1431</v>
      </c>
      <c r="C391" s="182" t="s">
        <v>1432</v>
      </c>
      <c r="D391" s="182"/>
      <c r="E391" s="182"/>
      <c r="F391" s="10" t="s">
        <v>353</v>
      </c>
      <c r="G391" s="32">
        <v>0.8</v>
      </c>
      <c r="H391" s="32"/>
      <c r="I391" s="13">
        <f>I392</f>
        <v>119454.82</v>
      </c>
      <c r="J391" s="72"/>
      <c r="K391" s="131"/>
      <c r="L391" s="72">
        <v>544.96</v>
      </c>
      <c r="M391" s="13"/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138838.38303401499</v>
      </c>
      <c r="T391" s="2">
        <f t="shared" si="13"/>
        <v>633.38896846704995</v>
      </c>
    </row>
    <row r="392" spans="1:20" s="2" customFormat="1" ht="15" x14ac:dyDescent="0.25">
      <c r="A392" s="14"/>
      <c r="B392" s="15"/>
      <c r="C392" s="15"/>
      <c r="D392" s="15"/>
      <c r="E392" s="16" t="s">
        <v>18</v>
      </c>
      <c r="F392" s="16"/>
      <c r="G392" s="17"/>
      <c r="H392" s="17"/>
      <c r="I392" s="18">
        <v>119454.82</v>
      </c>
      <c r="J392" s="114"/>
      <c r="K392" s="138"/>
      <c r="L392" s="151"/>
      <c r="M392" s="19"/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138838.38303401499</v>
      </c>
      <c r="T392" s="2">
        <f t="shared" si="13"/>
        <v>0</v>
      </c>
    </row>
    <row r="393" spans="1:20" s="2" customFormat="1" ht="22.5" x14ac:dyDescent="0.25">
      <c r="A393" s="20"/>
      <c r="B393" s="21" t="s">
        <v>335</v>
      </c>
      <c r="C393" s="183" t="s">
        <v>336</v>
      </c>
      <c r="D393" s="183"/>
      <c r="E393" s="183"/>
      <c r="F393" s="22" t="s">
        <v>282</v>
      </c>
      <c r="G393" s="17" t="s">
        <v>1308</v>
      </c>
      <c r="H393" s="17"/>
      <c r="I393" s="23">
        <v>4.8600000000000003</v>
      </c>
      <c r="J393" s="109"/>
      <c r="K393" s="132"/>
      <c r="L393" s="147">
        <v>4.8600000000000003</v>
      </c>
      <c r="M393" s="24"/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5.6486171218986003</v>
      </c>
      <c r="T393" s="2">
        <f t="shared" si="13"/>
        <v>5.6486171218986003</v>
      </c>
    </row>
    <row r="394" spans="1:20" s="2" customFormat="1" ht="22.5" x14ac:dyDescent="0.25">
      <c r="A394" s="20"/>
      <c r="B394" s="21" t="s">
        <v>360</v>
      </c>
      <c r="C394" s="183" t="s">
        <v>361</v>
      </c>
      <c r="D394" s="183"/>
      <c r="E394" s="183"/>
      <c r="F394" s="22" t="s">
        <v>71</v>
      </c>
      <c r="G394" s="17" t="s">
        <v>1309</v>
      </c>
      <c r="H394" s="17"/>
      <c r="I394" s="23">
        <v>4.9800000000000004</v>
      </c>
      <c r="J394" s="109"/>
      <c r="K394" s="132"/>
      <c r="L394" s="147">
        <v>4.9800000000000004</v>
      </c>
      <c r="M394" s="24"/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5.7880891495998004</v>
      </c>
      <c r="T394" s="2">
        <f t="shared" si="13"/>
        <v>5.7880891495998004</v>
      </c>
    </row>
    <row r="395" spans="1:20" s="2" customFormat="1" ht="22.5" x14ac:dyDescent="0.25">
      <c r="A395" s="20"/>
      <c r="B395" s="21" t="s">
        <v>560</v>
      </c>
      <c r="C395" s="183" t="s">
        <v>561</v>
      </c>
      <c r="D395" s="183"/>
      <c r="E395" s="183"/>
      <c r="F395" s="22" t="s">
        <v>282</v>
      </c>
      <c r="G395" s="17" t="s">
        <v>1310</v>
      </c>
      <c r="H395" s="17"/>
      <c r="I395" s="23">
        <v>24.69</v>
      </c>
      <c r="J395" s="109"/>
      <c r="K395" s="132"/>
      <c r="L395" s="147">
        <v>24.69</v>
      </c>
      <c r="M395" s="24"/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ref="S395:S444" si="14">I395*N395*O395*P395*Q395*R395</f>
        <v>28.696369699521899</v>
      </c>
      <c r="T395" s="2">
        <f t="shared" ref="T395:T444" si="15">L395*N395*O395*P395*Q395*R395</f>
        <v>28.696369699521899</v>
      </c>
    </row>
    <row r="396" spans="1:20" s="2" customFormat="1" ht="22.5" x14ac:dyDescent="0.25">
      <c r="A396" s="25" t="s">
        <v>344</v>
      </c>
      <c r="B396" s="26" t="s">
        <v>366</v>
      </c>
      <c r="C396" s="186" t="s">
        <v>367</v>
      </c>
      <c r="D396" s="186"/>
      <c r="E396" s="186"/>
      <c r="F396" s="27" t="s">
        <v>21</v>
      </c>
      <c r="G396" s="28" t="s">
        <v>347</v>
      </c>
      <c r="H396" s="28"/>
      <c r="I396" s="29">
        <v>0</v>
      </c>
      <c r="J396" s="110"/>
      <c r="K396" s="133"/>
      <c r="L396" s="148">
        <v>0</v>
      </c>
      <c r="M396" s="30"/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4"/>
        <v>0</v>
      </c>
      <c r="T396" s="2">
        <f t="shared" si="15"/>
        <v>0</v>
      </c>
    </row>
    <row r="397" spans="1:20" s="2" customFormat="1" ht="22.5" x14ac:dyDescent="0.25">
      <c r="A397" s="20"/>
      <c r="B397" s="21" t="s">
        <v>563</v>
      </c>
      <c r="C397" s="183" t="s">
        <v>564</v>
      </c>
      <c r="D397" s="183"/>
      <c r="E397" s="183"/>
      <c r="F397" s="22" t="s">
        <v>282</v>
      </c>
      <c r="G397" s="17" t="s">
        <v>1311</v>
      </c>
      <c r="H397" s="17"/>
      <c r="I397" s="23">
        <v>9.3000000000000007</v>
      </c>
      <c r="J397" s="109"/>
      <c r="K397" s="132"/>
      <c r="L397" s="147">
        <v>9.3000000000000007</v>
      </c>
      <c r="M397" s="24"/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4"/>
        <v>10.809082146843</v>
      </c>
      <c r="T397" s="2">
        <f t="shared" si="15"/>
        <v>10.809082146843</v>
      </c>
    </row>
    <row r="398" spans="1:20" s="2" customFormat="1" ht="22.5" x14ac:dyDescent="0.25">
      <c r="A398" s="20"/>
      <c r="B398" s="21" t="s">
        <v>368</v>
      </c>
      <c r="C398" s="183" t="s">
        <v>369</v>
      </c>
      <c r="D398" s="183"/>
      <c r="E398" s="183"/>
      <c r="F398" s="22" t="s">
        <v>21</v>
      </c>
      <c r="G398" s="17" t="s">
        <v>1433</v>
      </c>
      <c r="H398" s="17"/>
      <c r="I398" s="23">
        <v>0.11</v>
      </c>
      <c r="J398" s="109"/>
      <c r="K398" s="132"/>
      <c r="L398" s="147">
        <v>0.11</v>
      </c>
      <c r="M398" s="24"/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4"/>
        <v>0.12784935872610001</v>
      </c>
      <c r="T398" s="2">
        <f t="shared" si="15"/>
        <v>0.12784935872610001</v>
      </c>
    </row>
    <row r="399" spans="1:20" s="2" customFormat="1" ht="22.5" x14ac:dyDescent="0.25">
      <c r="A399" s="20"/>
      <c r="B399" s="21" t="s">
        <v>371</v>
      </c>
      <c r="C399" s="183" t="s">
        <v>372</v>
      </c>
      <c r="D399" s="183"/>
      <c r="E399" s="183"/>
      <c r="F399" s="22" t="s">
        <v>282</v>
      </c>
      <c r="G399" s="17" t="s">
        <v>1434</v>
      </c>
      <c r="H399" s="17"/>
      <c r="I399" s="23">
        <v>18.989999999999998</v>
      </c>
      <c r="J399" s="109"/>
      <c r="K399" s="132"/>
      <c r="L399" s="147">
        <v>18.989999999999998</v>
      </c>
      <c r="M399" s="24"/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4"/>
        <v>22.071448383714898</v>
      </c>
      <c r="T399" s="2">
        <f t="shared" si="15"/>
        <v>22.071448383714898</v>
      </c>
    </row>
    <row r="400" spans="1:20" s="2" customFormat="1" ht="45" x14ac:dyDescent="0.25">
      <c r="A400" s="10" t="s">
        <v>516</v>
      </c>
      <c r="B400" s="11" t="s">
        <v>1435</v>
      </c>
      <c r="C400" s="182" t="s">
        <v>1436</v>
      </c>
      <c r="D400" s="182"/>
      <c r="E400" s="182"/>
      <c r="F400" s="10" t="s">
        <v>165</v>
      </c>
      <c r="G400" s="12">
        <v>80</v>
      </c>
      <c r="H400" s="12"/>
      <c r="I400" s="13">
        <v>67658.850000000006</v>
      </c>
      <c r="J400" s="72"/>
      <c r="K400" s="131"/>
      <c r="L400" s="72">
        <v>67658.850000000006</v>
      </c>
      <c r="M400" s="13"/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4"/>
        <v>78637.641678594402</v>
      </c>
      <c r="T400" s="2">
        <f t="shared" si="15"/>
        <v>78637.641678594402</v>
      </c>
    </row>
    <row r="401" spans="1:20" s="2" customFormat="1" ht="15" x14ac:dyDescent="0.25">
      <c r="A401" s="10" t="s">
        <v>518</v>
      </c>
      <c r="B401" s="11" t="s">
        <v>1340</v>
      </c>
      <c r="C401" s="182" t="s">
        <v>1341</v>
      </c>
      <c r="D401" s="182"/>
      <c r="E401" s="182"/>
      <c r="F401" s="10" t="s">
        <v>21</v>
      </c>
      <c r="G401" s="12">
        <v>400</v>
      </c>
      <c r="H401" s="12"/>
      <c r="I401" s="13">
        <v>49465.919999999998</v>
      </c>
      <c r="J401" s="72"/>
      <c r="K401" s="131"/>
      <c r="L401" s="72">
        <v>49465.919999999998</v>
      </c>
      <c r="M401" s="13"/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4"/>
        <v>57492.601370877797</v>
      </c>
      <c r="T401" s="2">
        <f t="shared" si="15"/>
        <v>57492.601370877797</v>
      </c>
    </row>
    <row r="402" spans="1:20" s="2" customFormat="1" ht="33.75" x14ac:dyDescent="0.25">
      <c r="A402" s="10" t="s">
        <v>521</v>
      </c>
      <c r="B402" s="11" t="s">
        <v>1342</v>
      </c>
      <c r="C402" s="182" t="s">
        <v>1343</v>
      </c>
      <c r="D402" s="182"/>
      <c r="E402" s="182"/>
      <c r="F402" s="10" t="s">
        <v>1020</v>
      </c>
      <c r="G402" s="33">
        <v>2.3999999999999998E-3</v>
      </c>
      <c r="H402" s="33"/>
      <c r="I402" s="13">
        <f>I403</f>
        <v>298.77</v>
      </c>
      <c r="J402" s="72"/>
      <c r="K402" s="131"/>
      <c r="L402" s="72">
        <v>5.71</v>
      </c>
      <c r="M402" s="13"/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4"/>
        <v>347.25048096906301</v>
      </c>
      <c r="T402" s="2">
        <f t="shared" si="15"/>
        <v>6.6365439847820999</v>
      </c>
    </row>
    <row r="403" spans="1:20" s="2" customFormat="1" ht="15" x14ac:dyDescent="0.25">
      <c r="A403" s="14"/>
      <c r="B403" s="15"/>
      <c r="C403" s="15"/>
      <c r="D403" s="15"/>
      <c r="E403" s="16" t="s">
        <v>18</v>
      </c>
      <c r="F403" s="16"/>
      <c r="G403" s="17"/>
      <c r="H403" s="17"/>
      <c r="I403" s="18">
        <v>298.77</v>
      </c>
      <c r="J403" s="114"/>
      <c r="K403" s="138"/>
      <c r="L403" s="151"/>
      <c r="M403" s="19"/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4"/>
        <v>347.25048096906301</v>
      </c>
      <c r="T403" s="2">
        <f t="shared" si="15"/>
        <v>0</v>
      </c>
    </row>
    <row r="404" spans="1:20" s="2" customFormat="1" ht="22.5" x14ac:dyDescent="0.25">
      <c r="A404" s="20"/>
      <c r="B404" s="21" t="s">
        <v>1021</v>
      </c>
      <c r="C404" s="183" t="s">
        <v>1022</v>
      </c>
      <c r="D404" s="183"/>
      <c r="E404" s="183"/>
      <c r="F404" s="22" t="s">
        <v>71</v>
      </c>
      <c r="G404" s="17" t="s">
        <v>1437</v>
      </c>
      <c r="H404" s="17"/>
      <c r="I404" s="23">
        <v>0.01</v>
      </c>
      <c r="J404" s="109"/>
      <c r="K404" s="132"/>
      <c r="L404" s="147">
        <v>0.01</v>
      </c>
      <c r="M404" s="24"/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4"/>
        <v>1.16226689751E-2</v>
      </c>
      <c r="T404" s="2">
        <f t="shared" si="15"/>
        <v>1.16226689751E-2</v>
      </c>
    </row>
    <row r="405" spans="1:20" s="2" customFormat="1" ht="22.5" x14ac:dyDescent="0.25">
      <c r="A405" s="20"/>
      <c r="B405" s="21" t="s">
        <v>335</v>
      </c>
      <c r="C405" s="183" t="s">
        <v>336</v>
      </c>
      <c r="D405" s="183"/>
      <c r="E405" s="183"/>
      <c r="F405" s="22" t="s">
        <v>282</v>
      </c>
      <c r="G405" s="17" t="s">
        <v>1438</v>
      </c>
      <c r="H405" s="17"/>
      <c r="I405" s="23">
        <v>0.04</v>
      </c>
      <c r="J405" s="109"/>
      <c r="K405" s="132"/>
      <c r="L405" s="147">
        <v>0.04</v>
      </c>
      <c r="M405" s="24"/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4"/>
        <v>4.64906759004E-2</v>
      </c>
      <c r="T405" s="2">
        <f t="shared" si="15"/>
        <v>4.64906759004E-2</v>
      </c>
    </row>
    <row r="406" spans="1:20" s="2" customFormat="1" ht="22.5" x14ac:dyDescent="0.25">
      <c r="A406" s="20"/>
      <c r="B406" s="21" t="s">
        <v>1024</v>
      </c>
      <c r="C406" s="183" t="s">
        <v>1025</v>
      </c>
      <c r="D406" s="183"/>
      <c r="E406" s="183"/>
      <c r="F406" s="22" t="s">
        <v>71</v>
      </c>
      <c r="G406" s="17" t="s">
        <v>1346</v>
      </c>
      <c r="H406" s="17"/>
      <c r="I406" s="23">
        <v>0</v>
      </c>
      <c r="J406" s="109"/>
      <c r="K406" s="132"/>
      <c r="L406" s="147">
        <v>0</v>
      </c>
      <c r="M406" s="24"/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4"/>
        <v>0</v>
      </c>
      <c r="T406" s="2">
        <f t="shared" si="15"/>
        <v>0</v>
      </c>
    </row>
    <row r="407" spans="1:20" s="2" customFormat="1" ht="22.5" x14ac:dyDescent="0.25">
      <c r="A407" s="20"/>
      <c r="B407" s="21" t="s">
        <v>1027</v>
      </c>
      <c r="C407" s="183" t="s">
        <v>1028</v>
      </c>
      <c r="D407" s="183"/>
      <c r="E407" s="183"/>
      <c r="F407" s="22" t="s">
        <v>71</v>
      </c>
      <c r="G407" s="17" t="s">
        <v>1439</v>
      </c>
      <c r="H407" s="17"/>
      <c r="I407" s="23">
        <v>0.02</v>
      </c>
      <c r="J407" s="109"/>
      <c r="K407" s="132"/>
      <c r="L407" s="147">
        <v>0.02</v>
      </c>
      <c r="M407" s="24"/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4"/>
        <v>2.32453379502E-2</v>
      </c>
      <c r="T407" s="2">
        <f t="shared" si="15"/>
        <v>2.32453379502E-2</v>
      </c>
    </row>
    <row r="408" spans="1:20" s="2" customFormat="1" ht="22.5" x14ac:dyDescent="0.25">
      <c r="A408" s="20"/>
      <c r="B408" s="21" t="s">
        <v>1348</v>
      </c>
      <c r="C408" s="183" t="s">
        <v>1349</v>
      </c>
      <c r="D408" s="183"/>
      <c r="E408" s="183"/>
      <c r="F408" s="22" t="s">
        <v>71</v>
      </c>
      <c r="G408" s="17" t="s">
        <v>1440</v>
      </c>
      <c r="H408" s="17"/>
      <c r="I408" s="23">
        <v>0.35</v>
      </c>
      <c r="J408" s="109"/>
      <c r="K408" s="132"/>
      <c r="L408" s="147">
        <v>0.35</v>
      </c>
      <c r="M408" s="24"/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4"/>
        <v>0.40679341412850001</v>
      </c>
      <c r="T408" s="2">
        <f t="shared" si="15"/>
        <v>0.40679341412850001</v>
      </c>
    </row>
    <row r="409" spans="1:20" s="2" customFormat="1" ht="22.5" x14ac:dyDescent="0.25">
      <c r="A409" s="20"/>
      <c r="B409" s="21" t="s">
        <v>778</v>
      </c>
      <c r="C409" s="183" t="s">
        <v>24</v>
      </c>
      <c r="D409" s="183"/>
      <c r="E409" s="183"/>
      <c r="F409" s="22" t="s">
        <v>71</v>
      </c>
      <c r="G409" s="17" t="s">
        <v>1441</v>
      </c>
      <c r="H409" s="17"/>
      <c r="I409" s="23">
        <v>0.19</v>
      </c>
      <c r="J409" s="109"/>
      <c r="K409" s="132"/>
      <c r="L409" s="147">
        <v>0.19</v>
      </c>
      <c r="M409" s="24"/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4"/>
        <v>0.22083071052690001</v>
      </c>
      <c r="T409" s="2">
        <f t="shared" si="15"/>
        <v>0.22083071052690001</v>
      </c>
    </row>
    <row r="410" spans="1:20" s="2" customFormat="1" ht="22.5" x14ac:dyDescent="0.25">
      <c r="A410" s="20"/>
      <c r="B410" s="21" t="s">
        <v>1031</v>
      </c>
      <c r="C410" s="183" t="s">
        <v>1032</v>
      </c>
      <c r="D410" s="183"/>
      <c r="E410" s="183"/>
      <c r="F410" s="22" t="s">
        <v>71</v>
      </c>
      <c r="G410" s="17" t="s">
        <v>1352</v>
      </c>
      <c r="H410" s="17"/>
      <c r="I410" s="23">
        <v>0</v>
      </c>
      <c r="J410" s="109"/>
      <c r="K410" s="132"/>
      <c r="L410" s="147">
        <v>0</v>
      </c>
      <c r="M410" s="24"/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4"/>
        <v>0</v>
      </c>
      <c r="T410" s="2">
        <f t="shared" si="15"/>
        <v>0</v>
      </c>
    </row>
    <row r="411" spans="1:20" s="2" customFormat="1" ht="22.5" x14ac:dyDescent="0.25">
      <c r="A411" s="20"/>
      <c r="B411" s="21" t="s">
        <v>341</v>
      </c>
      <c r="C411" s="183" t="s">
        <v>342</v>
      </c>
      <c r="D411" s="183"/>
      <c r="E411" s="183"/>
      <c r="F411" s="22" t="s">
        <v>21</v>
      </c>
      <c r="G411" s="17" t="s">
        <v>1442</v>
      </c>
      <c r="H411" s="17"/>
      <c r="I411" s="23">
        <v>0.01</v>
      </c>
      <c r="J411" s="109"/>
      <c r="K411" s="132"/>
      <c r="L411" s="147">
        <v>0.01</v>
      </c>
      <c r="M411" s="24"/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4"/>
        <v>1.16226689751E-2</v>
      </c>
      <c r="T411" s="2">
        <f t="shared" si="15"/>
        <v>1.16226689751E-2</v>
      </c>
    </row>
    <row r="412" spans="1:20" s="2" customFormat="1" ht="22.5" x14ac:dyDescent="0.25">
      <c r="A412" s="20"/>
      <c r="B412" s="21" t="s">
        <v>1034</v>
      </c>
      <c r="C412" s="183" t="s">
        <v>1035</v>
      </c>
      <c r="D412" s="183"/>
      <c r="E412" s="183"/>
      <c r="F412" s="22" t="s">
        <v>71</v>
      </c>
      <c r="G412" s="17" t="s">
        <v>1443</v>
      </c>
      <c r="H412" s="17"/>
      <c r="I412" s="23">
        <v>0.02</v>
      </c>
      <c r="J412" s="109"/>
      <c r="K412" s="132"/>
      <c r="L412" s="147">
        <v>0.02</v>
      </c>
      <c r="M412" s="24"/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4"/>
        <v>2.32453379502E-2</v>
      </c>
      <c r="T412" s="2">
        <f t="shared" si="15"/>
        <v>2.32453379502E-2</v>
      </c>
    </row>
    <row r="413" spans="1:20" s="2" customFormat="1" ht="22.5" x14ac:dyDescent="0.25">
      <c r="A413" s="20"/>
      <c r="B413" s="21" t="s">
        <v>1037</v>
      </c>
      <c r="C413" s="183" t="s">
        <v>1038</v>
      </c>
      <c r="D413" s="183"/>
      <c r="E413" s="183"/>
      <c r="F413" s="22" t="s">
        <v>282</v>
      </c>
      <c r="G413" s="17" t="s">
        <v>1444</v>
      </c>
      <c r="H413" s="17"/>
      <c r="I413" s="23">
        <v>0.01</v>
      </c>
      <c r="J413" s="109"/>
      <c r="K413" s="132"/>
      <c r="L413" s="147">
        <v>0.01</v>
      </c>
      <c r="M413" s="24"/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4"/>
        <v>1.16226689751E-2</v>
      </c>
      <c r="T413" s="2">
        <f t="shared" si="15"/>
        <v>1.16226689751E-2</v>
      </c>
    </row>
    <row r="414" spans="1:20" s="2" customFormat="1" ht="22.5" x14ac:dyDescent="0.25">
      <c r="A414" s="20"/>
      <c r="B414" s="21" t="s">
        <v>1040</v>
      </c>
      <c r="C414" s="183" t="s">
        <v>1041</v>
      </c>
      <c r="D414" s="183"/>
      <c r="E414" s="183"/>
      <c r="F414" s="22" t="s">
        <v>71</v>
      </c>
      <c r="G414" s="17" t="s">
        <v>1445</v>
      </c>
      <c r="H414" s="17"/>
      <c r="I414" s="23">
        <v>0.01</v>
      </c>
      <c r="J414" s="109"/>
      <c r="K414" s="132"/>
      <c r="L414" s="147">
        <v>0.01</v>
      </c>
      <c r="M414" s="24"/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4"/>
        <v>1.16226689751E-2</v>
      </c>
      <c r="T414" s="2">
        <f t="shared" si="15"/>
        <v>1.16226689751E-2</v>
      </c>
    </row>
    <row r="415" spans="1:20" s="2" customFormat="1" ht="22.5" x14ac:dyDescent="0.25">
      <c r="A415" s="25" t="s">
        <v>76</v>
      </c>
      <c r="B415" s="26" t="s">
        <v>1043</v>
      </c>
      <c r="C415" s="186" t="s">
        <v>1044</v>
      </c>
      <c r="D415" s="186"/>
      <c r="E415" s="186"/>
      <c r="F415" s="27" t="s">
        <v>71</v>
      </c>
      <c r="G415" s="28" t="s">
        <v>1446</v>
      </c>
      <c r="H415" s="28"/>
      <c r="I415" s="29">
        <v>0</v>
      </c>
      <c r="J415" s="110"/>
      <c r="K415" s="133"/>
      <c r="L415" s="148">
        <v>0</v>
      </c>
      <c r="M415" s="30"/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4"/>
        <v>0</v>
      </c>
      <c r="T415" s="2">
        <f t="shared" si="15"/>
        <v>0</v>
      </c>
    </row>
    <row r="416" spans="1:20" s="2" customFormat="1" ht="22.5" x14ac:dyDescent="0.25">
      <c r="A416" s="20"/>
      <c r="B416" s="21" t="s">
        <v>1046</v>
      </c>
      <c r="C416" s="183" t="s">
        <v>1047</v>
      </c>
      <c r="D416" s="183"/>
      <c r="E416" s="183"/>
      <c r="F416" s="22" t="s">
        <v>1048</v>
      </c>
      <c r="G416" s="17" t="s">
        <v>1447</v>
      </c>
      <c r="H416" s="17"/>
      <c r="I416" s="23">
        <v>0</v>
      </c>
      <c r="J416" s="109"/>
      <c r="K416" s="132"/>
      <c r="L416" s="147">
        <v>0</v>
      </c>
      <c r="M416" s="24"/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4"/>
        <v>0</v>
      </c>
      <c r="T416" s="2">
        <f t="shared" si="15"/>
        <v>0</v>
      </c>
    </row>
    <row r="417" spans="1:20" s="2" customFormat="1" ht="45" x14ac:dyDescent="0.25">
      <c r="A417" s="10" t="s">
        <v>524</v>
      </c>
      <c r="B417" s="11" t="s">
        <v>1448</v>
      </c>
      <c r="C417" s="182" t="s">
        <v>1449</v>
      </c>
      <c r="D417" s="182"/>
      <c r="E417" s="182"/>
      <c r="F417" s="10" t="s">
        <v>35</v>
      </c>
      <c r="G417" s="12">
        <v>2</v>
      </c>
      <c r="H417" s="12"/>
      <c r="I417" s="13">
        <v>611.91999999999996</v>
      </c>
      <c r="J417" s="72"/>
      <c r="K417" s="131"/>
      <c r="L417" s="72">
        <v>611.91999999999996</v>
      </c>
      <c r="M417" s="13"/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4"/>
        <v>711.21435992431896</v>
      </c>
      <c r="T417" s="2">
        <f t="shared" si="15"/>
        <v>711.21435992431896</v>
      </c>
    </row>
    <row r="418" spans="1:20" s="2" customFormat="1" ht="22.5" x14ac:dyDescent="0.25">
      <c r="A418" s="10" t="s">
        <v>526</v>
      </c>
      <c r="B418" s="11" t="s">
        <v>295</v>
      </c>
      <c r="C418" s="182" t="s">
        <v>1450</v>
      </c>
      <c r="D418" s="182"/>
      <c r="E418" s="182"/>
      <c r="F418" s="10" t="s">
        <v>297</v>
      </c>
      <c r="G418" s="32">
        <v>0.2</v>
      </c>
      <c r="H418" s="32"/>
      <c r="I418" s="13">
        <f>I419</f>
        <v>3056.74</v>
      </c>
      <c r="J418" s="72"/>
      <c r="K418" s="131"/>
      <c r="L418" s="72">
        <v>17.11</v>
      </c>
      <c r="M418" s="13"/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4"/>
        <v>3552.7477162947198</v>
      </c>
      <c r="T418" s="2">
        <f t="shared" si="15"/>
        <v>19.886386616396099</v>
      </c>
    </row>
    <row r="419" spans="1:20" s="2" customFormat="1" ht="15" x14ac:dyDescent="0.25">
      <c r="A419" s="14"/>
      <c r="B419" s="15"/>
      <c r="C419" s="15"/>
      <c r="D419" s="15"/>
      <c r="E419" s="16" t="s">
        <v>18</v>
      </c>
      <c r="F419" s="16"/>
      <c r="G419" s="17"/>
      <c r="H419" s="17"/>
      <c r="I419" s="18">
        <v>3056.74</v>
      </c>
      <c r="J419" s="114"/>
      <c r="K419" s="138"/>
      <c r="L419" s="151"/>
      <c r="M419" s="19"/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4"/>
        <v>3552.7477162947198</v>
      </c>
      <c r="T419" s="2">
        <f t="shared" si="15"/>
        <v>0</v>
      </c>
    </row>
    <row r="420" spans="1:20" s="2" customFormat="1" ht="22.5" x14ac:dyDescent="0.25">
      <c r="A420" s="20"/>
      <c r="B420" s="21" t="s">
        <v>69</v>
      </c>
      <c r="C420" s="183" t="s">
        <v>70</v>
      </c>
      <c r="D420" s="183"/>
      <c r="E420" s="183"/>
      <c r="F420" s="22" t="s">
        <v>71</v>
      </c>
      <c r="G420" s="17" t="s">
        <v>1451</v>
      </c>
      <c r="H420" s="17"/>
      <c r="I420" s="23">
        <v>1.98</v>
      </c>
      <c r="J420" s="109"/>
      <c r="K420" s="132"/>
      <c r="L420" s="147">
        <v>1.98</v>
      </c>
      <c r="M420" s="24"/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4"/>
        <v>2.3012884570697998</v>
      </c>
      <c r="T420" s="2">
        <f t="shared" si="15"/>
        <v>2.3012884570697998</v>
      </c>
    </row>
    <row r="421" spans="1:20" s="2" customFormat="1" ht="45" x14ac:dyDescent="0.25">
      <c r="A421" s="10" t="s">
        <v>529</v>
      </c>
      <c r="B421" s="11" t="s">
        <v>1452</v>
      </c>
      <c r="C421" s="182" t="s">
        <v>1453</v>
      </c>
      <c r="D421" s="182"/>
      <c r="E421" s="182"/>
      <c r="F421" s="10" t="s">
        <v>35</v>
      </c>
      <c r="G421" s="12">
        <v>2</v>
      </c>
      <c r="H421" s="12"/>
      <c r="I421" s="13">
        <v>4710.6899999999996</v>
      </c>
      <c r="J421" s="72"/>
      <c r="K421" s="131"/>
      <c r="L421" s="72">
        <v>4710.6899999999996</v>
      </c>
      <c r="M421" s="13"/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4"/>
        <v>5475.0790514313803</v>
      </c>
      <c r="T421" s="2">
        <f t="shared" si="15"/>
        <v>5475.0790514313803</v>
      </c>
    </row>
    <row r="422" spans="1:20" s="2" customFormat="1" ht="22.5" x14ac:dyDescent="0.25">
      <c r="A422" s="10" t="s">
        <v>531</v>
      </c>
      <c r="B422" s="11" t="s">
        <v>303</v>
      </c>
      <c r="C422" s="182" t="s">
        <v>304</v>
      </c>
      <c r="D422" s="182"/>
      <c r="E422" s="182"/>
      <c r="F422" s="10" t="s">
        <v>297</v>
      </c>
      <c r="G422" s="32">
        <v>0.1</v>
      </c>
      <c r="H422" s="32"/>
      <c r="I422" s="13">
        <f>I423</f>
        <v>1528.59</v>
      </c>
      <c r="J422" s="72"/>
      <c r="K422" s="131"/>
      <c r="L422" s="72">
        <v>9.7899999999999991</v>
      </c>
      <c r="M422" s="13"/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4"/>
        <v>1776.62955686481</v>
      </c>
      <c r="T422" s="2">
        <f t="shared" si="15"/>
        <v>11.3785929266229</v>
      </c>
    </row>
    <row r="423" spans="1:20" s="2" customFormat="1" ht="15" x14ac:dyDescent="0.25">
      <c r="A423" s="14"/>
      <c r="B423" s="15"/>
      <c r="C423" s="15"/>
      <c r="D423" s="15"/>
      <c r="E423" s="16" t="s">
        <v>18</v>
      </c>
      <c r="F423" s="16"/>
      <c r="G423" s="17"/>
      <c r="H423" s="17"/>
      <c r="I423" s="18">
        <v>1528.59</v>
      </c>
      <c r="J423" s="114"/>
      <c r="K423" s="138"/>
      <c r="L423" s="151"/>
      <c r="M423" s="19"/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4"/>
        <v>1776.62955686481</v>
      </c>
      <c r="T423" s="2">
        <f t="shared" si="15"/>
        <v>0</v>
      </c>
    </row>
    <row r="424" spans="1:20" s="2" customFormat="1" ht="22.5" x14ac:dyDescent="0.25">
      <c r="A424" s="20"/>
      <c r="B424" s="21" t="s">
        <v>69</v>
      </c>
      <c r="C424" s="183" t="s">
        <v>70</v>
      </c>
      <c r="D424" s="183"/>
      <c r="E424" s="183"/>
      <c r="F424" s="22" t="s">
        <v>71</v>
      </c>
      <c r="G424" s="17" t="s">
        <v>1454</v>
      </c>
      <c r="H424" s="17"/>
      <c r="I424" s="23">
        <v>1.1299999999999999</v>
      </c>
      <c r="J424" s="109"/>
      <c r="K424" s="132"/>
      <c r="L424" s="147">
        <v>1.1299999999999999</v>
      </c>
      <c r="M424" s="24"/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4"/>
        <v>1.3133615941862999</v>
      </c>
      <c r="T424" s="2">
        <f t="shared" si="15"/>
        <v>1.3133615941862999</v>
      </c>
    </row>
    <row r="425" spans="1:20" s="2" customFormat="1" ht="45" x14ac:dyDescent="0.25">
      <c r="A425" s="10" t="s">
        <v>533</v>
      </c>
      <c r="B425" s="11" t="s">
        <v>1452</v>
      </c>
      <c r="C425" s="182" t="s">
        <v>1455</v>
      </c>
      <c r="D425" s="182"/>
      <c r="E425" s="182"/>
      <c r="F425" s="10" t="s">
        <v>35</v>
      </c>
      <c r="G425" s="12">
        <v>2</v>
      </c>
      <c r="H425" s="12"/>
      <c r="I425" s="13">
        <v>6866.51</v>
      </c>
      <c r="J425" s="72"/>
      <c r="K425" s="131"/>
      <c r="L425" s="72">
        <v>6866.51</v>
      </c>
      <c r="M425" s="13"/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4"/>
        <v>7980.7172744213904</v>
      </c>
      <c r="T425" s="2">
        <f t="shared" si="15"/>
        <v>7980.7172744213904</v>
      </c>
    </row>
    <row r="426" spans="1:20" s="2" customFormat="1" ht="22.5" x14ac:dyDescent="0.25">
      <c r="A426" s="10" t="s">
        <v>535</v>
      </c>
      <c r="B426" s="11" t="s">
        <v>1456</v>
      </c>
      <c r="C426" s="182" t="s">
        <v>1457</v>
      </c>
      <c r="D426" s="182"/>
      <c r="E426" s="182"/>
      <c r="F426" s="10" t="s">
        <v>297</v>
      </c>
      <c r="G426" s="32">
        <v>0.2</v>
      </c>
      <c r="H426" s="32"/>
      <c r="I426" s="13">
        <f>I427</f>
        <v>4565.6499999999996</v>
      </c>
      <c r="J426" s="72"/>
      <c r="K426" s="131"/>
      <c r="L426" s="72">
        <v>26.9</v>
      </c>
      <c r="M426" s="13"/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4"/>
        <v>5306.5038606165299</v>
      </c>
      <c r="T426" s="2">
        <f t="shared" si="15"/>
        <v>31.264979543018999</v>
      </c>
    </row>
    <row r="427" spans="1:20" s="2" customFormat="1" ht="15" x14ac:dyDescent="0.25">
      <c r="A427" s="14"/>
      <c r="B427" s="15"/>
      <c r="C427" s="15"/>
      <c r="D427" s="15"/>
      <c r="E427" s="16" t="s">
        <v>18</v>
      </c>
      <c r="F427" s="16"/>
      <c r="G427" s="17"/>
      <c r="H427" s="17"/>
      <c r="I427" s="18">
        <v>4565.6499999999996</v>
      </c>
      <c r="J427" s="114"/>
      <c r="K427" s="138"/>
      <c r="L427" s="151"/>
      <c r="M427" s="19"/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4"/>
        <v>5306.5038606165299</v>
      </c>
      <c r="T427" s="2">
        <f t="shared" si="15"/>
        <v>0</v>
      </c>
    </row>
    <row r="428" spans="1:20" s="2" customFormat="1" ht="22.5" x14ac:dyDescent="0.25">
      <c r="A428" s="20"/>
      <c r="B428" s="21" t="s">
        <v>69</v>
      </c>
      <c r="C428" s="183" t="s">
        <v>70</v>
      </c>
      <c r="D428" s="183"/>
      <c r="E428" s="183"/>
      <c r="F428" s="22" t="s">
        <v>71</v>
      </c>
      <c r="G428" s="17" t="s">
        <v>1458</v>
      </c>
      <c r="H428" s="17"/>
      <c r="I428" s="23">
        <v>3.11</v>
      </c>
      <c r="J428" s="109"/>
      <c r="K428" s="132"/>
      <c r="L428" s="147">
        <v>3.11</v>
      </c>
      <c r="M428" s="24"/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3.6146500512560999</v>
      </c>
      <c r="T428" s="2">
        <f t="shared" si="15"/>
        <v>3.6146500512560999</v>
      </c>
    </row>
    <row r="429" spans="1:20" s="2" customFormat="1" ht="45" x14ac:dyDescent="0.25">
      <c r="A429" s="10" t="s">
        <v>538</v>
      </c>
      <c r="B429" s="11" t="s">
        <v>1452</v>
      </c>
      <c r="C429" s="182" t="s">
        <v>1459</v>
      </c>
      <c r="D429" s="182"/>
      <c r="E429" s="182"/>
      <c r="F429" s="10" t="s">
        <v>35</v>
      </c>
      <c r="G429" s="12">
        <v>2</v>
      </c>
      <c r="H429" s="12"/>
      <c r="I429" s="13">
        <v>16182.42</v>
      </c>
      <c r="J429" s="72"/>
      <c r="K429" s="131"/>
      <c r="L429" s="72">
        <v>16182.42</v>
      </c>
      <c r="M429" s="13"/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18808.2910876038</v>
      </c>
      <c r="T429" s="2">
        <f t="shared" si="15"/>
        <v>18808.2910876038</v>
      </c>
    </row>
    <row r="430" spans="1:20" s="2" customFormat="1" ht="22.5" x14ac:dyDescent="0.25">
      <c r="A430" s="10" t="s">
        <v>540</v>
      </c>
      <c r="B430" s="11" t="s">
        <v>317</v>
      </c>
      <c r="C430" s="182" t="s">
        <v>318</v>
      </c>
      <c r="D430" s="182"/>
      <c r="E430" s="182"/>
      <c r="F430" s="10" t="s">
        <v>297</v>
      </c>
      <c r="G430" s="32">
        <v>0.2</v>
      </c>
      <c r="H430" s="32"/>
      <c r="I430" s="13">
        <f>I431</f>
        <v>5713.78</v>
      </c>
      <c r="J430" s="72"/>
      <c r="K430" s="131"/>
      <c r="L430" s="72">
        <v>46.47</v>
      </c>
      <c r="M430" s="13"/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6640.93735365469</v>
      </c>
      <c r="T430" s="2">
        <f t="shared" si="15"/>
        <v>54.010542727289703</v>
      </c>
    </row>
    <row r="431" spans="1:20" s="2" customFormat="1" ht="15" x14ac:dyDescent="0.25">
      <c r="A431" s="14"/>
      <c r="B431" s="15"/>
      <c r="C431" s="15"/>
      <c r="D431" s="15"/>
      <c r="E431" s="16" t="s">
        <v>18</v>
      </c>
      <c r="F431" s="16"/>
      <c r="G431" s="17"/>
      <c r="H431" s="17"/>
      <c r="I431" s="18">
        <v>5713.78</v>
      </c>
      <c r="J431" s="114"/>
      <c r="K431" s="138"/>
      <c r="L431" s="151"/>
      <c r="M431" s="19"/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6640.93735365469</v>
      </c>
      <c r="T431" s="2">
        <f t="shared" si="15"/>
        <v>0</v>
      </c>
    </row>
    <row r="432" spans="1:20" s="2" customFormat="1" ht="22.5" x14ac:dyDescent="0.25">
      <c r="A432" s="20"/>
      <c r="B432" s="21" t="s">
        <v>69</v>
      </c>
      <c r="C432" s="183" t="s">
        <v>70</v>
      </c>
      <c r="D432" s="183"/>
      <c r="E432" s="183"/>
      <c r="F432" s="22" t="s">
        <v>71</v>
      </c>
      <c r="G432" s="17" t="s">
        <v>1460</v>
      </c>
      <c r="H432" s="17"/>
      <c r="I432" s="23">
        <v>5.37</v>
      </c>
      <c r="J432" s="109"/>
      <c r="K432" s="132"/>
      <c r="L432" s="147">
        <v>5.37</v>
      </c>
      <c r="M432" s="24"/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6.2413732396287003</v>
      </c>
      <c r="T432" s="2">
        <f t="shared" si="15"/>
        <v>6.2413732396287003</v>
      </c>
    </row>
    <row r="433" spans="1:20" s="2" customFormat="1" ht="45" x14ac:dyDescent="0.25">
      <c r="A433" s="10" t="s">
        <v>543</v>
      </c>
      <c r="B433" s="11" t="s">
        <v>1452</v>
      </c>
      <c r="C433" s="182" t="s">
        <v>1461</v>
      </c>
      <c r="D433" s="182"/>
      <c r="E433" s="182"/>
      <c r="F433" s="10" t="s">
        <v>35</v>
      </c>
      <c r="G433" s="12">
        <v>2</v>
      </c>
      <c r="H433" s="12"/>
      <c r="I433" s="13">
        <v>21149.279999999999</v>
      </c>
      <c r="J433" s="72"/>
      <c r="K433" s="131"/>
      <c r="L433" s="72">
        <v>21149.279999999999</v>
      </c>
      <c r="M433" s="13"/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24581.1080501703</v>
      </c>
      <c r="T433" s="2">
        <f t="shared" si="15"/>
        <v>24581.1080501703</v>
      </c>
    </row>
    <row r="434" spans="1:20" s="2" customFormat="1" ht="15" x14ac:dyDescent="0.25">
      <c r="A434" s="10" t="s">
        <v>546</v>
      </c>
      <c r="B434" s="11" t="s">
        <v>1148</v>
      </c>
      <c r="C434" s="182" t="s">
        <v>1149</v>
      </c>
      <c r="D434" s="182"/>
      <c r="E434" s="182"/>
      <c r="F434" s="10" t="s">
        <v>17</v>
      </c>
      <c r="G434" s="12">
        <v>3</v>
      </c>
      <c r="H434" s="12"/>
      <c r="I434" s="13">
        <f>I435</f>
        <v>9179.92</v>
      </c>
      <c r="J434" s="72"/>
      <c r="K434" s="131"/>
      <c r="L434" s="72">
        <v>1579.84</v>
      </c>
      <c r="M434" s="13"/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10669.517137790001</v>
      </c>
      <c r="T434" s="2">
        <f t="shared" si="15"/>
        <v>1836.1957353621999</v>
      </c>
    </row>
    <row r="435" spans="1:20" s="2" customFormat="1" ht="15" x14ac:dyDescent="0.25">
      <c r="A435" s="14"/>
      <c r="B435" s="15"/>
      <c r="C435" s="15"/>
      <c r="D435" s="15"/>
      <c r="E435" s="16" t="s">
        <v>18</v>
      </c>
      <c r="F435" s="16"/>
      <c r="G435" s="17"/>
      <c r="H435" s="17"/>
      <c r="I435" s="18">
        <v>9179.92</v>
      </c>
      <c r="J435" s="114"/>
      <c r="K435" s="138"/>
      <c r="L435" s="151"/>
      <c r="M435" s="19"/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10669.517137790001</v>
      </c>
      <c r="T435" s="2">
        <f t="shared" si="15"/>
        <v>0</v>
      </c>
    </row>
    <row r="436" spans="1:20" s="2" customFormat="1" ht="22.5" x14ac:dyDescent="0.25">
      <c r="A436" s="20"/>
      <c r="B436" s="21" t="s">
        <v>69</v>
      </c>
      <c r="C436" s="183" t="s">
        <v>70</v>
      </c>
      <c r="D436" s="183"/>
      <c r="E436" s="183"/>
      <c r="F436" s="22" t="s">
        <v>71</v>
      </c>
      <c r="G436" s="17" t="s">
        <v>1462</v>
      </c>
      <c r="H436" s="17"/>
      <c r="I436" s="23">
        <v>5.93</v>
      </c>
      <c r="J436" s="109"/>
      <c r="K436" s="132"/>
      <c r="L436" s="147">
        <v>5.93</v>
      </c>
      <c r="M436" s="24"/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6.8922427022342996</v>
      </c>
      <c r="T436" s="2">
        <f t="shared" si="15"/>
        <v>6.8922427022342996</v>
      </c>
    </row>
    <row r="437" spans="1:20" s="2" customFormat="1" ht="22.5" x14ac:dyDescent="0.25">
      <c r="A437" s="20"/>
      <c r="B437" s="21" t="s">
        <v>274</v>
      </c>
      <c r="C437" s="183" t="s">
        <v>275</v>
      </c>
      <c r="D437" s="183"/>
      <c r="E437" s="183"/>
      <c r="F437" s="22" t="s">
        <v>71</v>
      </c>
      <c r="G437" s="17" t="s">
        <v>75</v>
      </c>
      <c r="H437" s="17"/>
      <c r="I437" s="23">
        <v>70.98</v>
      </c>
      <c r="J437" s="109"/>
      <c r="K437" s="132"/>
      <c r="L437" s="147">
        <v>70.98</v>
      </c>
      <c r="M437" s="24"/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82.497704385259794</v>
      </c>
      <c r="T437" s="2">
        <f t="shared" si="15"/>
        <v>82.497704385259794</v>
      </c>
    </row>
    <row r="438" spans="1:20" s="2" customFormat="1" ht="22.5" x14ac:dyDescent="0.25">
      <c r="A438" s="25" t="s">
        <v>76</v>
      </c>
      <c r="B438" s="26" t="s">
        <v>77</v>
      </c>
      <c r="C438" s="186" t="s">
        <v>78</v>
      </c>
      <c r="D438" s="186"/>
      <c r="E438" s="186"/>
      <c r="F438" s="27" t="s">
        <v>79</v>
      </c>
      <c r="G438" s="28" t="s">
        <v>80</v>
      </c>
      <c r="H438" s="28"/>
      <c r="I438" s="29">
        <v>0</v>
      </c>
      <c r="J438" s="110"/>
      <c r="K438" s="133"/>
      <c r="L438" s="148">
        <v>0</v>
      </c>
      <c r="M438" s="30"/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:20" s="2" customFormat="1" ht="22.5" x14ac:dyDescent="0.25">
      <c r="A439" s="20"/>
      <c r="B439" s="21" t="s">
        <v>1153</v>
      </c>
      <c r="C439" s="183" t="s">
        <v>1154</v>
      </c>
      <c r="D439" s="183"/>
      <c r="E439" s="183"/>
      <c r="F439" s="22" t="s">
        <v>79</v>
      </c>
      <c r="G439" s="17" t="s">
        <v>1463</v>
      </c>
      <c r="H439" s="17"/>
      <c r="I439" s="23">
        <v>86.76</v>
      </c>
      <c r="J439" s="109"/>
      <c r="K439" s="132"/>
      <c r="L439" s="147">
        <v>86.76</v>
      </c>
      <c r="M439" s="24"/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100.83827602796801</v>
      </c>
      <c r="T439" s="2">
        <f t="shared" si="15"/>
        <v>100.83827602796801</v>
      </c>
    </row>
    <row r="440" spans="1:20" s="2" customFormat="1" ht="22.5" x14ac:dyDescent="0.25">
      <c r="A440" s="20"/>
      <c r="B440" s="21" t="s">
        <v>1097</v>
      </c>
      <c r="C440" s="183" t="s">
        <v>1098</v>
      </c>
      <c r="D440" s="183"/>
      <c r="E440" s="183"/>
      <c r="F440" s="22" t="s">
        <v>135</v>
      </c>
      <c r="G440" s="17" t="s">
        <v>1464</v>
      </c>
      <c r="H440" s="17"/>
      <c r="I440" s="23">
        <v>18.77</v>
      </c>
      <c r="J440" s="109"/>
      <c r="K440" s="132"/>
      <c r="L440" s="147">
        <v>18.77</v>
      </c>
      <c r="M440" s="24"/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21.8157496662627</v>
      </c>
      <c r="T440" s="2">
        <f t="shared" si="15"/>
        <v>21.8157496662627</v>
      </c>
    </row>
    <row r="441" spans="1:20" s="2" customFormat="1" ht="45" x14ac:dyDescent="0.25">
      <c r="A441" s="10" t="s">
        <v>549</v>
      </c>
      <c r="B441" s="11" t="s">
        <v>1465</v>
      </c>
      <c r="C441" s="182" t="s">
        <v>1466</v>
      </c>
      <c r="D441" s="182"/>
      <c r="E441" s="182"/>
      <c r="F441" s="10" t="s">
        <v>35</v>
      </c>
      <c r="G441" s="12">
        <v>2</v>
      </c>
      <c r="H441" s="12"/>
      <c r="I441" s="13">
        <v>28385.919999999998</v>
      </c>
      <c r="J441" s="72"/>
      <c r="K441" s="131"/>
      <c r="L441" s="72">
        <v>28385.919999999998</v>
      </c>
      <c r="M441" s="13"/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32992.015171366998</v>
      </c>
      <c r="T441" s="2">
        <f t="shared" si="15"/>
        <v>32992.015171366998</v>
      </c>
    </row>
    <row r="442" spans="1:20" s="2" customFormat="1" ht="45" x14ac:dyDescent="0.25">
      <c r="A442" s="10" t="s">
        <v>555</v>
      </c>
      <c r="B442" s="11" t="s">
        <v>1467</v>
      </c>
      <c r="C442" s="182" t="s">
        <v>1468</v>
      </c>
      <c r="D442" s="182"/>
      <c r="E442" s="182"/>
      <c r="F442" s="10" t="s">
        <v>35</v>
      </c>
      <c r="G442" s="12">
        <v>1</v>
      </c>
      <c r="H442" s="12"/>
      <c r="I442" s="13">
        <v>16997.59</v>
      </c>
      <c r="J442" s="72"/>
      <c r="K442" s="131"/>
      <c r="L442" s="72">
        <v>16997.59</v>
      </c>
      <c r="M442" s="13"/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19755.736194446999</v>
      </c>
      <c r="T442" s="2">
        <f t="shared" si="15"/>
        <v>19755.736194446999</v>
      </c>
    </row>
    <row r="443" spans="1:20" s="2" customFormat="1" ht="15" x14ac:dyDescent="0.25">
      <c r="A443" s="10" t="s">
        <v>568</v>
      </c>
      <c r="B443" s="11" t="s">
        <v>87</v>
      </c>
      <c r="C443" s="182" t="s">
        <v>88</v>
      </c>
      <c r="D443" s="182"/>
      <c r="E443" s="182"/>
      <c r="F443" s="10" t="s">
        <v>17</v>
      </c>
      <c r="G443" s="12">
        <v>4</v>
      </c>
      <c r="H443" s="12"/>
      <c r="I443" s="13">
        <f>I444</f>
        <v>29518.36</v>
      </c>
      <c r="J443" s="72"/>
      <c r="K443" s="131"/>
      <c r="L443" s="72">
        <v>9236.76</v>
      </c>
      <c r="M443" s="13"/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34308.212696783303</v>
      </c>
      <c r="T443" s="2">
        <f t="shared" si="15"/>
        <v>10735.5803882445</v>
      </c>
    </row>
    <row r="444" spans="1:20" s="2" customFormat="1" ht="15" x14ac:dyDescent="0.25">
      <c r="A444" s="14"/>
      <c r="B444" s="15"/>
      <c r="C444" s="15"/>
      <c r="D444" s="15"/>
      <c r="E444" s="16" t="s">
        <v>18</v>
      </c>
      <c r="F444" s="16"/>
      <c r="G444" s="17"/>
      <c r="H444" s="17"/>
      <c r="I444" s="18">
        <v>29518.36</v>
      </c>
      <c r="J444" s="114"/>
      <c r="K444" s="138"/>
      <c r="L444" s="151"/>
      <c r="M444" s="19"/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34308.212696783303</v>
      </c>
      <c r="T444" s="2">
        <f t="shared" si="15"/>
        <v>0</v>
      </c>
    </row>
    <row r="445" spans="1:20" s="2" customFormat="1" ht="22.5" x14ac:dyDescent="0.25">
      <c r="A445" s="20"/>
      <c r="B445" s="21" t="s">
        <v>69</v>
      </c>
      <c r="C445" s="183" t="s">
        <v>70</v>
      </c>
      <c r="D445" s="183"/>
      <c r="E445" s="183"/>
      <c r="F445" s="22" t="s">
        <v>71</v>
      </c>
      <c r="G445" s="17" t="s">
        <v>1316</v>
      </c>
      <c r="H445" s="17"/>
      <c r="I445" s="23">
        <v>18.64</v>
      </c>
      <c r="J445" s="109"/>
      <c r="K445" s="132"/>
      <c r="L445" s="147">
        <v>18.64</v>
      </c>
      <c r="M445" s="24"/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ref="S445:S498" si="16">I445*N445*O445*P445*Q445*R445</f>
        <v>21.664654969586401</v>
      </c>
      <c r="T445" s="2">
        <f t="shared" ref="T445:T498" si="17">L445*N445*O445*P445*Q445*R445</f>
        <v>21.664654969586401</v>
      </c>
    </row>
    <row r="446" spans="1:20" s="2" customFormat="1" ht="22.5" x14ac:dyDescent="0.25">
      <c r="A446" s="20"/>
      <c r="B446" s="21" t="s">
        <v>73</v>
      </c>
      <c r="C446" s="183" t="s">
        <v>74</v>
      </c>
      <c r="D446" s="183"/>
      <c r="E446" s="183"/>
      <c r="F446" s="22" t="s">
        <v>71</v>
      </c>
      <c r="G446" s="17" t="s">
        <v>1317</v>
      </c>
      <c r="H446" s="17"/>
      <c r="I446" s="23">
        <v>171.6</v>
      </c>
      <c r="J446" s="109"/>
      <c r="K446" s="132"/>
      <c r="L446" s="147">
        <v>171.6</v>
      </c>
      <c r="M446" s="24"/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6"/>
        <v>199.444999612716</v>
      </c>
      <c r="T446" s="2">
        <f t="shared" si="17"/>
        <v>199.444999612716</v>
      </c>
    </row>
    <row r="447" spans="1:20" s="2" customFormat="1" ht="22.5" x14ac:dyDescent="0.25">
      <c r="A447" s="25" t="s">
        <v>76</v>
      </c>
      <c r="B447" s="26" t="s">
        <v>77</v>
      </c>
      <c r="C447" s="186" t="s">
        <v>78</v>
      </c>
      <c r="D447" s="186"/>
      <c r="E447" s="186"/>
      <c r="F447" s="27" t="s">
        <v>79</v>
      </c>
      <c r="G447" s="28" t="s">
        <v>1318</v>
      </c>
      <c r="H447" s="28"/>
      <c r="I447" s="29">
        <v>0</v>
      </c>
      <c r="J447" s="110"/>
      <c r="K447" s="133"/>
      <c r="L447" s="148">
        <v>0</v>
      </c>
      <c r="M447" s="30"/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6"/>
        <v>0</v>
      </c>
      <c r="T447" s="2">
        <f t="shared" si="17"/>
        <v>0</v>
      </c>
    </row>
    <row r="448" spans="1:20" s="2" customFormat="1" ht="22.5" x14ac:dyDescent="0.25">
      <c r="A448" s="20"/>
      <c r="B448" s="21" t="s">
        <v>1319</v>
      </c>
      <c r="C448" s="183" t="s">
        <v>1320</v>
      </c>
      <c r="D448" s="183"/>
      <c r="E448" s="183"/>
      <c r="F448" s="22" t="s">
        <v>79</v>
      </c>
      <c r="G448" s="17" t="s">
        <v>1321</v>
      </c>
      <c r="H448" s="17"/>
      <c r="I448" s="23">
        <v>835.36</v>
      </c>
      <c r="J448" s="109"/>
      <c r="K448" s="132"/>
      <c r="L448" s="147">
        <v>835.36</v>
      </c>
      <c r="M448" s="24"/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6"/>
        <v>970.91127550395299</v>
      </c>
      <c r="T448" s="2">
        <f t="shared" si="17"/>
        <v>970.91127550395299</v>
      </c>
    </row>
    <row r="449" spans="1:20" s="2" customFormat="1" ht="22.5" x14ac:dyDescent="0.25">
      <c r="A449" s="20"/>
      <c r="B449" s="21" t="s">
        <v>261</v>
      </c>
      <c r="C449" s="183" t="s">
        <v>262</v>
      </c>
      <c r="D449" s="183"/>
      <c r="E449" s="183"/>
      <c r="F449" s="22" t="s">
        <v>135</v>
      </c>
      <c r="G449" s="17" t="s">
        <v>1322</v>
      </c>
      <c r="H449" s="17"/>
      <c r="I449" s="23">
        <v>40.99</v>
      </c>
      <c r="J449" s="109"/>
      <c r="K449" s="132"/>
      <c r="L449" s="147">
        <v>40.99</v>
      </c>
      <c r="M449" s="24"/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6"/>
        <v>47.6413201289349</v>
      </c>
      <c r="T449" s="2">
        <f t="shared" si="17"/>
        <v>47.6413201289349</v>
      </c>
    </row>
    <row r="450" spans="1:20" s="2" customFormat="1" ht="45" x14ac:dyDescent="0.25">
      <c r="A450" s="10" t="s">
        <v>571</v>
      </c>
      <c r="B450" s="11" t="s">
        <v>1467</v>
      </c>
      <c r="C450" s="182" t="s">
        <v>1469</v>
      </c>
      <c r="D450" s="182"/>
      <c r="E450" s="182"/>
      <c r="F450" s="10" t="s">
        <v>35</v>
      </c>
      <c r="G450" s="12">
        <v>4</v>
      </c>
      <c r="H450" s="12"/>
      <c r="I450" s="13">
        <v>681165.12</v>
      </c>
      <c r="J450" s="72"/>
      <c r="K450" s="131"/>
      <c r="L450" s="72">
        <v>681165.12</v>
      </c>
      <c r="M450" s="13"/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6"/>
        <v>791695.67071442702</v>
      </c>
      <c r="T450" s="2">
        <f t="shared" si="17"/>
        <v>791695.67071442702</v>
      </c>
    </row>
    <row r="451" spans="1:20" s="2" customFormat="1" ht="15" x14ac:dyDescent="0.25">
      <c r="A451" s="206" t="s">
        <v>1374</v>
      </c>
      <c r="B451" s="207"/>
      <c r="C451" s="207"/>
      <c r="D451" s="207"/>
      <c r="E451" s="207"/>
      <c r="F451" s="207"/>
      <c r="G451" s="207"/>
      <c r="H451" s="207"/>
      <c r="I451" s="207"/>
      <c r="J451" s="207"/>
      <c r="K451" s="207"/>
      <c r="L451" s="208"/>
      <c r="M451" s="123"/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6"/>
        <v>0</v>
      </c>
      <c r="T451" s="2">
        <f t="shared" si="17"/>
        <v>0</v>
      </c>
    </row>
    <row r="452" spans="1:20" s="2" customFormat="1" ht="56.25" x14ac:dyDescent="0.25">
      <c r="A452" s="10" t="s">
        <v>574</v>
      </c>
      <c r="B452" s="11" t="s">
        <v>761</v>
      </c>
      <c r="C452" s="182" t="s">
        <v>762</v>
      </c>
      <c r="D452" s="182"/>
      <c r="E452" s="182"/>
      <c r="F452" s="10" t="s">
        <v>763</v>
      </c>
      <c r="G452" s="31">
        <v>0.75</v>
      </c>
      <c r="H452" s="31"/>
      <c r="I452" s="13">
        <f>I453</f>
        <v>6182.99</v>
      </c>
      <c r="J452" s="72"/>
      <c r="K452" s="131"/>
      <c r="L452" s="72">
        <v>895.66</v>
      </c>
      <c r="M452" s="13"/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6"/>
        <v>7186.2846046353498</v>
      </c>
      <c r="T452" s="2">
        <f t="shared" si="17"/>
        <v>1040.99596942381</v>
      </c>
    </row>
    <row r="453" spans="1:20" s="2" customFormat="1" ht="15" x14ac:dyDescent="0.25">
      <c r="A453" s="14"/>
      <c r="B453" s="15"/>
      <c r="C453" s="15"/>
      <c r="D453" s="15"/>
      <c r="E453" s="16" t="s">
        <v>18</v>
      </c>
      <c r="F453" s="16"/>
      <c r="G453" s="17"/>
      <c r="H453" s="17"/>
      <c r="I453" s="18">
        <v>6182.99</v>
      </c>
      <c r="J453" s="114"/>
      <c r="K453" s="138"/>
      <c r="L453" s="151"/>
      <c r="M453" s="19"/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6"/>
        <v>7186.2846046353498</v>
      </c>
      <c r="T453" s="2">
        <f t="shared" si="17"/>
        <v>0</v>
      </c>
    </row>
    <row r="454" spans="1:20" s="2" customFormat="1" ht="22.5" x14ac:dyDescent="0.25">
      <c r="A454" s="20"/>
      <c r="B454" s="21" t="s">
        <v>764</v>
      </c>
      <c r="C454" s="183" t="s">
        <v>765</v>
      </c>
      <c r="D454" s="183"/>
      <c r="E454" s="183"/>
      <c r="F454" s="22" t="s">
        <v>71</v>
      </c>
      <c r="G454" s="17" t="s">
        <v>1470</v>
      </c>
      <c r="H454" s="17"/>
      <c r="I454" s="23">
        <v>103.42</v>
      </c>
      <c r="J454" s="109"/>
      <c r="K454" s="132"/>
      <c r="L454" s="147">
        <v>103.42</v>
      </c>
      <c r="M454" s="24"/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6"/>
        <v>120.201642540484</v>
      </c>
      <c r="T454" s="2">
        <f t="shared" si="17"/>
        <v>120.201642540484</v>
      </c>
    </row>
    <row r="455" spans="1:20" s="2" customFormat="1" ht="45" x14ac:dyDescent="0.25">
      <c r="A455" s="10" t="s">
        <v>579</v>
      </c>
      <c r="B455" s="11" t="s">
        <v>1376</v>
      </c>
      <c r="C455" s="182" t="s">
        <v>1377</v>
      </c>
      <c r="D455" s="182"/>
      <c r="E455" s="182"/>
      <c r="F455" s="10" t="s">
        <v>21</v>
      </c>
      <c r="G455" s="12">
        <v>15</v>
      </c>
      <c r="H455" s="12"/>
      <c r="I455" s="13">
        <v>5520.75</v>
      </c>
      <c r="J455" s="72"/>
      <c r="K455" s="131"/>
      <c r="L455" s="72">
        <v>5520.75</v>
      </c>
      <c r="M455" s="13"/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6"/>
        <v>6416.5849744283296</v>
      </c>
      <c r="T455" s="2">
        <f t="shared" si="17"/>
        <v>6416.5849744283296</v>
      </c>
    </row>
    <row r="456" spans="1:20" s="2" customFormat="1" ht="15" x14ac:dyDescent="0.25">
      <c r="A456" s="206" t="s">
        <v>1363</v>
      </c>
      <c r="B456" s="207"/>
      <c r="C456" s="207"/>
      <c r="D456" s="207"/>
      <c r="E456" s="207"/>
      <c r="F456" s="207"/>
      <c r="G456" s="207"/>
      <c r="H456" s="207"/>
      <c r="I456" s="207"/>
      <c r="J456" s="207"/>
      <c r="K456" s="207"/>
      <c r="L456" s="208"/>
      <c r="M456" s="123"/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6"/>
        <v>0</v>
      </c>
      <c r="T456" s="2">
        <f t="shared" si="17"/>
        <v>0</v>
      </c>
    </row>
    <row r="457" spans="1:20" s="2" customFormat="1" ht="22.5" x14ac:dyDescent="0.25">
      <c r="A457" s="10" t="s">
        <v>588</v>
      </c>
      <c r="B457" s="11" t="s">
        <v>724</v>
      </c>
      <c r="C457" s="182" t="s">
        <v>725</v>
      </c>
      <c r="D457" s="182"/>
      <c r="E457" s="182"/>
      <c r="F457" s="10" t="s">
        <v>726</v>
      </c>
      <c r="G457" s="36">
        <v>3.7530000000000001</v>
      </c>
      <c r="H457" s="36"/>
      <c r="I457" s="13">
        <f>I458</f>
        <v>111836.96</v>
      </c>
      <c r="J457" s="72"/>
      <c r="K457" s="131"/>
      <c r="L457" s="72">
        <v>5725.37</v>
      </c>
      <c r="M457" s="13"/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6"/>
        <v>129984.39652615</v>
      </c>
      <c r="T457" s="2">
        <f t="shared" si="17"/>
        <v>6654.4080269968299</v>
      </c>
    </row>
    <row r="458" spans="1:20" s="2" customFormat="1" ht="15" x14ac:dyDescent="0.25">
      <c r="A458" s="14"/>
      <c r="B458" s="15"/>
      <c r="C458" s="15"/>
      <c r="D458" s="15"/>
      <c r="E458" s="16" t="s">
        <v>18</v>
      </c>
      <c r="F458" s="16"/>
      <c r="G458" s="17"/>
      <c r="H458" s="17"/>
      <c r="I458" s="18">
        <v>111836.96</v>
      </c>
      <c r="J458" s="114"/>
      <c r="K458" s="138"/>
      <c r="L458" s="151"/>
      <c r="M458" s="19"/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6"/>
        <v>129984.39652615</v>
      </c>
      <c r="T458" s="2">
        <f t="shared" si="17"/>
        <v>0</v>
      </c>
    </row>
    <row r="459" spans="1:20" s="2" customFormat="1" ht="22.5" x14ac:dyDescent="0.25">
      <c r="A459" s="20"/>
      <c r="B459" s="21" t="s">
        <v>727</v>
      </c>
      <c r="C459" s="183" t="s">
        <v>728</v>
      </c>
      <c r="D459" s="183"/>
      <c r="E459" s="183"/>
      <c r="F459" s="22" t="s">
        <v>71</v>
      </c>
      <c r="G459" s="17" t="s">
        <v>1471</v>
      </c>
      <c r="H459" s="17"/>
      <c r="I459" s="23">
        <v>437.71</v>
      </c>
      <c r="J459" s="109"/>
      <c r="K459" s="132"/>
      <c r="L459" s="147">
        <v>437.71</v>
      </c>
      <c r="M459" s="24"/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6"/>
        <v>508.73584370910203</v>
      </c>
      <c r="T459" s="2">
        <f t="shared" si="17"/>
        <v>508.73584370910203</v>
      </c>
    </row>
    <row r="460" spans="1:20" s="2" customFormat="1" ht="22.5" x14ac:dyDescent="0.25">
      <c r="A460" s="20"/>
      <c r="B460" s="21" t="s">
        <v>730</v>
      </c>
      <c r="C460" s="183" t="s">
        <v>731</v>
      </c>
      <c r="D460" s="183"/>
      <c r="E460" s="183"/>
      <c r="F460" s="22" t="s">
        <v>71</v>
      </c>
      <c r="G460" s="17" t="s">
        <v>1472</v>
      </c>
      <c r="H460" s="17"/>
      <c r="I460" s="23">
        <v>63.48</v>
      </c>
      <c r="J460" s="109"/>
      <c r="K460" s="132"/>
      <c r="L460" s="147">
        <v>63.48</v>
      </c>
      <c r="M460" s="24"/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6"/>
        <v>73.780702653934796</v>
      </c>
      <c r="T460" s="2">
        <f t="shared" si="17"/>
        <v>73.780702653934796</v>
      </c>
    </row>
    <row r="461" spans="1:20" s="2" customFormat="1" ht="22.5" x14ac:dyDescent="0.25">
      <c r="A461" s="20"/>
      <c r="B461" s="21" t="s">
        <v>733</v>
      </c>
      <c r="C461" s="183" t="s">
        <v>734</v>
      </c>
      <c r="D461" s="183"/>
      <c r="E461" s="183"/>
      <c r="F461" s="22" t="s">
        <v>71</v>
      </c>
      <c r="G461" s="17" t="s">
        <v>1473</v>
      </c>
      <c r="H461" s="17"/>
      <c r="I461" s="23">
        <v>155.49</v>
      </c>
      <c r="J461" s="109"/>
      <c r="K461" s="132"/>
      <c r="L461" s="147">
        <v>155.49</v>
      </c>
      <c r="M461" s="24"/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6"/>
        <v>180.72087989382999</v>
      </c>
      <c r="T461" s="2">
        <f t="shared" si="17"/>
        <v>180.72087989382999</v>
      </c>
    </row>
    <row r="462" spans="1:20" s="2" customFormat="1" ht="22.5" x14ac:dyDescent="0.25">
      <c r="A462" s="20"/>
      <c r="B462" s="21" t="s">
        <v>736</v>
      </c>
      <c r="C462" s="183" t="s">
        <v>737</v>
      </c>
      <c r="D462" s="183"/>
      <c r="E462" s="183"/>
      <c r="F462" s="22" t="s">
        <v>71</v>
      </c>
      <c r="G462" s="17" t="s">
        <v>1474</v>
      </c>
      <c r="H462" s="17"/>
      <c r="I462" s="23">
        <v>4.4400000000000004</v>
      </c>
      <c r="J462" s="109"/>
      <c r="K462" s="132"/>
      <c r="L462" s="147">
        <v>4.4400000000000004</v>
      </c>
      <c r="M462" s="24"/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6"/>
        <v>5.1604650249443997</v>
      </c>
      <c r="T462" s="2">
        <f t="shared" si="17"/>
        <v>5.1604650249443997</v>
      </c>
    </row>
    <row r="463" spans="1:20" s="2" customFormat="1" ht="45" x14ac:dyDescent="0.25">
      <c r="A463" s="10" t="s">
        <v>591</v>
      </c>
      <c r="B463" s="11" t="s">
        <v>1475</v>
      </c>
      <c r="C463" s="182" t="s">
        <v>1476</v>
      </c>
      <c r="D463" s="182"/>
      <c r="E463" s="182"/>
      <c r="F463" s="10" t="s">
        <v>35</v>
      </c>
      <c r="G463" s="12">
        <v>40</v>
      </c>
      <c r="H463" s="12"/>
      <c r="I463" s="13">
        <v>18837.23</v>
      </c>
      <c r="J463" s="72"/>
      <c r="K463" s="131"/>
      <c r="L463" s="72">
        <v>18837.23</v>
      </c>
      <c r="M463" s="13"/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6"/>
        <v>21893.888869782299</v>
      </c>
      <c r="T463" s="2">
        <f t="shared" si="17"/>
        <v>21893.888869782299</v>
      </c>
    </row>
    <row r="464" spans="1:20" s="2" customFormat="1" ht="45" x14ac:dyDescent="0.25">
      <c r="A464" s="10" t="s">
        <v>594</v>
      </c>
      <c r="B464" s="11" t="s">
        <v>1475</v>
      </c>
      <c r="C464" s="182" t="s">
        <v>1477</v>
      </c>
      <c r="D464" s="182"/>
      <c r="E464" s="182"/>
      <c r="F464" s="10" t="s">
        <v>35</v>
      </c>
      <c r="G464" s="12">
        <v>5</v>
      </c>
      <c r="H464" s="12"/>
      <c r="I464" s="13">
        <v>2617.92</v>
      </c>
      <c r="J464" s="72"/>
      <c r="K464" s="131"/>
      <c r="L464" s="72">
        <v>2617.92</v>
      </c>
      <c r="M464" s="13"/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6"/>
        <v>3042.7217563293798</v>
      </c>
      <c r="T464" s="2">
        <f t="shared" si="17"/>
        <v>3042.7217563293798</v>
      </c>
    </row>
    <row r="465" spans="1:20" s="2" customFormat="1" ht="45" x14ac:dyDescent="0.25">
      <c r="A465" s="10" t="s">
        <v>597</v>
      </c>
      <c r="B465" s="11" t="s">
        <v>1368</v>
      </c>
      <c r="C465" s="182" t="s">
        <v>1369</v>
      </c>
      <c r="D465" s="182"/>
      <c r="E465" s="182"/>
      <c r="F465" s="10" t="s">
        <v>35</v>
      </c>
      <c r="G465" s="12">
        <v>50</v>
      </c>
      <c r="H465" s="12"/>
      <c r="I465" s="13">
        <v>29452.66</v>
      </c>
      <c r="J465" s="72"/>
      <c r="K465" s="131"/>
      <c r="L465" s="72">
        <v>29452.66</v>
      </c>
      <c r="M465" s="13"/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6"/>
        <v>34231.851761616897</v>
      </c>
      <c r="T465" s="2">
        <f t="shared" si="17"/>
        <v>34231.851761616897</v>
      </c>
    </row>
    <row r="466" spans="1:20" s="2" customFormat="1" ht="45" x14ac:dyDescent="0.25">
      <c r="A466" s="10" t="s">
        <v>599</v>
      </c>
      <c r="B466" s="11" t="s">
        <v>1475</v>
      </c>
      <c r="C466" s="182" t="s">
        <v>1478</v>
      </c>
      <c r="D466" s="182"/>
      <c r="E466" s="182"/>
      <c r="F466" s="10" t="s">
        <v>35</v>
      </c>
      <c r="G466" s="12">
        <v>90</v>
      </c>
      <c r="H466" s="12"/>
      <c r="I466" s="13">
        <v>70605.850000000006</v>
      </c>
      <c r="J466" s="72"/>
      <c r="K466" s="131"/>
      <c r="L466" s="72">
        <v>70605.850000000006</v>
      </c>
      <c r="M466" s="13"/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6"/>
        <v>82062.842225556393</v>
      </c>
      <c r="T466" s="2">
        <f t="shared" si="17"/>
        <v>82062.842225556393</v>
      </c>
    </row>
    <row r="467" spans="1:20" s="2" customFormat="1" ht="45" x14ac:dyDescent="0.25">
      <c r="A467" s="10" t="s">
        <v>602</v>
      </c>
      <c r="B467" s="11" t="s">
        <v>1368</v>
      </c>
      <c r="C467" s="182" t="s">
        <v>1371</v>
      </c>
      <c r="D467" s="182"/>
      <c r="E467" s="182"/>
      <c r="F467" s="10" t="s">
        <v>35</v>
      </c>
      <c r="G467" s="12">
        <v>50</v>
      </c>
      <c r="H467" s="12"/>
      <c r="I467" s="13">
        <v>37315.94</v>
      </c>
      <c r="J467" s="72"/>
      <c r="K467" s="131"/>
      <c r="L467" s="72">
        <v>37315.94</v>
      </c>
      <c r="M467" s="13"/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6"/>
        <v>43371.081811469303</v>
      </c>
      <c r="T467" s="2">
        <f t="shared" si="17"/>
        <v>43371.081811469303</v>
      </c>
    </row>
    <row r="468" spans="1:20" s="2" customFormat="1" ht="45" x14ac:dyDescent="0.25">
      <c r="A468" s="10" t="s">
        <v>608</v>
      </c>
      <c r="B468" s="11" t="s">
        <v>1475</v>
      </c>
      <c r="C468" s="182" t="s">
        <v>1479</v>
      </c>
      <c r="D468" s="182"/>
      <c r="E468" s="182"/>
      <c r="F468" s="10" t="s">
        <v>35</v>
      </c>
      <c r="G468" s="12">
        <v>80</v>
      </c>
      <c r="H468" s="12"/>
      <c r="I468" s="13">
        <v>67589.570000000007</v>
      </c>
      <c r="J468" s="72"/>
      <c r="K468" s="131"/>
      <c r="L468" s="72">
        <v>67589.570000000007</v>
      </c>
      <c r="M468" s="13"/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6"/>
        <v>78557.119827934905</v>
      </c>
      <c r="T468" s="2">
        <f t="shared" si="17"/>
        <v>78557.119827934905</v>
      </c>
    </row>
    <row r="469" spans="1:20" s="2" customFormat="1" ht="45" x14ac:dyDescent="0.25">
      <c r="A469" s="10" t="s">
        <v>616</v>
      </c>
      <c r="B469" s="11" t="s">
        <v>1372</v>
      </c>
      <c r="C469" s="182" t="s">
        <v>1373</v>
      </c>
      <c r="D469" s="182"/>
      <c r="E469" s="182"/>
      <c r="F469" s="10" t="s">
        <v>35</v>
      </c>
      <c r="G469" s="12">
        <v>5</v>
      </c>
      <c r="H469" s="12"/>
      <c r="I469" s="13">
        <v>19200.95</v>
      </c>
      <c r="J469" s="72"/>
      <c r="K469" s="131"/>
      <c r="L469" s="72">
        <v>19200.95</v>
      </c>
      <c r="M469" s="13"/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6"/>
        <v>22316.628585744598</v>
      </c>
      <c r="T469" s="2">
        <f t="shared" si="17"/>
        <v>22316.628585744598</v>
      </c>
    </row>
    <row r="470" spans="1:20" s="2" customFormat="1" ht="15" x14ac:dyDescent="0.25">
      <c r="A470" s="209" t="s">
        <v>1480</v>
      </c>
      <c r="B470" s="210"/>
      <c r="C470" s="210"/>
      <c r="D470" s="210"/>
      <c r="E470" s="210"/>
      <c r="F470" s="210"/>
      <c r="G470" s="210"/>
      <c r="H470" s="210"/>
      <c r="I470" s="210"/>
      <c r="J470" s="210"/>
      <c r="K470" s="210"/>
      <c r="L470" s="211"/>
      <c r="M470" s="122"/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6"/>
        <v>0</v>
      </c>
      <c r="T470" s="2">
        <f t="shared" si="17"/>
        <v>0</v>
      </c>
    </row>
    <row r="471" spans="1:20" s="2" customFormat="1" ht="15" x14ac:dyDescent="0.25">
      <c r="A471" s="206" t="s">
        <v>1481</v>
      </c>
      <c r="B471" s="207"/>
      <c r="C471" s="207"/>
      <c r="D471" s="207"/>
      <c r="E471" s="207"/>
      <c r="F471" s="207"/>
      <c r="G471" s="207"/>
      <c r="H471" s="207"/>
      <c r="I471" s="207"/>
      <c r="J471" s="207"/>
      <c r="K471" s="207"/>
      <c r="L471" s="208"/>
      <c r="M471" s="123"/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6"/>
        <v>0</v>
      </c>
      <c r="T471" s="2">
        <f t="shared" si="17"/>
        <v>0</v>
      </c>
    </row>
    <row r="472" spans="1:20" s="2" customFormat="1" ht="15" x14ac:dyDescent="0.25">
      <c r="A472" s="10" t="s">
        <v>619</v>
      </c>
      <c r="B472" s="11" t="s">
        <v>1482</v>
      </c>
      <c r="C472" s="182" t="s">
        <v>1483</v>
      </c>
      <c r="D472" s="182"/>
      <c r="E472" s="182"/>
      <c r="F472" s="10" t="s">
        <v>1484</v>
      </c>
      <c r="G472" s="12">
        <v>1</v>
      </c>
      <c r="H472" s="12"/>
      <c r="I472" s="13">
        <f>I473</f>
        <v>82911.31</v>
      </c>
      <c r="J472" s="72"/>
      <c r="K472" s="131"/>
      <c r="L472" s="72">
        <v>2533.48</v>
      </c>
      <c r="M472" s="13"/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6"/>
        <v>96365.071042189797</v>
      </c>
      <c r="T472" s="2">
        <f t="shared" si="17"/>
        <v>2944.5799395036302</v>
      </c>
    </row>
    <row r="473" spans="1:20" s="2" customFormat="1" ht="15" x14ac:dyDescent="0.25">
      <c r="A473" s="14"/>
      <c r="B473" s="15"/>
      <c r="C473" s="15"/>
      <c r="D473" s="15"/>
      <c r="E473" s="16" t="s">
        <v>18</v>
      </c>
      <c r="F473" s="16"/>
      <c r="G473" s="17"/>
      <c r="H473" s="17"/>
      <c r="I473" s="18">
        <v>82911.31</v>
      </c>
      <c r="J473" s="114"/>
      <c r="K473" s="138"/>
      <c r="L473" s="151"/>
      <c r="M473" s="19"/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6"/>
        <v>96365.071042189797</v>
      </c>
      <c r="T473" s="2">
        <f t="shared" si="17"/>
        <v>0</v>
      </c>
    </row>
    <row r="474" spans="1:20" s="2" customFormat="1" ht="22.5" x14ac:dyDescent="0.25">
      <c r="A474" s="20"/>
      <c r="B474" s="21" t="s">
        <v>1485</v>
      </c>
      <c r="C474" s="183" t="s">
        <v>1486</v>
      </c>
      <c r="D474" s="183"/>
      <c r="E474" s="183"/>
      <c r="F474" s="22" t="s">
        <v>71</v>
      </c>
      <c r="G474" s="17" t="s">
        <v>1487</v>
      </c>
      <c r="H474" s="17"/>
      <c r="I474" s="23">
        <v>8.26</v>
      </c>
      <c r="J474" s="109"/>
      <c r="K474" s="132"/>
      <c r="L474" s="147">
        <v>8.26</v>
      </c>
      <c r="M474" s="24"/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6"/>
        <v>9.6003245734325997</v>
      </c>
      <c r="T474" s="2">
        <f t="shared" si="17"/>
        <v>9.6003245734325997</v>
      </c>
    </row>
    <row r="475" spans="1:20" s="2" customFormat="1" ht="22.5" x14ac:dyDescent="0.25">
      <c r="A475" s="20"/>
      <c r="B475" s="21" t="s">
        <v>176</v>
      </c>
      <c r="C475" s="183" t="s">
        <v>177</v>
      </c>
      <c r="D475" s="183"/>
      <c r="E475" s="183"/>
      <c r="F475" s="22" t="s">
        <v>71</v>
      </c>
      <c r="G475" s="17" t="s">
        <v>1488</v>
      </c>
      <c r="H475" s="17"/>
      <c r="I475" s="23">
        <v>3.1</v>
      </c>
      <c r="J475" s="109"/>
      <c r="K475" s="132"/>
      <c r="L475" s="147">
        <v>3.1</v>
      </c>
      <c r="M475" s="24"/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6"/>
        <v>3.6030273822810002</v>
      </c>
      <c r="T475" s="2">
        <f t="shared" si="17"/>
        <v>3.6030273822810002</v>
      </c>
    </row>
    <row r="476" spans="1:20" s="2" customFormat="1" ht="22.5" x14ac:dyDescent="0.25">
      <c r="A476" s="20"/>
      <c r="B476" s="21" t="s">
        <v>179</v>
      </c>
      <c r="C476" s="183" t="s">
        <v>180</v>
      </c>
      <c r="D476" s="183"/>
      <c r="E476" s="183"/>
      <c r="F476" s="22" t="s">
        <v>71</v>
      </c>
      <c r="G476" s="17" t="s">
        <v>1489</v>
      </c>
      <c r="H476" s="17"/>
      <c r="I476" s="23">
        <v>4.5</v>
      </c>
      <c r="J476" s="109"/>
      <c r="K476" s="132"/>
      <c r="L476" s="147">
        <v>4.5</v>
      </c>
      <c r="M476" s="24"/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6"/>
        <v>5.2302010387950002</v>
      </c>
      <c r="T476" s="2">
        <f t="shared" si="17"/>
        <v>5.2302010387950002</v>
      </c>
    </row>
    <row r="477" spans="1:20" s="2" customFormat="1" ht="22.5" x14ac:dyDescent="0.25">
      <c r="A477" s="20"/>
      <c r="B477" s="21" t="s">
        <v>69</v>
      </c>
      <c r="C477" s="183" t="s">
        <v>70</v>
      </c>
      <c r="D477" s="183"/>
      <c r="E477" s="183"/>
      <c r="F477" s="22" t="s">
        <v>71</v>
      </c>
      <c r="G477" s="17" t="s">
        <v>1490</v>
      </c>
      <c r="H477" s="17"/>
      <c r="I477" s="23">
        <v>4.8</v>
      </c>
      <c r="J477" s="109"/>
      <c r="K477" s="132"/>
      <c r="L477" s="147">
        <v>4.8</v>
      </c>
      <c r="M477" s="24"/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6"/>
        <v>5.5788811080479999</v>
      </c>
      <c r="T477" s="2">
        <f t="shared" si="17"/>
        <v>5.5788811080479999</v>
      </c>
    </row>
    <row r="478" spans="1:20" s="2" customFormat="1" ht="22.5" x14ac:dyDescent="0.25">
      <c r="A478" s="20"/>
      <c r="B478" s="21" t="s">
        <v>182</v>
      </c>
      <c r="C478" s="183" t="s">
        <v>183</v>
      </c>
      <c r="D478" s="183"/>
      <c r="E478" s="183"/>
      <c r="F478" s="22" t="s">
        <v>21</v>
      </c>
      <c r="G478" s="17" t="s">
        <v>1491</v>
      </c>
      <c r="H478" s="17"/>
      <c r="I478" s="23">
        <v>5.0199999999999996</v>
      </c>
      <c r="J478" s="109"/>
      <c r="K478" s="132"/>
      <c r="L478" s="147">
        <v>5.0199999999999996</v>
      </c>
      <c r="M478" s="24"/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6"/>
        <v>5.8345798255002004</v>
      </c>
      <c r="T478" s="2">
        <f t="shared" si="17"/>
        <v>5.8345798255002004</v>
      </c>
    </row>
    <row r="479" spans="1:20" s="2" customFormat="1" ht="22.5" x14ac:dyDescent="0.25">
      <c r="A479" s="20"/>
      <c r="B479" s="21" t="s">
        <v>41</v>
      </c>
      <c r="C479" s="183" t="s">
        <v>42</v>
      </c>
      <c r="D479" s="183"/>
      <c r="E479" s="183"/>
      <c r="F479" s="22" t="s">
        <v>21</v>
      </c>
      <c r="G479" s="17" t="s">
        <v>1492</v>
      </c>
      <c r="H479" s="17"/>
      <c r="I479" s="23">
        <v>127.3</v>
      </c>
      <c r="J479" s="109"/>
      <c r="K479" s="132"/>
      <c r="L479" s="147">
        <v>127.3</v>
      </c>
      <c r="M479" s="24"/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6"/>
        <v>147.95657605302301</v>
      </c>
      <c r="T479" s="2">
        <f t="shared" si="17"/>
        <v>147.95657605302301</v>
      </c>
    </row>
    <row r="480" spans="1:20" s="2" customFormat="1" ht="22.5" x14ac:dyDescent="0.25">
      <c r="A480" s="20"/>
      <c r="B480" s="21" t="s">
        <v>778</v>
      </c>
      <c r="C480" s="183" t="s">
        <v>24</v>
      </c>
      <c r="D480" s="183"/>
      <c r="E480" s="183"/>
      <c r="F480" s="22" t="s">
        <v>71</v>
      </c>
      <c r="G480" s="17" t="s">
        <v>1493</v>
      </c>
      <c r="H480" s="17"/>
      <c r="I480" s="23">
        <v>65.64</v>
      </c>
      <c r="J480" s="109"/>
      <c r="K480" s="132"/>
      <c r="L480" s="147">
        <v>65.64</v>
      </c>
      <c r="M480" s="24"/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6"/>
        <v>76.291199152556402</v>
      </c>
      <c r="T480" s="2">
        <f t="shared" si="17"/>
        <v>76.291199152556402</v>
      </c>
    </row>
    <row r="481" spans="1:20" s="2" customFormat="1" ht="22.5" x14ac:dyDescent="0.25">
      <c r="A481" s="20"/>
      <c r="B481" s="21" t="s">
        <v>884</v>
      </c>
      <c r="C481" s="183" t="s">
        <v>885</v>
      </c>
      <c r="D481" s="183"/>
      <c r="E481" s="183"/>
      <c r="F481" s="22" t="s">
        <v>71</v>
      </c>
      <c r="G481" s="17" t="s">
        <v>1494</v>
      </c>
      <c r="H481" s="17"/>
      <c r="I481" s="23">
        <v>8.61</v>
      </c>
      <c r="J481" s="109"/>
      <c r="K481" s="132"/>
      <c r="L481" s="147">
        <v>8.61</v>
      </c>
      <c r="M481" s="24"/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6"/>
        <v>10.0071179875611</v>
      </c>
      <c r="T481" s="2">
        <f t="shared" si="17"/>
        <v>10.0071179875611</v>
      </c>
    </row>
    <row r="482" spans="1:20" s="2" customFormat="1" ht="22.5" x14ac:dyDescent="0.25">
      <c r="A482" s="20"/>
      <c r="B482" s="21" t="s">
        <v>1495</v>
      </c>
      <c r="C482" s="183" t="s">
        <v>1496</v>
      </c>
      <c r="D482" s="183"/>
      <c r="E482" s="183"/>
      <c r="F482" s="22" t="s">
        <v>71</v>
      </c>
      <c r="G482" s="17" t="s">
        <v>1497</v>
      </c>
      <c r="H482" s="17"/>
      <c r="I482" s="23">
        <v>1.64</v>
      </c>
      <c r="J482" s="109"/>
      <c r="K482" s="132"/>
      <c r="L482" s="147">
        <v>1.64</v>
      </c>
      <c r="M482" s="24"/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6"/>
        <v>1.9061177119163999</v>
      </c>
      <c r="T482" s="2">
        <f t="shared" si="17"/>
        <v>1.9061177119163999</v>
      </c>
    </row>
    <row r="483" spans="1:20" s="2" customFormat="1" ht="22.5" x14ac:dyDescent="0.25">
      <c r="A483" s="25" t="s">
        <v>76</v>
      </c>
      <c r="B483" s="26" t="s">
        <v>1498</v>
      </c>
      <c r="C483" s="186" t="s">
        <v>1499</v>
      </c>
      <c r="D483" s="186"/>
      <c r="E483" s="186"/>
      <c r="F483" s="27" t="s">
        <v>880</v>
      </c>
      <c r="G483" s="28" t="s">
        <v>944</v>
      </c>
      <c r="H483" s="28"/>
      <c r="I483" s="29">
        <v>0</v>
      </c>
      <c r="J483" s="110"/>
      <c r="K483" s="133"/>
      <c r="L483" s="148">
        <v>0</v>
      </c>
      <c r="M483" s="30"/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6"/>
        <v>0</v>
      </c>
      <c r="T483" s="2">
        <f t="shared" si="17"/>
        <v>0</v>
      </c>
    </row>
    <row r="484" spans="1:20" s="2" customFormat="1" ht="22.5" x14ac:dyDescent="0.25">
      <c r="A484" s="20"/>
      <c r="B484" s="21" t="s">
        <v>1500</v>
      </c>
      <c r="C484" s="183" t="s">
        <v>1501</v>
      </c>
      <c r="D484" s="183"/>
      <c r="E484" s="183"/>
      <c r="F484" s="22" t="s">
        <v>79</v>
      </c>
      <c r="G484" s="17" t="s">
        <v>1502</v>
      </c>
      <c r="H484" s="17"/>
      <c r="I484" s="23">
        <v>59.34</v>
      </c>
      <c r="J484" s="109"/>
      <c r="K484" s="132"/>
      <c r="L484" s="147">
        <v>59.34</v>
      </c>
      <c r="M484" s="24"/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6"/>
        <v>68.968917698243402</v>
      </c>
      <c r="T484" s="2">
        <f t="shared" si="17"/>
        <v>68.968917698243402</v>
      </c>
    </row>
    <row r="485" spans="1:20" s="2" customFormat="1" ht="22.5" x14ac:dyDescent="0.25">
      <c r="A485" s="20"/>
      <c r="B485" s="21" t="s">
        <v>800</v>
      </c>
      <c r="C485" s="183" t="s">
        <v>801</v>
      </c>
      <c r="D485" s="183"/>
      <c r="E485" s="183"/>
      <c r="F485" s="22" t="s">
        <v>282</v>
      </c>
      <c r="G485" s="17" t="s">
        <v>1503</v>
      </c>
      <c r="H485" s="17"/>
      <c r="I485" s="23">
        <v>4.34</v>
      </c>
      <c r="J485" s="109"/>
      <c r="K485" s="132"/>
      <c r="L485" s="147">
        <v>4.34</v>
      </c>
      <c r="M485" s="24"/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6"/>
        <v>5.0442383351934001</v>
      </c>
      <c r="T485" s="2">
        <f t="shared" si="17"/>
        <v>5.0442383351934001</v>
      </c>
    </row>
    <row r="486" spans="1:20" s="2" customFormat="1" ht="22.5" x14ac:dyDescent="0.25">
      <c r="A486" s="10" t="s">
        <v>1504</v>
      </c>
      <c r="B486" s="11" t="s">
        <v>1505</v>
      </c>
      <c r="C486" s="182" t="s">
        <v>1506</v>
      </c>
      <c r="D486" s="182"/>
      <c r="E486" s="182"/>
      <c r="F486" s="10" t="s">
        <v>880</v>
      </c>
      <c r="G486" s="12">
        <v>1</v>
      </c>
      <c r="H486" s="12"/>
      <c r="I486" s="13">
        <v>1853041</v>
      </c>
      <c r="J486" s="72"/>
      <c r="K486" s="131"/>
      <c r="L486" s="72"/>
      <c r="M486" s="13"/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6"/>
        <v>2153728.2140288302</v>
      </c>
      <c r="T486" s="2">
        <f t="shared" si="17"/>
        <v>0</v>
      </c>
    </row>
    <row r="487" spans="1:20" s="2" customFormat="1" ht="15" x14ac:dyDescent="0.25">
      <c r="A487" s="10" t="s">
        <v>625</v>
      </c>
      <c r="B487" s="11" t="s">
        <v>1507</v>
      </c>
      <c r="C487" s="182" t="s">
        <v>1508</v>
      </c>
      <c r="D487" s="182"/>
      <c r="E487" s="182"/>
      <c r="F487" s="10" t="s">
        <v>1509</v>
      </c>
      <c r="G487" s="12">
        <v>3</v>
      </c>
      <c r="H487" s="12"/>
      <c r="I487" s="13">
        <f>I488</f>
        <v>58872.51</v>
      </c>
      <c r="J487" s="72"/>
      <c r="K487" s="131"/>
      <c r="L487" s="72">
        <v>934.5</v>
      </c>
      <c r="M487" s="13"/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6"/>
        <v>68425.569546326398</v>
      </c>
      <c r="T487" s="2">
        <f t="shared" si="17"/>
        <v>1086.13841572309</v>
      </c>
    </row>
    <row r="488" spans="1:20" s="2" customFormat="1" ht="15" x14ac:dyDescent="0.25">
      <c r="A488" s="14"/>
      <c r="B488" s="15"/>
      <c r="C488" s="15"/>
      <c r="D488" s="15"/>
      <c r="E488" s="16" t="s">
        <v>18</v>
      </c>
      <c r="F488" s="16"/>
      <c r="G488" s="17"/>
      <c r="H488" s="17"/>
      <c r="I488" s="18">
        <v>58872.51</v>
      </c>
      <c r="J488" s="114"/>
      <c r="K488" s="138"/>
      <c r="L488" s="151"/>
      <c r="M488" s="19"/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6"/>
        <v>68425.569546326398</v>
      </c>
      <c r="T488" s="2">
        <f t="shared" si="17"/>
        <v>0</v>
      </c>
    </row>
    <row r="489" spans="1:20" s="2" customFormat="1" ht="22.5" x14ac:dyDescent="0.25">
      <c r="A489" s="20"/>
      <c r="B489" s="21" t="s">
        <v>41</v>
      </c>
      <c r="C489" s="183" t="s">
        <v>42</v>
      </c>
      <c r="D489" s="183"/>
      <c r="E489" s="183"/>
      <c r="F489" s="22" t="s">
        <v>21</v>
      </c>
      <c r="G489" s="17" t="s">
        <v>1510</v>
      </c>
      <c r="H489" s="17"/>
      <c r="I489" s="23">
        <v>15.44</v>
      </c>
      <c r="J489" s="109"/>
      <c r="K489" s="132"/>
      <c r="L489" s="147">
        <v>15.44</v>
      </c>
      <c r="M489" s="24"/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6"/>
        <v>17.9454008975544</v>
      </c>
      <c r="T489" s="2">
        <f t="shared" si="17"/>
        <v>17.9454008975544</v>
      </c>
    </row>
    <row r="490" spans="1:20" s="2" customFormat="1" ht="22.5" x14ac:dyDescent="0.25">
      <c r="A490" s="20"/>
      <c r="B490" s="21" t="s">
        <v>778</v>
      </c>
      <c r="C490" s="183" t="s">
        <v>24</v>
      </c>
      <c r="D490" s="183"/>
      <c r="E490" s="183"/>
      <c r="F490" s="22" t="s">
        <v>71</v>
      </c>
      <c r="G490" s="17" t="s">
        <v>1511</v>
      </c>
      <c r="H490" s="17"/>
      <c r="I490" s="23">
        <v>45.01</v>
      </c>
      <c r="J490" s="109"/>
      <c r="K490" s="132"/>
      <c r="L490" s="147">
        <v>45.01</v>
      </c>
      <c r="M490" s="24"/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6"/>
        <v>52.313633056925099</v>
      </c>
      <c r="T490" s="2">
        <f t="shared" si="17"/>
        <v>52.313633056925099</v>
      </c>
    </row>
    <row r="491" spans="1:20" s="2" customFormat="1" ht="22.5" x14ac:dyDescent="0.25">
      <c r="A491" s="20"/>
      <c r="B491" s="21" t="s">
        <v>884</v>
      </c>
      <c r="C491" s="183" t="s">
        <v>885</v>
      </c>
      <c r="D491" s="183"/>
      <c r="E491" s="183"/>
      <c r="F491" s="22" t="s">
        <v>71</v>
      </c>
      <c r="G491" s="17" t="s">
        <v>1512</v>
      </c>
      <c r="H491" s="17"/>
      <c r="I491" s="23">
        <v>34.450000000000003</v>
      </c>
      <c r="J491" s="109"/>
      <c r="K491" s="132"/>
      <c r="L491" s="147">
        <v>34.450000000000003</v>
      </c>
      <c r="M491" s="24"/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6"/>
        <v>40.040094619219502</v>
      </c>
      <c r="T491" s="2">
        <f t="shared" si="17"/>
        <v>40.040094619219502</v>
      </c>
    </row>
    <row r="492" spans="1:20" s="2" customFormat="1" ht="22.5" x14ac:dyDescent="0.25">
      <c r="A492" s="25" t="s">
        <v>344</v>
      </c>
      <c r="B492" s="26" t="s">
        <v>366</v>
      </c>
      <c r="C492" s="186" t="s">
        <v>367</v>
      </c>
      <c r="D492" s="186"/>
      <c r="E492" s="186"/>
      <c r="F492" s="27" t="s">
        <v>21</v>
      </c>
      <c r="G492" s="28" t="s">
        <v>347</v>
      </c>
      <c r="H492" s="28"/>
      <c r="I492" s="29">
        <v>0</v>
      </c>
      <c r="J492" s="110"/>
      <c r="K492" s="133"/>
      <c r="L492" s="148">
        <v>0</v>
      </c>
      <c r="M492" s="30"/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:20" s="2" customFormat="1" ht="22.5" x14ac:dyDescent="0.25">
      <c r="A493" s="25" t="s">
        <v>76</v>
      </c>
      <c r="B493" s="26" t="s">
        <v>1513</v>
      </c>
      <c r="C493" s="186" t="s">
        <v>1514</v>
      </c>
      <c r="D493" s="186"/>
      <c r="E493" s="186"/>
      <c r="F493" s="27" t="s">
        <v>79</v>
      </c>
      <c r="G493" s="28" t="s">
        <v>80</v>
      </c>
      <c r="H493" s="28"/>
      <c r="I493" s="29">
        <v>0</v>
      </c>
      <c r="J493" s="110"/>
      <c r="K493" s="133"/>
      <c r="L493" s="148">
        <v>0</v>
      </c>
      <c r="M493" s="30"/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:20" s="2" customFormat="1" ht="22.5" x14ac:dyDescent="0.25">
      <c r="A494" s="20"/>
      <c r="B494" s="21" t="s">
        <v>800</v>
      </c>
      <c r="C494" s="183" t="s">
        <v>801</v>
      </c>
      <c r="D494" s="183"/>
      <c r="E494" s="183"/>
      <c r="F494" s="22" t="s">
        <v>282</v>
      </c>
      <c r="G494" s="17" t="s">
        <v>1515</v>
      </c>
      <c r="H494" s="17"/>
      <c r="I494" s="23">
        <v>13.01</v>
      </c>
      <c r="J494" s="109"/>
      <c r="K494" s="132"/>
      <c r="L494" s="147">
        <v>13.01</v>
      </c>
      <c r="M494" s="24"/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15.1210923366051</v>
      </c>
      <c r="T494" s="2">
        <f t="shared" si="17"/>
        <v>15.1210923366051</v>
      </c>
    </row>
    <row r="495" spans="1:20" s="2" customFormat="1" ht="15" x14ac:dyDescent="0.25">
      <c r="A495" s="10" t="s">
        <v>628</v>
      </c>
      <c r="B495" s="11" t="s">
        <v>890</v>
      </c>
      <c r="C495" s="182" t="s">
        <v>1516</v>
      </c>
      <c r="D495" s="182"/>
      <c r="E495" s="182"/>
      <c r="F495" s="10" t="s">
        <v>892</v>
      </c>
      <c r="G495" s="31">
        <v>0.45</v>
      </c>
      <c r="H495" s="31"/>
      <c r="I495" s="13">
        <f>I496</f>
        <v>4238.05</v>
      </c>
      <c r="J495" s="72"/>
      <c r="K495" s="131"/>
      <c r="L495" s="72">
        <v>26.77</v>
      </c>
      <c r="M495" s="13"/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4925.7452249922499</v>
      </c>
      <c r="T495" s="2">
        <f t="shared" si="17"/>
        <v>31.1138848463427</v>
      </c>
    </row>
    <row r="496" spans="1:20" s="2" customFormat="1" ht="15" x14ac:dyDescent="0.25">
      <c r="A496" s="14"/>
      <c r="B496" s="15"/>
      <c r="C496" s="15"/>
      <c r="D496" s="15"/>
      <c r="E496" s="16" t="s">
        <v>18</v>
      </c>
      <c r="F496" s="16"/>
      <c r="G496" s="17"/>
      <c r="H496" s="17"/>
      <c r="I496" s="18">
        <v>4238.05</v>
      </c>
      <c r="J496" s="114"/>
      <c r="K496" s="138"/>
      <c r="L496" s="151"/>
      <c r="M496" s="19"/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4925.7452249922499</v>
      </c>
      <c r="T496" s="2">
        <f t="shared" si="17"/>
        <v>0</v>
      </c>
    </row>
    <row r="497" spans="1:20" s="2" customFormat="1" ht="22.5" x14ac:dyDescent="0.25">
      <c r="A497" s="20"/>
      <c r="B497" s="21" t="s">
        <v>41</v>
      </c>
      <c r="C497" s="183" t="s">
        <v>42</v>
      </c>
      <c r="D497" s="183"/>
      <c r="E497" s="183"/>
      <c r="F497" s="22" t="s">
        <v>21</v>
      </c>
      <c r="G497" s="17" t="s">
        <v>1517</v>
      </c>
      <c r="H497" s="17"/>
      <c r="I497" s="23">
        <v>1.68</v>
      </c>
      <c r="J497" s="109"/>
      <c r="K497" s="132"/>
      <c r="L497" s="147">
        <v>1.68</v>
      </c>
      <c r="M497" s="24"/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1.9526083878167999</v>
      </c>
      <c r="T497" s="2">
        <f t="shared" si="17"/>
        <v>1.9526083878167999</v>
      </c>
    </row>
    <row r="498" spans="1:20" s="2" customFormat="1" ht="22.5" x14ac:dyDescent="0.25">
      <c r="A498" s="20"/>
      <c r="B498" s="21" t="s">
        <v>778</v>
      </c>
      <c r="C498" s="183" t="s">
        <v>24</v>
      </c>
      <c r="D498" s="183"/>
      <c r="E498" s="183"/>
      <c r="F498" s="22" t="s">
        <v>71</v>
      </c>
      <c r="G498" s="17" t="s">
        <v>1518</v>
      </c>
      <c r="H498" s="17"/>
      <c r="I498" s="23">
        <v>1.41</v>
      </c>
      <c r="J498" s="109"/>
      <c r="K498" s="132"/>
      <c r="L498" s="147">
        <v>1.41</v>
      </c>
      <c r="M498" s="24"/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1.6387963254891</v>
      </c>
      <c r="T498" s="2">
        <f t="shared" si="17"/>
        <v>1.6387963254891</v>
      </c>
    </row>
    <row r="499" spans="1:20" s="2" customFormat="1" ht="22.5" x14ac:dyDescent="0.25">
      <c r="A499" s="25" t="s">
        <v>76</v>
      </c>
      <c r="B499" s="26" t="s">
        <v>895</v>
      </c>
      <c r="C499" s="186" t="s">
        <v>896</v>
      </c>
      <c r="D499" s="186"/>
      <c r="E499" s="186"/>
      <c r="F499" s="27" t="s">
        <v>817</v>
      </c>
      <c r="G499" s="28" t="s">
        <v>1519</v>
      </c>
      <c r="H499" s="28"/>
      <c r="I499" s="29">
        <v>0</v>
      </c>
      <c r="J499" s="110"/>
      <c r="K499" s="133"/>
      <c r="L499" s="148">
        <v>0</v>
      </c>
      <c r="M499" s="30"/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ref="S499:S547" si="18">I499*N499*O499*P499*Q499*R499</f>
        <v>0</v>
      </c>
      <c r="T499" s="2">
        <f t="shared" ref="T499:T547" si="19">L499*N499*O499*P499*Q499*R499</f>
        <v>0</v>
      </c>
    </row>
    <row r="500" spans="1:20" s="2" customFormat="1" ht="33.75" x14ac:dyDescent="0.25">
      <c r="A500" s="10" t="s">
        <v>634</v>
      </c>
      <c r="B500" s="11" t="s">
        <v>1520</v>
      </c>
      <c r="C500" s="182" t="s">
        <v>1521</v>
      </c>
      <c r="D500" s="182"/>
      <c r="E500" s="182"/>
      <c r="F500" s="10" t="s">
        <v>1522</v>
      </c>
      <c r="G500" s="12">
        <v>1</v>
      </c>
      <c r="H500" s="12"/>
      <c r="I500" s="13">
        <f>I501</f>
        <v>16343.72</v>
      </c>
      <c r="J500" s="72"/>
      <c r="K500" s="131"/>
      <c r="L500" s="72">
        <v>993.91</v>
      </c>
      <c r="M500" s="13"/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8"/>
        <v>18995.7647381721</v>
      </c>
      <c r="T500" s="2">
        <f t="shared" si="19"/>
        <v>1155.1886921041601</v>
      </c>
    </row>
    <row r="501" spans="1:20" s="2" customFormat="1" ht="15" x14ac:dyDescent="0.25">
      <c r="A501" s="14"/>
      <c r="B501" s="15"/>
      <c r="C501" s="15"/>
      <c r="D501" s="15"/>
      <c r="E501" s="16" t="s">
        <v>18</v>
      </c>
      <c r="F501" s="16"/>
      <c r="G501" s="17"/>
      <c r="H501" s="17"/>
      <c r="I501" s="18">
        <v>16343.72</v>
      </c>
      <c r="J501" s="114"/>
      <c r="K501" s="138"/>
      <c r="L501" s="151"/>
      <c r="M501" s="19"/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8"/>
        <v>18995.7647381721</v>
      </c>
      <c r="T501" s="2">
        <f t="shared" si="19"/>
        <v>0</v>
      </c>
    </row>
    <row r="502" spans="1:20" s="2" customFormat="1" ht="22.5" x14ac:dyDescent="0.25">
      <c r="A502" s="20"/>
      <c r="B502" s="21" t="s">
        <v>69</v>
      </c>
      <c r="C502" s="183" t="s">
        <v>70</v>
      </c>
      <c r="D502" s="183"/>
      <c r="E502" s="183"/>
      <c r="F502" s="22" t="s">
        <v>71</v>
      </c>
      <c r="G502" s="17" t="s">
        <v>1523</v>
      </c>
      <c r="H502" s="17"/>
      <c r="I502" s="23">
        <v>1.69</v>
      </c>
      <c r="J502" s="109"/>
      <c r="K502" s="132"/>
      <c r="L502" s="147">
        <v>1.69</v>
      </c>
      <c r="M502" s="24"/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8"/>
        <v>1.9642310567918999</v>
      </c>
      <c r="T502" s="2">
        <f t="shared" si="19"/>
        <v>1.9642310567918999</v>
      </c>
    </row>
    <row r="503" spans="1:20" s="2" customFormat="1" ht="22.5" x14ac:dyDescent="0.25">
      <c r="A503" s="20"/>
      <c r="B503" s="21" t="s">
        <v>778</v>
      </c>
      <c r="C503" s="183" t="s">
        <v>24</v>
      </c>
      <c r="D503" s="183"/>
      <c r="E503" s="183"/>
      <c r="F503" s="22" t="s">
        <v>71</v>
      </c>
      <c r="G503" s="17" t="s">
        <v>1524</v>
      </c>
      <c r="H503" s="17"/>
      <c r="I503" s="23">
        <v>10.16</v>
      </c>
      <c r="J503" s="109"/>
      <c r="K503" s="132"/>
      <c r="L503" s="147">
        <v>10.16</v>
      </c>
      <c r="M503" s="24"/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8"/>
        <v>11.8086316787016</v>
      </c>
      <c r="T503" s="2">
        <f t="shared" si="19"/>
        <v>11.8086316787016</v>
      </c>
    </row>
    <row r="504" spans="1:20" s="2" customFormat="1" ht="22.5" x14ac:dyDescent="0.25">
      <c r="A504" s="20"/>
      <c r="B504" s="21" t="s">
        <v>884</v>
      </c>
      <c r="C504" s="183" t="s">
        <v>885</v>
      </c>
      <c r="D504" s="183"/>
      <c r="E504" s="183"/>
      <c r="F504" s="22" t="s">
        <v>71</v>
      </c>
      <c r="G504" s="17" t="s">
        <v>1525</v>
      </c>
      <c r="H504" s="17"/>
      <c r="I504" s="23">
        <v>27.63</v>
      </c>
      <c r="J504" s="109"/>
      <c r="K504" s="132"/>
      <c r="L504" s="147">
        <v>27.63</v>
      </c>
      <c r="M504" s="24"/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8"/>
        <v>32.113434378201298</v>
      </c>
      <c r="T504" s="2">
        <f t="shared" si="19"/>
        <v>32.113434378201298</v>
      </c>
    </row>
    <row r="505" spans="1:20" s="2" customFormat="1" ht="22.5" x14ac:dyDescent="0.25">
      <c r="A505" s="25" t="s">
        <v>76</v>
      </c>
      <c r="B505" s="26" t="s">
        <v>1526</v>
      </c>
      <c r="C505" s="186" t="s">
        <v>1527</v>
      </c>
      <c r="D505" s="186"/>
      <c r="E505" s="186"/>
      <c r="F505" s="27" t="s">
        <v>79</v>
      </c>
      <c r="G505" s="28" t="s">
        <v>944</v>
      </c>
      <c r="H505" s="28"/>
      <c r="I505" s="29">
        <v>0</v>
      </c>
      <c r="J505" s="110"/>
      <c r="K505" s="133"/>
      <c r="L505" s="148">
        <v>0</v>
      </c>
      <c r="M505" s="30"/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8"/>
        <v>0</v>
      </c>
      <c r="T505" s="2">
        <f t="shared" si="19"/>
        <v>0</v>
      </c>
    </row>
    <row r="506" spans="1:20" s="2" customFormat="1" ht="22.5" x14ac:dyDescent="0.25">
      <c r="A506" s="25" t="s">
        <v>344</v>
      </c>
      <c r="B506" s="26" t="s">
        <v>366</v>
      </c>
      <c r="C506" s="186" t="s">
        <v>367</v>
      </c>
      <c r="D506" s="186"/>
      <c r="E506" s="186"/>
      <c r="F506" s="27" t="s">
        <v>21</v>
      </c>
      <c r="G506" s="28" t="s">
        <v>347</v>
      </c>
      <c r="H506" s="28"/>
      <c r="I506" s="29">
        <v>0</v>
      </c>
      <c r="J506" s="110"/>
      <c r="K506" s="133"/>
      <c r="L506" s="148">
        <v>0</v>
      </c>
      <c r="M506" s="30"/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8"/>
        <v>0</v>
      </c>
      <c r="T506" s="2">
        <f t="shared" si="19"/>
        <v>0</v>
      </c>
    </row>
    <row r="507" spans="1:20" s="2" customFormat="1" ht="22.5" x14ac:dyDescent="0.25">
      <c r="A507" s="20"/>
      <c r="B507" s="21" t="s">
        <v>800</v>
      </c>
      <c r="C507" s="183" t="s">
        <v>801</v>
      </c>
      <c r="D507" s="183"/>
      <c r="E507" s="183"/>
      <c r="F507" s="22" t="s">
        <v>282</v>
      </c>
      <c r="G507" s="17" t="s">
        <v>1528</v>
      </c>
      <c r="H507" s="17"/>
      <c r="I507" s="23">
        <v>3.71</v>
      </c>
      <c r="J507" s="109"/>
      <c r="K507" s="132"/>
      <c r="L507" s="147">
        <v>3.71</v>
      </c>
      <c r="M507" s="24"/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8"/>
        <v>4.3120101897621002</v>
      </c>
      <c r="T507" s="2">
        <f t="shared" si="19"/>
        <v>4.3120101897621002</v>
      </c>
    </row>
    <row r="508" spans="1:20" s="2" customFormat="1" ht="22.5" x14ac:dyDescent="0.25">
      <c r="A508" s="20"/>
      <c r="B508" s="21" t="s">
        <v>284</v>
      </c>
      <c r="C508" s="183" t="s">
        <v>285</v>
      </c>
      <c r="D508" s="183"/>
      <c r="E508" s="183"/>
      <c r="F508" s="22" t="s">
        <v>79</v>
      </c>
      <c r="G508" s="17" t="s">
        <v>1529</v>
      </c>
      <c r="H508" s="17"/>
      <c r="I508" s="23">
        <v>65.319999999999993</v>
      </c>
      <c r="J508" s="109"/>
      <c r="K508" s="132"/>
      <c r="L508" s="147">
        <v>65.319999999999993</v>
      </c>
      <c r="M508" s="24"/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8"/>
        <v>75.919273745353195</v>
      </c>
      <c r="T508" s="2">
        <f t="shared" si="19"/>
        <v>75.919273745353195</v>
      </c>
    </row>
    <row r="509" spans="1:20" s="2" customFormat="1" ht="22.5" x14ac:dyDescent="0.25">
      <c r="A509" s="20"/>
      <c r="B509" s="21" t="s">
        <v>1097</v>
      </c>
      <c r="C509" s="183" t="s">
        <v>1098</v>
      </c>
      <c r="D509" s="183"/>
      <c r="E509" s="183"/>
      <c r="F509" s="22" t="s">
        <v>135</v>
      </c>
      <c r="G509" s="17" t="s">
        <v>159</v>
      </c>
      <c r="H509" s="17"/>
      <c r="I509" s="23">
        <v>6.26</v>
      </c>
      <c r="J509" s="109"/>
      <c r="K509" s="132"/>
      <c r="L509" s="147">
        <v>6.26</v>
      </c>
      <c r="M509" s="24"/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8"/>
        <v>7.2757907784125999</v>
      </c>
      <c r="T509" s="2">
        <f t="shared" si="19"/>
        <v>7.2757907784125999</v>
      </c>
    </row>
    <row r="510" spans="1:20" s="2" customFormat="1" ht="22.5" x14ac:dyDescent="0.25">
      <c r="A510" s="10" t="s">
        <v>643</v>
      </c>
      <c r="B510" s="11" t="s">
        <v>881</v>
      </c>
      <c r="C510" s="182" t="s">
        <v>1530</v>
      </c>
      <c r="D510" s="182"/>
      <c r="E510" s="182"/>
      <c r="F510" s="10" t="s">
        <v>883</v>
      </c>
      <c r="G510" s="12">
        <v>2</v>
      </c>
      <c r="H510" s="12"/>
      <c r="I510" s="13">
        <f>I511</f>
        <v>21177.599999999999</v>
      </c>
      <c r="J510" s="72"/>
      <c r="K510" s="131"/>
      <c r="L510" s="72">
        <v>217.54</v>
      </c>
      <c r="M510" s="13"/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8"/>
        <v>24614.0234487077</v>
      </c>
      <c r="T510" s="2">
        <f t="shared" si="19"/>
        <v>252.839540884325</v>
      </c>
    </row>
    <row r="511" spans="1:20" s="2" customFormat="1" ht="15" x14ac:dyDescent="0.25">
      <c r="A511" s="14"/>
      <c r="B511" s="15"/>
      <c r="C511" s="15"/>
      <c r="D511" s="15"/>
      <c r="E511" s="16" t="s">
        <v>18</v>
      </c>
      <c r="F511" s="16"/>
      <c r="G511" s="17"/>
      <c r="H511" s="17"/>
      <c r="I511" s="18">
        <v>21177.599999999999</v>
      </c>
      <c r="J511" s="114"/>
      <c r="K511" s="138"/>
      <c r="L511" s="151"/>
      <c r="M511" s="19"/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8"/>
        <v>24614.0234487077</v>
      </c>
      <c r="T511" s="2">
        <f t="shared" si="19"/>
        <v>0</v>
      </c>
    </row>
    <row r="512" spans="1:20" s="2" customFormat="1" ht="22.5" x14ac:dyDescent="0.25">
      <c r="A512" s="20"/>
      <c r="B512" s="21" t="s">
        <v>884</v>
      </c>
      <c r="C512" s="183" t="s">
        <v>885</v>
      </c>
      <c r="D512" s="183"/>
      <c r="E512" s="183"/>
      <c r="F512" s="22" t="s">
        <v>71</v>
      </c>
      <c r="G512" s="17" t="s">
        <v>1531</v>
      </c>
      <c r="H512" s="17"/>
      <c r="I512" s="23">
        <v>25.12</v>
      </c>
      <c r="J512" s="109"/>
      <c r="K512" s="132"/>
      <c r="L512" s="147">
        <v>25.12</v>
      </c>
      <c r="M512" s="24"/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8"/>
        <v>29.196144465451201</v>
      </c>
      <c r="T512" s="2">
        <f t="shared" si="19"/>
        <v>29.196144465451201</v>
      </c>
    </row>
    <row r="513" spans="1:20" s="2" customFormat="1" ht="22.5" x14ac:dyDescent="0.25">
      <c r="A513" s="25" t="s">
        <v>76</v>
      </c>
      <c r="B513" s="26" t="s">
        <v>887</v>
      </c>
      <c r="C513" s="186" t="s">
        <v>888</v>
      </c>
      <c r="D513" s="186"/>
      <c r="E513" s="186"/>
      <c r="F513" s="27" t="s">
        <v>79</v>
      </c>
      <c r="G513" s="28" t="s">
        <v>91</v>
      </c>
      <c r="H513" s="28"/>
      <c r="I513" s="29">
        <v>0</v>
      </c>
      <c r="J513" s="110"/>
      <c r="K513" s="133"/>
      <c r="L513" s="148">
        <v>0</v>
      </c>
      <c r="M513" s="30"/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8"/>
        <v>0</v>
      </c>
      <c r="T513" s="2">
        <f t="shared" si="19"/>
        <v>0</v>
      </c>
    </row>
    <row r="514" spans="1:20" s="2" customFormat="1" ht="15" x14ac:dyDescent="0.25">
      <c r="A514" s="206" t="s">
        <v>1532</v>
      </c>
      <c r="B514" s="207"/>
      <c r="C514" s="207"/>
      <c r="D514" s="207"/>
      <c r="E514" s="207"/>
      <c r="F514" s="207"/>
      <c r="G514" s="207"/>
      <c r="H514" s="207"/>
      <c r="I514" s="207"/>
      <c r="J514" s="207"/>
      <c r="K514" s="207"/>
      <c r="L514" s="208"/>
      <c r="M514" s="123"/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8"/>
        <v>0</v>
      </c>
      <c r="T514" s="2">
        <f t="shared" si="19"/>
        <v>0</v>
      </c>
    </row>
    <row r="515" spans="1:20" s="2" customFormat="1" ht="15" x14ac:dyDescent="0.25">
      <c r="A515" s="10" t="s">
        <v>646</v>
      </c>
      <c r="B515" s="11" t="s">
        <v>15</v>
      </c>
      <c r="C515" s="182" t="s">
        <v>1533</v>
      </c>
      <c r="D515" s="182"/>
      <c r="E515" s="182"/>
      <c r="F515" s="10" t="s">
        <v>17</v>
      </c>
      <c r="G515" s="12">
        <v>1</v>
      </c>
      <c r="H515" s="12"/>
      <c r="I515" s="13">
        <f>I516</f>
        <v>4646.7</v>
      </c>
      <c r="J515" s="72"/>
      <c r="K515" s="131"/>
      <c r="L515" s="72">
        <v>35.42</v>
      </c>
      <c r="M515" s="13"/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8"/>
        <v>5400.7055926597104</v>
      </c>
      <c r="T515" s="2">
        <f t="shared" si="19"/>
        <v>41.167493509804203</v>
      </c>
    </row>
    <row r="516" spans="1:20" s="2" customFormat="1" ht="15" x14ac:dyDescent="0.25">
      <c r="A516" s="14"/>
      <c r="B516" s="15"/>
      <c r="C516" s="15"/>
      <c r="D516" s="15"/>
      <c r="E516" s="16" t="s">
        <v>18</v>
      </c>
      <c r="F516" s="16"/>
      <c r="G516" s="17"/>
      <c r="H516" s="17"/>
      <c r="I516" s="18">
        <v>4646.7</v>
      </c>
      <c r="J516" s="114"/>
      <c r="K516" s="138"/>
      <c r="L516" s="151"/>
      <c r="M516" s="19"/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8"/>
        <v>5400.7055926597104</v>
      </c>
      <c r="T516" s="2">
        <f t="shared" si="19"/>
        <v>0</v>
      </c>
    </row>
    <row r="517" spans="1:20" s="2" customFormat="1" ht="22.5" x14ac:dyDescent="0.25">
      <c r="A517" s="20"/>
      <c r="B517" s="21" t="s">
        <v>19</v>
      </c>
      <c r="C517" s="183" t="s">
        <v>20</v>
      </c>
      <c r="D517" s="183"/>
      <c r="E517" s="183"/>
      <c r="F517" s="22" t="s">
        <v>21</v>
      </c>
      <c r="G517" s="17" t="s">
        <v>1534</v>
      </c>
      <c r="H517" s="17"/>
      <c r="I517" s="23">
        <v>1.1299999999999999</v>
      </c>
      <c r="J517" s="109"/>
      <c r="K517" s="132"/>
      <c r="L517" s="147">
        <v>1.1299999999999999</v>
      </c>
      <c r="M517" s="24"/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8"/>
        <v>1.3133615941862999</v>
      </c>
      <c r="T517" s="2">
        <f t="shared" si="19"/>
        <v>1.3133615941862999</v>
      </c>
    </row>
    <row r="518" spans="1:20" s="2" customFormat="1" ht="22.5" x14ac:dyDescent="0.25">
      <c r="A518" s="20"/>
      <c r="B518" s="21" t="s">
        <v>23</v>
      </c>
      <c r="C518" s="183" t="s">
        <v>24</v>
      </c>
      <c r="D518" s="183"/>
      <c r="E518" s="183"/>
      <c r="F518" s="22" t="s">
        <v>21</v>
      </c>
      <c r="G518" s="17" t="s">
        <v>1534</v>
      </c>
      <c r="H518" s="17"/>
      <c r="I518" s="23">
        <v>1.56</v>
      </c>
      <c r="J518" s="109"/>
      <c r="K518" s="132"/>
      <c r="L518" s="147">
        <v>1.56</v>
      </c>
      <c r="M518" s="24"/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8"/>
        <v>1.8131363601156001</v>
      </c>
      <c r="T518" s="2">
        <f t="shared" si="19"/>
        <v>1.8131363601156001</v>
      </c>
    </row>
    <row r="519" spans="1:20" s="2" customFormat="1" ht="22.5" x14ac:dyDescent="0.25">
      <c r="A519" s="20"/>
      <c r="B519" s="21" t="s">
        <v>25</v>
      </c>
      <c r="C519" s="183" t="s">
        <v>26</v>
      </c>
      <c r="D519" s="183"/>
      <c r="E519" s="183"/>
      <c r="F519" s="22" t="s">
        <v>21</v>
      </c>
      <c r="G519" s="17" t="s">
        <v>1535</v>
      </c>
      <c r="H519" s="17"/>
      <c r="I519" s="23">
        <v>0.51</v>
      </c>
      <c r="J519" s="109"/>
      <c r="K519" s="132"/>
      <c r="L519" s="147">
        <v>0.51</v>
      </c>
      <c r="M519" s="24"/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8"/>
        <v>0.59275611773009995</v>
      </c>
      <c r="T519" s="2">
        <f t="shared" si="19"/>
        <v>0.59275611773009995</v>
      </c>
    </row>
    <row r="520" spans="1:20" s="2" customFormat="1" ht="22.5" x14ac:dyDescent="0.25">
      <c r="A520" s="20"/>
      <c r="B520" s="21" t="s">
        <v>28</v>
      </c>
      <c r="C520" s="183" t="s">
        <v>29</v>
      </c>
      <c r="D520" s="183"/>
      <c r="E520" s="183"/>
      <c r="F520" s="22" t="s">
        <v>30</v>
      </c>
      <c r="G520" s="17" t="s">
        <v>1536</v>
      </c>
      <c r="H520" s="17"/>
      <c r="I520" s="23">
        <v>0.89</v>
      </c>
      <c r="J520" s="109"/>
      <c r="K520" s="132"/>
      <c r="L520" s="147">
        <v>0.89</v>
      </c>
      <c r="M520" s="24"/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8"/>
        <v>1.0344175387839001</v>
      </c>
      <c r="T520" s="2">
        <f t="shared" si="19"/>
        <v>1.0344175387839001</v>
      </c>
    </row>
    <row r="521" spans="1:20" s="2" customFormat="1" ht="15" x14ac:dyDescent="0.25">
      <c r="A521" s="10" t="s">
        <v>649</v>
      </c>
      <c r="B521" s="11" t="s">
        <v>1537</v>
      </c>
      <c r="C521" s="182" t="s">
        <v>1538</v>
      </c>
      <c r="D521" s="182"/>
      <c r="E521" s="182"/>
      <c r="F521" s="10" t="s">
        <v>17</v>
      </c>
      <c r="G521" s="12">
        <v>7</v>
      </c>
      <c r="H521" s="12"/>
      <c r="I521" s="13">
        <f>I522</f>
        <v>5488.01</v>
      </c>
      <c r="J521" s="72"/>
      <c r="K521" s="131"/>
      <c r="L521" s="72">
        <v>81.23</v>
      </c>
      <c r="M521" s="13"/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8"/>
        <v>6378.5323562038502</v>
      </c>
      <c r="T521" s="2">
        <f t="shared" si="19"/>
        <v>94.410940084737305</v>
      </c>
    </row>
    <row r="522" spans="1:20" s="2" customFormat="1" ht="15" x14ac:dyDescent="0.25">
      <c r="A522" s="14"/>
      <c r="B522" s="15"/>
      <c r="C522" s="15"/>
      <c r="D522" s="15"/>
      <c r="E522" s="16" t="s">
        <v>18</v>
      </c>
      <c r="F522" s="16"/>
      <c r="G522" s="17"/>
      <c r="H522" s="17"/>
      <c r="I522" s="18">
        <v>5488.01</v>
      </c>
      <c r="J522" s="114"/>
      <c r="K522" s="138"/>
      <c r="L522" s="151"/>
      <c r="M522" s="19"/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8"/>
        <v>6378.5323562038502</v>
      </c>
      <c r="T522" s="2">
        <f t="shared" si="19"/>
        <v>0</v>
      </c>
    </row>
    <row r="523" spans="1:20" s="2" customFormat="1" ht="22.5" x14ac:dyDescent="0.25">
      <c r="A523" s="20"/>
      <c r="B523" s="21" t="s">
        <v>1539</v>
      </c>
      <c r="C523" s="183" t="s">
        <v>1540</v>
      </c>
      <c r="D523" s="183"/>
      <c r="E523" s="183"/>
      <c r="F523" s="22" t="s">
        <v>21</v>
      </c>
      <c r="G523" s="17" t="s">
        <v>1541</v>
      </c>
      <c r="H523" s="17"/>
      <c r="I523" s="23">
        <v>8.01</v>
      </c>
      <c r="J523" s="109"/>
      <c r="K523" s="132"/>
      <c r="L523" s="147">
        <v>8.01</v>
      </c>
      <c r="M523" s="24"/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8"/>
        <v>9.3097578490550994</v>
      </c>
      <c r="T523" s="2">
        <f t="shared" si="19"/>
        <v>9.3097578490550994</v>
      </c>
    </row>
    <row r="524" spans="1:20" s="2" customFormat="1" ht="22.5" x14ac:dyDescent="0.25">
      <c r="A524" s="20"/>
      <c r="B524" s="21" t="s">
        <v>28</v>
      </c>
      <c r="C524" s="183" t="s">
        <v>29</v>
      </c>
      <c r="D524" s="183"/>
      <c r="E524" s="183"/>
      <c r="F524" s="22" t="s">
        <v>30</v>
      </c>
      <c r="G524" s="17" t="s">
        <v>1542</v>
      </c>
      <c r="H524" s="17"/>
      <c r="I524" s="23">
        <v>1.4</v>
      </c>
      <c r="J524" s="109"/>
      <c r="K524" s="132"/>
      <c r="L524" s="147">
        <v>1.4</v>
      </c>
      <c r="M524" s="24"/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8"/>
        <v>1.627173656514</v>
      </c>
      <c r="T524" s="2">
        <f t="shared" si="19"/>
        <v>1.627173656514</v>
      </c>
    </row>
    <row r="525" spans="1:20" s="2" customFormat="1" ht="15" x14ac:dyDescent="0.25">
      <c r="A525" s="10" t="s">
        <v>652</v>
      </c>
      <c r="B525" s="11" t="s">
        <v>57</v>
      </c>
      <c r="C525" s="182" t="s">
        <v>1543</v>
      </c>
      <c r="D525" s="182"/>
      <c r="E525" s="182"/>
      <c r="F525" s="10" t="s">
        <v>17</v>
      </c>
      <c r="G525" s="12">
        <v>3</v>
      </c>
      <c r="H525" s="12"/>
      <c r="I525" s="13">
        <f>I526</f>
        <v>4812.88</v>
      </c>
      <c r="J525" s="72"/>
      <c r="K525" s="131"/>
      <c r="L525" s="72">
        <v>226.03</v>
      </c>
      <c r="M525" s="13"/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8"/>
        <v>5593.8511056879297</v>
      </c>
      <c r="T525" s="2">
        <f t="shared" si="19"/>
        <v>262.707186844185</v>
      </c>
    </row>
    <row r="526" spans="1:20" s="2" customFormat="1" ht="15" x14ac:dyDescent="0.25">
      <c r="A526" s="14"/>
      <c r="B526" s="15"/>
      <c r="C526" s="15"/>
      <c r="D526" s="15"/>
      <c r="E526" s="16" t="s">
        <v>18</v>
      </c>
      <c r="F526" s="16"/>
      <c r="G526" s="17"/>
      <c r="H526" s="17"/>
      <c r="I526" s="18">
        <v>4812.88</v>
      </c>
      <c r="J526" s="114"/>
      <c r="K526" s="138"/>
      <c r="L526" s="151"/>
      <c r="M526" s="19"/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8"/>
        <v>5593.8511056879297</v>
      </c>
      <c r="T526" s="2">
        <f t="shared" si="19"/>
        <v>0</v>
      </c>
    </row>
    <row r="527" spans="1:20" s="2" customFormat="1" ht="22.5" x14ac:dyDescent="0.25">
      <c r="A527" s="20"/>
      <c r="B527" s="21" t="s">
        <v>59</v>
      </c>
      <c r="C527" s="183" t="s">
        <v>60</v>
      </c>
      <c r="D527" s="183"/>
      <c r="E527" s="183"/>
      <c r="F527" s="22" t="s">
        <v>21</v>
      </c>
      <c r="G527" s="17" t="s">
        <v>61</v>
      </c>
      <c r="H527" s="17"/>
      <c r="I527" s="23">
        <v>25.54</v>
      </c>
      <c r="J527" s="109"/>
      <c r="K527" s="132"/>
      <c r="L527" s="147">
        <v>25.54</v>
      </c>
      <c r="M527" s="24"/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8"/>
        <v>29.6842965624054</v>
      </c>
      <c r="T527" s="2">
        <f t="shared" si="19"/>
        <v>29.6842965624054</v>
      </c>
    </row>
    <row r="528" spans="1:20" s="2" customFormat="1" ht="22.5" x14ac:dyDescent="0.25">
      <c r="A528" s="20"/>
      <c r="B528" s="21" t="s">
        <v>28</v>
      </c>
      <c r="C528" s="183" t="s">
        <v>29</v>
      </c>
      <c r="D528" s="183"/>
      <c r="E528" s="183"/>
      <c r="F528" s="22" t="s">
        <v>30</v>
      </c>
      <c r="G528" s="17" t="s">
        <v>62</v>
      </c>
      <c r="H528" s="17"/>
      <c r="I528" s="23">
        <v>0.56999999999999995</v>
      </c>
      <c r="J528" s="109"/>
      <c r="K528" s="132"/>
      <c r="L528" s="147">
        <v>0.56999999999999995</v>
      </c>
      <c r="M528" s="24"/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8"/>
        <v>0.66249213158069997</v>
      </c>
      <c r="T528" s="2">
        <f t="shared" si="19"/>
        <v>0.66249213158069997</v>
      </c>
    </row>
    <row r="529" spans="1:20" s="2" customFormat="1" ht="15" x14ac:dyDescent="0.25">
      <c r="A529" s="10" t="s">
        <v>658</v>
      </c>
      <c r="B529" s="11" t="s">
        <v>905</v>
      </c>
      <c r="C529" s="182" t="s">
        <v>1544</v>
      </c>
      <c r="D529" s="182"/>
      <c r="E529" s="182"/>
      <c r="F529" s="10" t="s">
        <v>17</v>
      </c>
      <c r="G529" s="12">
        <v>1</v>
      </c>
      <c r="H529" s="12"/>
      <c r="I529" s="13">
        <f>I530</f>
        <v>2999</v>
      </c>
      <c r="J529" s="72"/>
      <c r="K529" s="131"/>
      <c r="L529" s="72">
        <v>290.45999999999998</v>
      </c>
      <c r="M529" s="13"/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8"/>
        <v>3485.63842563249</v>
      </c>
      <c r="T529" s="2">
        <f t="shared" si="19"/>
        <v>337.592043050754</v>
      </c>
    </row>
    <row r="530" spans="1:20" s="2" customFormat="1" ht="15" x14ac:dyDescent="0.25">
      <c r="A530" s="14"/>
      <c r="B530" s="15"/>
      <c r="C530" s="15"/>
      <c r="D530" s="15"/>
      <c r="E530" s="16" t="s">
        <v>18</v>
      </c>
      <c r="F530" s="16"/>
      <c r="G530" s="17"/>
      <c r="H530" s="17"/>
      <c r="I530" s="18">
        <v>2999</v>
      </c>
      <c r="J530" s="114"/>
      <c r="K530" s="138"/>
      <c r="L530" s="151"/>
      <c r="M530" s="19"/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8"/>
        <v>3485.63842563249</v>
      </c>
      <c r="T530" s="2">
        <f t="shared" si="19"/>
        <v>0</v>
      </c>
    </row>
    <row r="531" spans="1:20" s="2" customFormat="1" ht="22.5" x14ac:dyDescent="0.25">
      <c r="A531" s="20"/>
      <c r="B531" s="21" t="s">
        <v>907</v>
      </c>
      <c r="C531" s="183" t="s">
        <v>908</v>
      </c>
      <c r="D531" s="183"/>
      <c r="E531" s="183"/>
      <c r="F531" s="22" t="s">
        <v>21</v>
      </c>
      <c r="G531" s="17" t="s">
        <v>1545</v>
      </c>
      <c r="H531" s="17"/>
      <c r="I531" s="23">
        <v>0.19</v>
      </c>
      <c r="J531" s="109"/>
      <c r="K531" s="132"/>
      <c r="L531" s="147">
        <v>0.19</v>
      </c>
      <c r="M531" s="24"/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8"/>
        <v>0.22083071052690001</v>
      </c>
      <c r="T531" s="2">
        <f t="shared" si="19"/>
        <v>0.22083071052690001</v>
      </c>
    </row>
    <row r="532" spans="1:20" s="2" customFormat="1" ht="22.5" x14ac:dyDescent="0.25">
      <c r="A532" s="20"/>
      <c r="B532" s="21" t="s">
        <v>19</v>
      </c>
      <c r="C532" s="183" t="s">
        <v>20</v>
      </c>
      <c r="D532" s="183"/>
      <c r="E532" s="183"/>
      <c r="F532" s="22" t="s">
        <v>21</v>
      </c>
      <c r="G532" s="17" t="s">
        <v>156</v>
      </c>
      <c r="H532" s="17"/>
      <c r="I532" s="23">
        <v>0.68</v>
      </c>
      <c r="J532" s="109"/>
      <c r="K532" s="132"/>
      <c r="L532" s="147">
        <v>0.68</v>
      </c>
      <c r="M532" s="24"/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8"/>
        <v>0.79034149030680001</v>
      </c>
      <c r="T532" s="2">
        <f t="shared" si="19"/>
        <v>0.79034149030680001</v>
      </c>
    </row>
    <row r="533" spans="1:20" s="2" customFormat="1" ht="22.5" x14ac:dyDescent="0.25">
      <c r="A533" s="20"/>
      <c r="B533" s="21" t="s">
        <v>911</v>
      </c>
      <c r="C533" s="183" t="s">
        <v>912</v>
      </c>
      <c r="D533" s="183"/>
      <c r="E533" s="183"/>
      <c r="F533" s="22" t="s">
        <v>21</v>
      </c>
      <c r="G533" s="17" t="s">
        <v>1546</v>
      </c>
      <c r="H533" s="17"/>
      <c r="I533" s="23">
        <v>0.02</v>
      </c>
      <c r="J533" s="109"/>
      <c r="K533" s="132"/>
      <c r="L533" s="147">
        <v>0.02</v>
      </c>
      <c r="M533" s="24"/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8"/>
        <v>2.32453379502E-2</v>
      </c>
      <c r="T533" s="2">
        <f t="shared" si="19"/>
        <v>2.32453379502E-2</v>
      </c>
    </row>
    <row r="534" spans="1:20" s="2" customFormat="1" ht="22.5" x14ac:dyDescent="0.25">
      <c r="A534" s="20"/>
      <c r="B534" s="21" t="s">
        <v>23</v>
      </c>
      <c r="C534" s="183" t="s">
        <v>24</v>
      </c>
      <c r="D534" s="183"/>
      <c r="E534" s="183"/>
      <c r="F534" s="22" t="s">
        <v>21</v>
      </c>
      <c r="G534" s="17" t="s">
        <v>1547</v>
      </c>
      <c r="H534" s="17"/>
      <c r="I534" s="23">
        <v>0.78</v>
      </c>
      <c r="J534" s="109"/>
      <c r="K534" s="132"/>
      <c r="L534" s="147">
        <v>0.78</v>
      </c>
      <c r="M534" s="24"/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8"/>
        <v>0.90656818005780004</v>
      </c>
      <c r="T534" s="2">
        <f t="shared" si="19"/>
        <v>0.90656818005780004</v>
      </c>
    </row>
    <row r="535" spans="1:20" s="2" customFormat="1" ht="22.5" x14ac:dyDescent="0.25">
      <c r="A535" s="20"/>
      <c r="B535" s="21" t="s">
        <v>25</v>
      </c>
      <c r="C535" s="183" t="s">
        <v>26</v>
      </c>
      <c r="D535" s="183"/>
      <c r="E535" s="183"/>
      <c r="F535" s="22" t="s">
        <v>21</v>
      </c>
      <c r="G535" s="17" t="s">
        <v>1548</v>
      </c>
      <c r="H535" s="17"/>
      <c r="I535" s="23">
        <v>0.89</v>
      </c>
      <c r="J535" s="109"/>
      <c r="K535" s="132"/>
      <c r="L535" s="147">
        <v>0.89</v>
      </c>
      <c r="M535" s="24"/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8"/>
        <v>1.0344175387839001</v>
      </c>
      <c r="T535" s="2">
        <f t="shared" si="19"/>
        <v>1.0344175387839001</v>
      </c>
    </row>
    <row r="536" spans="1:20" s="2" customFormat="1" ht="22.5" x14ac:dyDescent="0.25">
      <c r="A536" s="20"/>
      <c r="B536" s="21" t="s">
        <v>916</v>
      </c>
      <c r="C536" s="183" t="s">
        <v>917</v>
      </c>
      <c r="D536" s="183"/>
      <c r="E536" s="183"/>
      <c r="F536" s="22" t="s">
        <v>21</v>
      </c>
      <c r="G536" s="17" t="s">
        <v>1546</v>
      </c>
      <c r="H536" s="17"/>
      <c r="I536" s="23">
        <v>0.12</v>
      </c>
      <c r="J536" s="109"/>
      <c r="K536" s="132"/>
      <c r="L536" s="147">
        <v>0.12</v>
      </c>
      <c r="M536" s="24"/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8"/>
        <v>0.13947202770120001</v>
      </c>
      <c r="T536" s="2">
        <f t="shared" si="19"/>
        <v>0.13947202770120001</v>
      </c>
    </row>
    <row r="537" spans="1:20" s="2" customFormat="1" ht="22.5" x14ac:dyDescent="0.25">
      <c r="A537" s="20"/>
      <c r="B537" s="21" t="s">
        <v>918</v>
      </c>
      <c r="C537" s="183" t="s">
        <v>919</v>
      </c>
      <c r="D537" s="183"/>
      <c r="E537" s="183"/>
      <c r="F537" s="22" t="s">
        <v>21</v>
      </c>
      <c r="G537" s="17" t="s">
        <v>1549</v>
      </c>
      <c r="H537" s="17"/>
      <c r="I537" s="23">
        <v>1.19</v>
      </c>
      <c r="J537" s="109"/>
      <c r="K537" s="132"/>
      <c r="L537" s="147">
        <v>1.19</v>
      </c>
      <c r="M537" s="24"/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8"/>
        <v>1.3830976080369</v>
      </c>
      <c r="T537" s="2">
        <f t="shared" si="19"/>
        <v>1.3830976080369</v>
      </c>
    </row>
    <row r="538" spans="1:20" s="2" customFormat="1" ht="22.5" x14ac:dyDescent="0.25">
      <c r="A538" s="20"/>
      <c r="B538" s="21" t="s">
        <v>871</v>
      </c>
      <c r="C538" s="183" t="s">
        <v>872</v>
      </c>
      <c r="D538" s="183"/>
      <c r="E538" s="183"/>
      <c r="F538" s="22" t="s">
        <v>216</v>
      </c>
      <c r="G538" s="17" t="s">
        <v>1550</v>
      </c>
      <c r="H538" s="17"/>
      <c r="I538" s="23">
        <v>1.07</v>
      </c>
      <c r="J538" s="109"/>
      <c r="K538" s="132"/>
      <c r="L538" s="147">
        <v>1.07</v>
      </c>
      <c r="M538" s="24"/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8"/>
        <v>1.2436255803356999</v>
      </c>
      <c r="T538" s="2">
        <f t="shared" si="19"/>
        <v>1.2436255803356999</v>
      </c>
    </row>
    <row r="539" spans="1:20" s="2" customFormat="1" ht="22.5" x14ac:dyDescent="0.25">
      <c r="A539" s="20"/>
      <c r="B539" s="21" t="s">
        <v>922</v>
      </c>
      <c r="C539" s="183" t="s">
        <v>923</v>
      </c>
      <c r="D539" s="183"/>
      <c r="E539" s="183"/>
      <c r="F539" s="22" t="s">
        <v>216</v>
      </c>
      <c r="G539" s="17" t="s">
        <v>1551</v>
      </c>
      <c r="H539" s="17"/>
      <c r="I539" s="23">
        <v>3.56</v>
      </c>
      <c r="J539" s="109"/>
      <c r="K539" s="132"/>
      <c r="L539" s="147">
        <v>3.56</v>
      </c>
      <c r="M539" s="24"/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8"/>
        <v>4.1376701551356003</v>
      </c>
      <c r="T539" s="2">
        <f t="shared" si="19"/>
        <v>4.1376701551356003</v>
      </c>
    </row>
    <row r="540" spans="1:20" s="2" customFormat="1" ht="22.5" x14ac:dyDescent="0.25">
      <c r="A540" s="20"/>
      <c r="B540" s="21" t="s">
        <v>925</v>
      </c>
      <c r="C540" s="183" t="s">
        <v>926</v>
      </c>
      <c r="D540" s="183"/>
      <c r="E540" s="183"/>
      <c r="F540" s="22" t="s">
        <v>71</v>
      </c>
      <c r="G540" s="17" t="s">
        <v>159</v>
      </c>
      <c r="H540" s="17"/>
      <c r="I540" s="23">
        <v>20.66</v>
      </c>
      <c r="J540" s="109"/>
      <c r="K540" s="132"/>
      <c r="L540" s="147">
        <v>20.66</v>
      </c>
      <c r="M540" s="24"/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8"/>
        <v>24.0124341025566</v>
      </c>
      <c r="T540" s="2">
        <f t="shared" si="19"/>
        <v>24.0124341025566</v>
      </c>
    </row>
    <row r="541" spans="1:20" s="2" customFormat="1" ht="22.5" x14ac:dyDescent="0.25">
      <c r="A541" s="20"/>
      <c r="B541" s="21" t="s">
        <v>928</v>
      </c>
      <c r="C541" s="183" t="s">
        <v>929</v>
      </c>
      <c r="D541" s="183"/>
      <c r="E541" s="183"/>
      <c r="F541" s="22" t="s">
        <v>930</v>
      </c>
      <c r="G541" s="17" t="s">
        <v>1534</v>
      </c>
      <c r="H541" s="17"/>
      <c r="I541" s="23">
        <v>3.47</v>
      </c>
      <c r="J541" s="109"/>
      <c r="K541" s="132"/>
      <c r="L541" s="147">
        <v>3.47</v>
      </c>
      <c r="M541" s="24"/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8"/>
        <v>4.0330661343597001</v>
      </c>
      <c r="T541" s="2">
        <f t="shared" si="19"/>
        <v>4.0330661343597001</v>
      </c>
    </row>
    <row r="542" spans="1:20" s="2" customFormat="1" ht="22.5" x14ac:dyDescent="0.25">
      <c r="A542" s="20"/>
      <c r="B542" s="21" t="s">
        <v>932</v>
      </c>
      <c r="C542" s="183" t="s">
        <v>933</v>
      </c>
      <c r="D542" s="183"/>
      <c r="E542" s="183"/>
      <c r="F542" s="22" t="s">
        <v>21</v>
      </c>
      <c r="G542" s="17" t="s">
        <v>1545</v>
      </c>
      <c r="H542" s="17"/>
      <c r="I542" s="23">
        <v>0.25</v>
      </c>
      <c r="J542" s="109"/>
      <c r="K542" s="132"/>
      <c r="L542" s="147">
        <v>0.25</v>
      </c>
      <c r="M542" s="24"/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8"/>
        <v>0.29056672437749997</v>
      </c>
      <c r="T542" s="2">
        <f t="shared" si="19"/>
        <v>0.29056672437749997</v>
      </c>
    </row>
    <row r="543" spans="1:20" s="2" customFormat="1" ht="22.5" x14ac:dyDescent="0.25">
      <c r="A543" s="20"/>
      <c r="B543" s="21" t="s">
        <v>28</v>
      </c>
      <c r="C543" s="183" t="s">
        <v>29</v>
      </c>
      <c r="D543" s="183"/>
      <c r="E543" s="183"/>
      <c r="F543" s="22" t="s">
        <v>30</v>
      </c>
      <c r="G543" s="17" t="s">
        <v>1552</v>
      </c>
      <c r="H543" s="17"/>
      <c r="I543" s="23">
        <v>0.65</v>
      </c>
      <c r="J543" s="109"/>
      <c r="K543" s="132"/>
      <c r="L543" s="147">
        <v>0.65</v>
      </c>
      <c r="M543" s="24"/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8"/>
        <v>0.7554734833815</v>
      </c>
      <c r="T543" s="2">
        <f t="shared" si="19"/>
        <v>0.7554734833815</v>
      </c>
    </row>
    <row r="544" spans="1:20" s="2" customFormat="1" ht="15" x14ac:dyDescent="0.25">
      <c r="A544" s="10" t="s">
        <v>661</v>
      </c>
      <c r="B544" s="11" t="s">
        <v>1553</v>
      </c>
      <c r="C544" s="182" t="s">
        <v>1554</v>
      </c>
      <c r="D544" s="182"/>
      <c r="E544" s="182"/>
      <c r="F544" s="10" t="s">
        <v>17</v>
      </c>
      <c r="G544" s="12">
        <v>2</v>
      </c>
      <c r="H544" s="12"/>
      <c r="I544" s="13">
        <f>I545</f>
        <v>2700.89</v>
      </c>
      <c r="J544" s="72"/>
      <c r="K544" s="131"/>
      <c r="L544" s="72">
        <v>5.89</v>
      </c>
      <c r="M544" s="13"/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8"/>
        <v>3139.15504081578</v>
      </c>
      <c r="T544" s="2">
        <f t="shared" si="19"/>
        <v>6.8457520263338996</v>
      </c>
    </row>
    <row r="545" spans="1:20" s="2" customFormat="1" ht="15" x14ac:dyDescent="0.25">
      <c r="A545" s="14"/>
      <c r="B545" s="15"/>
      <c r="C545" s="15"/>
      <c r="D545" s="15"/>
      <c r="E545" s="16" t="s">
        <v>18</v>
      </c>
      <c r="F545" s="16"/>
      <c r="G545" s="17"/>
      <c r="H545" s="17"/>
      <c r="I545" s="18">
        <v>2700.89</v>
      </c>
      <c r="J545" s="114"/>
      <c r="K545" s="138"/>
      <c r="L545" s="151"/>
      <c r="M545" s="19"/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8"/>
        <v>3139.15504081578</v>
      </c>
      <c r="T545" s="2">
        <f t="shared" si="19"/>
        <v>0</v>
      </c>
    </row>
    <row r="546" spans="1:20" s="2" customFormat="1" ht="22.5" x14ac:dyDescent="0.25">
      <c r="A546" s="20"/>
      <c r="B546" s="21" t="s">
        <v>28</v>
      </c>
      <c r="C546" s="183" t="s">
        <v>29</v>
      </c>
      <c r="D546" s="183"/>
      <c r="E546" s="183"/>
      <c r="F546" s="22" t="s">
        <v>30</v>
      </c>
      <c r="G546" s="17" t="s">
        <v>1555</v>
      </c>
      <c r="H546" s="17"/>
      <c r="I546" s="23">
        <v>0.68</v>
      </c>
      <c r="J546" s="109"/>
      <c r="K546" s="132"/>
      <c r="L546" s="147">
        <v>0.68</v>
      </c>
      <c r="M546" s="24"/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8"/>
        <v>0.79034149030680001</v>
      </c>
      <c r="T546" s="2">
        <f t="shared" si="19"/>
        <v>0.79034149030680001</v>
      </c>
    </row>
    <row r="547" spans="1:20" s="2" customFormat="1" ht="15" x14ac:dyDescent="0.25">
      <c r="A547" s="10" t="s">
        <v>664</v>
      </c>
      <c r="B547" s="11" t="s">
        <v>1556</v>
      </c>
      <c r="C547" s="182" t="s">
        <v>1557</v>
      </c>
      <c r="D547" s="182"/>
      <c r="E547" s="182"/>
      <c r="F547" s="10" t="s">
        <v>1558</v>
      </c>
      <c r="G547" s="12">
        <v>1</v>
      </c>
      <c r="H547" s="12"/>
      <c r="I547" s="13">
        <f>I548</f>
        <v>1663.66</v>
      </c>
      <c r="J547" s="72"/>
      <c r="K547" s="131"/>
      <c r="L547" s="72">
        <v>9.9600000000000009</v>
      </c>
      <c r="M547" s="13"/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8"/>
        <v>1933.6169467114901</v>
      </c>
      <c r="T547" s="2">
        <f t="shared" si="19"/>
        <v>11.576178299199601</v>
      </c>
    </row>
    <row r="548" spans="1:20" s="2" customFormat="1" ht="15" x14ac:dyDescent="0.25">
      <c r="A548" s="14"/>
      <c r="B548" s="15"/>
      <c r="C548" s="15"/>
      <c r="D548" s="15"/>
      <c r="E548" s="16" t="s">
        <v>18</v>
      </c>
      <c r="F548" s="16"/>
      <c r="G548" s="17"/>
      <c r="H548" s="17"/>
      <c r="I548" s="18">
        <v>1663.66</v>
      </c>
      <c r="J548" s="114"/>
      <c r="K548" s="138"/>
      <c r="L548" s="151"/>
      <c r="M548" s="19"/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ref="S548:S559" si="20">I548*N548*O548*P548*Q548*R548</f>
        <v>1933.6169467114901</v>
      </c>
      <c r="T548" s="2">
        <f t="shared" ref="T548:T559" si="21">L548*N548*O548*P548*Q548*R548</f>
        <v>0</v>
      </c>
    </row>
    <row r="549" spans="1:20" s="2" customFormat="1" ht="22.5" x14ac:dyDescent="0.25">
      <c r="A549" s="20"/>
      <c r="B549" s="21" t="s">
        <v>1559</v>
      </c>
      <c r="C549" s="183" t="s">
        <v>1560</v>
      </c>
      <c r="D549" s="183"/>
      <c r="E549" s="183"/>
      <c r="F549" s="22" t="s">
        <v>71</v>
      </c>
      <c r="G549" s="17" t="s">
        <v>1561</v>
      </c>
      <c r="H549" s="17"/>
      <c r="I549" s="23">
        <v>0.74</v>
      </c>
      <c r="J549" s="109"/>
      <c r="K549" s="132"/>
      <c r="L549" s="147">
        <v>0.74</v>
      </c>
      <c r="M549" s="24"/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20"/>
        <v>0.86007750415740003</v>
      </c>
      <c r="T549" s="2">
        <f t="shared" si="21"/>
        <v>0.86007750415740003</v>
      </c>
    </row>
    <row r="550" spans="1:20" s="2" customFormat="1" ht="22.5" x14ac:dyDescent="0.25">
      <c r="A550" s="20"/>
      <c r="B550" s="21" t="s">
        <v>28</v>
      </c>
      <c r="C550" s="183" t="s">
        <v>29</v>
      </c>
      <c r="D550" s="183"/>
      <c r="E550" s="183"/>
      <c r="F550" s="22" t="s">
        <v>30</v>
      </c>
      <c r="G550" s="17" t="s">
        <v>1562</v>
      </c>
      <c r="H550" s="17"/>
      <c r="I550" s="23">
        <v>0.41</v>
      </c>
      <c r="J550" s="109"/>
      <c r="K550" s="132"/>
      <c r="L550" s="147">
        <v>0.41</v>
      </c>
      <c r="M550" s="24"/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20"/>
        <v>0.47652942797909997</v>
      </c>
      <c r="T550" s="2">
        <f t="shared" si="21"/>
        <v>0.47652942797909997</v>
      </c>
    </row>
    <row r="551" spans="1:20" s="2" customFormat="1" ht="15" x14ac:dyDescent="0.25">
      <c r="A551" s="206" t="s">
        <v>1563</v>
      </c>
      <c r="B551" s="207"/>
      <c r="C551" s="207"/>
      <c r="D551" s="207"/>
      <c r="E551" s="207"/>
      <c r="F551" s="207"/>
      <c r="G551" s="207"/>
      <c r="H551" s="207"/>
      <c r="I551" s="207"/>
      <c r="J551" s="207"/>
      <c r="K551" s="207"/>
      <c r="L551" s="208"/>
      <c r="M551" s="123"/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20"/>
        <v>0</v>
      </c>
      <c r="T551" s="2">
        <f t="shared" si="21"/>
        <v>0</v>
      </c>
    </row>
    <row r="552" spans="1:20" s="2" customFormat="1" ht="15" x14ac:dyDescent="0.25">
      <c r="A552" s="10" t="s">
        <v>667</v>
      </c>
      <c r="B552" s="11" t="s">
        <v>1482</v>
      </c>
      <c r="C552" s="182" t="s">
        <v>1483</v>
      </c>
      <c r="D552" s="182"/>
      <c r="E552" s="182"/>
      <c r="F552" s="10" t="s">
        <v>1484</v>
      </c>
      <c r="G552" s="12">
        <v>1</v>
      </c>
      <c r="H552" s="12"/>
      <c r="I552" s="13">
        <f>I553</f>
        <v>82911.31</v>
      </c>
      <c r="J552" s="72"/>
      <c r="K552" s="131"/>
      <c r="L552" s="72">
        <v>2533.48</v>
      </c>
      <c r="M552" s="13"/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20"/>
        <v>96365.071042189797</v>
      </c>
      <c r="T552" s="2">
        <f t="shared" si="21"/>
        <v>2944.5799395036302</v>
      </c>
    </row>
    <row r="553" spans="1:20" s="2" customFormat="1" ht="15" x14ac:dyDescent="0.25">
      <c r="A553" s="14"/>
      <c r="B553" s="15"/>
      <c r="C553" s="15"/>
      <c r="D553" s="15"/>
      <c r="E553" s="16" t="s">
        <v>18</v>
      </c>
      <c r="F553" s="16"/>
      <c r="G553" s="17"/>
      <c r="H553" s="17"/>
      <c r="I553" s="18">
        <v>82911.31</v>
      </c>
      <c r="J553" s="114"/>
      <c r="K553" s="138"/>
      <c r="L553" s="151"/>
      <c r="M553" s="19"/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20"/>
        <v>96365.071042189797</v>
      </c>
      <c r="T553" s="2">
        <f t="shared" si="21"/>
        <v>0</v>
      </c>
    </row>
    <row r="554" spans="1:20" s="2" customFormat="1" ht="22.5" x14ac:dyDescent="0.25">
      <c r="A554" s="20"/>
      <c r="B554" s="21" t="s">
        <v>1485</v>
      </c>
      <c r="C554" s="183" t="s">
        <v>1486</v>
      </c>
      <c r="D554" s="183"/>
      <c r="E554" s="183"/>
      <c r="F554" s="22" t="s">
        <v>71</v>
      </c>
      <c r="G554" s="17" t="s">
        <v>1487</v>
      </c>
      <c r="H554" s="17"/>
      <c r="I554" s="23">
        <v>8.26</v>
      </c>
      <c r="J554" s="109"/>
      <c r="K554" s="132"/>
      <c r="L554" s="147">
        <v>8.26</v>
      </c>
      <c r="M554" s="24"/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20"/>
        <v>9.6003245734325997</v>
      </c>
      <c r="T554" s="2">
        <f t="shared" si="21"/>
        <v>9.6003245734325997</v>
      </c>
    </row>
    <row r="555" spans="1:20" s="2" customFormat="1" ht="22.5" x14ac:dyDescent="0.25">
      <c r="A555" s="20"/>
      <c r="B555" s="21" t="s">
        <v>176</v>
      </c>
      <c r="C555" s="183" t="s">
        <v>177</v>
      </c>
      <c r="D555" s="183"/>
      <c r="E555" s="183"/>
      <c r="F555" s="22" t="s">
        <v>71</v>
      </c>
      <c r="G555" s="17" t="s">
        <v>1488</v>
      </c>
      <c r="H555" s="17"/>
      <c r="I555" s="23">
        <v>3.1</v>
      </c>
      <c r="J555" s="109"/>
      <c r="K555" s="132"/>
      <c r="L555" s="147">
        <v>3.1</v>
      </c>
      <c r="M555" s="24"/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20"/>
        <v>3.6030273822810002</v>
      </c>
      <c r="T555" s="2">
        <f t="shared" si="21"/>
        <v>3.6030273822810002</v>
      </c>
    </row>
    <row r="556" spans="1:20" s="2" customFormat="1" ht="22.5" x14ac:dyDescent="0.25">
      <c r="A556" s="20"/>
      <c r="B556" s="21" t="s">
        <v>179</v>
      </c>
      <c r="C556" s="183" t="s">
        <v>180</v>
      </c>
      <c r="D556" s="183"/>
      <c r="E556" s="183"/>
      <c r="F556" s="22" t="s">
        <v>71</v>
      </c>
      <c r="G556" s="17" t="s">
        <v>1489</v>
      </c>
      <c r="H556" s="17"/>
      <c r="I556" s="23">
        <v>4.5</v>
      </c>
      <c r="J556" s="109"/>
      <c r="K556" s="132"/>
      <c r="L556" s="147">
        <v>4.5</v>
      </c>
      <c r="M556" s="24"/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20"/>
        <v>5.2302010387950002</v>
      </c>
      <c r="T556" s="2">
        <f t="shared" si="21"/>
        <v>5.2302010387950002</v>
      </c>
    </row>
    <row r="557" spans="1:20" s="2" customFormat="1" ht="22.5" x14ac:dyDescent="0.25">
      <c r="A557" s="20"/>
      <c r="B557" s="21" t="s">
        <v>69</v>
      </c>
      <c r="C557" s="183" t="s">
        <v>70</v>
      </c>
      <c r="D557" s="183"/>
      <c r="E557" s="183"/>
      <c r="F557" s="22" t="s">
        <v>71</v>
      </c>
      <c r="G557" s="17" t="s">
        <v>1490</v>
      </c>
      <c r="H557" s="17"/>
      <c r="I557" s="23">
        <v>4.8</v>
      </c>
      <c r="J557" s="109"/>
      <c r="K557" s="132"/>
      <c r="L557" s="147">
        <v>4.8</v>
      </c>
      <c r="M557" s="24"/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20"/>
        <v>5.5788811080479999</v>
      </c>
      <c r="T557" s="2">
        <f t="shared" si="21"/>
        <v>5.5788811080479999</v>
      </c>
    </row>
    <row r="558" spans="1:20" s="2" customFormat="1" ht="22.5" x14ac:dyDescent="0.25">
      <c r="A558" s="20"/>
      <c r="B558" s="21" t="s">
        <v>182</v>
      </c>
      <c r="C558" s="183" t="s">
        <v>183</v>
      </c>
      <c r="D558" s="183"/>
      <c r="E558" s="183"/>
      <c r="F558" s="22" t="s">
        <v>21</v>
      </c>
      <c r="G558" s="17" t="s">
        <v>1491</v>
      </c>
      <c r="H558" s="17"/>
      <c r="I558" s="23">
        <v>5.0199999999999996</v>
      </c>
      <c r="J558" s="109"/>
      <c r="K558" s="132"/>
      <c r="L558" s="147">
        <v>5.0199999999999996</v>
      </c>
      <c r="M558" s="24"/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20"/>
        <v>5.8345798255002004</v>
      </c>
      <c r="T558" s="2">
        <f t="shared" si="21"/>
        <v>5.8345798255002004</v>
      </c>
    </row>
    <row r="559" spans="1:20" s="2" customFormat="1" ht="22.5" x14ac:dyDescent="0.25">
      <c r="A559" s="20"/>
      <c r="B559" s="21" t="s">
        <v>41</v>
      </c>
      <c r="C559" s="183" t="s">
        <v>42</v>
      </c>
      <c r="D559" s="183"/>
      <c r="E559" s="183"/>
      <c r="F559" s="22" t="s">
        <v>21</v>
      </c>
      <c r="G559" s="17" t="s">
        <v>1492</v>
      </c>
      <c r="H559" s="17"/>
      <c r="I559" s="23">
        <v>127.3</v>
      </c>
      <c r="J559" s="109"/>
      <c r="K559" s="132"/>
      <c r="L559" s="147">
        <v>127.3</v>
      </c>
      <c r="M559" s="24"/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20"/>
        <v>147.95657605302301</v>
      </c>
      <c r="T559" s="2">
        <f t="shared" si="21"/>
        <v>147.95657605302301</v>
      </c>
    </row>
    <row r="560" spans="1:20" s="2" customFormat="1" ht="22.5" x14ac:dyDescent="0.25">
      <c r="A560" s="20"/>
      <c r="B560" s="21" t="s">
        <v>778</v>
      </c>
      <c r="C560" s="183" t="s">
        <v>24</v>
      </c>
      <c r="D560" s="183"/>
      <c r="E560" s="183"/>
      <c r="F560" s="22" t="s">
        <v>71</v>
      </c>
      <c r="G560" s="17" t="s">
        <v>1493</v>
      </c>
      <c r="H560" s="17"/>
      <c r="I560" s="23">
        <v>65.64</v>
      </c>
      <c r="J560" s="109"/>
      <c r="K560" s="132"/>
      <c r="L560" s="147">
        <v>65.64</v>
      </c>
      <c r="M560" s="24"/>
    </row>
    <row r="561" spans="1:13" s="2" customFormat="1" ht="22.5" x14ac:dyDescent="0.25">
      <c r="A561" s="20"/>
      <c r="B561" s="21" t="s">
        <v>884</v>
      </c>
      <c r="C561" s="183" t="s">
        <v>885</v>
      </c>
      <c r="D561" s="183"/>
      <c r="E561" s="183"/>
      <c r="F561" s="22" t="s">
        <v>71</v>
      </c>
      <c r="G561" s="17" t="s">
        <v>1494</v>
      </c>
      <c r="H561" s="17"/>
      <c r="I561" s="23">
        <v>8.61</v>
      </c>
      <c r="J561" s="109"/>
      <c r="K561" s="132"/>
      <c r="L561" s="147">
        <v>8.61</v>
      </c>
      <c r="M561" s="24"/>
    </row>
    <row r="562" spans="1:13" s="2" customFormat="1" ht="22.5" x14ac:dyDescent="0.25">
      <c r="A562" s="20"/>
      <c r="B562" s="21" t="s">
        <v>1495</v>
      </c>
      <c r="C562" s="183" t="s">
        <v>1496</v>
      </c>
      <c r="D562" s="183"/>
      <c r="E562" s="183"/>
      <c r="F562" s="22" t="s">
        <v>71</v>
      </c>
      <c r="G562" s="17" t="s">
        <v>1497</v>
      </c>
      <c r="H562" s="17"/>
      <c r="I562" s="23">
        <v>1.64</v>
      </c>
      <c r="J562" s="109"/>
      <c r="K562" s="132"/>
      <c r="L562" s="147">
        <v>1.64</v>
      </c>
      <c r="M562" s="24"/>
    </row>
    <row r="563" spans="1:13" s="2" customFormat="1" ht="22.5" x14ac:dyDescent="0.25">
      <c r="A563" s="25" t="s">
        <v>76</v>
      </c>
      <c r="B563" s="26" t="s">
        <v>1498</v>
      </c>
      <c r="C563" s="186" t="s">
        <v>1499</v>
      </c>
      <c r="D563" s="186"/>
      <c r="E563" s="186"/>
      <c r="F563" s="27" t="s">
        <v>880</v>
      </c>
      <c r="G563" s="28" t="s">
        <v>944</v>
      </c>
      <c r="H563" s="28"/>
      <c r="I563" s="29">
        <v>0</v>
      </c>
      <c r="J563" s="110"/>
      <c r="K563" s="133"/>
      <c r="L563" s="148">
        <v>0</v>
      </c>
      <c r="M563" s="30"/>
    </row>
    <row r="564" spans="1:13" s="2" customFormat="1" ht="22.5" x14ac:dyDescent="0.25">
      <c r="A564" s="20"/>
      <c r="B564" s="21" t="s">
        <v>1500</v>
      </c>
      <c r="C564" s="183" t="s">
        <v>1501</v>
      </c>
      <c r="D564" s="183"/>
      <c r="E564" s="183"/>
      <c r="F564" s="22" t="s">
        <v>79</v>
      </c>
      <c r="G564" s="17" t="s">
        <v>1502</v>
      </c>
      <c r="H564" s="17"/>
      <c r="I564" s="23">
        <v>59.34</v>
      </c>
      <c r="J564" s="109"/>
      <c r="K564" s="132"/>
      <c r="L564" s="147">
        <v>59.34</v>
      </c>
      <c r="M564" s="24"/>
    </row>
    <row r="565" spans="1:13" s="2" customFormat="1" ht="22.5" x14ac:dyDescent="0.25">
      <c r="A565" s="20"/>
      <c r="B565" s="21" t="s">
        <v>800</v>
      </c>
      <c r="C565" s="183" t="s">
        <v>801</v>
      </c>
      <c r="D565" s="183"/>
      <c r="E565" s="183"/>
      <c r="F565" s="22" t="s">
        <v>282</v>
      </c>
      <c r="G565" s="17" t="s">
        <v>1503</v>
      </c>
      <c r="H565" s="17"/>
      <c r="I565" s="23">
        <v>4.34</v>
      </c>
      <c r="J565" s="109"/>
      <c r="K565" s="132"/>
      <c r="L565" s="147">
        <v>4.34</v>
      </c>
      <c r="M565" s="24"/>
    </row>
    <row r="566" spans="1:13" s="2" customFormat="1" ht="22.5" x14ac:dyDescent="0.25">
      <c r="A566" s="10" t="s">
        <v>1564</v>
      </c>
      <c r="B566" s="11" t="s">
        <v>1505</v>
      </c>
      <c r="C566" s="182" t="s">
        <v>1565</v>
      </c>
      <c r="D566" s="182"/>
      <c r="E566" s="182"/>
      <c r="F566" s="10" t="s">
        <v>880</v>
      </c>
      <c r="G566" s="12">
        <v>1</v>
      </c>
      <c r="H566" s="12"/>
      <c r="I566" s="13">
        <v>307931.45</v>
      </c>
      <c r="J566" s="72"/>
      <c r="K566" s="131"/>
      <c r="L566" s="72"/>
      <c r="M566" s="13"/>
    </row>
    <row r="567" spans="1:13" s="2" customFormat="1" ht="22.5" x14ac:dyDescent="0.25">
      <c r="A567" s="10" t="s">
        <v>673</v>
      </c>
      <c r="B567" s="11" t="s">
        <v>881</v>
      </c>
      <c r="C567" s="182" t="s">
        <v>1566</v>
      </c>
      <c r="D567" s="182"/>
      <c r="E567" s="182"/>
      <c r="F567" s="10" t="s">
        <v>883</v>
      </c>
      <c r="G567" s="12">
        <v>2</v>
      </c>
      <c r="H567" s="12"/>
      <c r="I567" s="13">
        <f>I568</f>
        <v>21177.599999999999</v>
      </c>
      <c r="J567" s="72"/>
      <c r="K567" s="131"/>
      <c r="L567" s="72">
        <v>217.54</v>
      </c>
      <c r="M567" s="13"/>
    </row>
    <row r="568" spans="1:13" s="2" customFormat="1" ht="15" x14ac:dyDescent="0.25">
      <c r="A568" s="14"/>
      <c r="B568" s="15"/>
      <c r="C568" s="15"/>
      <c r="D568" s="15"/>
      <c r="E568" s="16" t="s">
        <v>18</v>
      </c>
      <c r="F568" s="16"/>
      <c r="G568" s="17"/>
      <c r="H568" s="17"/>
      <c r="I568" s="18">
        <v>21177.599999999999</v>
      </c>
      <c r="J568" s="114"/>
      <c r="K568" s="138"/>
      <c r="L568" s="151"/>
      <c r="M568" s="19"/>
    </row>
    <row r="569" spans="1:13" s="2" customFormat="1" ht="22.5" x14ac:dyDescent="0.25">
      <c r="A569" s="20"/>
      <c r="B569" s="21" t="s">
        <v>884</v>
      </c>
      <c r="C569" s="183" t="s">
        <v>885</v>
      </c>
      <c r="D569" s="183"/>
      <c r="E569" s="183"/>
      <c r="F569" s="22" t="s">
        <v>71</v>
      </c>
      <c r="G569" s="17" t="s">
        <v>1531</v>
      </c>
      <c r="H569" s="17"/>
      <c r="I569" s="23">
        <v>25.12</v>
      </c>
      <c r="J569" s="109"/>
      <c r="K569" s="132"/>
      <c r="L569" s="147">
        <v>25.12</v>
      </c>
      <c r="M569" s="24"/>
    </row>
    <row r="570" spans="1:13" s="2" customFormat="1" ht="22.5" x14ac:dyDescent="0.25">
      <c r="A570" s="25" t="s">
        <v>76</v>
      </c>
      <c r="B570" s="26" t="s">
        <v>887</v>
      </c>
      <c r="C570" s="186" t="s">
        <v>888</v>
      </c>
      <c r="D570" s="186"/>
      <c r="E570" s="186"/>
      <c r="F570" s="27" t="s">
        <v>79</v>
      </c>
      <c r="G570" s="28" t="s">
        <v>91</v>
      </c>
      <c r="H570" s="28"/>
      <c r="I570" s="29">
        <v>0</v>
      </c>
      <c r="J570" s="110"/>
      <c r="K570" s="133"/>
      <c r="L570" s="148">
        <v>0</v>
      </c>
      <c r="M570" s="30"/>
    </row>
    <row r="571" spans="1:13" s="2" customFormat="1" ht="15" x14ac:dyDescent="0.25">
      <c r="A571" s="10" t="s">
        <v>675</v>
      </c>
      <c r="B571" s="11" t="s">
        <v>1507</v>
      </c>
      <c r="C571" s="182" t="s">
        <v>1508</v>
      </c>
      <c r="D571" s="182"/>
      <c r="E571" s="182"/>
      <c r="F571" s="10" t="s">
        <v>1509</v>
      </c>
      <c r="G571" s="12">
        <v>2</v>
      </c>
      <c r="H571" s="12"/>
      <c r="I571" s="13">
        <f>I572</f>
        <v>39248.35</v>
      </c>
      <c r="J571" s="72"/>
      <c r="K571" s="131"/>
      <c r="L571" s="72">
        <v>623</v>
      </c>
      <c r="M571" s="13"/>
    </row>
    <row r="572" spans="1:13" s="2" customFormat="1" ht="15" x14ac:dyDescent="0.25">
      <c r="A572" s="14"/>
      <c r="B572" s="15"/>
      <c r="C572" s="15"/>
      <c r="D572" s="15"/>
      <c r="E572" s="16" t="s">
        <v>18</v>
      </c>
      <c r="F572" s="16"/>
      <c r="G572" s="17"/>
      <c r="H572" s="17"/>
      <c r="I572" s="18">
        <v>39248.35</v>
      </c>
      <c r="J572" s="114"/>
      <c r="K572" s="138"/>
      <c r="L572" s="151"/>
      <c r="M572" s="19"/>
    </row>
    <row r="573" spans="1:13" s="2" customFormat="1" ht="22.5" x14ac:dyDescent="0.25">
      <c r="A573" s="20"/>
      <c r="B573" s="21" t="s">
        <v>41</v>
      </c>
      <c r="C573" s="183" t="s">
        <v>42</v>
      </c>
      <c r="D573" s="183"/>
      <c r="E573" s="183"/>
      <c r="F573" s="22" t="s">
        <v>21</v>
      </c>
      <c r="G573" s="17" t="s">
        <v>1567</v>
      </c>
      <c r="H573" s="17"/>
      <c r="I573" s="23">
        <v>10.3</v>
      </c>
      <c r="J573" s="109"/>
      <c r="K573" s="132"/>
      <c r="L573" s="147">
        <v>10.3</v>
      </c>
      <c r="M573" s="24"/>
    </row>
    <row r="574" spans="1:13" s="2" customFormat="1" ht="22.5" x14ac:dyDescent="0.25">
      <c r="A574" s="20"/>
      <c r="B574" s="21" t="s">
        <v>778</v>
      </c>
      <c r="C574" s="183" t="s">
        <v>24</v>
      </c>
      <c r="D574" s="183"/>
      <c r="E574" s="183"/>
      <c r="F574" s="22" t="s">
        <v>71</v>
      </c>
      <c r="G574" s="17" t="s">
        <v>1568</v>
      </c>
      <c r="H574" s="17"/>
      <c r="I574" s="23">
        <v>30.01</v>
      </c>
      <c r="J574" s="109"/>
      <c r="K574" s="132"/>
      <c r="L574" s="147">
        <v>30.01</v>
      </c>
      <c r="M574" s="24"/>
    </row>
    <row r="575" spans="1:13" s="2" customFormat="1" ht="22.5" x14ac:dyDescent="0.25">
      <c r="A575" s="20"/>
      <c r="B575" s="21" t="s">
        <v>884</v>
      </c>
      <c r="C575" s="183" t="s">
        <v>885</v>
      </c>
      <c r="D575" s="183"/>
      <c r="E575" s="183"/>
      <c r="F575" s="22" t="s">
        <v>71</v>
      </c>
      <c r="G575" s="17" t="s">
        <v>1569</v>
      </c>
      <c r="H575" s="17"/>
      <c r="I575" s="23">
        <v>22.96</v>
      </c>
      <c r="J575" s="109"/>
      <c r="K575" s="132"/>
      <c r="L575" s="147">
        <v>22.96</v>
      </c>
      <c r="M575" s="24"/>
    </row>
    <row r="576" spans="1:13" s="2" customFormat="1" ht="22.5" x14ac:dyDescent="0.25">
      <c r="A576" s="25" t="s">
        <v>344</v>
      </c>
      <c r="B576" s="26" t="s">
        <v>366</v>
      </c>
      <c r="C576" s="186" t="s">
        <v>367</v>
      </c>
      <c r="D576" s="186"/>
      <c r="E576" s="186"/>
      <c r="F576" s="27" t="s">
        <v>21</v>
      </c>
      <c r="G576" s="28" t="s">
        <v>347</v>
      </c>
      <c r="H576" s="28"/>
      <c r="I576" s="29">
        <v>0</v>
      </c>
      <c r="J576" s="110"/>
      <c r="K576" s="133"/>
      <c r="L576" s="148">
        <v>0</v>
      </c>
      <c r="M576" s="30"/>
    </row>
    <row r="577" spans="1:13" s="2" customFormat="1" ht="22.5" x14ac:dyDescent="0.25">
      <c r="A577" s="25" t="s">
        <v>76</v>
      </c>
      <c r="B577" s="26" t="s">
        <v>1513</v>
      </c>
      <c r="C577" s="186" t="s">
        <v>1514</v>
      </c>
      <c r="D577" s="186"/>
      <c r="E577" s="186"/>
      <c r="F577" s="27" t="s">
        <v>79</v>
      </c>
      <c r="G577" s="28" t="s">
        <v>91</v>
      </c>
      <c r="H577" s="28"/>
      <c r="I577" s="29">
        <v>0</v>
      </c>
      <c r="J577" s="110"/>
      <c r="K577" s="133"/>
      <c r="L577" s="148">
        <v>0</v>
      </c>
      <c r="M577" s="30"/>
    </row>
    <row r="578" spans="1:13" s="2" customFormat="1" ht="22.5" x14ac:dyDescent="0.25">
      <c r="A578" s="20"/>
      <c r="B578" s="21" t="s">
        <v>800</v>
      </c>
      <c r="C578" s="183" t="s">
        <v>801</v>
      </c>
      <c r="D578" s="183"/>
      <c r="E578" s="183"/>
      <c r="F578" s="22" t="s">
        <v>282</v>
      </c>
      <c r="G578" s="17" t="s">
        <v>1570</v>
      </c>
      <c r="H578" s="17"/>
      <c r="I578" s="23">
        <v>8.67</v>
      </c>
      <c r="J578" s="109"/>
      <c r="K578" s="132"/>
      <c r="L578" s="147">
        <v>8.67</v>
      </c>
      <c r="M578" s="24"/>
    </row>
    <row r="579" spans="1:13" s="2" customFormat="1" ht="15" x14ac:dyDescent="0.25">
      <c r="A579" s="10" t="s">
        <v>678</v>
      </c>
      <c r="B579" s="11" t="s">
        <v>1571</v>
      </c>
      <c r="C579" s="182" t="s">
        <v>1572</v>
      </c>
      <c r="D579" s="182"/>
      <c r="E579" s="182"/>
      <c r="F579" s="10" t="s">
        <v>1573</v>
      </c>
      <c r="G579" s="12">
        <v>1</v>
      </c>
      <c r="H579" s="12"/>
      <c r="I579" s="13">
        <f>I580</f>
        <v>15279.19</v>
      </c>
      <c r="J579" s="72"/>
      <c r="K579" s="131"/>
      <c r="L579" s="72">
        <v>801.57</v>
      </c>
      <c r="M579" s="13"/>
    </row>
    <row r="580" spans="1:13" s="2" customFormat="1" ht="15" x14ac:dyDescent="0.25">
      <c r="A580" s="14"/>
      <c r="B580" s="15"/>
      <c r="C580" s="15"/>
      <c r="D580" s="15"/>
      <c r="E580" s="16" t="s">
        <v>18</v>
      </c>
      <c r="F580" s="16"/>
      <c r="G580" s="17"/>
      <c r="H580" s="17"/>
      <c r="I580" s="18">
        <v>15279.19</v>
      </c>
      <c r="J580" s="114"/>
      <c r="K580" s="138"/>
      <c r="L580" s="151"/>
      <c r="M580" s="19"/>
    </row>
    <row r="581" spans="1:13" s="2" customFormat="1" ht="22.5" x14ac:dyDescent="0.25">
      <c r="A581" s="20"/>
      <c r="B581" s="21" t="s">
        <v>69</v>
      </c>
      <c r="C581" s="183" t="s">
        <v>70</v>
      </c>
      <c r="D581" s="183"/>
      <c r="E581" s="183"/>
      <c r="F581" s="22" t="s">
        <v>71</v>
      </c>
      <c r="G581" s="17" t="s">
        <v>1574</v>
      </c>
      <c r="H581" s="17"/>
      <c r="I581" s="23">
        <v>3.81</v>
      </c>
      <c r="J581" s="109"/>
      <c r="K581" s="132"/>
      <c r="L581" s="147">
        <v>3.81</v>
      </c>
      <c r="M581" s="24"/>
    </row>
    <row r="582" spans="1:13" s="2" customFormat="1" ht="22.5" x14ac:dyDescent="0.25">
      <c r="A582" s="20"/>
      <c r="B582" s="21" t="s">
        <v>41</v>
      </c>
      <c r="C582" s="183" t="s">
        <v>42</v>
      </c>
      <c r="D582" s="183"/>
      <c r="E582" s="183"/>
      <c r="F582" s="22" t="s">
        <v>21</v>
      </c>
      <c r="G582" s="17" t="s">
        <v>1575</v>
      </c>
      <c r="H582" s="17"/>
      <c r="I582" s="23">
        <v>9.36</v>
      </c>
      <c r="J582" s="109"/>
      <c r="K582" s="132"/>
      <c r="L582" s="147">
        <v>9.36</v>
      </c>
      <c r="M582" s="24"/>
    </row>
    <row r="583" spans="1:13" s="2" customFormat="1" ht="22.5" x14ac:dyDescent="0.25">
      <c r="A583" s="20"/>
      <c r="B583" s="21" t="s">
        <v>778</v>
      </c>
      <c r="C583" s="183" t="s">
        <v>24</v>
      </c>
      <c r="D583" s="183"/>
      <c r="E583" s="183"/>
      <c r="F583" s="22" t="s">
        <v>71</v>
      </c>
      <c r="G583" s="17" t="s">
        <v>1576</v>
      </c>
      <c r="H583" s="17"/>
      <c r="I583" s="23">
        <v>14.07</v>
      </c>
      <c r="J583" s="109"/>
      <c r="K583" s="132"/>
      <c r="L583" s="147">
        <v>14.07</v>
      </c>
      <c r="M583" s="24"/>
    </row>
    <row r="584" spans="1:13" s="2" customFormat="1" ht="22.5" x14ac:dyDescent="0.25">
      <c r="A584" s="25" t="s">
        <v>76</v>
      </c>
      <c r="B584" s="26" t="s">
        <v>1577</v>
      </c>
      <c r="C584" s="186" t="s">
        <v>1578</v>
      </c>
      <c r="D584" s="186"/>
      <c r="E584" s="186"/>
      <c r="F584" s="27" t="s">
        <v>79</v>
      </c>
      <c r="G584" s="28" t="s">
        <v>944</v>
      </c>
      <c r="H584" s="28"/>
      <c r="I584" s="29">
        <v>0</v>
      </c>
      <c r="J584" s="110"/>
      <c r="K584" s="133"/>
      <c r="L584" s="148">
        <v>0</v>
      </c>
      <c r="M584" s="30"/>
    </row>
    <row r="585" spans="1:13" s="2" customFormat="1" ht="22.5" x14ac:dyDescent="0.25">
      <c r="A585" s="20"/>
      <c r="B585" s="21" t="s">
        <v>284</v>
      </c>
      <c r="C585" s="183" t="s">
        <v>285</v>
      </c>
      <c r="D585" s="183"/>
      <c r="E585" s="183"/>
      <c r="F585" s="22" t="s">
        <v>79</v>
      </c>
      <c r="G585" s="17" t="s">
        <v>1529</v>
      </c>
      <c r="H585" s="17"/>
      <c r="I585" s="23">
        <v>65.319999999999993</v>
      </c>
      <c r="J585" s="109"/>
      <c r="K585" s="132"/>
      <c r="L585" s="147">
        <v>65.319999999999993</v>
      </c>
      <c r="M585" s="24"/>
    </row>
    <row r="586" spans="1:13" s="2" customFormat="1" ht="15" x14ac:dyDescent="0.25">
      <c r="A586" s="206" t="s">
        <v>1579</v>
      </c>
      <c r="B586" s="207"/>
      <c r="C586" s="207"/>
      <c r="D586" s="207"/>
      <c r="E586" s="207"/>
      <c r="F586" s="207"/>
      <c r="G586" s="207"/>
      <c r="H586" s="207"/>
      <c r="I586" s="207"/>
      <c r="J586" s="207"/>
      <c r="K586" s="207"/>
      <c r="L586" s="208"/>
      <c r="M586" s="123"/>
    </row>
    <row r="587" spans="1:13" s="2" customFormat="1" ht="15" x14ac:dyDescent="0.25">
      <c r="A587" s="10" t="s">
        <v>680</v>
      </c>
      <c r="B587" s="11" t="s">
        <v>15</v>
      </c>
      <c r="C587" s="182" t="s">
        <v>1580</v>
      </c>
      <c r="D587" s="182"/>
      <c r="E587" s="182"/>
      <c r="F587" s="10" t="s">
        <v>17</v>
      </c>
      <c r="G587" s="12">
        <v>1</v>
      </c>
      <c r="H587" s="12"/>
      <c r="I587" s="13">
        <f>I588</f>
        <v>4646.7</v>
      </c>
      <c r="J587" s="72"/>
      <c r="K587" s="131"/>
      <c r="L587" s="72">
        <v>35.42</v>
      </c>
      <c r="M587" s="13"/>
    </row>
    <row r="588" spans="1:13" s="2" customFormat="1" ht="15" x14ac:dyDescent="0.25">
      <c r="A588" s="14"/>
      <c r="B588" s="15"/>
      <c r="C588" s="15"/>
      <c r="D588" s="15"/>
      <c r="E588" s="16" t="s">
        <v>18</v>
      </c>
      <c r="F588" s="16"/>
      <c r="G588" s="17"/>
      <c r="H588" s="17"/>
      <c r="I588" s="18">
        <v>4646.7</v>
      </c>
      <c r="J588" s="114"/>
      <c r="K588" s="138"/>
      <c r="L588" s="151"/>
      <c r="M588" s="19"/>
    </row>
    <row r="589" spans="1:13" s="2" customFormat="1" ht="22.5" x14ac:dyDescent="0.25">
      <c r="A589" s="20"/>
      <c r="B589" s="21" t="s">
        <v>19</v>
      </c>
      <c r="C589" s="183" t="s">
        <v>20</v>
      </c>
      <c r="D589" s="183"/>
      <c r="E589" s="183"/>
      <c r="F589" s="22" t="s">
        <v>21</v>
      </c>
      <c r="G589" s="17" t="s">
        <v>1534</v>
      </c>
      <c r="H589" s="17"/>
      <c r="I589" s="23">
        <v>1.1299999999999999</v>
      </c>
      <c r="J589" s="109"/>
      <c r="K589" s="132"/>
      <c r="L589" s="147">
        <v>1.1299999999999999</v>
      </c>
      <c r="M589" s="24"/>
    </row>
    <row r="590" spans="1:13" s="2" customFormat="1" ht="22.5" x14ac:dyDescent="0.25">
      <c r="A590" s="20"/>
      <c r="B590" s="21" t="s">
        <v>23</v>
      </c>
      <c r="C590" s="183" t="s">
        <v>24</v>
      </c>
      <c r="D590" s="183"/>
      <c r="E590" s="183"/>
      <c r="F590" s="22" t="s">
        <v>21</v>
      </c>
      <c r="G590" s="17" t="s">
        <v>1534</v>
      </c>
      <c r="H590" s="17"/>
      <c r="I590" s="23">
        <v>1.56</v>
      </c>
      <c r="J590" s="109"/>
      <c r="K590" s="132"/>
      <c r="L590" s="147">
        <v>1.56</v>
      </c>
      <c r="M590" s="24"/>
    </row>
    <row r="591" spans="1:13" s="2" customFormat="1" ht="22.5" x14ac:dyDescent="0.25">
      <c r="A591" s="20"/>
      <c r="B591" s="21" t="s">
        <v>25</v>
      </c>
      <c r="C591" s="183" t="s">
        <v>26</v>
      </c>
      <c r="D591" s="183"/>
      <c r="E591" s="183"/>
      <c r="F591" s="22" t="s">
        <v>21</v>
      </c>
      <c r="G591" s="17" t="s">
        <v>1535</v>
      </c>
      <c r="H591" s="17"/>
      <c r="I591" s="23">
        <v>0.51</v>
      </c>
      <c r="J591" s="109"/>
      <c r="K591" s="132"/>
      <c r="L591" s="147">
        <v>0.51</v>
      </c>
      <c r="M591" s="24"/>
    </row>
    <row r="592" spans="1:13" s="2" customFormat="1" ht="22.5" x14ac:dyDescent="0.25">
      <c r="A592" s="20"/>
      <c r="B592" s="21" t="s">
        <v>28</v>
      </c>
      <c r="C592" s="183" t="s">
        <v>29</v>
      </c>
      <c r="D592" s="183"/>
      <c r="E592" s="183"/>
      <c r="F592" s="22" t="s">
        <v>30</v>
      </c>
      <c r="G592" s="17" t="s">
        <v>1536</v>
      </c>
      <c r="H592" s="17"/>
      <c r="I592" s="23">
        <v>0.89</v>
      </c>
      <c r="J592" s="109"/>
      <c r="K592" s="132"/>
      <c r="L592" s="147">
        <v>0.89</v>
      </c>
      <c r="M592" s="24"/>
    </row>
    <row r="593" spans="1:13" s="2" customFormat="1" ht="15" x14ac:dyDescent="0.25">
      <c r="A593" s="10" t="s">
        <v>685</v>
      </c>
      <c r="B593" s="11" t="s">
        <v>1581</v>
      </c>
      <c r="C593" s="182" t="s">
        <v>1582</v>
      </c>
      <c r="D593" s="182"/>
      <c r="E593" s="182"/>
      <c r="F593" s="10" t="s">
        <v>216</v>
      </c>
      <c r="G593" s="31">
        <v>0.02</v>
      </c>
      <c r="H593" s="31"/>
      <c r="I593" s="13">
        <f>I594</f>
        <v>1949.48</v>
      </c>
      <c r="J593" s="72"/>
      <c r="K593" s="131"/>
      <c r="L593" s="72">
        <v>39.9</v>
      </c>
      <c r="M593" s="13"/>
    </row>
    <row r="594" spans="1:13" s="2" customFormat="1" ht="15" x14ac:dyDescent="0.25">
      <c r="A594" s="14"/>
      <c r="B594" s="15"/>
      <c r="C594" s="15"/>
      <c r="D594" s="15"/>
      <c r="E594" s="16" t="s">
        <v>18</v>
      </c>
      <c r="F594" s="16"/>
      <c r="G594" s="17"/>
      <c r="H594" s="17"/>
      <c r="I594" s="18">
        <v>1949.48</v>
      </c>
      <c r="J594" s="114"/>
      <c r="K594" s="138"/>
      <c r="L594" s="151"/>
      <c r="M594" s="19"/>
    </row>
    <row r="595" spans="1:13" s="2" customFormat="1" ht="22.5" x14ac:dyDescent="0.25">
      <c r="A595" s="20"/>
      <c r="B595" s="21" t="s">
        <v>1583</v>
      </c>
      <c r="C595" s="183" t="s">
        <v>1584</v>
      </c>
      <c r="D595" s="183"/>
      <c r="E595" s="183"/>
      <c r="F595" s="22" t="s">
        <v>71</v>
      </c>
      <c r="G595" s="17" t="s">
        <v>1585</v>
      </c>
      <c r="H595" s="17"/>
      <c r="I595" s="23">
        <v>1.46</v>
      </c>
      <c r="J595" s="109"/>
      <c r="K595" s="132"/>
      <c r="L595" s="147">
        <v>1.46</v>
      </c>
      <c r="M595" s="24"/>
    </row>
    <row r="596" spans="1:13" s="2" customFormat="1" ht="22.5" x14ac:dyDescent="0.25">
      <c r="A596" s="20"/>
      <c r="B596" s="21" t="s">
        <v>19</v>
      </c>
      <c r="C596" s="183" t="s">
        <v>20</v>
      </c>
      <c r="D596" s="183"/>
      <c r="E596" s="183"/>
      <c r="F596" s="22" t="s">
        <v>21</v>
      </c>
      <c r="G596" s="17" t="s">
        <v>1586</v>
      </c>
      <c r="H596" s="17"/>
      <c r="I596" s="23">
        <v>0.01</v>
      </c>
      <c r="J596" s="109"/>
      <c r="K596" s="132"/>
      <c r="L596" s="147">
        <v>0.01</v>
      </c>
      <c r="M596" s="24"/>
    </row>
    <row r="597" spans="1:13" s="2" customFormat="1" ht="22.5" x14ac:dyDescent="0.25">
      <c r="A597" s="20"/>
      <c r="B597" s="21" t="s">
        <v>23</v>
      </c>
      <c r="C597" s="183" t="s">
        <v>24</v>
      </c>
      <c r="D597" s="183"/>
      <c r="E597" s="183"/>
      <c r="F597" s="22" t="s">
        <v>21</v>
      </c>
      <c r="G597" s="17" t="s">
        <v>1587</v>
      </c>
      <c r="H597" s="17"/>
      <c r="I597" s="23">
        <v>1.1100000000000001</v>
      </c>
      <c r="J597" s="109"/>
      <c r="K597" s="132"/>
      <c r="L597" s="147">
        <v>1.1100000000000001</v>
      </c>
      <c r="M597" s="24"/>
    </row>
    <row r="598" spans="1:13" s="2" customFormat="1" ht="22.5" x14ac:dyDescent="0.25">
      <c r="A598" s="20"/>
      <c r="B598" s="21" t="s">
        <v>1588</v>
      </c>
      <c r="C598" s="183" t="s">
        <v>1589</v>
      </c>
      <c r="D598" s="183"/>
      <c r="E598" s="183"/>
      <c r="F598" s="22" t="s">
        <v>71</v>
      </c>
      <c r="G598" s="17" t="s">
        <v>1590</v>
      </c>
      <c r="H598" s="17"/>
      <c r="I598" s="23">
        <v>1.58</v>
      </c>
      <c r="J598" s="109"/>
      <c r="K598" s="132"/>
      <c r="L598" s="147">
        <v>1.58</v>
      </c>
      <c r="M598" s="24"/>
    </row>
    <row r="599" spans="1:13" s="2" customFormat="1" ht="22.5" x14ac:dyDescent="0.25">
      <c r="A599" s="20"/>
      <c r="B599" s="21" t="s">
        <v>28</v>
      </c>
      <c r="C599" s="183" t="s">
        <v>29</v>
      </c>
      <c r="D599" s="183"/>
      <c r="E599" s="183"/>
      <c r="F599" s="22" t="s">
        <v>30</v>
      </c>
      <c r="G599" s="17" t="s">
        <v>1591</v>
      </c>
      <c r="H599" s="17"/>
      <c r="I599" s="23">
        <v>0.46</v>
      </c>
      <c r="J599" s="109"/>
      <c r="K599" s="132"/>
      <c r="L599" s="147">
        <v>0.46</v>
      </c>
      <c r="M599" s="24"/>
    </row>
    <row r="600" spans="1:13" s="2" customFormat="1" ht="15" x14ac:dyDescent="0.25">
      <c r="A600" s="10" t="s">
        <v>688</v>
      </c>
      <c r="B600" s="11" t="s">
        <v>97</v>
      </c>
      <c r="C600" s="182" t="s">
        <v>1592</v>
      </c>
      <c r="D600" s="182"/>
      <c r="E600" s="182"/>
      <c r="F600" s="10" t="s">
        <v>17</v>
      </c>
      <c r="G600" s="12">
        <v>4</v>
      </c>
      <c r="H600" s="12"/>
      <c r="I600" s="13">
        <f>I601</f>
        <v>6163.81</v>
      </c>
      <c r="J600" s="72"/>
      <c r="K600" s="131"/>
      <c r="L600" s="72">
        <v>47.8</v>
      </c>
      <c r="M600" s="13"/>
    </row>
    <row r="601" spans="1:13" s="2" customFormat="1" ht="15" x14ac:dyDescent="0.25">
      <c r="A601" s="14"/>
      <c r="B601" s="15"/>
      <c r="C601" s="15"/>
      <c r="D601" s="15"/>
      <c r="E601" s="16" t="s">
        <v>18</v>
      </c>
      <c r="F601" s="16"/>
      <c r="G601" s="17"/>
      <c r="H601" s="17"/>
      <c r="I601" s="18">
        <v>6163.81</v>
      </c>
      <c r="J601" s="114"/>
      <c r="K601" s="138"/>
      <c r="L601" s="151"/>
      <c r="M601" s="19"/>
    </row>
    <row r="602" spans="1:13" s="2" customFormat="1" ht="22.5" x14ac:dyDescent="0.25">
      <c r="A602" s="20"/>
      <c r="B602" s="21" t="s">
        <v>99</v>
      </c>
      <c r="C602" s="183" t="s">
        <v>100</v>
      </c>
      <c r="D602" s="183"/>
      <c r="E602" s="183"/>
      <c r="F602" s="22" t="s">
        <v>21</v>
      </c>
      <c r="G602" s="17" t="s">
        <v>1593</v>
      </c>
      <c r="H602" s="17"/>
      <c r="I602" s="23">
        <v>3.96</v>
      </c>
      <c r="J602" s="109"/>
      <c r="K602" s="132"/>
      <c r="L602" s="147">
        <v>3.96</v>
      </c>
      <c r="M602" s="24"/>
    </row>
    <row r="603" spans="1:13" s="2" customFormat="1" ht="22.5" x14ac:dyDescent="0.25">
      <c r="A603" s="20"/>
      <c r="B603" s="21" t="s">
        <v>28</v>
      </c>
      <c r="C603" s="183" t="s">
        <v>29</v>
      </c>
      <c r="D603" s="183"/>
      <c r="E603" s="183"/>
      <c r="F603" s="22" t="s">
        <v>30</v>
      </c>
      <c r="G603" s="17" t="s">
        <v>1594</v>
      </c>
      <c r="H603" s="17"/>
      <c r="I603" s="23">
        <v>1.56</v>
      </c>
      <c r="J603" s="109"/>
      <c r="K603" s="132"/>
      <c r="L603" s="147">
        <v>1.56</v>
      </c>
      <c r="M603" s="24"/>
    </row>
    <row r="604" spans="1:13" s="2" customFormat="1" ht="15" x14ac:dyDescent="0.25">
      <c r="A604" s="10" t="s">
        <v>691</v>
      </c>
      <c r="B604" s="11" t="s">
        <v>57</v>
      </c>
      <c r="C604" s="182" t="s">
        <v>1595</v>
      </c>
      <c r="D604" s="182"/>
      <c r="E604" s="182"/>
      <c r="F604" s="10" t="s">
        <v>17</v>
      </c>
      <c r="G604" s="12">
        <v>3</v>
      </c>
      <c r="H604" s="12"/>
      <c r="I604" s="13">
        <f>I605</f>
        <v>4812.88</v>
      </c>
      <c r="J604" s="72"/>
      <c r="K604" s="131"/>
      <c r="L604" s="72">
        <v>226.03</v>
      </c>
      <c r="M604" s="13"/>
    </row>
    <row r="605" spans="1:13" s="2" customFormat="1" ht="15" x14ac:dyDescent="0.25">
      <c r="A605" s="14"/>
      <c r="B605" s="15"/>
      <c r="C605" s="15"/>
      <c r="D605" s="15"/>
      <c r="E605" s="16" t="s">
        <v>18</v>
      </c>
      <c r="F605" s="16"/>
      <c r="G605" s="17"/>
      <c r="H605" s="17"/>
      <c r="I605" s="18">
        <v>4812.88</v>
      </c>
      <c r="J605" s="114"/>
      <c r="K605" s="138"/>
      <c r="L605" s="151"/>
      <c r="M605" s="19"/>
    </row>
    <row r="606" spans="1:13" s="2" customFormat="1" ht="22.5" x14ac:dyDescent="0.25">
      <c r="A606" s="20"/>
      <c r="B606" s="21" t="s">
        <v>59</v>
      </c>
      <c r="C606" s="183" t="s">
        <v>60</v>
      </c>
      <c r="D606" s="183"/>
      <c r="E606" s="183"/>
      <c r="F606" s="22" t="s">
        <v>21</v>
      </c>
      <c r="G606" s="17" t="s">
        <v>61</v>
      </c>
      <c r="H606" s="17"/>
      <c r="I606" s="23">
        <v>25.54</v>
      </c>
      <c r="J606" s="109"/>
      <c r="K606" s="132"/>
      <c r="L606" s="147">
        <v>25.54</v>
      </c>
      <c r="M606" s="24"/>
    </row>
    <row r="607" spans="1:13" s="2" customFormat="1" ht="22.5" x14ac:dyDescent="0.25">
      <c r="A607" s="20"/>
      <c r="B607" s="21" t="s">
        <v>28</v>
      </c>
      <c r="C607" s="183" t="s">
        <v>29</v>
      </c>
      <c r="D607" s="183"/>
      <c r="E607" s="183"/>
      <c r="F607" s="22" t="s">
        <v>30</v>
      </c>
      <c r="G607" s="17" t="s">
        <v>62</v>
      </c>
      <c r="H607" s="17"/>
      <c r="I607" s="23">
        <v>0.56999999999999995</v>
      </c>
      <c r="J607" s="109"/>
      <c r="K607" s="132"/>
      <c r="L607" s="147">
        <v>0.56999999999999995</v>
      </c>
      <c r="M607" s="24"/>
    </row>
    <row r="608" spans="1:13" s="2" customFormat="1" ht="15" x14ac:dyDescent="0.25">
      <c r="A608" s="10" t="s">
        <v>696</v>
      </c>
      <c r="B608" s="11" t="s">
        <v>905</v>
      </c>
      <c r="C608" s="182" t="s">
        <v>1596</v>
      </c>
      <c r="D608" s="182"/>
      <c r="E608" s="182"/>
      <c r="F608" s="10" t="s">
        <v>17</v>
      </c>
      <c r="G608" s="12">
        <v>1</v>
      </c>
      <c r="H608" s="12"/>
      <c r="I608" s="13">
        <f>I609</f>
        <v>2999</v>
      </c>
      <c r="J608" s="72"/>
      <c r="K608" s="131"/>
      <c r="L608" s="72">
        <v>290.45999999999998</v>
      </c>
      <c r="M608" s="13"/>
    </row>
    <row r="609" spans="1:13" s="2" customFormat="1" ht="15" x14ac:dyDescent="0.25">
      <c r="A609" s="14"/>
      <c r="B609" s="15"/>
      <c r="C609" s="15"/>
      <c r="D609" s="15"/>
      <c r="E609" s="16" t="s">
        <v>18</v>
      </c>
      <c r="F609" s="16"/>
      <c r="G609" s="17"/>
      <c r="H609" s="17"/>
      <c r="I609" s="18">
        <v>2999</v>
      </c>
      <c r="J609" s="114"/>
      <c r="K609" s="138"/>
      <c r="L609" s="151"/>
      <c r="M609" s="19"/>
    </row>
    <row r="610" spans="1:13" s="2" customFormat="1" ht="22.5" x14ac:dyDescent="0.25">
      <c r="A610" s="20"/>
      <c r="B610" s="21" t="s">
        <v>907</v>
      </c>
      <c r="C610" s="183" t="s">
        <v>908</v>
      </c>
      <c r="D610" s="183"/>
      <c r="E610" s="183"/>
      <c r="F610" s="22" t="s">
        <v>21</v>
      </c>
      <c r="G610" s="17" t="s">
        <v>1545</v>
      </c>
      <c r="H610" s="17"/>
      <c r="I610" s="23">
        <v>0.19</v>
      </c>
      <c r="J610" s="109"/>
      <c r="K610" s="132"/>
      <c r="L610" s="147">
        <v>0.19</v>
      </c>
      <c r="M610" s="24"/>
    </row>
    <row r="611" spans="1:13" s="2" customFormat="1" ht="22.5" x14ac:dyDescent="0.25">
      <c r="A611" s="20"/>
      <c r="B611" s="21" t="s">
        <v>19</v>
      </c>
      <c r="C611" s="183" t="s">
        <v>20</v>
      </c>
      <c r="D611" s="183"/>
      <c r="E611" s="183"/>
      <c r="F611" s="22" t="s">
        <v>21</v>
      </c>
      <c r="G611" s="17" t="s">
        <v>156</v>
      </c>
      <c r="H611" s="17"/>
      <c r="I611" s="23">
        <v>0.68</v>
      </c>
      <c r="J611" s="109"/>
      <c r="K611" s="132"/>
      <c r="L611" s="147">
        <v>0.68</v>
      </c>
      <c r="M611" s="24"/>
    </row>
    <row r="612" spans="1:13" s="2" customFormat="1" ht="22.5" x14ac:dyDescent="0.25">
      <c r="A612" s="20"/>
      <c r="B612" s="21" t="s">
        <v>911</v>
      </c>
      <c r="C612" s="183" t="s">
        <v>912</v>
      </c>
      <c r="D612" s="183"/>
      <c r="E612" s="183"/>
      <c r="F612" s="22" t="s">
        <v>21</v>
      </c>
      <c r="G612" s="17" t="s">
        <v>1546</v>
      </c>
      <c r="H612" s="17"/>
      <c r="I612" s="23">
        <v>0.02</v>
      </c>
      <c r="J612" s="109"/>
      <c r="K612" s="132"/>
      <c r="L612" s="147">
        <v>0.02</v>
      </c>
      <c r="M612" s="24"/>
    </row>
    <row r="613" spans="1:13" s="2" customFormat="1" ht="22.5" x14ac:dyDescent="0.25">
      <c r="A613" s="20"/>
      <c r="B613" s="21" t="s">
        <v>23</v>
      </c>
      <c r="C613" s="183" t="s">
        <v>24</v>
      </c>
      <c r="D613" s="183"/>
      <c r="E613" s="183"/>
      <c r="F613" s="22" t="s">
        <v>21</v>
      </c>
      <c r="G613" s="17" t="s">
        <v>1547</v>
      </c>
      <c r="H613" s="17"/>
      <c r="I613" s="23">
        <v>0.78</v>
      </c>
      <c r="J613" s="109"/>
      <c r="K613" s="132"/>
      <c r="L613" s="147">
        <v>0.78</v>
      </c>
      <c r="M613" s="24"/>
    </row>
    <row r="614" spans="1:13" s="2" customFormat="1" ht="22.5" x14ac:dyDescent="0.25">
      <c r="A614" s="20"/>
      <c r="B614" s="21" t="s">
        <v>25</v>
      </c>
      <c r="C614" s="183" t="s">
        <v>26</v>
      </c>
      <c r="D614" s="183"/>
      <c r="E614" s="183"/>
      <c r="F614" s="22" t="s">
        <v>21</v>
      </c>
      <c r="G614" s="17" t="s">
        <v>1548</v>
      </c>
      <c r="H614" s="17"/>
      <c r="I614" s="23">
        <v>0.89</v>
      </c>
      <c r="J614" s="109"/>
      <c r="K614" s="132"/>
      <c r="L614" s="147">
        <v>0.89</v>
      </c>
      <c r="M614" s="24"/>
    </row>
    <row r="615" spans="1:13" s="2" customFormat="1" ht="22.5" x14ac:dyDescent="0.25">
      <c r="A615" s="20"/>
      <c r="B615" s="21" t="s">
        <v>916</v>
      </c>
      <c r="C615" s="183" t="s">
        <v>917</v>
      </c>
      <c r="D615" s="183"/>
      <c r="E615" s="183"/>
      <c r="F615" s="22" t="s">
        <v>21</v>
      </c>
      <c r="G615" s="17" t="s">
        <v>1546</v>
      </c>
      <c r="H615" s="17"/>
      <c r="I615" s="23">
        <v>0.12</v>
      </c>
      <c r="J615" s="109"/>
      <c r="K615" s="132"/>
      <c r="L615" s="147">
        <v>0.12</v>
      </c>
      <c r="M615" s="24"/>
    </row>
    <row r="616" spans="1:13" s="2" customFormat="1" ht="22.5" x14ac:dyDescent="0.25">
      <c r="A616" s="20"/>
      <c r="B616" s="21" t="s">
        <v>918</v>
      </c>
      <c r="C616" s="183" t="s">
        <v>919</v>
      </c>
      <c r="D616" s="183"/>
      <c r="E616" s="183"/>
      <c r="F616" s="22" t="s">
        <v>21</v>
      </c>
      <c r="G616" s="17" t="s">
        <v>1549</v>
      </c>
      <c r="H616" s="17"/>
      <c r="I616" s="23">
        <v>1.19</v>
      </c>
      <c r="J616" s="109"/>
      <c r="K616" s="132"/>
      <c r="L616" s="147">
        <v>1.19</v>
      </c>
      <c r="M616" s="24"/>
    </row>
    <row r="617" spans="1:13" s="2" customFormat="1" ht="22.5" x14ac:dyDescent="0.25">
      <c r="A617" s="20"/>
      <c r="B617" s="21" t="s">
        <v>871</v>
      </c>
      <c r="C617" s="183" t="s">
        <v>872</v>
      </c>
      <c r="D617" s="183"/>
      <c r="E617" s="183"/>
      <c r="F617" s="22" t="s">
        <v>216</v>
      </c>
      <c r="G617" s="17" t="s">
        <v>1550</v>
      </c>
      <c r="H617" s="17"/>
      <c r="I617" s="23">
        <v>1.07</v>
      </c>
      <c r="J617" s="109"/>
      <c r="K617" s="132"/>
      <c r="L617" s="147">
        <v>1.07</v>
      </c>
      <c r="M617" s="24"/>
    </row>
    <row r="618" spans="1:13" s="2" customFormat="1" ht="22.5" x14ac:dyDescent="0.25">
      <c r="A618" s="20"/>
      <c r="B618" s="21" t="s">
        <v>922</v>
      </c>
      <c r="C618" s="183" t="s">
        <v>923</v>
      </c>
      <c r="D618" s="183"/>
      <c r="E618" s="183"/>
      <c r="F618" s="22" t="s">
        <v>216</v>
      </c>
      <c r="G618" s="17" t="s">
        <v>1551</v>
      </c>
      <c r="H618" s="17"/>
      <c r="I618" s="23">
        <v>3.56</v>
      </c>
      <c r="J618" s="109"/>
      <c r="K618" s="132"/>
      <c r="L618" s="147">
        <v>3.56</v>
      </c>
      <c r="M618" s="24"/>
    </row>
    <row r="619" spans="1:13" s="2" customFormat="1" ht="22.5" x14ac:dyDescent="0.25">
      <c r="A619" s="20"/>
      <c r="B619" s="21" t="s">
        <v>925</v>
      </c>
      <c r="C619" s="183" t="s">
        <v>926</v>
      </c>
      <c r="D619" s="183"/>
      <c r="E619" s="183"/>
      <c r="F619" s="22" t="s">
        <v>71</v>
      </c>
      <c r="G619" s="17" t="s">
        <v>159</v>
      </c>
      <c r="H619" s="17"/>
      <c r="I619" s="23">
        <v>20.66</v>
      </c>
      <c r="J619" s="109"/>
      <c r="K619" s="132"/>
      <c r="L619" s="147">
        <v>20.66</v>
      </c>
      <c r="M619" s="24"/>
    </row>
    <row r="620" spans="1:13" s="2" customFormat="1" ht="22.5" x14ac:dyDescent="0.25">
      <c r="A620" s="20"/>
      <c r="B620" s="21" t="s">
        <v>928</v>
      </c>
      <c r="C620" s="183" t="s">
        <v>929</v>
      </c>
      <c r="D620" s="183"/>
      <c r="E620" s="183"/>
      <c r="F620" s="22" t="s">
        <v>930</v>
      </c>
      <c r="G620" s="17" t="s">
        <v>1534</v>
      </c>
      <c r="H620" s="17"/>
      <c r="I620" s="23">
        <v>3.47</v>
      </c>
      <c r="J620" s="109"/>
      <c r="K620" s="132"/>
      <c r="L620" s="147">
        <v>3.47</v>
      </c>
      <c r="M620" s="24"/>
    </row>
    <row r="621" spans="1:13" s="2" customFormat="1" ht="22.5" x14ac:dyDescent="0.25">
      <c r="A621" s="20"/>
      <c r="B621" s="21" t="s">
        <v>932</v>
      </c>
      <c r="C621" s="183" t="s">
        <v>933</v>
      </c>
      <c r="D621" s="183"/>
      <c r="E621" s="183"/>
      <c r="F621" s="22" t="s">
        <v>21</v>
      </c>
      <c r="G621" s="17" t="s">
        <v>1545</v>
      </c>
      <c r="H621" s="17"/>
      <c r="I621" s="23">
        <v>0.25</v>
      </c>
      <c r="J621" s="109"/>
      <c r="K621" s="132"/>
      <c r="L621" s="147">
        <v>0.25</v>
      </c>
      <c r="M621" s="24"/>
    </row>
    <row r="622" spans="1:13" s="2" customFormat="1" ht="22.5" x14ac:dyDescent="0.25">
      <c r="A622" s="20"/>
      <c r="B622" s="21" t="s">
        <v>28</v>
      </c>
      <c r="C622" s="183" t="s">
        <v>29</v>
      </c>
      <c r="D622" s="183"/>
      <c r="E622" s="183"/>
      <c r="F622" s="22" t="s">
        <v>30</v>
      </c>
      <c r="G622" s="17" t="s">
        <v>1552</v>
      </c>
      <c r="H622" s="17"/>
      <c r="I622" s="23">
        <v>0.65</v>
      </c>
      <c r="J622" s="109"/>
      <c r="K622" s="132"/>
      <c r="L622" s="147">
        <v>0.65</v>
      </c>
      <c r="M622" s="24"/>
    </row>
    <row r="623" spans="1:13" s="2" customFormat="1" ht="15" x14ac:dyDescent="0.25">
      <c r="A623" s="206" t="s">
        <v>1597</v>
      </c>
      <c r="B623" s="207"/>
      <c r="C623" s="207"/>
      <c r="D623" s="207"/>
      <c r="E623" s="207"/>
      <c r="F623" s="207"/>
      <c r="G623" s="207"/>
      <c r="H623" s="207"/>
      <c r="I623" s="207"/>
      <c r="J623" s="207"/>
      <c r="K623" s="207"/>
      <c r="L623" s="208"/>
      <c r="M623" s="123"/>
    </row>
    <row r="624" spans="1:13" s="2" customFormat="1" ht="15" x14ac:dyDescent="0.25">
      <c r="A624" s="10" t="s">
        <v>699</v>
      </c>
      <c r="B624" s="11" t="s">
        <v>1482</v>
      </c>
      <c r="C624" s="182" t="s">
        <v>1483</v>
      </c>
      <c r="D624" s="182"/>
      <c r="E624" s="182"/>
      <c r="F624" s="10" t="s">
        <v>1484</v>
      </c>
      <c r="G624" s="12">
        <v>2</v>
      </c>
      <c r="H624" s="12"/>
      <c r="I624" s="13">
        <f>I625</f>
        <v>165822.59</v>
      </c>
      <c r="J624" s="72"/>
      <c r="K624" s="131"/>
      <c r="L624" s="72">
        <v>5066.97</v>
      </c>
      <c r="M624" s="13"/>
    </row>
    <row r="625" spans="1:13" s="2" customFormat="1" ht="15" x14ac:dyDescent="0.25">
      <c r="A625" s="14"/>
      <c r="B625" s="15"/>
      <c r="C625" s="15"/>
      <c r="D625" s="15"/>
      <c r="E625" s="16" t="s">
        <v>18</v>
      </c>
      <c r="F625" s="16"/>
      <c r="G625" s="17"/>
      <c r="H625" s="17"/>
      <c r="I625" s="18">
        <v>165822.59</v>
      </c>
      <c r="J625" s="114"/>
      <c r="K625" s="138"/>
      <c r="L625" s="151"/>
      <c r="M625" s="19"/>
    </row>
    <row r="626" spans="1:13" s="2" customFormat="1" ht="22.5" x14ac:dyDescent="0.25">
      <c r="A626" s="20"/>
      <c r="B626" s="21" t="s">
        <v>1485</v>
      </c>
      <c r="C626" s="183" t="s">
        <v>1486</v>
      </c>
      <c r="D626" s="183"/>
      <c r="E626" s="183"/>
      <c r="F626" s="22" t="s">
        <v>71</v>
      </c>
      <c r="G626" s="17" t="s">
        <v>1598</v>
      </c>
      <c r="H626" s="17"/>
      <c r="I626" s="23">
        <v>16.52</v>
      </c>
      <c r="J626" s="109"/>
      <c r="K626" s="132"/>
      <c r="L626" s="147">
        <v>16.52</v>
      </c>
      <c r="M626" s="24"/>
    </row>
    <row r="627" spans="1:13" s="2" customFormat="1" ht="22.5" x14ac:dyDescent="0.25">
      <c r="A627" s="20"/>
      <c r="B627" s="21" t="s">
        <v>176</v>
      </c>
      <c r="C627" s="183" t="s">
        <v>177</v>
      </c>
      <c r="D627" s="183"/>
      <c r="E627" s="183"/>
      <c r="F627" s="22" t="s">
        <v>71</v>
      </c>
      <c r="G627" s="17" t="s">
        <v>1599</v>
      </c>
      <c r="H627" s="17"/>
      <c r="I627" s="23">
        <v>6.2</v>
      </c>
      <c r="J627" s="109"/>
      <c r="K627" s="132"/>
      <c r="L627" s="147">
        <v>6.2</v>
      </c>
      <c r="M627" s="24"/>
    </row>
    <row r="628" spans="1:13" s="2" customFormat="1" ht="22.5" x14ac:dyDescent="0.25">
      <c r="A628" s="20"/>
      <c r="B628" s="21" t="s">
        <v>179</v>
      </c>
      <c r="C628" s="183" t="s">
        <v>180</v>
      </c>
      <c r="D628" s="183"/>
      <c r="E628" s="183"/>
      <c r="F628" s="22" t="s">
        <v>71</v>
      </c>
      <c r="G628" s="17" t="s">
        <v>1412</v>
      </c>
      <c r="H628" s="17"/>
      <c r="I628" s="23">
        <v>9.01</v>
      </c>
      <c r="J628" s="109"/>
      <c r="K628" s="132"/>
      <c r="L628" s="147">
        <v>9.01</v>
      </c>
      <c r="M628" s="24"/>
    </row>
    <row r="629" spans="1:13" s="2" customFormat="1" ht="22.5" x14ac:dyDescent="0.25">
      <c r="A629" s="20"/>
      <c r="B629" s="21" t="s">
        <v>69</v>
      </c>
      <c r="C629" s="183" t="s">
        <v>70</v>
      </c>
      <c r="D629" s="183"/>
      <c r="E629" s="183"/>
      <c r="F629" s="22" t="s">
        <v>71</v>
      </c>
      <c r="G629" s="17" t="s">
        <v>1600</v>
      </c>
      <c r="H629" s="17"/>
      <c r="I629" s="23">
        <v>9.6</v>
      </c>
      <c r="J629" s="109"/>
      <c r="K629" s="132"/>
      <c r="L629" s="147">
        <v>9.6</v>
      </c>
      <c r="M629" s="24"/>
    </row>
    <row r="630" spans="1:13" s="2" customFormat="1" ht="22.5" x14ac:dyDescent="0.25">
      <c r="A630" s="20"/>
      <c r="B630" s="21" t="s">
        <v>182</v>
      </c>
      <c r="C630" s="183" t="s">
        <v>183</v>
      </c>
      <c r="D630" s="183"/>
      <c r="E630" s="183"/>
      <c r="F630" s="22" t="s">
        <v>21</v>
      </c>
      <c r="G630" s="17" t="s">
        <v>1601</v>
      </c>
      <c r="H630" s="17"/>
      <c r="I630" s="23">
        <v>10.039999999999999</v>
      </c>
      <c r="J630" s="109"/>
      <c r="K630" s="132"/>
      <c r="L630" s="147">
        <v>10.039999999999999</v>
      </c>
      <c r="M630" s="24"/>
    </row>
    <row r="631" spans="1:13" s="2" customFormat="1" ht="22.5" x14ac:dyDescent="0.25">
      <c r="A631" s="20"/>
      <c r="B631" s="21" t="s">
        <v>41</v>
      </c>
      <c r="C631" s="183" t="s">
        <v>42</v>
      </c>
      <c r="D631" s="183"/>
      <c r="E631" s="183"/>
      <c r="F631" s="22" t="s">
        <v>21</v>
      </c>
      <c r="G631" s="17" t="s">
        <v>1602</v>
      </c>
      <c r="H631" s="17"/>
      <c r="I631" s="23">
        <v>254.59</v>
      </c>
      <c r="J631" s="109"/>
      <c r="K631" s="132"/>
      <c r="L631" s="147">
        <v>254.59</v>
      </c>
      <c r="M631" s="24"/>
    </row>
    <row r="632" spans="1:13" s="2" customFormat="1" ht="22.5" x14ac:dyDescent="0.25">
      <c r="A632" s="20"/>
      <c r="B632" s="21" t="s">
        <v>778</v>
      </c>
      <c r="C632" s="183" t="s">
        <v>24</v>
      </c>
      <c r="D632" s="183"/>
      <c r="E632" s="183"/>
      <c r="F632" s="22" t="s">
        <v>71</v>
      </c>
      <c r="G632" s="17" t="s">
        <v>1603</v>
      </c>
      <c r="H632" s="17"/>
      <c r="I632" s="23">
        <v>131.29</v>
      </c>
      <c r="J632" s="109"/>
      <c r="K632" s="132"/>
      <c r="L632" s="147">
        <v>131.29</v>
      </c>
      <c r="M632" s="24"/>
    </row>
    <row r="633" spans="1:13" s="2" customFormat="1" ht="22.5" x14ac:dyDescent="0.25">
      <c r="A633" s="20"/>
      <c r="B633" s="21" t="s">
        <v>884</v>
      </c>
      <c r="C633" s="183" t="s">
        <v>885</v>
      </c>
      <c r="D633" s="183"/>
      <c r="E633" s="183"/>
      <c r="F633" s="22" t="s">
        <v>71</v>
      </c>
      <c r="G633" s="17" t="s">
        <v>1568</v>
      </c>
      <c r="H633" s="17"/>
      <c r="I633" s="23">
        <v>17.22</v>
      </c>
      <c r="J633" s="109"/>
      <c r="K633" s="132"/>
      <c r="L633" s="147">
        <v>17.22</v>
      </c>
      <c r="M633" s="24"/>
    </row>
    <row r="634" spans="1:13" s="2" customFormat="1" ht="22.5" x14ac:dyDescent="0.25">
      <c r="A634" s="20"/>
      <c r="B634" s="21" t="s">
        <v>1495</v>
      </c>
      <c r="C634" s="183" t="s">
        <v>1496</v>
      </c>
      <c r="D634" s="183"/>
      <c r="E634" s="183"/>
      <c r="F634" s="22" t="s">
        <v>71</v>
      </c>
      <c r="G634" s="17" t="s">
        <v>1604</v>
      </c>
      <c r="H634" s="17"/>
      <c r="I634" s="23">
        <v>3.27</v>
      </c>
      <c r="J634" s="109"/>
      <c r="K634" s="132"/>
      <c r="L634" s="147">
        <v>3.27</v>
      </c>
      <c r="M634" s="24"/>
    </row>
    <row r="635" spans="1:13" s="2" customFormat="1" ht="22.5" x14ac:dyDescent="0.25">
      <c r="A635" s="25" t="s">
        <v>76</v>
      </c>
      <c r="B635" s="26" t="s">
        <v>1498</v>
      </c>
      <c r="C635" s="186" t="s">
        <v>1499</v>
      </c>
      <c r="D635" s="186"/>
      <c r="E635" s="186"/>
      <c r="F635" s="27" t="s">
        <v>880</v>
      </c>
      <c r="G635" s="28" t="s">
        <v>91</v>
      </c>
      <c r="H635" s="28"/>
      <c r="I635" s="29">
        <v>0</v>
      </c>
      <c r="J635" s="110"/>
      <c r="K635" s="133"/>
      <c r="L635" s="148">
        <v>0</v>
      </c>
      <c r="M635" s="30"/>
    </row>
    <row r="636" spans="1:13" s="2" customFormat="1" ht="22.5" x14ac:dyDescent="0.25">
      <c r="A636" s="20"/>
      <c r="B636" s="21" t="s">
        <v>1500</v>
      </c>
      <c r="C636" s="183" t="s">
        <v>1501</v>
      </c>
      <c r="D636" s="183"/>
      <c r="E636" s="183"/>
      <c r="F636" s="22" t="s">
        <v>79</v>
      </c>
      <c r="G636" s="17" t="s">
        <v>1605</v>
      </c>
      <c r="H636" s="17"/>
      <c r="I636" s="23">
        <v>118.68</v>
      </c>
      <c r="J636" s="109"/>
      <c r="K636" s="132"/>
      <c r="L636" s="147">
        <v>118.68</v>
      </c>
      <c r="M636" s="24"/>
    </row>
    <row r="637" spans="1:13" s="2" customFormat="1" ht="22.5" x14ac:dyDescent="0.25">
      <c r="A637" s="20"/>
      <c r="B637" s="21" t="s">
        <v>800</v>
      </c>
      <c r="C637" s="183" t="s">
        <v>801</v>
      </c>
      <c r="D637" s="183"/>
      <c r="E637" s="183"/>
      <c r="F637" s="22" t="s">
        <v>282</v>
      </c>
      <c r="G637" s="17" t="s">
        <v>1570</v>
      </c>
      <c r="H637" s="17"/>
      <c r="I637" s="23">
        <v>8.67</v>
      </c>
      <c r="J637" s="109"/>
      <c r="K637" s="132"/>
      <c r="L637" s="147">
        <v>8.67</v>
      </c>
      <c r="M637" s="24"/>
    </row>
    <row r="638" spans="1:13" s="2" customFormat="1" ht="22.5" x14ac:dyDescent="0.25">
      <c r="A638" s="10" t="s">
        <v>1606</v>
      </c>
      <c r="B638" s="11" t="s">
        <v>1505</v>
      </c>
      <c r="C638" s="182" t="s">
        <v>1607</v>
      </c>
      <c r="D638" s="182"/>
      <c r="E638" s="182"/>
      <c r="F638" s="10" t="s">
        <v>880</v>
      </c>
      <c r="G638" s="12">
        <v>2</v>
      </c>
      <c r="H638" s="12"/>
      <c r="I638" s="13">
        <v>3693754</v>
      </c>
      <c r="J638" s="72"/>
      <c r="K638" s="131"/>
      <c r="L638" s="72"/>
      <c r="M638" s="13"/>
    </row>
    <row r="639" spans="1:13" s="2" customFormat="1" ht="15" x14ac:dyDescent="0.25">
      <c r="A639" s="10" t="s">
        <v>707</v>
      </c>
      <c r="B639" s="11" t="s">
        <v>1507</v>
      </c>
      <c r="C639" s="182" t="s">
        <v>1608</v>
      </c>
      <c r="D639" s="182"/>
      <c r="E639" s="182"/>
      <c r="F639" s="10" t="s">
        <v>1509</v>
      </c>
      <c r="G639" s="12">
        <v>2</v>
      </c>
      <c r="H639" s="12"/>
      <c r="I639" s="13">
        <f>I640</f>
        <v>39248.35</v>
      </c>
      <c r="J639" s="72"/>
      <c r="K639" s="131"/>
      <c r="L639" s="72">
        <v>623</v>
      </c>
      <c r="M639" s="13"/>
    </row>
    <row r="640" spans="1:13" s="2" customFormat="1" ht="15" x14ac:dyDescent="0.25">
      <c r="A640" s="14"/>
      <c r="B640" s="15"/>
      <c r="C640" s="15"/>
      <c r="D640" s="15"/>
      <c r="E640" s="16" t="s">
        <v>18</v>
      </c>
      <c r="F640" s="16"/>
      <c r="G640" s="17"/>
      <c r="H640" s="17"/>
      <c r="I640" s="18">
        <v>39248.35</v>
      </c>
      <c r="J640" s="114"/>
      <c r="K640" s="138"/>
      <c r="L640" s="151"/>
      <c r="M640" s="19"/>
    </row>
    <row r="641" spans="1:13" s="2" customFormat="1" ht="22.5" x14ac:dyDescent="0.25">
      <c r="A641" s="20"/>
      <c r="B641" s="21" t="s">
        <v>41</v>
      </c>
      <c r="C641" s="183" t="s">
        <v>42</v>
      </c>
      <c r="D641" s="183"/>
      <c r="E641" s="183"/>
      <c r="F641" s="22" t="s">
        <v>21</v>
      </c>
      <c r="G641" s="17" t="s">
        <v>1567</v>
      </c>
      <c r="H641" s="17"/>
      <c r="I641" s="23">
        <v>10.3</v>
      </c>
      <c r="J641" s="109"/>
      <c r="K641" s="132"/>
      <c r="L641" s="147">
        <v>10.3</v>
      </c>
      <c r="M641" s="24"/>
    </row>
    <row r="642" spans="1:13" s="2" customFormat="1" ht="22.5" x14ac:dyDescent="0.25">
      <c r="A642" s="20"/>
      <c r="B642" s="21" t="s">
        <v>778</v>
      </c>
      <c r="C642" s="183" t="s">
        <v>24</v>
      </c>
      <c r="D642" s="183"/>
      <c r="E642" s="183"/>
      <c r="F642" s="22" t="s">
        <v>71</v>
      </c>
      <c r="G642" s="17" t="s">
        <v>1568</v>
      </c>
      <c r="H642" s="17"/>
      <c r="I642" s="23">
        <v>30.01</v>
      </c>
      <c r="J642" s="109"/>
      <c r="K642" s="132"/>
      <c r="L642" s="147">
        <v>30.01</v>
      </c>
      <c r="M642" s="24"/>
    </row>
    <row r="643" spans="1:13" s="2" customFormat="1" ht="22.5" x14ac:dyDescent="0.25">
      <c r="A643" s="20"/>
      <c r="B643" s="21" t="s">
        <v>884</v>
      </c>
      <c r="C643" s="183" t="s">
        <v>885</v>
      </c>
      <c r="D643" s="183"/>
      <c r="E643" s="183"/>
      <c r="F643" s="22" t="s">
        <v>71</v>
      </c>
      <c r="G643" s="17" t="s">
        <v>1569</v>
      </c>
      <c r="H643" s="17"/>
      <c r="I643" s="23">
        <v>22.96</v>
      </c>
      <c r="J643" s="109"/>
      <c r="K643" s="132"/>
      <c r="L643" s="147">
        <v>22.96</v>
      </c>
      <c r="M643" s="24"/>
    </row>
    <row r="644" spans="1:13" s="2" customFormat="1" ht="22.5" x14ac:dyDescent="0.25">
      <c r="A644" s="25" t="s">
        <v>344</v>
      </c>
      <c r="B644" s="26" t="s">
        <v>366</v>
      </c>
      <c r="C644" s="186" t="s">
        <v>367</v>
      </c>
      <c r="D644" s="186"/>
      <c r="E644" s="186"/>
      <c r="F644" s="27" t="s">
        <v>21</v>
      </c>
      <c r="G644" s="28" t="s">
        <v>347</v>
      </c>
      <c r="H644" s="28"/>
      <c r="I644" s="29">
        <v>0</v>
      </c>
      <c r="J644" s="110"/>
      <c r="K644" s="133"/>
      <c r="L644" s="148">
        <v>0</v>
      </c>
      <c r="M644" s="30"/>
    </row>
    <row r="645" spans="1:13" s="2" customFormat="1" ht="22.5" x14ac:dyDescent="0.25">
      <c r="A645" s="25" t="s">
        <v>76</v>
      </c>
      <c r="B645" s="26" t="s">
        <v>1513</v>
      </c>
      <c r="C645" s="186" t="s">
        <v>1514</v>
      </c>
      <c r="D645" s="186"/>
      <c r="E645" s="186"/>
      <c r="F645" s="27" t="s">
        <v>79</v>
      </c>
      <c r="G645" s="28" t="s">
        <v>91</v>
      </c>
      <c r="H645" s="28"/>
      <c r="I645" s="29">
        <v>0</v>
      </c>
      <c r="J645" s="110"/>
      <c r="K645" s="133"/>
      <c r="L645" s="148">
        <v>0</v>
      </c>
      <c r="M645" s="30"/>
    </row>
    <row r="646" spans="1:13" s="2" customFormat="1" ht="22.5" x14ac:dyDescent="0.25">
      <c r="A646" s="20"/>
      <c r="B646" s="21" t="s">
        <v>800</v>
      </c>
      <c r="C646" s="183" t="s">
        <v>801</v>
      </c>
      <c r="D646" s="183"/>
      <c r="E646" s="183"/>
      <c r="F646" s="22" t="s">
        <v>282</v>
      </c>
      <c r="G646" s="17" t="s">
        <v>1570</v>
      </c>
      <c r="H646" s="17"/>
      <c r="I646" s="23">
        <v>8.67</v>
      </c>
      <c r="J646" s="109"/>
      <c r="K646" s="132"/>
      <c r="L646" s="147">
        <v>8.67</v>
      </c>
      <c r="M646" s="24"/>
    </row>
    <row r="647" spans="1:13" s="2" customFormat="1" ht="15" x14ac:dyDescent="0.25">
      <c r="A647" s="206" t="s">
        <v>1609</v>
      </c>
      <c r="B647" s="207"/>
      <c r="C647" s="207"/>
      <c r="D647" s="207"/>
      <c r="E647" s="207"/>
      <c r="F647" s="207"/>
      <c r="G647" s="207"/>
      <c r="H647" s="207"/>
      <c r="I647" s="207"/>
      <c r="J647" s="207"/>
      <c r="K647" s="207"/>
      <c r="L647" s="208"/>
      <c r="M647" s="123"/>
    </row>
    <row r="648" spans="1:13" s="2" customFormat="1" ht="15" x14ac:dyDescent="0.25">
      <c r="A648" s="10" t="s">
        <v>710</v>
      </c>
      <c r="B648" s="11" t="s">
        <v>15</v>
      </c>
      <c r="C648" s="182" t="s">
        <v>1610</v>
      </c>
      <c r="D648" s="182"/>
      <c r="E648" s="182"/>
      <c r="F648" s="10" t="s">
        <v>17</v>
      </c>
      <c r="G648" s="12">
        <v>2</v>
      </c>
      <c r="H648" s="12"/>
      <c r="I648" s="13">
        <f>I649</f>
        <v>9293.43</v>
      </c>
      <c r="J648" s="72"/>
      <c r="K648" s="131"/>
      <c r="L648" s="72">
        <v>70.84</v>
      </c>
      <c r="M648" s="13"/>
    </row>
    <row r="649" spans="1:13" s="2" customFormat="1" ht="15" x14ac:dyDescent="0.25">
      <c r="A649" s="14"/>
      <c r="B649" s="15"/>
      <c r="C649" s="15"/>
      <c r="D649" s="15"/>
      <c r="E649" s="16" t="s">
        <v>18</v>
      </c>
      <c r="F649" s="16"/>
      <c r="G649" s="17"/>
      <c r="H649" s="17"/>
      <c r="I649" s="18">
        <v>9293.43</v>
      </c>
      <c r="J649" s="114"/>
      <c r="K649" s="138"/>
      <c r="L649" s="151"/>
      <c r="M649" s="19"/>
    </row>
    <row r="650" spans="1:13" s="2" customFormat="1" ht="22.5" x14ac:dyDescent="0.25">
      <c r="A650" s="20"/>
      <c r="B650" s="21" t="s">
        <v>19</v>
      </c>
      <c r="C650" s="183" t="s">
        <v>20</v>
      </c>
      <c r="D650" s="183"/>
      <c r="E650" s="183"/>
      <c r="F650" s="22" t="s">
        <v>21</v>
      </c>
      <c r="G650" s="17" t="s">
        <v>22</v>
      </c>
      <c r="H650" s="17"/>
      <c r="I650" s="23">
        <v>2.2599999999999998</v>
      </c>
      <c r="J650" s="109"/>
      <c r="K650" s="132"/>
      <c r="L650" s="147">
        <v>2.2599999999999998</v>
      </c>
      <c r="M650" s="24"/>
    </row>
    <row r="651" spans="1:13" s="2" customFormat="1" ht="22.5" x14ac:dyDescent="0.25">
      <c r="A651" s="20"/>
      <c r="B651" s="21" t="s">
        <v>23</v>
      </c>
      <c r="C651" s="183" t="s">
        <v>24</v>
      </c>
      <c r="D651" s="183"/>
      <c r="E651" s="183"/>
      <c r="F651" s="22" t="s">
        <v>21</v>
      </c>
      <c r="G651" s="17" t="s">
        <v>22</v>
      </c>
      <c r="H651" s="17"/>
      <c r="I651" s="23">
        <v>3.13</v>
      </c>
      <c r="J651" s="109"/>
      <c r="K651" s="132"/>
      <c r="L651" s="147">
        <v>3.13</v>
      </c>
      <c r="M651" s="24"/>
    </row>
    <row r="652" spans="1:13" s="2" customFormat="1" ht="22.5" x14ac:dyDescent="0.25">
      <c r="A652" s="20"/>
      <c r="B652" s="21" t="s">
        <v>25</v>
      </c>
      <c r="C652" s="183" t="s">
        <v>26</v>
      </c>
      <c r="D652" s="183"/>
      <c r="E652" s="183"/>
      <c r="F652" s="22" t="s">
        <v>21</v>
      </c>
      <c r="G652" s="17" t="s">
        <v>27</v>
      </c>
      <c r="H652" s="17"/>
      <c r="I652" s="23">
        <v>1.02</v>
      </c>
      <c r="J652" s="109"/>
      <c r="K652" s="132"/>
      <c r="L652" s="147">
        <v>1.02</v>
      </c>
      <c r="M652" s="24"/>
    </row>
    <row r="653" spans="1:13" s="2" customFormat="1" ht="22.5" x14ac:dyDescent="0.25">
      <c r="A653" s="20"/>
      <c r="B653" s="21" t="s">
        <v>28</v>
      </c>
      <c r="C653" s="183" t="s">
        <v>29</v>
      </c>
      <c r="D653" s="183"/>
      <c r="E653" s="183"/>
      <c r="F653" s="22" t="s">
        <v>30</v>
      </c>
      <c r="G653" s="17" t="s">
        <v>31</v>
      </c>
      <c r="H653" s="17"/>
      <c r="I653" s="23">
        <v>1.78</v>
      </c>
      <c r="J653" s="109"/>
      <c r="K653" s="132"/>
      <c r="L653" s="147">
        <v>1.78</v>
      </c>
      <c r="M653" s="24"/>
    </row>
    <row r="654" spans="1:13" s="2" customFormat="1" ht="15" x14ac:dyDescent="0.25">
      <c r="A654" s="10" t="s">
        <v>713</v>
      </c>
      <c r="B654" s="11" t="s">
        <v>1556</v>
      </c>
      <c r="C654" s="182" t="s">
        <v>1611</v>
      </c>
      <c r="D654" s="182"/>
      <c r="E654" s="182"/>
      <c r="F654" s="10" t="s">
        <v>1558</v>
      </c>
      <c r="G654" s="12">
        <v>2</v>
      </c>
      <c r="H654" s="12"/>
      <c r="I654" s="13">
        <f>I655</f>
        <v>3327.33</v>
      </c>
      <c r="J654" s="72"/>
      <c r="K654" s="131"/>
      <c r="L654" s="72">
        <v>19.920000000000002</v>
      </c>
      <c r="M654" s="13"/>
    </row>
    <row r="655" spans="1:13" s="2" customFormat="1" ht="15" x14ac:dyDescent="0.25">
      <c r="A655" s="14"/>
      <c r="B655" s="15"/>
      <c r="C655" s="15"/>
      <c r="D655" s="15"/>
      <c r="E655" s="16" t="s">
        <v>18</v>
      </c>
      <c r="F655" s="16"/>
      <c r="G655" s="17"/>
      <c r="H655" s="17"/>
      <c r="I655" s="18">
        <v>3327.33</v>
      </c>
      <c r="J655" s="114"/>
      <c r="K655" s="138"/>
      <c r="L655" s="151"/>
      <c r="M655" s="19"/>
    </row>
    <row r="656" spans="1:13" s="2" customFormat="1" ht="22.5" x14ac:dyDescent="0.25">
      <c r="A656" s="20"/>
      <c r="B656" s="21" t="s">
        <v>1559</v>
      </c>
      <c r="C656" s="183" t="s">
        <v>1560</v>
      </c>
      <c r="D656" s="183"/>
      <c r="E656" s="183"/>
      <c r="F656" s="22" t="s">
        <v>71</v>
      </c>
      <c r="G656" s="17" t="s">
        <v>1612</v>
      </c>
      <c r="H656" s="17"/>
      <c r="I656" s="23">
        <v>1.48</v>
      </c>
      <c r="J656" s="109"/>
      <c r="K656" s="132"/>
      <c r="L656" s="147">
        <v>1.48</v>
      </c>
      <c r="M656" s="24"/>
    </row>
    <row r="657" spans="1:13" s="2" customFormat="1" ht="22.5" x14ac:dyDescent="0.25">
      <c r="A657" s="20"/>
      <c r="B657" s="21" t="s">
        <v>28</v>
      </c>
      <c r="C657" s="183" t="s">
        <v>29</v>
      </c>
      <c r="D657" s="183"/>
      <c r="E657" s="183"/>
      <c r="F657" s="22" t="s">
        <v>30</v>
      </c>
      <c r="G657" s="17" t="s">
        <v>1613</v>
      </c>
      <c r="H657" s="17"/>
      <c r="I657" s="23">
        <v>0.82</v>
      </c>
      <c r="J657" s="109"/>
      <c r="K657" s="132"/>
      <c r="L657" s="147">
        <v>0.82</v>
      </c>
      <c r="M657" s="24"/>
    </row>
    <row r="658" spans="1:13" s="2" customFormat="1" ht="15" x14ac:dyDescent="0.25">
      <c r="A658" s="10" t="s">
        <v>716</v>
      </c>
      <c r="B658" s="11" t="s">
        <v>1537</v>
      </c>
      <c r="C658" s="182" t="s">
        <v>1614</v>
      </c>
      <c r="D658" s="182"/>
      <c r="E658" s="182"/>
      <c r="F658" s="10" t="s">
        <v>17</v>
      </c>
      <c r="G658" s="12">
        <v>2</v>
      </c>
      <c r="H658" s="12"/>
      <c r="I658" s="13">
        <f>I659</f>
        <v>1568.02</v>
      </c>
      <c r="J658" s="72"/>
      <c r="K658" s="131"/>
      <c r="L658" s="72">
        <v>23.21</v>
      </c>
      <c r="M658" s="13"/>
    </row>
    <row r="659" spans="1:13" s="2" customFormat="1" ht="15" x14ac:dyDescent="0.25">
      <c r="A659" s="14"/>
      <c r="B659" s="15"/>
      <c r="C659" s="15"/>
      <c r="D659" s="15"/>
      <c r="E659" s="16" t="s">
        <v>18</v>
      </c>
      <c r="F659" s="16"/>
      <c r="G659" s="17"/>
      <c r="H659" s="17"/>
      <c r="I659" s="18">
        <v>1568.02</v>
      </c>
      <c r="J659" s="114"/>
      <c r="K659" s="138"/>
      <c r="L659" s="151"/>
      <c r="M659" s="19"/>
    </row>
    <row r="660" spans="1:13" s="2" customFormat="1" ht="22.5" x14ac:dyDescent="0.25">
      <c r="A660" s="20"/>
      <c r="B660" s="21" t="s">
        <v>1539</v>
      </c>
      <c r="C660" s="183" t="s">
        <v>1540</v>
      </c>
      <c r="D660" s="183"/>
      <c r="E660" s="183"/>
      <c r="F660" s="22" t="s">
        <v>21</v>
      </c>
      <c r="G660" s="17" t="s">
        <v>1615</v>
      </c>
      <c r="H660" s="17"/>
      <c r="I660" s="23">
        <v>2.29</v>
      </c>
      <c r="J660" s="109"/>
      <c r="K660" s="132"/>
      <c r="L660" s="147">
        <v>2.29</v>
      </c>
      <c r="M660" s="24"/>
    </row>
    <row r="661" spans="1:13" s="2" customFormat="1" ht="22.5" x14ac:dyDescent="0.25">
      <c r="A661" s="20"/>
      <c r="B661" s="21" t="s">
        <v>28</v>
      </c>
      <c r="C661" s="183" t="s">
        <v>29</v>
      </c>
      <c r="D661" s="183"/>
      <c r="E661" s="183"/>
      <c r="F661" s="22" t="s">
        <v>30</v>
      </c>
      <c r="G661" s="17" t="s">
        <v>1616</v>
      </c>
      <c r="H661" s="17"/>
      <c r="I661" s="23">
        <v>0.4</v>
      </c>
      <c r="J661" s="109"/>
      <c r="K661" s="132"/>
      <c r="L661" s="147">
        <v>0.4</v>
      </c>
      <c r="M661" s="24"/>
    </row>
    <row r="662" spans="1:13" s="2" customFormat="1" ht="15" x14ac:dyDescent="0.25">
      <c r="A662" s="10" t="s">
        <v>719</v>
      </c>
      <c r="B662" s="11" t="s">
        <v>97</v>
      </c>
      <c r="C662" s="182" t="s">
        <v>1592</v>
      </c>
      <c r="D662" s="182"/>
      <c r="E662" s="182"/>
      <c r="F662" s="10" t="s">
        <v>17</v>
      </c>
      <c r="G662" s="12">
        <v>10</v>
      </c>
      <c r="H662" s="12"/>
      <c r="I662" s="13">
        <f>I663</f>
        <v>15409.53</v>
      </c>
      <c r="J662" s="72"/>
      <c r="K662" s="131"/>
      <c r="L662" s="72">
        <v>119.51</v>
      </c>
      <c r="M662" s="13"/>
    </row>
    <row r="663" spans="1:13" s="2" customFormat="1" ht="15" x14ac:dyDescent="0.25">
      <c r="A663" s="14"/>
      <c r="B663" s="15"/>
      <c r="C663" s="15"/>
      <c r="D663" s="15"/>
      <c r="E663" s="16" t="s">
        <v>18</v>
      </c>
      <c r="F663" s="16"/>
      <c r="G663" s="17"/>
      <c r="H663" s="17"/>
      <c r="I663" s="18">
        <v>15409.53</v>
      </c>
      <c r="J663" s="114"/>
      <c r="K663" s="138"/>
      <c r="L663" s="151"/>
      <c r="M663" s="19"/>
    </row>
    <row r="664" spans="1:13" s="2" customFormat="1" ht="22.5" x14ac:dyDescent="0.25">
      <c r="A664" s="20"/>
      <c r="B664" s="21" t="s">
        <v>99</v>
      </c>
      <c r="C664" s="183" t="s">
        <v>100</v>
      </c>
      <c r="D664" s="183"/>
      <c r="E664" s="183"/>
      <c r="F664" s="22" t="s">
        <v>21</v>
      </c>
      <c r="G664" s="17" t="s">
        <v>1617</v>
      </c>
      <c r="H664" s="17"/>
      <c r="I664" s="23">
        <v>9.89</v>
      </c>
      <c r="J664" s="109"/>
      <c r="K664" s="132"/>
      <c r="L664" s="147">
        <v>9.89</v>
      </c>
      <c r="M664" s="24"/>
    </row>
    <row r="665" spans="1:13" s="2" customFormat="1" ht="22.5" x14ac:dyDescent="0.25">
      <c r="A665" s="20"/>
      <c r="B665" s="21" t="s">
        <v>28</v>
      </c>
      <c r="C665" s="183" t="s">
        <v>29</v>
      </c>
      <c r="D665" s="183"/>
      <c r="E665" s="183"/>
      <c r="F665" s="22" t="s">
        <v>30</v>
      </c>
      <c r="G665" s="17" t="s">
        <v>1618</v>
      </c>
      <c r="H665" s="17"/>
      <c r="I665" s="23">
        <v>3.9</v>
      </c>
      <c r="J665" s="109"/>
      <c r="K665" s="132"/>
      <c r="L665" s="147">
        <v>3.9</v>
      </c>
      <c r="M665" s="24"/>
    </row>
    <row r="666" spans="1:13" s="2" customFormat="1" ht="15" x14ac:dyDescent="0.25">
      <c r="A666" s="10" t="s">
        <v>723</v>
      </c>
      <c r="B666" s="11" t="s">
        <v>57</v>
      </c>
      <c r="C666" s="182" t="s">
        <v>1595</v>
      </c>
      <c r="D666" s="182"/>
      <c r="E666" s="182"/>
      <c r="F666" s="10" t="s">
        <v>17</v>
      </c>
      <c r="G666" s="12">
        <v>4</v>
      </c>
      <c r="H666" s="12"/>
      <c r="I666" s="13">
        <f>I667</f>
        <v>6417.16</v>
      </c>
      <c r="J666" s="72"/>
      <c r="K666" s="131"/>
      <c r="L666" s="72">
        <v>301.37</v>
      </c>
      <c r="M666" s="13"/>
    </row>
    <row r="667" spans="1:13" s="2" customFormat="1" ht="15" x14ac:dyDescent="0.25">
      <c r="A667" s="14"/>
      <c r="B667" s="15"/>
      <c r="C667" s="15"/>
      <c r="D667" s="15"/>
      <c r="E667" s="16" t="s">
        <v>18</v>
      </c>
      <c r="F667" s="16"/>
      <c r="G667" s="17"/>
      <c r="H667" s="17"/>
      <c r="I667" s="18">
        <v>6417.16</v>
      </c>
      <c r="J667" s="114"/>
      <c r="K667" s="138"/>
      <c r="L667" s="151"/>
      <c r="M667" s="19"/>
    </row>
    <row r="668" spans="1:13" s="2" customFormat="1" ht="22.5" x14ac:dyDescent="0.25">
      <c r="A668" s="20"/>
      <c r="B668" s="21" t="s">
        <v>59</v>
      </c>
      <c r="C668" s="183" t="s">
        <v>60</v>
      </c>
      <c r="D668" s="183"/>
      <c r="E668" s="183"/>
      <c r="F668" s="22" t="s">
        <v>21</v>
      </c>
      <c r="G668" s="17" t="s">
        <v>1619</v>
      </c>
      <c r="H668" s="17"/>
      <c r="I668" s="23">
        <v>34.049999999999997</v>
      </c>
      <c r="J668" s="109"/>
      <c r="K668" s="132"/>
      <c r="L668" s="147">
        <v>34.049999999999997</v>
      </c>
      <c r="M668" s="24"/>
    </row>
    <row r="669" spans="1:13" s="2" customFormat="1" ht="22.5" x14ac:dyDescent="0.25">
      <c r="A669" s="20"/>
      <c r="B669" s="21" t="s">
        <v>28</v>
      </c>
      <c r="C669" s="183" t="s">
        <v>29</v>
      </c>
      <c r="D669" s="183"/>
      <c r="E669" s="183"/>
      <c r="F669" s="22" t="s">
        <v>30</v>
      </c>
      <c r="G669" s="17" t="s">
        <v>1620</v>
      </c>
      <c r="H669" s="17"/>
      <c r="I669" s="23">
        <v>0.76</v>
      </c>
      <c r="J669" s="109"/>
      <c r="K669" s="132"/>
      <c r="L669" s="147">
        <v>0.76</v>
      </c>
      <c r="M669" s="24"/>
    </row>
    <row r="670" spans="1:13" s="2" customFormat="1" ht="15" x14ac:dyDescent="0.25">
      <c r="A670" s="10" t="s">
        <v>742</v>
      </c>
      <c r="B670" s="11" t="s">
        <v>905</v>
      </c>
      <c r="C670" s="182" t="s">
        <v>1596</v>
      </c>
      <c r="D670" s="182"/>
      <c r="E670" s="182"/>
      <c r="F670" s="10" t="s">
        <v>17</v>
      </c>
      <c r="G670" s="12">
        <v>2</v>
      </c>
      <c r="H670" s="12"/>
      <c r="I670" s="13">
        <f>I671</f>
        <v>5997.99</v>
      </c>
      <c r="J670" s="72"/>
      <c r="K670" s="131"/>
      <c r="L670" s="72">
        <v>580.91</v>
      </c>
      <c r="M670" s="13"/>
    </row>
    <row r="671" spans="1:13" s="2" customFormat="1" ht="15" x14ac:dyDescent="0.25">
      <c r="A671" s="14"/>
      <c r="B671" s="15"/>
      <c r="C671" s="15"/>
      <c r="D671" s="15"/>
      <c r="E671" s="16" t="s">
        <v>18</v>
      </c>
      <c r="F671" s="16"/>
      <c r="G671" s="17"/>
      <c r="H671" s="17"/>
      <c r="I671" s="18">
        <v>5997.99</v>
      </c>
      <c r="J671" s="114"/>
      <c r="K671" s="138"/>
      <c r="L671" s="151"/>
      <c r="M671" s="19"/>
    </row>
    <row r="672" spans="1:13" s="2" customFormat="1" ht="22.5" x14ac:dyDescent="0.25">
      <c r="A672" s="20"/>
      <c r="B672" s="21" t="s">
        <v>907</v>
      </c>
      <c r="C672" s="183" t="s">
        <v>908</v>
      </c>
      <c r="D672" s="183"/>
      <c r="E672" s="183"/>
      <c r="F672" s="22" t="s">
        <v>21</v>
      </c>
      <c r="G672" s="17" t="s">
        <v>1621</v>
      </c>
      <c r="H672" s="17"/>
      <c r="I672" s="23">
        <v>0.38</v>
      </c>
      <c r="J672" s="109"/>
      <c r="K672" s="132"/>
      <c r="L672" s="147">
        <v>0.38</v>
      </c>
      <c r="M672" s="24"/>
    </row>
    <row r="673" spans="1:13" s="2" customFormat="1" ht="22.5" x14ac:dyDescent="0.25">
      <c r="A673" s="20"/>
      <c r="B673" s="21" t="s">
        <v>19</v>
      </c>
      <c r="C673" s="183" t="s">
        <v>20</v>
      </c>
      <c r="D673" s="183"/>
      <c r="E673" s="183"/>
      <c r="F673" s="22" t="s">
        <v>21</v>
      </c>
      <c r="G673" s="17" t="s">
        <v>52</v>
      </c>
      <c r="H673" s="17"/>
      <c r="I673" s="23">
        <v>1.36</v>
      </c>
      <c r="J673" s="109"/>
      <c r="K673" s="132"/>
      <c r="L673" s="147">
        <v>1.36</v>
      </c>
      <c r="M673" s="24"/>
    </row>
    <row r="674" spans="1:13" s="2" customFormat="1" ht="22.5" x14ac:dyDescent="0.25">
      <c r="A674" s="20"/>
      <c r="B674" s="21" t="s">
        <v>911</v>
      </c>
      <c r="C674" s="183" t="s">
        <v>912</v>
      </c>
      <c r="D674" s="183"/>
      <c r="E674" s="183"/>
      <c r="F674" s="22" t="s">
        <v>21</v>
      </c>
      <c r="G674" s="17" t="s">
        <v>263</v>
      </c>
      <c r="H674" s="17"/>
      <c r="I674" s="23">
        <v>0.03</v>
      </c>
      <c r="J674" s="109"/>
      <c r="K674" s="132"/>
      <c r="L674" s="147">
        <v>0.03</v>
      </c>
      <c r="M674" s="24"/>
    </row>
    <row r="675" spans="1:13" s="2" customFormat="1" ht="22.5" x14ac:dyDescent="0.25">
      <c r="A675" s="20"/>
      <c r="B675" s="21" t="s">
        <v>23</v>
      </c>
      <c r="C675" s="183" t="s">
        <v>24</v>
      </c>
      <c r="D675" s="183"/>
      <c r="E675" s="183"/>
      <c r="F675" s="22" t="s">
        <v>21</v>
      </c>
      <c r="G675" s="17" t="s">
        <v>1622</v>
      </c>
      <c r="H675" s="17"/>
      <c r="I675" s="23">
        <v>1.56</v>
      </c>
      <c r="J675" s="109"/>
      <c r="K675" s="132"/>
      <c r="L675" s="147">
        <v>1.56</v>
      </c>
      <c r="M675" s="24"/>
    </row>
    <row r="676" spans="1:13" s="2" customFormat="1" ht="22.5" x14ac:dyDescent="0.25">
      <c r="A676" s="20"/>
      <c r="B676" s="21" t="s">
        <v>25</v>
      </c>
      <c r="C676" s="183" t="s">
        <v>26</v>
      </c>
      <c r="D676" s="183"/>
      <c r="E676" s="183"/>
      <c r="F676" s="22" t="s">
        <v>21</v>
      </c>
      <c r="G676" s="17" t="s">
        <v>1615</v>
      </c>
      <c r="H676" s="17"/>
      <c r="I676" s="23">
        <v>1.78</v>
      </c>
      <c r="J676" s="109"/>
      <c r="K676" s="132"/>
      <c r="L676" s="147">
        <v>1.78</v>
      </c>
      <c r="M676" s="24"/>
    </row>
    <row r="677" spans="1:13" s="2" customFormat="1" ht="22.5" x14ac:dyDescent="0.25">
      <c r="A677" s="20"/>
      <c r="B677" s="21" t="s">
        <v>916</v>
      </c>
      <c r="C677" s="183" t="s">
        <v>917</v>
      </c>
      <c r="D677" s="183"/>
      <c r="E677" s="183"/>
      <c r="F677" s="22" t="s">
        <v>21</v>
      </c>
      <c r="G677" s="17" t="s">
        <v>263</v>
      </c>
      <c r="H677" s="17"/>
      <c r="I677" s="23">
        <v>0.24</v>
      </c>
      <c r="J677" s="109"/>
      <c r="K677" s="132"/>
      <c r="L677" s="147">
        <v>0.24</v>
      </c>
      <c r="M677" s="24"/>
    </row>
    <row r="678" spans="1:13" s="2" customFormat="1" ht="22.5" x14ac:dyDescent="0.25">
      <c r="A678" s="20"/>
      <c r="B678" s="21" t="s">
        <v>918</v>
      </c>
      <c r="C678" s="183" t="s">
        <v>919</v>
      </c>
      <c r="D678" s="183"/>
      <c r="E678" s="183"/>
      <c r="F678" s="22" t="s">
        <v>21</v>
      </c>
      <c r="G678" s="17" t="s">
        <v>1623</v>
      </c>
      <c r="H678" s="17"/>
      <c r="I678" s="23">
        <v>2.38</v>
      </c>
      <c r="J678" s="109"/>
      <c r="K678" s="132"/>
      <c r="L678" s="147">
        <v>2.38</v>
      </c>
      <c r="M678" s="24"/>
    </row>
    <row r="679" spans="1:13" s="2" customFormat="1" ht="22.5" x14ac:dyDescent="0.25">
      <c r="A679" s="20"/>
      <c r="B679" s="21" t="s">
        <v>871</v>
      </c>
      <c r="C679" s="183" t="s">
        <v>872</v>
      </c>
      <c r="D679" s="183"/>
      <c r="E679" s="183"/>
      <c r="F679" s="22" t="s">
        <v>216</v>
      </c>
      <c r="G679" s="17" t="s">
        <v>1624</v>
      </c>
      <c r="H679" s="17"/>
      <c r="I679" s="23">
        <v>2.15</v>
      </c>
      <c r="J679" s="109"/>
      <c r="K679" s="132"/>
      <c r="L679" s="147">
        <v>2.15</v>
      </c>
      <c r="M679" s="24"/>
    </row>
    <row r="680" spans="1:13" s="2" customFormat="1" ht="22.5" x14ac:dyDescent="0.25">
      <c r="A680" s="20"/>
      <c r="B680" s="21" t="s">
        <v>922</v>
      </c>
      <c r="C680" s="183" t="s">
        <v>923</v>
      </c>
      <c r="D680" s="183"/>
      <c r="E680" s="183"/>
      <c r="F680" s="22" t="s">
        <v>216</v>
      </c>
      <c r="G680" s="17" t="s">
        <v>1625</v>
      </c>
      <c r="H680" s="17"/>
      <c r="I680" s="23">
        <v>7.13</v>
      </c>
      <c r="J680" s="109"/>
      <c r="K680" s="132"/>
      <c r="L680" s="147">
        <v>7.13</v>
      </c>
      <c r="M680" s="24"/>
    </row>
    <row r="681" spans="1:13" s="2" customFormat="1" ht="22.5" x14ac:dyDescent="0.25">
      <c r="A681" s="20"/>
      <c r="B681" s="21" t="s">
        <v>925</v>
      </c>
      <c r="C681" s="183" t="s">
        <v>926</v>
      </c>
      <c r="D681" s="183"/>
      <c r="E681" s="183"/>
      <c r="F681" s="22" t="s">
        <v>71</v>
      </c>
      <c r="G681" s="17" t="s">
        <v>136</v>
      </c>
      <c r="H681" s="17"/>
      <c r="I681" s="23">
        <v>41.33</v>
      </c>
      <c r="J681" s="109"/>
      <c r="K681" s="132"/>
      <c r="L681" s="147">
        <v>41.33</v>
      </c>
      <c r="M681" s="24"/>
    </row>
    <row r="682" spans="1:13" s="2" customFormat="1" ht="22.5" x14ac:dyDescent="0.25">
      <c r="A682" s="20"/>
      <c r="B682" s="21" t="s">
        <v>928</v>
      </c>
      <c r="C682" s="183" t="s">
        <v>929</v>
      </c>
      <c r="D682" s="183"/>
      <c r="E682" s="183"/>
      <c r="F682" s="22" t="s">
        <v>930</v>
      </c>
      <c r="G682" s="17" t="s">
        <v>22</v>
      </c>
      <c r="H682" s="17"/>
      <c r="I682" s="23">
        <v>6.94</v>
      </c>
      <c r="J682" s="109"/>
      <c r="K682" s="132"/>
      <c r="L682" s="147">
        <v>6.94</v>
      </c>
      <c r="M682" s="24"/>
    </row>
    <row r="683" spans="1:13" s="2" customFormat="1" ht="22.5" x14ac:dyDescent="0.25">
      <c r="A683" s="20"/>
      <c r="B683" s="21" t="s">
        <v>932</v>
      </c>
      <c r="C683" s="183" t="s">
        <v>933</v>
      </c>
      <c r="D683" s="183"/>
      <c r="E683" s="183"/>
      <c r="F683" s="22" t="s">
        <v>21</v>
      </c>
      <c r="G683" s="17" t="s">
        <v>1621</v>
      </c>
      <c r="H683" s="17"/>
      <c r="I683" s="23">
        <v>0.49</v>
      </c>
      <c r="J683" s="109"/>
      <c r="K683" s="132"/>
      <c r="L683" s="147">
        <v>0.49</v>
      </c>
      <c r="M683" s="24"/>
    </row>
    <row r="684" spans="1:13" s="2" customFormat="1" ht="22.5" x14ac:dyDescent="0.25">
      <c r="A684" s="20"/>
      <c r="B684" s="21" t="s">
        <v>28</v>
      </c>
      <c r="C684" s="183" t="s">
        <v>29</v>
      </c>
      <c r="D684" s="183"/>
      <c r="E684" s="183"/>
      <c r="F684" s="22" t="s">
        <v>30</v>
      </c>
      <c r="G684" s="17" t="s">
        <v>1626</v>
      </c>
      <c r="H684" s="17"/>
      <c r="I684" s="23">
        <v>1.3</v>
      </c>
      <c r="J684" s="109"/>
      <c r="K684" s="132"/>
      <c r="L684" s="147">
        <v>1.3</v>
      </c>
      <c r="M684" s="24"/>
    </row>
    <row r="685" spans="1:13" s="2" customFormat="1" ht="15" x14ac:dyDescent="0.25">
      <c r="A685" s="206" t="s">
        <v>1627</v>
      </c>
      <c r="B685" s="207"/>
      <c r="C685" s="207"/>
      <c r="D685" s="207"/>
      <c r="E685" s="207"/>
      <c r="F685" s="207"/>
      <c r="G685" s="207"/>
      <c r="H685" s="207"/>
      <c r="I685" s="207"/>
      <c r="J685" s="207"/>
      <c r="K685" s="207"/>
      <c r="L685" s="208"/>
      <c r="M685" s="123"/>
    </row>
    <row r="686" spans="1:13" s="2" customFormat="1" ht="15" x14ac:dyDescent="0.25">
      <c r="A686" s="10" t="s">
        <v>745</v>
      </c>
      <c r="B686" s="11" t="s">
        <v>1482</v>
      </c>
      <c r="C686" s="182" t="s">
        <v>1483</v>
      </c>
      <c r="D686" s="182"/>
      <c r="E686" s="182"/>
      <c r="F686" s="10" t="s">
        <v>1484</v>
      </c>
      <c r="G686" s="12">
        <v>2</v>
      </c>
      <c r="H686" s="12"/>
      <c r="I686" s="13">
        <f>I687</f>
        <v>165822.59</v>
      </c>
      <c r="J686" s="72"/>
      <c r="K686" s="131"/>
      <c r="L686" s="72">
        <v>5066.97</v>
      </c>
      <c r="M686" s="13"/>
    </row>
    <row r="687" spans="1:13" s="2" customFormat="1" ht="15" x14ac:dyDescent="0.25">
      <c r="A687" s="14"/>
      <c r="B687" s="15"/>
      <c r="C687" s="15"/>
      <c r="D687" s="15"/>
      <c r="E687" s="16" t="s">
        <v>18</v>
      </c>
      <c r="F687" s="16"/>
      <c r="G687" s="17"/>
      <c r="H687" s="17"/>
      <c r="I687" s="18">
        <v>165822.59</v>
      </c>
      <c r="J687" s="114"/>
      <c r="K687" s="138"/>
      <c r="L687" s="151"/>
      <c r="M687" s="19"/>
    </row>
    <row r="688" spans="1:13" s="2" customFormat="1" ht="22.5" x14ac:dyDescent="0.25">
      <c r="A688" s="20"/>
      <c r="B688" s="21" t="s">
        <v>1485</v>
      </c>
      <c r="C688" s="183" t="s">
        <v>1486</v>
      </c>
      <c r="D688" s="183"/>
      <c r="E688" s="183"/>
      <c r="F688" s="22" t="s">
        <v>71</v>
      </c>
      <c r="G688" s="17" t="s">
        <v>1598</v>
      </c>
      <c r="H688" s="17"/>
      <c r="I688" s="23">
        <v>16.52</v>
      </c>
      <c r="J688" s="109"/>
      <c r="K688" s="132"/>
      <c r="L688" s="147">
        <v>16.52</v>
      </c>
      <c r="M688" s="24"/>
    </row>
    <row r="689" spans="1:13" s="2" customFormat="1" ht="22.5" x14ac:dyDescent="0.25">
      <c r="A689" s="20"/>
      <c r="B689" s="21" t="s">
        <v>176</v>
      </c>
      <c r="C689" s="183" t="s">
        <v>177</v>
      </c>
      <c r="D689" s="183"/>
      <c r="E689" s="183"/>
      <c r="F689" s="22" t="s">
        <v>71</v>
      </c>
      <c r="G689" s="17" t="s">
        <v>1599</v>
      </c>
      <c r="H689" s="17"/>
      <c r="I689" s="23">
        <v>6.2</v>
      </c>
      <c r="J689" s="109"/>
      <c r="K689" s="132"/>
      <c r="L689" s="147">
        <v>6.2</v>
      </c>
      <c r="M689" s="24"/>
    </row>
    <row r="690" spans="1:13" s="2" customFormat="1" ht="22.5" x14ac:dyDescent="0.25">
      <c r="A690" s="20"/>
      <c r="B690" s="21" t="s">
        <v>179</v>
      </c>
      <c r="C690" s="183" t="s">
        <v>180</v>
      </c>
      <c r="D690" s="183"/>
      <c r="E690" s="183"/>
      <c r="F690" s="22" t="s">
        <v>71</v>
      </c>
      <c r="G690" s="17" t="s">
        <v>1412</v>
      </c>
      <c r="H690" s="17"/>
      <c r="I690" s="23">
        <v>9.01</v>
      </c>
      <c r="J690" s="109"/>
      <c r="K690" s="132"/>
      <c r="L690" s="147">
        <v>9.01</v>
      </c>
      <c r="M690" s="24"/>
    </row>
    <row r="691" spans="1:13" s="2" customFormat="1" ht="22.5" x14ac:dyDescent="0.25">
      <c r="A691" s="20"/>
      <c r="B691" s="21" t="s">
        <v>69</v>
      </c>
      <c r="C691" s="183" t="s">
        <v>70</v>
      </c>
      <c r="D691" s="183"/>
      <c r="E691" s="183"/>
      <c r="F691" s="22" t="s">
        <v>71</v>
      </c>
      <c r="G691" s="17" t="s">
        <v>1600</v>
      </c>
      <c r="H691" s="17"/>
      <c r="I691" s="23">
        <v>9.6</v>
      </c>
      <c r="J691" s="109"/>
      <c r="K691" s="132"/>
      <c r="L691" s="147">
        <v>9.6</v>
      </c>
      <c r="M691" s="24"/>
    </row>
    <row r="692" spans="1:13" s="2" customFormat="1" ht="22.5" x14ac:dyDescent="0.25">
      <c r="A692" s="20"/>
      <c r="B692" s="21" t="s">
        <v>182</v>
      </c>
      <c r="C692" s="183" t="s">
        <v>183</v>
      </c>
      <c r="D692" s="183"/>
      <c r="E692" s="183"/>
      <c r="F692" s="22" t="s">
        <v>21</v>
      </c>
      <c r="G692" s="17" t="s">
        <v>1601</v>
      </c>
      <c r="H692" s="17"/>
      <c r="I692" s="23">
        <v>10.039999999999999</v>
      </c>
      <c r="J692" s="109"/>
      <c r="K692" s="132"/>
      <c r="L692" s="147">
        <v>10.039999999999999</v>
      </c>
      <c r="M692" s="24"/>
    </row>
    <row r="693" spans="1:13" s="2" customFormat="1" ht="22.5" x14ac:dyDescent="0.25">
      <c r="A693" s="20"/>
      <c r="B693" s="21" t="s">
        <v>41</v>
      </c>
      <c r="C693" s="183" t="s">
        <v>42</v>
      </c>
      <c r="D693" s="183"/>
      <c r="E693" s="183"/>
      <c r="F693" s="22" t="s">
        <v>21</v>
      </c>
      <c r="G693" s="17" t="s">
        <v>1602</v>
      </c>
      <c r="H693" s="17"/>
      <c r="I693" s="23">
        <v>254.59</v>
      </c>
      <c r="J693" s="109"/>
      <c r="K693" s="132"/>
      <c r="L693" s="147">
        <v>254.59</v>
      </c>
      <c r="M693" s="24"/>
    </row>
    <row r="694" spans="1:13" s="2" customFormat="1" ht="22.5" x14ac:dyDescent="0.25">
      <c r="A694" s="20"/>
      <c r="B694" s="21" t="s">
        <v>778</v>
      </c>
      <c r="C694" s="183" t="s">
        <v>24</v>
      </c>
      <c r="D694" s="183"/>
      <c r="E694" s="183"/>
      <c r="F694" s="22" t="s">
        <v>71</v>
      </c>
      <c r="G694" s="17" t="s">
        <v>1603</v>
      </c>
      <c r="H694" s="17"/>
      <c r="I694" s="23">
        <v>131.29</v>
      </c>
      <c r="J694" s="109"/>
      <c r="K694" s="132"/>
      <c r="L694" s="147">
        <v>131.29</v>
      </c>
      <c r="M694" s="24"/>
    </row>
    <row r="695" spans="1:13" s="2" customFormat="1" ht="22.5" x14ac:dyDescent="0.25">
      <c r="A695" s="20"/>
      <c r="B695" s="21" t="s">
        <v>884</v>
      </c>
      <c r="C695" s="183" t="s">
        <v>885</v>
      </c>
      <c r="D695" s="183"/>
      <c r="E695" s="183"/>
      <c r="F695" s="22" t="s">
        <v>71</v>
      </c>
      <c r="G695" s="17" t="s">
        <v>1568</v>
      </c>
      <c r="H695" s="17"/>
      <c r="I695" s="23">
        <v>17.22</v>
      </c>
      <c r="J695" s="109"/>
      <c r="K695" s="132"/>
      <c r="L695" s="147">
        <v>17.22</v>
      </c>
      <c r="M695" s="24"/>
    </row>
    <row r="696" spans="1:13" s="2" customFormat="1" ht="22.5" x14ac:dyDescent="0.25">
      <c r="A696" s="20"/>
      <c r="B696" s="21" t="s">
        <v>1495</v>
      </c>
      <c r="C696" s="183" t="s">
        <v>1496</v>
      </c>
      <c r="D696" s="183"/>
      <c r="E696" s="183"/>
      <c r="F696" s="22" t="s">
        <v>71</v>
      </c>
      <c r="G696" s="17" t="s">
        <v>1604</v>
      </c>
      <c r="H696" s="17"/>
      <c r="I696" s="23">
        <v>3.27</v>
      </c>
      <c r="J696" s="109"/>
      <c r="K696" s="132"/>
      <c r="L696" s="147">
        <v>3.27</v>
      </c>
      <c r="M696" s="24"/>
    </row>
    <row r="697" spans="1:13" s="2" customFormat="1" ht="22.5" x14ac:dyDescent="0.25">
      <c r="A697" s="25" t="s">
        <v>76</v>
      </c>
      <c r="B697" s="26" t="s">
        <v>1498</v>
      </c>
      <c r="C697" s="186" t="s">
        <v>1499</v>
      </c>
      <c r="D697" s="186"/>
      <c r="E697" s="186"/>
      <c r="F697" s="27" t="s">
        <v>880</v>
      </c>
      <c r="G697" s="28" t="s">
        <v>91</v>
      </c>
      <c r="H697" s="28"/>
      <c r="I697" s="29">
        <v>0</v>
      </c>
      <c r="J697" s="110"/>
      <c r="K697" s="133"/>
      <c r="L697" s="148">
        <v>0</v>
      </c>
      <c r="M697" s="30"/>
    </row>
    <row r="698" spans="1:13" s="2" customFormat="1" ht="22.5" x14ac:dyDescent="0.25">
      <c r="A698" s="20"/>
      <c r="B698" s="21" t="s">
        <v>1500</v>
      </c>
      <c r="C698" s="183" t="s">
        <v>1501</v>
      </c>
      <c r="D698" s="183"/>
      <c r="E698" s="183"/>
      <c r="F698" s="22" t="s">
        <v>79</v>
      </c>
      <c r="G698" s="17" t="s">
        <v>1605</v>
      </c>
      <c r="H698" s="17"/>
      <c r="I698" s="23">
        <v>118.68</v>
      </c>
      <c r="J698" s="109"/>
      <c r="K698" s="132"/>
      <c r="L698" s="147">
        <v>118.68</v>
      </c>
      <c r="M698" s="24"/>
    </row>
    <row r="699" spans="1:13" s="2" customFormat="1" ht="22.5" x14ac:dyDescent="0.25">
      <c r="A699" s="20"/>
      <c r="B699" s="21" t="s">
        <v>800</v>
      </c>
      <c r="C699" s="183" t="s">
        <v>801</v>
      </c>
      <c r="D699" s="183"/>
      <c r="E699" s="183"/>
      <c r="F699" s="22" t="s">
        <v>282</v>
      </c>
      <c r="G699" s="17" t="s">
        <v>1570</v>
      </c>
      <c r="H699" s="17"/>
      <c r="I699" s="23">
        <v>8.67</v>
      </c>
      <c r="J699" s="109"/>
      <c r="K699" s="132"/>
      <c r="L699" s="147">
        <v>8.67</v>
      </c>
      <c r="M699" s="24"/>
    </row>
    <row r="700" spans="1:13" s="2" customFormat="1" ht="22.5" x14ac:dyDescent="0.25">
      <c r="A700" s="10" t="s">
        <v>1628</v>
      </c>
      <c r="B700" s="11" t="s">
        <v>1505</v>
      </c>
      <c r="C700" s="182" t="s">
        <v>1629</v>
      </c>
      <c r="D700" s="182"/>
      <c r="E700" s="182"/>
      <c r="F700" s="10" t="s">
        <v>880</v>
      </c>
      <c r="G700" s="12">
        <v>2</v>
      </c>
      <c r="H700" s="12"/>
      <c r="I700" s="13">
        <v>3874029.45</v>
      </c>
      <c r="J700" s="72"/>
      <c r="K700" s="131"/>
      <c r="L700" s="72"/>
      <c r="M700" s="13"/>
    </row>
    <row r="701" spans="1:13" s="2" customFormat="1" ht="15" x14ac:dyDescent="0.25">
      <c r="A701" s="206" t="s">
        <v>1630</v>
      </c>
      <c r="B701" s="207"/>
      <c r="C701" s="207"/>
      <c r="D701" s="207"/>
      <c r="E701" s="207"/>
      <c r="F701" s="207"/>
      <c r="G701" s="207"/>
      <c r="H701" s="207"/>
      <c r="I701" s="207"/>
      <c r="J701" s="207"/>
      <c r="K701" s="207"/>
      <c r="L701" s="208"/>
      <c r="M701" s="123"/>
    </row>
    <row r="702" spans="1:13" s="2" customFormat="1" ht="15" x14ac:dyDescent="0.25">
      <c r="A702" s="10" t="s">
        <v>750</v>
      </c>
      <c r="B702" s="11" t="s">
        <v>15</v>
      </c>
      <c r="C702" s="182" t="s">
        <v>1631</v>
      </c>
      <c r="D702" s="182"/>
      <c r="E702" s="182"/>
      <c r="F702" s="10" t="s">
        <v>17</v>
      </c>
      <c r="G702" s="12">
        <v>2</v>
      </c>
      <c r="H702" s="12"/>
      <c r="I702" s="13">
        <f>I703</f>
        <v>9293.43</v>
      </c>
      <c r="J702" s="72"/>
      <c r="K702" s="131"/>
      <c r="L702" s="72">
        <v>70.84</v>
      </c>
      <c r="M702" s="13"/>
    </row>
    <row r="703" spans="1:13" s="2" customFormat="1" ht="15" x14ac:dyDescent="0.25">
      <c r="A703" s="14"/>
      <c r="B703" s="15"/>
      <c r="C703" s="15"/>
      <c r="D703" s="15"/>
      <c r="E703" s="16" t="s">
        <v>18</v>
      </c>
      <c r="F703" s="16"/>
      <c r="G703" s="17"/>
      <c r="H703" s="17"/>
      <c r="I703" s="18">
        <v>9293.43</v>
      </c>
      <c r="J703" s="114"/>
      <c r="K703" s="138"/>
      <c r="L703" s="151"/>
      <c r="M703" s="19"/>
    </row>
    <row r="704" spans="1:13" s="2" customFormat="1" ht="22.5" x14ac:dyDescent="0.25">
      <c r="A704" s="20"/>
      <c r="B704" s="21" t="s">
        <v>19</v>
      </c>
      <c r="C704" s="183" t="s">
        <v>20</v>
      </c>
      <c r="D704" s="183"/>
      <c r="E704" s="183"/>
      <c r="F704" s="22" t="s">
        <v>21</v>
      </c>
      <c r="G704" s="17" t="s">
        <v>22</v>
      </c>
      <c r="H704" s="17"/>
      <c r="I704" s="23">
        <v>2.2599999999999998</v>
      </c>
      <c r="J704" s="109"/>
      <c r="K704" s="132"/>
      <c r="L704" s="147">
        <v>2.2599999999999998</v>
      </c>
      <c r="M704" s="24"/>
    </row>
    <row r="705" spans="1:13" s="2" customFormat="1" ht="22.5" x14ac:dyDescent="0.25">
      <c r="A705" s="20"/>
      <c r="B705" s="21" t="s">
        <v>23</v>
      </c>
      <c r="C705" s="183" t="s">
        <v>24</v>
      </c>
      <c r="D705" s="183"/>
      <c r="E705" s="183"/>
      <c r="F705" s="22" t="s">
        <v>21</v>
      </c>
      <c r="G705" s="17" t="s">
        <v>22</v>
      </c>
      <c r="H705" s="17"/>
      <c r="I705" s="23">
        <v>3.13</v>
      </c>
      <c r="J705" s="109"/>
      <c r="K705" s="132"/>
      <c r="L705" s="147">
        <v>3.13</v>
      </c>
      <c r="M705" s="24"/>
    </row>
    <row r="706" spans="1:13" s="2" customFormat="1" ht="22.5" x14ac:dyDescent="0.25">
      <c r="A706" s="20"/>
      <c r="B706" s="21" t="s">
        <v>25</v>
      </c>
      <c r="C706" s="183" t="s">
        <v>26</v>
      </c>
      <c r="D706" s="183"/>
      <c r="E706" s="183"/>
      <c r="F706" s="22" t="s">
        <v>21</v>
      </c>
      <c r="G706" s="17" t="s">
        <v>27</v>
      </c>
      <c r="H706" s="17"/>
      <c r="I706" s="23">
        <v>1.02</v>
      </c>
      <c r="J706" s="109"/>
      <c r="K706" s="132"/>
      <c r="L706" s="147">
        <v>1.02</v>
      </c>
      <c r="M706" s="24"/>
    </row>
    <row r="707" spans="1:13" s="2" customFormat="1" ht="22.5" x14ac:dyDescent="0.25">
      <c r="A707" s="20"/>
      <c r="B707" s="21" t="s">
        <v>28</v>
      </c>
      <c r="C707" s="183" t="s">
        <v>29</v>
      </c>
      <c r="D707" s="183"/>
      <c r="E707" s="183"/>
      <c r="F707" s="22" t="s">
        <v>30</v>
      </c>
      <c r="G707" s="17" t="s">
        <v>31</v>
      </c>
      <c r="H707" s="17"/>
      <c r="I707" s="23">
        <v>1.78</v>
      </c>
      <c r="J707" s="109"/>
      <c r="K707" s="132"/>
      <c r="L707" s="147">
        <v>1.78</v>
      </c>
      <c r="M707" s="24"/>
    </row>
    <row r="708" spans="1:13" s="2" customFormat="1" ht="15" x14ac:dyDescent="0.25">
      <c r="A708" s="10" t="s">
        <v>752</v>
      </c>
      <c r="B708" s="11" t="s">
        <v>1556</v>
      </c>
      <c r="C708" s="182" t="s">
        <v>1632</v>
      </c>
      <c r="D708" s="182"/>
      <c r="E708" s="182"/>
      <c r="F708" s="10" t="s">
        <v>1558</v>
      </c>
      <c r="G708" s="12">
        <v>2</v>
      </c>
      <c r="H708" s="12"/>
      <c r="I708" s="13">
        <f>I709</f>
        <v>3327.33</v>
      </c>
      <c r="J708" s="72"/>
      <c r="K708" s="131"/>
      <c r="L708" s="72">
        <v>19.920000000000002</v>
      </c>
      <c r="M708" s="13"/>
    </row>
    <row r="709" spans="1:13" s="2" customFormat="1" ht="15" x14ac:dyDescent="0.25">
      <c r="A709" s="14"/>
      <c r="B709" s="15"/>
      <c r="C709" s="15"/>
      <c r="D709" s="15"/>
      <c r="E709" s="16" t="s">
        <v>18</v>
      </c>
      <c r="F709" s="16"/>
      <c r="G709" s="17"/>
      <c r="H709" s="17"/>
      <c r="I709" s="18">
        <v>3327.33</v>
      </c>
      <c r="J709" s="114"/>
      <c r="K709" s="138"/>
      <c r="L709" s="151"/>
      <c r="M709" s="19"/>
    </row>
    <row r="710" spans="1:13" s="2" customFormat="1" ht="22.5" x14ac:dyDescent="0.25">
      <c r="A710" s="20"/>
      <c r="B710" s="21" t="s">
        <v>1559</v>
      </c>
      <c r="C710" s="183" t="s">
        <v>1560</v>
      </c>
      <c r="D710" s="183"/>
      <c r="E710" s="183"/>
      <c r="F710" s="22" t="s">
        <v>71</v>
      </c>
      <c r="G710" s="17" t="s">
        <v>1612</v>
      </c>
      <c r="H710" s="17"/>
      <c r="I710" s="23">
        <v>1.48</v>
      </c>
      <c r="J710" s="109"/>
      <c r="K710" s="132"/>
      <c r="L710" s="147">
        <v>1.48</v>
      </c>
      <c r="M710" s="24"/>
    </row>
    <row r="711" spans="1:13" s="2" customFormat="1" ht="22.5" x14ac:dyDescent="0.25">
      <c r="A711" s="20"/>
      <c r="B711" s="21" t="s">
        <v>28</v>
      </c>
      <c r="C711" s="183" t="s">
        <v>29</v>
      </c>
      <c r="D711" s="183"/>
      <c r="E711" s="183"/>
      <c r="F711" s="22" t="s">
        <v>30</v>
      </c>
      <c r="G711" s="17" t="s">
        <v>1613</v>
      </c>
      <c r="H711" s="17"/>
      <c r="I711" s="23">
        <v>0.82</v>
      </c>
      <c r="J711" s="109"/>
      <c r="K711" s="132"/>
      <c r="L711" s="147">
        <v>0.82</v>
      </c>
      <c r="M711" s="24"/>
    </row>
    <row r="712" spans="1:13" s="2" customFormat="1" ht="15" x14ac:dyDescent="0.25">
      <c r="A712" s="10" t="s">
        <v>754</v>
      </c>
      <c r="B712" s="11" t="s">
        <v>1537</v>
      </c>
      <c r="C712" s="182" t="s">
        <v>1633</v>
      </c>
      <c r="D712" s="182"/>
      <c r="E712" s="182"/>
      <c r="F712" s="10" t="s">
        <v>17</v>
      </c>
      <c r="G712" s="12">
        <v>2</v>
      </c>
      <c r="H712" s="12"/>
      <c r="I712" s="13">
        <f>I713</f>
        <v>1568.02</v>
      </c>
      <c r="J712" s="72"/>
      <c r="K712" s="131"/>
      <c r="L712" s="72">
        <v>23.21</v>
      </c>
      <c r="M712" s="13"/>
    </row>
    <row r="713" spans="1:13" s="2" customFormat="1" ht="15" x14ac:dyDescent="0.25">
      <c r="A713" s="14"/>
      <c r="B713" s="15"/>
      <c r="C713" s="15"/>
      <c r="D713" s="15"/>
      <c r="E713" s="16" t="s">
        <v>18</v>
      </c>
      <c r="F713" s="16"/>
      <c r="G713" s="17"/>
      <c r="H713" s="17"/>
      <c r="I713" s="18">
        <v>1568.02</v>
      </c>
      <c r="J713" s="114"/>
      <c r="K713" s="138"/>
      <c r="L713" s="151"/>
      <c r="M713" s="19"/>
    </row>
    <row r="714" spans="1:13" s="2" customFormat="1" ht="22.5" x14ac:dyDescent="0.25">
      <c r="A714" s="20"/>
      <c r="B714" s="21" t="s">
        <v>1539</v>
      </c>
      <c r="C714" s="183" t="s">
        <v>1540</v>
      </c>
      <c r="D714" s="183"/>
      <c r="E714" s="183"/>
      <c r="F714" s="22" t="s">
        <v>21</v>
      </c>
      <c r="G714" s="17" t="s">
        <v>1615</v>
      </c>
      <c r="H714" s="17"/>
      <c r="I714" s="23">
        <v>2.29</v>
      </c>
      <c r="J714" s="109"/>
      <c r="K714" s="132"/>
      <c r="L714" s="147">
        <v>2.29</v>
      </c>
      <c r="M714" s="24"/>
    </row>
    <row r="715" spans="1:13" s="2" customFormat="1" ht="22.5" x14ac:dyDescent="0.25">
      <c r="A715" s="20"/>
      <c r="B715" s="21" t="s">
        <v>28</v>
      </c>
      <c r="C715" s="183" t="s">
        <v>29</v>
      </c>
      <c r="D715" s="183"/>
      <c r="E715" s="183"/>
      <c r="F715" s="22" t="s">
        <v>30</v>
      </c>
      <c r="G715" s="17" t="s">
        <v>1616</v>
      </c>
      <c r="H715" s="17"/>
      <c r="I715" s="23">
        <v>0.4</v>
      </c>
      <c r="J715" s="109"/>
      <c r="K715" s="132"/>
      <c r="L715" s="147">
        <v>0.4</v>
      </c>
      <c r="M715" s="24"/>
    </row>
    <row r="716" spans="1:13" s="2" customFormat="1" ht="15" x14ac:dyDescent="0.25">
      <c r="A716" s="10" t="s">
        <v>757</v>
      </c>
      <c r="B716" s="11" t="s">
        <v>97</v>
      </c>
      <c r="C716" s="182" t="s">
        <v>1592</v>
      </c>
      <c r="D716" s="182"/>
      <c r="E716" s="182"/>
      <c r="F716" s="10" t="s">
        <v>17</v>
      </c>
      <c r="G716" s="12">
        <v>8</v>
      </c>
      <c r="H716" s="12"/>
      <c r="I716" s="13">
        <f>I717</f>
        <v>12327.63</v>
      </c>
      <c r="J716" s="72"/>
      <c r="K716" s="131"/>
      <c r="L716" s="72">
        <v>95.61</v>
      </c>
      <c r="M716" s="13"/>
    </row>
    <row r="717" spans="1:13" s="2" customFormat="1" ht="15" x14ac:dyDescent="0.25">
      <c r="A717" s="14"/>
      <c r="B717" s="15"/>
      <c r="C717" s="15"/>
      <c r="D717" s="15"/>
      <c r="E717" s="16" t="s">
        <v>18</v>
      </c>
      <c r="F717" s="16"/>
      <c r="G717" s="17"/>
      <c r="H717" s="17"/>
      <c r="I717" s="18">
        <v>12327.63</v>
      </c>
      <c r="J717" s="114"/>
      <c r="K717" s="138"/>
      <c r="L717" s="151"/>
      <c r="M717" s="19"/>
    </row>
    <row r="718" spans="1:13" s="2" customFormat="1" ht="22.5" x14ac:dyDescent="0.25">
      <c r="A718" s="20"/>
      <c r="B718" s="21" t="s">
        <v>99</v>
      </c>
      <c r="C718" s="183" t="s">
        <v>100</v>
      </c>
      <c r="D718" s="183"/>
      <c r="E718" s="183"/>
      <c r="F718" s="22" t="s">
        <v>21</v>
      </c>
      <c r="G718" s="17" t="s">
        <v>1634</v>
      </c>
      <c r="H718" s="17"/>
      <c r="I718" s="23">
        <v>7.91</v>
      </c>
      <c r="J718" s="109"/>
      <c r="K718" s="132"/>
      <c r="L718" s="147">
        <v>7.91</v>
      </c>
      <c r="M718" s="24"/>
    </row>
    <row r="719" spans="1:13" s="2" customFormat="1" ht="22.5" x14ac:dyDescent="0.25">
      <c r="A719" s="20"/>
      <c r="B719" s="21" t="s">
        <v>28</v>
      </c>
      <c r="C719" s="183" t="s">
        <v>29</v>
      </c>
      <c r="D719" s="183"/>
      <c r="E719" s="183"/>
      <c r="F719" s="22" t="s">
        <v>30</v>
      </c>
      <c r="G719" s="17" t="s">
        <v>1635</v>
      </c>
      <c r="H719" s="17"/>
      <c r="I719" s="23">
        <v>3.12</v>
      </c>
      <c r="J719" s="109"/>
      <c r="K719" s="132"/>
      <c r="L719" s="147">
        <v>3.12</v>
      </c>
      <c r="M719" s="24"/>
    </row>
    <row r="720" spans="1:13" s="2" customFormat="1" ht="15" x14ac:dyDescent="0.25">
      <c r="A720" s="10" t="s">
        <v>760</v>
      </c>
      <c r="B720" s="11" t="s">
        <v>57</v>
      </c>
      <c r="C720" s="182" t="s">
        <v>1636</v>
      </c>
      <c r="D720" s="182"/>
      <c r="E720" s="182"/>
      <c r="F720" s="10" t="s">
        <v>17</v>
      </c>
      <c r="G720" s="12">
        <v>2</v>
      </c>
      <c r="H720" s="12"/>
      <c r="I720" s="13">
        <f>I721</f>
        <v>3208.58</v>
      </c>
      <c r="J720" s="72"/>
      <c r="K720" s="131"/>
      <c r="L720" s="72">
        <v>150.68</v>
      </c>
      <c r="M720" s="13"/>
    </row>
    <row r="721" spans="1:13" s="2" customFormat="1" ht="15" x14ac:dyDescent="0.25">
      <c r="A721" s="14"/>
      <c r="B721" s="15"/>
      <c r="C721" s="15"/>
      <c r="D721" s="15"/>
      <c r="E721" s="16" t="s">
        <v>18</v>
      </c>
      <c r="F721" s="16"/>
      <c r="G721" s="17"/>
      <c r="H721" s="17"/>
      <c r="I721" s="18">
        <v>3208.58</v>
      </c>
      <c r="J721" s="114"/>
      <c r="K721" s="138"/>
      <c r="L721" s="151"/>
      <c r="M721" s="19"/>
    </row>
    <row r="722" spans="1:13" s="2" customFormat="1" ht="22.5" x14ac:dyDescent="0.25">
      <c r="A722" s="20"/>
      <c r="B722" s="21" t="s">
        <v>59</v>
      </c>
      <c r="C722" s="183" t="s">
        <v>60</v>
      </c>
      <c r="D722" s="183"/>
      <c r="E722" s="183"/>
      <c r="F722" s="22" t="s">
        <v>21</v>
      </c>
      <c r="G722" s="17" t="s">
        <v>1637</v>
      </c>
      <c r="H722" s="17"/>
      <c r="I722" s="23">
        <v>17.02</v>
      </c>
      <c r="J722" s="109"/>
      <c r="K722" s="132"/>
      <c r="L722" s="147">
        <v>17.02</v>
      </c>
      <c r="M722" s="24"/>
    </row>
    <row r="723" spans="1:13" s="2" customFormat="1" ht="22.5" x14ac:dyDescent="0.25">
      <c r="A723" s="20"/>
      <c r="B723" s="21" t="s">
        <v>28</v>
      </c>
      <c r="C723" s="183" t="s">
        <v>29</v>
      </c>
      <c r="D723" s="183"/>
      <c r="E723" s="183"/>
      <c r="F723" s="22" t="s">
        <v>30</v>
      </c>
      <c r="G723" s="17" t="s">
        <v>1638</v>
      </c>
      <c r="H723" s="17"/>
      <c r="I723" s="23">
        <v>0.38</v>
      </c>
      <c r="J723" s="109"/>
      <c r="K723" s="132"/>
      <c r="L723" s="147">
        <v>0.38</v>
      </c>
      <c r="M723" s="24"/>
    </row>
    <row r="724" spans="1:13" s="2" customFormat="1" ht="15" x14ac:dyDescent="0.25">
      <c r="A724" s="10" t="s">
        <v>767</v>
      </c>
      <c r="B724" s="11" t="s">
        <v>905</v>
      </c>
      <c r="C724" s="182" t="s">
        <v>1596</v>
      </c>
      <c r="D724" s="182"/>
      <c r="E724" s="182"/>
      <c r="F724" s="10" t="s">
        <v>17</v>
      </c>
      <c r="G724" s="12">
        <v>2</v>
      </c>
      <c r="H724" s="12"/>
      <c r="I724" s="13">
        <f>I725</f>
        <v>5997.99</v>
      </c>
      <c r="J724" s="72"/>
      <c r="K724" s="131"/>
      <c r="L724" s="72">
        <v>580.91</v>
      </c>
      <c r="M724" s="13"/>
    </row>
    <row r="725" spans="1:13" s="2" customFormat="1" ht="15" x14ac:dyDescent="0.25">
      <c r="A725" s="14"/>
      <c r="B725" s="15"/>
      <c r="C725" s="15"/>
      <c r="D725" s="15"/>
      <c r="E725" s="16" t="s">
        <v>18</v>
      </c>
      <c r="F725" s="16"/>
      <c r="G725" s="17"/>
      <c r="H725" s="17"/>
      <c r="I725" s="18">
        <v>5997.99</v>
      </c>
      <c r="J725" s="114"/>
      <c r="K725" s="138"/>
      <c r="L725" s="151"/>
      <c r="M725" s="19"/>
    </row>
    <row r="726" spans="1:13" s="2" customFormat="1" ht="22.5" x14ac:dyDescent="0.25">
      <c r="A726" s="20"/>
      <c r="B726" s="21" t="s">
        <v>907</v>
      </c>
      <c r="C726" s="183" t="s">
        <v>908</v>
      </c>
      <c r="D726" s="183"/>
      <c r="E726" s="183"/>
      <c r="F726" s="22" t="s">
        <v>21</v>
      </c>
      <c r="G726" s="17" t="s">
        <v>1621</v>
      </c>
      <c r="H726" s="17"/>
      <c r="I726" s="23">
        <v>0.38</v>
      </c>
      <c r="J726" s="109"/>
      <c r="K726" s="132"/>
      <c r="L726" s="147">
        <v>0.38</v>
      </c>
      <c r="M726" s="24"/>
    </row>
    <row r="727" spans="1:13" s="2" customFormat="1" ht="22.5" x14ac:dyDescent="0.25">
      <c r="A727" s="20"/>
      <c r="B727" s="21" t="s">
        <v>19</v>
      </c>
      <c r="C727" s="183" t="s">
        <v>20</v>
      </c>
      <c r="D727" s="183"/>
      <c r="E727" s="183"/>
      <c r="F727" s="22" t="s">
        <v>21</v>
      </c>
      <c r="G727" s="17" t="s">
        <v>52</v>
      </c>
      <c r="H727" s="17"/>
      <c r="I727" s="23">
        <v>1.36</v>
      </c>
      <c r="J727" s="109"/>
      <c r="K727" s="132"/>
      <c r="L727" s="147">
        <v>1.36</v>
      </c>
      <c r="M727" s="24"/>
    </row>
    <row r="728" spans="1:13" s="2" customFormat="1" ht="22.5" x14ac:dyDescent="0.25">
      <c r="A728" s="20"/>
      <c r="B728" s="21" t="s">
        <v>911</v>
      </c>
      <c r="C728" s="183" t="s">
        <v>912</v>
      </c>
      <c r="D728" s="183"/>
      <c r="E728" s="183"/>
      <c r="F728" s="22" t="s">
        <v>21</v>
      </c>
      <c r="G728" s="17" t="s">
        <v>263</v>
      </c>
      <c r="H728" s="17"/>
      <c r="I728" s="23">
        <v>0.03</v>
      </c>
      <c r="J728" s="109"/>
      <c r="K728" s="132"/>
      <c r="L728" s="147">
        <v>0.03</v>
      </c>
      <c r="M728" s="24"/>
    </row>
    <row r="729" spans="1:13" s="2" customFormat="1" ht="22.5" x14ac:dyDescent="0.25">
      <c r="A729" s="20"/>
      <c r="B729" s="21" t="s">
        <v>23</v>
      </c>
      <c r="C729" s="183" t="s">
        <v>24</v>
      </c>
      <c r="D729" s="183"/>
      <c r="E729" s="183"/>
      <c r="F729" s="22" t="s">
        <v>21</v>
      </c>
      <c r="G729" s="17" t="s">
        <v>1622</v>
      </c>
      <c r="H729" s="17"/>
      <c r="I729" s="23">
        <v>1.56</v>
      </c>
      <c r="J729" s="109"/>
      <c r="K729" s="132"/>
      <c r="L729" s="147">
        <v>1.56</v>
      </c>
      <c r="M729" s="24"/>
    </row>
    <row r="730" spans="1:13" s="2" customFormat="1" ht="22.5" x14ac:dyDescent="0.25">
      <c r="A730" s="20"/>
      <c r="B730" s="21" t="s">
        <v>25</v>
      </c>
      <c r="C730" s="183" t="s">
        <v>26</v>
      </c>
      <c r="D730" s="183"/>
      <c r="E730" s="183"/>
      <c r="F730" s="22" t="s">
        <v>21</v>
      </c>
      <c r="G730" s="17" t="s">
        <v>1615</v>
      </c>
      <c r="H730" s="17"/>
      <c r="I730" s="23">
        <v>1.78</v>
      </c>
      <c r="J730" s="109"/>
      <c r="K730" s="132"/>
      <c r="L730" s="147">
        <v>1.78</v>
      </c>
      <c r="M730" s="24"/>
    </row>
    <row r="731" spans="1:13" s="2" customFormat="1" ht="22.5" x14ac:dyDescent="0.25">
      <c r="A731" s="20"/>
      <c r="B731" s="21" t="s">
        <v>916</v>
      </c>
      <c r="C731" s="183" t="s">
        <v>917</v>
      </c>
      <c r="D731" s="183"/>
      <c r="E731" s="183"/>
      <c r="F731" s="22" t="s">
        <v>21</v>
      </c>
      <c r="G731" s="17" t="s">
        <v>263</v>
      </c>
      <c r="H731" s="17"/>
      <c r="I731" s="23">
        <v>0.24</v>
      </c>
      <c r="J731" s="109"/>
      <c r="K731" s="132"/>
      <c r="L731" s="147">
        <v>0.24</v>
      </c>
      <c r="M731" s="24"/>
    </row>
    <row r="732" spans="1:13" s="2" customFormat="1" ht="22.5" x14ac:dyDescent="0.25">
      <c r="A732" s="20"/>
      <c r="B732" s="21" t="s">
        <v>918</v>
      </c>
      <c r="C732" s="183" t="s">
        <v>919</v>
      </c>
      <c r="D732" s="183"/>
      <c r="E732" s="183"/>
      <c r="F732" s="22" t="s">
        <v>21</v>
      </c>
      <c r="G732" s="17" t="s">
        <v>1623</v>
      </c>
      <c r="H732" s="17"/>
      <c r="I732" s="23">
        <v>2.38</v>
      </c>
      <c r="J732" s="109"/>
      <c r="K732" s="132"/>
      <c r="L732" s="147">
        <v>2.38</v>
      </c>
      <c r="M732" s="24"/>
    </row>
    <row r="733" spans="1:13" s="2" customFormat="1" ht="22.5" x14ac:dyDescent="0.25">
      <c r="A733" s="20"/>
      <c r="B733" s="21" t="s">
        <v>871</v>
      </c>
      <c r="C733" s="183" t="s">
        <v>872</v>
      </c>
      <c r="D733" s="183"/>
      <c r="E733" s="183"/>
      <c r="F733" s="22" t="s">
        <v>216</v>
      </c>
      <c r="G733" s="17" t="s">
        <v>1624</v>
      </c>
      <c r="H733" s="17"/>
      <c r="I733" s="23">
        <v>2.15</v>
      </c>
      <c r="J733" s="109"/>
      <c r="K733" s="132"/>
      <c r="L733" s="147">
        <v>2.15</v>
      </c>
      <c r="M733" s="24"/>
    </row>
    <row r="734" spans="1:13" s="2" customFormat="1" ht="22.5" x14ac:dyDescent="0.25">
      <c r="A734" s="20"/>
      <c r="B734" s="21" t="s">
        <v>922</v>
      </c>
      <c r="C734" s="183" t="s">
        <v>923</v>
      </c>
      <c r="D734" s="183"/>
      <c r="E734" s="183"/>
      <c r="F734" s="22" t="s">
        <v>216</v>
      </c>
      <c r="G734" s="17" t="s">
        <v>1625</v>
      </c>
      <c r="H734" s="17"/>
      <c r="I734" s="23">
        <v>7.13</v>
      </c>
      <c r="J734" s="109"/>
      <c r="K734" s="132"/>
      <c r="L734" s="147">
        <v>7.13</v>
      </c>
      <c r="M734" s="24"/>
    </row>
    <row r="735" spans="1:13" s="2" customFormat="1" ht="22.5" x14ac:dyDescent="0.25">
      <c r="A735" s="20"/>
      <c r="B735" s="21" t="s">
        <v>925</v>
      </c>
      <c r="C735" s="183" t="s">
        <v>926</v>
      </c>
      <c r="D735" s="183"/>
      <c r="E735" s="183"/>
      <c r="F735" s="22" t="s">
        <v>71</v>
      </c>
      <c r="G735" s="17" t="s">
        <v>136</v>
      </c>
      <c r="H735" s="17"/>
      <c r="I735" s="23">
        <v>41.33</v>
      </c>
      <c r="J735" s="109"/>
      <c r="K735" s="132"/>
      <c r="L735" s="147">
        <v>41.33</v>
      </c>
      <c r="M735" s="24"/>
    </row>
    <row r="736" spans="1:13" s="2" customFormat="1" ht="22.5" x14ac:dyDescent="0.25">
      <c r="A736" s="20"/>
      <c r="B736" s="21" t="s">
        <v>928</v>
      </c>
      <c r="C736" s="183" t="s">
        <v>929</v>
      </c>
      <c r="D736" s="183"/>
      <c r="E736" s="183"/>
      <c r="F736" s="22" t="s">
        <v>930</v>
      </c>
      <c r="G736" s="17" t="s">
        <v>22</v>
      </c>
      <c r="H736" s="17"/>
      <c r="I736" s="23">
        <v>6.94</v>
      </c>
      <c r="J736" s="109"/>
      <c r="K736" s="132"/>
      <c r="L736" s="147">
        <v>6.94</v>
      </c>
      <c r="M736" s="24"/>
    </row>
    <row r="737" spans="1:13" s="2" customFormat="1" ht="22.5" x14ac:dyDescent="0.25">
      <c r="A737" s="20"/>
      <c r="B737" s="21" t="s">
        <v>932</v>
      </c>
      <c r="C737" s="183" t="s">
        <v>933</v>
      </c>
      <c r="D737" s="183"/>
      <c r="E737" s="183"/>
      <c r="F737" s="22" t="s">
        <v>21</v>
      </c>
      <c r="G737" s="17" t="s">
        <v>1621</v>
      </c>
      <c r="H737" s="17"/>
      <c r="I737" s="23">
        <v>0.49</v>
      </c>
      <c r="J737" s="109"/>
      <c r="K737" s="132"/>
      <c r="L737" s="147">
        <v>0.49</v>
      </c>
      <c r="M737" s="24"/>
    </row>
    <row r="738" spans="1:13" s="2" customFormat="1" ht="22.5" x14ac:dyDescent="0.25">
      <c r="A738" s="20"/>
      <c r="B738" s="21" t="s">
        <v>28</v>
      </c>
      <c r="C738" s="183" t="s">
        <v>29</v>
      </c>
      <c r="D738" s="183"/>
      <c r="E738" s="183"/>
      <c r="F738" s="22" t="s">
        <v>30</v>
      </c>
      <c r="G738" s="17" t="s">
        <v>1626</v>
      </c>
      <c r="H738" s="17"/>
      <c r="I738" s="23">
        <v>1.3</v>
      </c>
      <c r="J738" s="109"/>
      <c r="K738" s="132"/>
      <c r="L738" s="147">
        <v>1.3</v>
      </c>
      <c r="M738" s="24"/>
    </row>
    <row r="739" spans="1:13" s="2" customFormat="1" ht="15" x14ac:dyDescent="0.25">
      <c r="A739" s="206" t="s">
        <v>1639</v>
      </c>
      <c r="B739" s="207"/>
      <c r="C739" s="207"/>
      <c r="D739" s="207"/>
      <c r="E739" s="207"/>
      <c r="F739" s="207"/>
      <c r="G739" s="207"/>
      <c r="H739" s="207"/>
      <c r="I739" s="207"/>
      <c r="J739" s="207"/>
      <c r="K739" s="207"/>
      <c r="L739" s="208"/>
      <c r="M739" s="123"/>
    </row>
    <row r="740" spans="1:13" s="2" customFormat="1" ht="15" x14ac:dyDescent="0.25">
      <c r="A740" s="10" t="s">
        <v>1640</v>
      </c>
      <c r="B740" s="11" t="s">
        <v>1482</v>
      </c>
      <c r="C740" s="182" t="s">
        <v>1483</v>
      </c>
      <c r="D740" s="182"/>
      <c r="E740" s="182"/>
      <c r="F740" s="10" t="s">
        <v>1484</v>
      </c>
      <c r="G740" s="12">
        <v>2</v>
      </c>
      <c r="H740" s="12"/>
      <c r="I740" s="13">
        <f>I741</f>
        <v>165822.59</v>
      </c>
      <c r="J740" s="72"/>
      <c r="K740" s="131"/>
      <c r="L740" s="72">
        <v>5066.97</v>
      </c>
      <c r="M740" s="13"/>
    </row>
    <row r="741" spans="1:13" s="2" customFormat="1" ht="15" x14ac:dyDescent="0.25">
      <c r="A741" s="14"/>
      <c r="B741" s="15"/>
      <c r="C741" s="15"/>
      <c r="D741" s="15"/>
      <c r="E741" s="16" t="s">
        <v>18</v>
      </c>
      <c r="F741" s="16"/>
      <c r="G741" s="17"/>
      <c r="H741" s="17"/>
      <c r="I741" s="18">
        <v>165822.59</v>
      </c>
      <c r="J741" s="114"/>
      <c r="K741" s="138"/>
      <c r="L741" s="151"/>
      <c r="M741" s="19"/>
    </row>
    <row r="742" spans="1:13" s="2" customFormat="1" ht="22.5" x14ac:dyDescent="0.25">
      <c r="A742" s="20"/>
      <c r="B742" s="21" t="s">
        <v>1485</v>
      </c>
      <c r="C742" s="183" t="s">
        <v>1486</v>
      </c>
      <c r="D742" s="183"/>
      <c r="E742" s="183"/>
      <c r="F742" s="22" t="s">
        <v>71</v>
      </c>
      <c r="G742" s="17" t="s">
        <v>1598</v>
      </c>
      <c r="H742" s="17"/>
      <c r="I742" s="23">
        <v>16.52</v>
      </c>
      <c r="J742" s="109"/>
      <c r="K742" s="132"/>
      <c r="L742" s="147">
        <v>16.52</v>
      </c>
      <c r="M742" s="24"/>
    </row>
    <row r="743" spans="1:13" s="2" customFormat="1" ht="22.5" x14ac:dyDescent="0.25">
      <c r="A743" s="20"/>
      <c r="B743" s="21" t="s">
        <v>176</v>
      </c>
      <c r="C743" s="183" t="s">
        <v>177</v>
      </c>
      <c r="D743" s="183"/>
      <c r="E743" s="183"/>
      <c r="F743" s="22" t="s">
        <v>71</v>
      </c>
      <c r="G743" s="17" t="s">
        <v>1599</v>
      </c>
      <c r="H743" s="17"/>
      <c r="I743" s="23">
        <v>6.2</v>
      </c>
      <c r="J743" s="109"/>
      <c r="K743" s="132"/>
      <c r="L743" s="147">
        <v>6.2</v>
      </c>
      <c r="M743" s="24"/>
    </row>
    <row r="744" spans="1:13" s="2" customFormat="1" ht="22.5" x14ac:dyDescent="0.25">
      <c r="A744" s="20"/>
      <c r="B744" s="21" t="s">
        <v>179</v>
      </c>
      <c r="C744" s="183" t="s">
        <v>180</v>
      </c>
      <c r="D744" s="183"/>
      <c r="E744" s="183"/>
      <c r="F744" s="22" t="s">
        <v>71</v>
      </c>
      <c r="G744" s="17" t="s">
        <v>1412</v>
      </c>
      <c r="H744" s="17"/>
      <c r="I744" s="23">
        <v>9.01</v>
      </c>
      <c r="J744" s="109"/>
      <c r="K744" s="132"/>
      <c r="L744" s="147">
        <v>9.01</v>
      </c>
      <c r="M744" s="24"/>
    </row>
    <row r="745" spans="1:13" s="2" customFormat="1" ht="22.5" x14ac:dyDescent="0.25">
      <c r="A745" s="20"/>
      <c r="B745" s="21" t="s">
        <v>69</v>
      </c>
      <c r="C745" s="183" t="s">
        <v>70</v>
      </c>
      <c r="D745" s="183"/>
      <c r="E745" s="183"/>
      <c r="F745" s="22" t="s">
        <v>71</v>
      </c>
      <c r="G745" s="17" t="s">
        <v>1600</v>
      </c>
      <c r="H745" s="17"/>
      <c r="I745" s="23">
        <v>9.6</v>
      </c>
      <c r="J745" s="109"/>
      <c r="K745" s="132"/>
      <c r="L745" s="147">
        <v>9.6</v>
      </c>
      <c r="M745" s="24"/>
    </row>
    <row r="746" spans="1:13" s="2" customFormat="1" ht="22.5" x14ac:dyDescent="0.25">
      <c r="A746" s="20"/>
      <c r="B746" s="21" t="s">
        <v>182</v>
      </c>
      <c r="C746" s="183" t="s">
        <v>183</v>
      </c>
      <c r="D746" s="183"/>
      <c r="E746" s="183"/>
      <c r="F746" s="22" t="s">
        <v>21</v>
      </c>
      <c r="G746" s="17" t="s">
        <v>1601</v>
      </c>
      <c r="H746" s="17"/>
      <c r="I746" s="23">
        <v>10.039999999999999</v>
      </c>
      <c r="J746" s="109"/>
      <c r="K746" s="132"/>
      <c r="L746" s="147">
        <v>10.039999999999999</v>
      </c>
      <c r="M746" s="24"/>
    </row>
    <row r="747" spans="1:13" s="2" customFormat="1" ht="22.5" x14ac:dyDescent="0.25">
      <c r="A747" s="20"/>
      <c r="B747" s="21" t="s">
        <v>41</v>
      </c>
      <c r="C747" s="183" t="s">
        <v>42</v>
      </c>
      <c r="D747" s="183"/>
      <c r="E747" s="183"/>
      <c r="F747" s="22" t="s">
        <v>21</v>
      </c>
      <c r="G747" s="17" t="s">
        <v>1602</v>
      </c>
      <c r="H747" s="17"/>
      <c r="I747" s="23">
        <v>254.59</v>
      </c>
      <c r="J747" s="109"/>
      <c r="K747" s="132"/>
      <c r="L747" s="147">
        <v>254.59</v>
      </c>
      <c r="M747" s="24"/>
    </row>
    <row r="748" spans="1:13" s="2" customFormat="1" ht="22.5" x14ac:dyDescent="0.25">
      <c r="A748" s="20"/>
      <c r="B748" s="21" t="s">
        <v>778</v>
      </c>
      <c r="C748" s="183" t="s">
        <v>24</v>
      </c>
      <c r="D748" s="183"/>
      <c r="E748" s="183"/>
      <c r="F748" s="22" t="s">
        <v>71</v>
      </c>
      <c r="G748" s="17" t="s">
        <v>1603</v>
      </c>
      <c r="H748" s="17"/>
      <c r="I748" s="23">
        <v>131.29</v>
      </c>
      <c r="J748" s="109"/>
      <c r="K748" s="132"/>
      <c r="L748" s="147">
        <v>131.29</v>
      </c>
      <c r="M748" s="24"/>
    </row>
    <row r="749" spans="1:13" s="2" customFormat="1" ht="22.5" x14ac:dyDescent="0.25">
      <c r="A749" s="20"/>
      <c r="B749" s="21" t="s">
        <v>884</v>
      </c>
      <c r="C749" s="183" t="s">
        <v>885</v>
      </c>
      <c r="D749" s="183"/>
      <c r="E749" s="183"/>
      <c r="F749" s="22" t="s">
        <v>71</v>
      </c>
      <c r="G749" s="17" t="s">
        <v>1568</v>
      </c>
      <c r="H749" s="17"/>
      <c r="I749" s="23">
        <v>17.22</v>
      </c>
      <c r="J749" s="109"/>
      <c r="K749" s="132"/>
      <c r="L749" s="147">
        <v>17.22</v>
      </c>
      <c r="M749" s="24"/>
    </row>
    <row r="750" spans="1:13" s="2" customFormat="1" ht="22.5" x14ac:dyDescent="0.25">
      <c r="A750" s="20"/>
      <c r="B750" s="21" t="s">
        <v>1495</v>
      </c>
      <c r="C750" s="183" t="s">
        <v>1496</v>
      </c>
      <c r="D750" s="183"/>
      <c r="E750" s="183"/>
      <c r="F750" s="22" t="s">
        <v>71</v>
      </c>
      <c r="G750" s="17" t="s">
        <v>1604</v>
      </c>
      <c r="H750" s="17"/>
      <c r="I750" s="23">
        <v>3.27</v>
      </c>
      <c r="J750" s="109"/>
      <c r="K750" s="132"/>
      <c r="L750" s="147">
        <v>3.27</v>
      </c>
      <c r="M750" s="24"/>
    </row>
    <row r="751" spans="1:13" s="2" customFormat="1" ht="22.5" x14ac:dyDescent="0.25">
      <c r="A751" s="25" t="s">
        <v>76</v>
      </c>
      <c r="B751" s="26" t="s">
        <v>1498</v>
      </c>
      <c r="C751" s="186" t="s">
        <v>1499</v>
      </c>
      <c r="D751" s="186"/>
      <c r="E751" s="186"/>
      <c r="F751" s="27" t="s">
        <v>880</v>
      </c>
      <c r="G751" s="28" t="s">
        <v>91</v>
      </c>
      <c r="H751" s="28"/>
      <c r="I751" s="29">
        <v>0</v>
      </c>
      <c r="J751" s="110"/>
      <c r="K751" s="133"/>
      <c r="L751" s="148">
        <v>0</v>
      </c>
      <c r="M751" s="30"/>
    </row>
    <row r="752" spans="1:13" s="2" customFormat="1" ht="22.5" x14ac:dyDescent="0.25">
      <c r="A752" s="20"/>
      <c r="B752" s="21" t="s">
        <v>1500</v>
      </c>
      <c r="C752" s="183" t="s">
        <v>1501</v>
      </c>
      <c r="D752" s="183"/>
      <c r="E752" s="183"/>
      <c r="F752" s="22" t="s">
        <v>79</v>
      </c>
      <c r="G752" s="17" t="s">
        <v>1605</v>
      </c>
      <c r="H752" s="17"/>
      <c r="I752" s="23">
        <v>118.68</v>
      </c>
      <c r="J752" s="109"/>
      <c r="K752" s="132"/>
      <c r="L752" s="147">
        <v>118.68</v>
      </c>
      <c r="M752" s="24"/>
    </row>
    <row r="753" spans="1:13" s="2" customFormat="1" ht="22.5" x14ac:dyDescent="0.25">
      <c r="A753" s="20"/>
      <c r="B753" s="21" t="s">
        <v>800</v>
      </c>
      <c r="C753" s="183" t="s">
        <v>801</v>
      </c>
      <c r="D753" s="183"/>
      <c r="E753" s="183"/>
      <c r="F753" s="22" t="s">
        <v>282</v>
      </c>
      <c r="G753" s="17" t="s">
        <v>1570</v>
      </c>
      <c r="H753" s="17"/>
      <c r="I753" s="23">
        <v>8.67</v>
      </c>
      <c r="J753" s="109"/>
      <c r="K753" s="132"/>
      <c r="L753" s="147">
        <v>8.67</v>
      </c>
      <c r="M753" s="24"/>
    </row>
    <row r="754" spans="1:13" s="2" customFormat="1" ht="22.5" x14ac:dyDescent="0.25">
      <c r="A754" s="10" t="s">
        <v>1641</v>
      </c>
      <c r="B754" s="11" t="s">
        <v>1505</v>
      </c>
      <c r="C754" s="182" t="s">
        <v>1642</v>
      </c>
      <c r="D754" s="182"/>
      <c r="E754" s="182"/>
      <c r="F754" s="10" t="s">
        <v>880</v>
      </c>
      <c r="G754" s="12">
        <v>2</v>
      </c>
      <c r="H754" s="12"/>
      <c r="I754" s="13">
        <v>5001953.05</v>
      </c>
      <c r="J754" s="72"/>
      <c r="K754" s="131"/>
      <c r="L754" s="72"/>
      <c r="M754" s="13"/>
    </row>
    <row r="755" spans="1:13" s="2" customFormat="1" ht="15" x14ac:dyDescent="0.25">
      <c r="A755" s="206" t="s">
        <v>1643</v>
      </c>
      <c r="B755" s="207"/>
      <c r="C755" s="207"/>
      <c r="D755" s="207"/>
      <c r="E755" s="207"/>
      <c r="F755" s="207"/>
      <c r="G755" s="207"/>
      <c r="H755" s="207"/>
      <c r="I755" s="207"/>
      <c r="J755" s="207"/>
      <c r="K755" s="207"/>
      <c r="L755" s="208"/>
      <c r="M755" s="123"/>
    </row>
    <row r="756" spans="1:13" s="2" customFormat="1" ht="15" x14ac:dyDescent="0.25">
      <c r="A756" s="10" t="s">
        <v>1644</v>
      </c>
      <c r="B756" s="11" t="s">
        <v>15</v>
      </c>
      <c r="C756" s="182" t="s">
        <v>1645</v>
      </c>
      <c r="D756" s="182"/>
      <c r="E756" s="182"/>
      <c r="F756" s="10" t="s">
        <v>17</v>
      </c>
      <c r="G756" s="12">
        <v>2</v>
      </c>
      <c r="H756" s="12"/>
      <c r="I756" s="13">
        <f>I757</f>
        <v>9293.43</v>
      </c>
      <c r="J756" s="72"/>
      <c r="K756" s="131"/>
      <c r="L756" s="72">
        <v>70.84</v>
      </c>
      <c r="M756" s="13"/>
    </row>
    <row r="757" spans="1:13" s="2" customFormat="1" ht="15" x14ac:dyDescent="0.25">
      <c r="A757" s="14"/>
      <c r="B757" s="15"/>
      <c r="C757" s="15"/>
      <c r="D757" s="15"/>
      <c r="E757" s="16" t="s">
        <v>18</v>
      </c>
      <c r="F757" s="16"/>
      <c r="G757" s="17"/>
      <c r="H757" s="17"/>
      <c r="I757" s="18">
        <v>9293.43</v>
      </c>
      <c r="J757" s="114"/>
      <c r="K757" s="138"/>
      <c r="L757" s="151"/>
      <c r="M757" s="19"/>
    </row>
    <row r="758" spans="1:13" s="2" customFormat="1" ht="22.5" x14ac:dyDescent="0.25">
      <c r="A758" s="20"/>
      <c r="B758" s="21" t="s">
        <v>19</v>
      </c>
      <c r="C758" s="183" t="s">
        <v>20</v>
      </c>
      <c r="D758" s="183"/>
      <c r="E758" s="183"/>
      <c r="F758" s="22" t="s">
        <v>21</v>
      </c>
      <c r="G758" s="17" t="s">
        <v>22</v>
      </c>
      <c r="H758" s="17"/>
      <c r="I758" s="23">
        <v>2.2599999999999998</v>
      </c>
      <c r="J758" s="109"/>
      <c r="K758" s="132"/>
      <c r="L758" s="147">
        <v>2.2599999999999998</v>
      </c>
      <c r="M758" s="24"/>
    </row>
    <row r="759" spans="1:13" s="2" customFormat="1" ht="22.5" x14ac:dyDescent="0.25">
      <c r="A759" s="20"/>
      <c r="B759" s="21" t="s">
        <v>23</v>
      </c>
      <c r="C759" s="183" t="s">
        <v>24</v>
      </c>
      <c r="D759" s="183"/>
      <c r="E759" s="183"/>
      <c r="F759" s="22" t="s">
        <v>21</v>
      </c>
      <c r="G759" s="17" t="s">
        <v>22</v>
      </c>
      <c r="H759" s="17"/>
      <c r="I759" s="23">
        <v>3.13</v>
      </c>
      <c r="J759" s="109"/>
      <c r="K759" s="132"/>
      <c r="L759" s="147">
        <v>3.13</v>
      </c>
      <c r="M759" s="24"/>
    </row>
    <row r="760" spans="1:13" s="2" customFormat="1" ht="22.5" x14ac:dyDescent="0.25">
      <c r="A760" s="20"/>
      <c r="B760" s="21" t="s">
        <v>25</v>
      </c>
      <c r="C760" s="183" t="s">
        <v>26</v>
      </c>
      <c r="D760" s="183"/>
      <c r="E760" s="183"/>
      <c r="F760" s="22" t="s">
        <v>21</v>
      </c>
      <c r="G760" s="17" t="s">
        <v>27</v>
      </c>
      <c r="H760" s="17"/>
      <c r="I760" s="23">
        <v>1.02</v>
      </c>
      <c r="J760" s="109"/>
      <c r="K760" s="132"/>
      <c r="L760" s="147">
        <v>1.02</v>
      </c>
      <c r="M760" s="24"/>
    </row>
    <row r="761" spans="1:13" s="2" customFormat="1" ht="22.5" x14ac:dyDescent="0.25">
      <c r="A761" s="20"/>
      <c r="B761" s="21" t="s">
        <v>28</v>
      </c>
      <c r="C761" s="183" t="s">
        <v>29</v>
      </c>
      <c r="D761" s="183"/>
      <c r="E761" s="183"/>
      <c r="F761" s="22" t="s">
        <v>30</v>
      </c>
      <c r="G761" s="17" t="s">
        <v>31</v>
      </c>
      <c r="H761" s="17"/>
      <c r="I761" s="23">
        <v>1.78</v>
      </c>
      <c r="J761" s="109"/>
      <c r="K761" s="132"/>
      <c r="L761" s="147">
        <v>1.78</v>
      </c>
      <c r="M761" s="24"/>
    </row>
    <row r="762" spans="1:13" s="2" customFormat="1" ht="15" x14ac:dyDescent="0.25">
      <c r="A762" s="10" t="s">
        <v>1646</v>
      </c>
      <c r="B762" s="11" t="s">
        <v>1647</v>
      </c>
      <c r="C762" s="182" t="s">
        <v>1648</v>
      </c>
      <c r="D762" s="182"/>
      <c r="E762" s="182"/>
      <c r="F762" s="10" t="s">
        <v>17</v>
      </c>
      <c r="G762" s="12">
        <v>2</v>
      </c>
      <c r="H762" s="12"/>
      <c r="I762" s="13">
        <f>I763</f>
        <v>12312.6</v>
      </c>
      <c r="J762" s="72"/>
      <c r="K762" s="131"/>
      <c r="L762" s="72">
        <v>77.42</v>
      </c>
      <c r="M762" s="13"/>
    </row>
    <row r="763" spans="1:13" s="2" customFormat="1" ht="15" x14ac:dyDescent="0.25">
      <c r="A763" s="14"/>
      <c r="B763" s="15"/>
      <c r="C763" s="15"/>
      <c r="D763" s="15"/>
      <c r="E763" s="16" t="s">
        <v>18</v>
      </c>
      <c r="F763" s="16"/>
      <c r="G763" s="17"/>
      <c r="H763" s="17"/>
      <c r="I763" s="18">
        <v>12312.6</v>
      </c>
      <c r="J763" s="114"/>
      <c r="K763" s="138"/>
      <c r="L763" s="151"/>
      <c r="M763" s="19"/>
    </row>
    <row r="764" spans="1:13" s="2" customFormat="1" ht="22.5" x14ac:dyDescent="0.25">
      <c r="A764" s="20"/>
      <c r="B764" s="21" t="s">
        <v>1539</v>
      </c>
      <c r="C764" s="183" t="s">
        <v>1540</v>
      </c>
      <c r="D764" s="183"/>
      <c r="E764" s="183"/>
      <c r="F764" s="22" t="s">
        <v>21</v>
      </c>
      <c r="G764" s="17" t="s">
        <v>1649</v>
      </c>
      <c r="H764" s="17"/>
      <c r="I764" s="23">
        <v>3.86</v>
      </c>
      <c r="J764" s="109"/>
      <c r="K764" s="132"/>
      <c r="L764" s="147">
        <v>3.86</v>
      </c>
      <c r="M764" s="24"/>
    </row>
    <row r="765" spans="1:13" s="2" customFormat="1" ht="22.5" x14ac:dyDescent="0.25">
      <c r="A765" s="20"/>
      <c r="B765" s="21" t="s">
        <v>99</v>
      </c>
      <c r="C765" s="183" t="s">
        <v>100</v>
      </c>
      <c r="D765" s="183"/>
      <c r="E765" s="183"/>
      <c r="F765" s="22" t="s">
        <v>21</v>
      </c>
      <c r="G765" s="17" t="s">
        <v>1650</v>
      </c>
      <c r="H765" s="17"/>
      <c r="I765" s="23">
        <v>1.98</v>
      </c>
      <c r="J765" s="109"/>
      <c r="K765" s="132"/>
      <c r="L765" s="147">
        <v>1.98</v>
      </c>
      <c r="M765" s="24"/>
    </row>
    <row r="766" spans="1:13" s="2" customFormat="1" ht="22.5" x14ac:dyDescent="0.25">
      <c r="A766" s="20"/>
      <c r="B766" s="21" t="s">
        <v>28</v>
      </c>
      <c r="C766" s="183" t="s">
        <v>29</v>
      </c>
      <c r="D766" s="183"/>
      <c r="E766" s="183"/>
      <c r="F766" s="22" t="s">
        <v>30</v>
      </c>
      <c r="G766" s="17" t="s">
        <v>1651</v>
      </c>
      <c r="H766" s="17"/>
      <c r="I766" s="23">
        <v>3.1</v>
      </c>
      <c r="J766" s="109"/>
      <c r="K766" s="132"/>
      <c r="L766" s="147">
        <v>3.1</v>
      </c>
      <c r="M766" s="24"/>
    </row>
    <row r="767" spans="1:13" s="2" customFormat="1" ht="15" x14ac:dyDescent="0.25">
      <c r="A767" s="10" t="s">
        <v>1652</v>
      </c>
      <c r="B767" s="11" t="s">
        <v>1653</v>
      </c>
      <c r="C767" s="182" t="s">
        <v>1654</v>
      </c>
      <c r="D767" s="182"/>
      <c r="E767" s="182"/>
      <c r="F767" s="10" t="s">
        <v>17</v>
      </c>
      <c r="G767" s="12">
        <v>2</v>
      </c>
      <c r="H767" s="12"/>
      <c r="I767" s="13">
        <f>I768</f>
        <v>4954.3100000000004</v>
      </c>
      <c r="J767" s="72"/>
      <c r="K767" s="131"/>
      <c r="L767" s="72">
        <v>149.99</v>
      </c>
      <c r="M767" s="13"/>
    </row>
    <row r="768" spans="1:13" s="2" customFormat="1" ht="15" x14ac:dyDescent="0.25">
      <c r="A768" s="14"/>
      <c r="B768" s="15"/>
      <c r="C768" s="15"/>
      <c r="D768" s="15"/>
      <c r="E768" s="16" t="s">
        <v>18</v>
      </c>
      <c r="F768" s="16"/>
      <c r="G768" s="17"/>
      <c r="H768" s="17"/>
      <c r="I768" s="18">
        <v>4954.3100000000004</v>
      </c>
      <c r="J768" s="114"/>
      <c r="K768" s="138"/>
      <c r="L768" s="151"/>
      <c r="M768" s="19"/>
    </row>
    <row r="769" spans="1:13" s="2" customFormat="1" ht="22.5" x14ac:dyDescent="0.25">
      <c r="A769" s="20"/>
      <c r="B769" s="21" t="s">
        <v>41</v>
      </c>
      <c r="C769" s="183" t="s">
        <v>42</v>
      </c>
      <c r="D769" s="183"/>
      <c r="E769" s="183"/>
      <c r="F769" s="22" t="s">
        <v>21</v>
      </c>
      <c r="G769" s="17" t="s">
        <v>1655</v>
      </c>
      <c r="H769" s="17"/>
      <c r="I769" s="23">
        <v>2.81</v>
      </c>
      <c r="J769" s="109"/>
      <c r="K769" s="132"/>
      <c r="L769" s="147">
        <v>2.81</v>
      </c>
      <c r="M769" s="24"/>
    </row>
    <row r="770" spans="1:13" s="2" customFormat="1" ht="22.5" x14ac:dyDescent="0.25">
      <c r="A770" s="20"/>
      <c r="B770" s="21" t="s">
        <v>59</v>
      </c>
      <c r="C770" s="183" t="s">
        <v>60</v>
      </c>
      <c r="D770" s="183"/>
      <c r="E770" s="183"/>
      <c r="F770" s="22" t="s">
        <v>21</v>
      </c>
      <c r="G770" s="17" t="s">
        <v>1656</v>
      </c>
      <c r="H770" s="17"/>
      <c r="I770" s="23">
        <v>10.69</v>
      </c>
      <c r="J770" s="109"/>
      <c r="K770" s="132"/>
      <c r="L770" s="147">
        <v>10.69</v>
      </c>
      <c r="M770" s="24"/>
    </row>
    <row r="771" spans="1:13" s="2" customFormat="1" ht="22.5" x14ac:dyDescent="0.25">
      <c r="A771" s="20"/>
      <c r="B771" s="21" t="s">
        <v>1657</v>
      </c>
      <c r="C771" s="183" t="s">
        <v>1658</v>
      </c>
      <c r="D771" s="183"/>
      <c r="E771" s="183"/>
      <c r="F771" s="22" t="s">
        <v>1659</v>
      </c>
      <c r="G771" s="17" t="s">
        <v>1660</v>
      </c>
      <c r="H771" s="17"/>
      <c r="I771" s="23">
        <v>3.07</v>
      </c>
      <c r="J771" s="109"/>
      <c r="K771" s="132"/>
      <c r="L771" s="147">
        <v>3.07</v>
      </c>
      <c r="M771" s="24"/>
    </row>
    <row r="772" spans="1:13" s="2" customFormat="1" ht="22.5" x14ac:dyDescent="0.25">
      <c r="A772" s="20"/>
      <c r="B772" s="21" t="s">
        <v>28</v>
      </c>
      <c r="C772" s="183" t="s">
        <v>29</v>
      </c>
      <c r="D772" s="183"/>
      <c r="E772" s="183"/>
      <c r="F772" s="22" t="s">
        <v>30</v>
      </c>
      <c r="G772" s="17" t="s">
        <v>1661</v>
      </c>
      <c r="H772" s="17"/>
      <c r="I772" s="23">
        <v>0.74</v>
      </c>
      <c r="J772" s="109"/>
      <c r="K772" s="132"/>
      <c r="L772" s="147">
        <v>0.74</v>
      </c>
      <c r="M772" s="24"/>
    </row>
    <row r="773" spans="1:13" s="2" customFormat="1" ht="15" x14ac:dyDescent="0.25">
      <c r="A773" s="10" t="s">
        <v>1662</v>
      </c>
      <c r="B773" s="11" t="s">
        <v>1537</v>
      </c>
      <c r="C773" s="182" t="s">
        <v>1663</v>
      </c>
      <c r="D773" s="182"/>
      <c r="E773" s="182"/>
      <c r="F773" s="10" t="s">
        <v>17</v>
      </c>
      <c r="G773" s="12">
        <v>2</v>
      </c>
      <c r="H773" s="12"/>
      <c r="I773" s="13">
        <f>I774</f>
        <v>1568.02</v>
      </c>
      <c r="J773" s="72"/>
      <c r="K773" s="131"/>
      <c r="L773" s="72">
        <v>23.21</v>
      </c>
      <c r="M773" s="13"/>
    </row>
    <row r="774" spans="1:13" s="2" customFormat="1" ht="15" x14ac:dyDescent="0.25">
      <c r="A774" s="14"/>
      <c r="B774" s="15"/>
      <c r="C774" s="15"/>
      <c r="D774" s="15"/>
      <c r="E774" s="16" t="s">
        <v>18</v>
      </c>
      <c r="F774" s="16"/>
      <c r="G774" s="17"/>
      <c r="H774" s="17"/>
      <c r="I774" s="18">
        <v>1568.02</v>
      </c>
      <c r="J774" s="114"/>
      <c r="K774" s="138"/>
      <c r="L774" s="151"/>
      <c r="M774" s="19"/>
    </row>
    <row r="775" spans="1:13" s="2" customFormat="1" ht="22.5" x14ac:dyDescent="0.25">
      <c r="A775" s="20"/>
      <c r="B775" s="21" t="s">
        <v>1539</v>
      </c>
      <c r="C775" s="183" t="s">
        <v>1540</v>
      </c>
      <c r="D775" s="183"/>
      <c r="E775" s="183"/>
      <c r="F775" s="22" t="s">
        <v>21</v>
      </c>
      <c r="G775" s="17" t="s">
        <v>1615</v>
      </c>
      <c r="H775" s="17"/>
      <c r="I775" s="23">
        <v>2.29</v>
      </c>
      <c r="J775" s="109"/>
      <c r="K775" s="132"/>
      <c r="L775" s="147">
        <v>2.29</v>
      </c>
      <c r="M775" s="24"/>
    </row>
    <row r="776" spans="1:13" s="2" customFormat="1" ht="22.5" x14ac:dyDescent="0.25">
      <c r="A776" s="20"/>
      <c r="B776" s="21" t="s">
        <v>28</v>
      </c>
      <c r="C776" s="183" t="s">
        <v>29</v>
      </c>
      <c r="D776" s="183"/>
      <c r="E776" s="183"/>
      <c r="F776" s="22" t="s">
        <v>30</v>
      </c>
      <c r="G776" s="17" t="s">
        <v>1616</v>
      </c>
      <c r="H776" s="17"/>
      <c r="I776" s="23">
        <v>0.4</v>
      </c>
      <c r="J776" s="109"/>
      <c r="K776" s="132"/>
      <c r="L776" s="147">
        <v>0.4</v>
      </c>
      <c r="M776" s="24"/>
    </row>
    <row r="777" spans="1:13" s="2" customFormat="1" ht="15" x14ac:dyDescent="0.25">
      <c r="A777" s="10" t="s">
        <v>1664</v>
      </c>
      <c r="B777" s="11" t="s">
        <v>97</v>
      </c>
      <c r="C777" s="182" t="s">
        <v>1592</v>
      </c>
      <c r="D777" s="182"/>
      <c r="E777" s="182"/>
      <c r="F777" s="10" t="s">
        <v>17</v>
      </c>
      <c r="G777" s="12">
        <v>8</v>
      </c>
      <c r="H777" s="12"/>
      <c r="I777" s="13">
        <f>I778</f>
        <v>12327.63</v>
      </c>
      <c r="J777" s="72"/>
      <c r="K777" s="131"/>
      <c r="L777" s="72">
        <v>95.61</v>
      </c>
      <c r="M777" s="13"/>
    </row>
    <row r="778" spans="1:13" s="2" customFormat="1" ht="15" x14ac:dyDescent="0.25">
      <c r="A778" s="14"/>
      <c r="B778" s="15"/>
      <c r="C778" s="15"/>
      <c r="D778" s="15"/>
      <c r="E778" s="16" t="s">
        <v>18</v>
      </c>
      <c r="F778" s="16"/>
      <c r="G778" s="17"/>
      <c r="H778" s="17"/>
      <c r="I778" s="18">
        <v>12327.63</v>
      </c>
      <c r="J778" s="114"/>
      <c r="K778" s="138"/>
      <c r="L778" s="151"/>
      <c r="M778" s="19"/>
    </row>
    <row r="779" spans="1:13" s="2" customFormat="1" ht="22.5" x14ac:dyDescent="0.25">
      <c r="A779" s="20"/>
      <c r="B779" s="21" t="s">
        <v>99</v>
      </c>
      <c r="C779" s="183" t="s">
        <v>100</v>
      </c>
      <c r="D779" s="183"/>
      <c r="E779" s="183"/>
      <c r="F779" s="22" t="s">
        <v>21</v>
      </c>
      <c r="G779" s="17" t="s">
        <v>1634</v>
      </c>
      <c r="H779" s="17"/>
      <c r="I779" s="23">
        <v>7.91</v>
      </c>
      <c r="J779" s="109"/>
      <c r="K779" s="132"/>
      <c r="L779" s="147">
        <v>7.91</v>
      </c>
      <c r="M779" s="24"/>
    </row>
    <row r="780" spans="1:13" s="2" customFormat="1" ht="22.5" x14ac:dyDescent="0.25">
      <c r="A780" s="20"/>
      <c r="B780" s="21" t="s">
        <v>28</v>
      </c>
      <c r="C780" s="183" t="s">
        <v>29</v>
      </c>
      <c r="D780" s="183"/>
      <c r="E780" s="183"/>
      <c r="F780" s="22" t="s">
        <v>30</v>
      </c>
      <c r="G780" s="17" t="s">
        <v>1635</v>
      </c>
      <c r="H780" s="17"/>
      <c r="I780" s="23">
        <v>3.12</v>
      </c>
      <c r="J780" s="109"/>
      <c r="K780" s="132"/>
      <c r="L780" s="147">
        <v>3.12</v>
      </c>
      <c r="M780" s="24"/>
    </row>
    <row r="781" spans="1:13" s="2" customFormat="1" ht="15" x14ac:dyDescent="0.25">
      <c r="A781" s="10" t="s">
        <v>1665</v>
      </c>
      <c r="B781" s="11" t="s">
        <v>57</v>
      </c>
      <c r="C781" s="182" t="s">
        <v>1666</v>
      </c>
      <c r="D781" s="182"/>
      <c r="E781" s="182"/>
      <c r="F781" s="10" t="s">
        <v>17</v>
      </c>
      <c r="G781" s="12">
        <v>2</v>
      </c>
      <c r="H781" s="12"/>
      <c r="I781" s="13">
        <f>I782</f>
        <v>3208.58</v>
      </c>
      <c r="J781" s="72"/>
      <c r="K781" s="131"/>
      <c r="L781" s="72">
        <v>150.68</v>
      </c>
      <c r="M781" s="13"/>
    </row>
    <row r="782" spans="1:13" s="2" customFormat="1" ht="15" x14ac:dyDescent="0.25">
      <c r="A782" s="14"/>
      <c r="B782" s="15"/>
      <c r="C782" s="15"/>
      <c r="D782" s="15"/>
      <c r="E782" s="16" t="s">
        <v>18</v>
      </c>
      <c r="F782" s="16"/>
      <c r="G782" s="17"/>
      <c r="H782" s="17"/>
      <c r="I782" s="18">
        <v>3208.58</v>
      </c>
      <c r="J782" s="114"/>
      <c r="K782" s="138"/>
      <c r="L782" s="151"/>
      <c r="M782" s="19"/>
    </row>
    <row r="783" spans="1:13" s="2" customFormat="1" ht="22.5" x14ac:dyDescent="0.25">
      <c r="A783" s="20"/>
      <c r="B783" s="21" t="s">
        <v>59</v>
      </c>
      <c r="C783" s="183" t="s">
        <v>60</v>
      </c>
      <c r="D783" s="183"/>
      <c r="E783" s="183"/>
      <c r="F783" s="22" t="s">
        <v>21</v>
      </c>
      <c r="G783" s="17" t="s">
        <v>1637</v>
      </c>
      <c r="H783" s="17"/>
      <c r="I783" s="23">
        <v>17.02</v>
      </c>
      <c r="J783" s="109"/>
      <c r="K783" s="132"/>
      <c r="L783" s="147">
        <v>17.02</v>
      </c>
      <c r="M783" s="24"/>
    </row>
    <row r="784" spans="1:13" s="2" customFormat="1" ht="22.5" x14ac:dyDescent="0.25">
      <c r="A784" s="20"/>
      <c r="B784" s="21" t="s">
        <v>28</v>
      </c>
      <c r="C784" s="183" t="s">
        <v>29</v>
      </c>
      <c r="D784" s="183"/>
      <c r="E784" s="183"/>
      <c r="F784" s="22" t="s">
        <v>30</v>
      </c>
      <c r="G784" s="17" t="s">
        <v>1638</v>
      </c>
      <c r="H784" s="17"/>
      <c r="I784" s="23">
        <v>0.38</v>
      </c>
      <c r="J784" s="109"/>
      <c r="K784" s="132"/>
      <c r="L784" s="147">
        <v>0.38</v>
      </c>
      <c r="M784" s="24"/>
    </row>
    <row r="785" spans="1:13" s="2" customFormat="1" ht="15" x14ac:dyDescent="0.25">
      <c r="A785" s="10" t="s">
        <v>1667</v>
      </c>
      <c r="B785" s="11" t="s">
        <v>905</v>
      </c>
      <c r="C785" s="182" t="s">
        <v>1596</v>
      </c>
      <c r="D785" s="182"/>
      <c r="E785" s="182"/>
      <c r="F785" s="10" t="s">
        <v>17</v>
      </c>
      <c r="G785" s="12">
        <v>2</v>
      </c>
      <c r="H785" s="12"/>
      <c r="I785" s="13">
        <f>I786</f>
        <v>5997.99</v>
      </c>
      <c r="J785" s="72"/>
      <c r="K785" s="131"/>
      <c r="L785" s="72">
        <v>580.91</v>
      </c>
      <c r="M785" s="13"/>
    </row>
    <row r="786" spans="1:13" s="2" customFormat="1" ht="15" x14ac:dyDescent="0.25">
      <c r="A786" s="14"/>
      <c r="B786" s="15"/>
      <c r="C786" s="15"/>
      <c r="D786" s="15"/>
      <c r="E786" s="16" t="s">
        <v>18</v>
      </c>
      <c r="F786" s="16"/>
      <c r="G786" s="17"/>
      <c r="H786" s="17"/>
      <c r="I786" s="18">
        <v>5997.99</v>
      </c>
      <c r="J786" s="114"/>
      <c r="K786" s="138"/>
      <c r="L786" s="151"/>
      <c r="M786" s="19"/>
    </row>
    <row r="787" spans="1:13" s="2" customFormat="1" ht="22.5" x14ac:dyDescent="0.25">
      <c r="A787" s="20"/>
      <c r="B787" s="21" t="s">
        <v>907</v>
      </c>
      <c r="C787" s="183" t="s">
        <v>908</v>
      </c>
      <c r="D787" s="183"/>
      <c r="E787" s="183"/>
      <c r="F787" s="22" t="s">
        <v>21</v>
      </c>
      <c r="G787" s="17" t="s">
        <v>1621</v>
      </c>
      <c r="H787" s="17"/>
      <c r="I787" s="23">
        <v>0.38</v>
      </c>
      <c r="J787" s="109"/>
      <c r="K787" s="132"/>
      <c r="L787" s="147">
        <v>0.38</v>
      </c>
      <c r="M787" s="24"/>
    </row>
    <row r="788" spans="1:13" s="2" customFormat="1" ht="22.5" x14ac:dyDescent="0.25">
      <c r="A788" s="20"/>
      <c r="B788" s="21" t="s">
        <v>19</v>
      </c>
      <c r="C788" s="183" t="s">
        <v>20</v>
      </c>
      <c r="D788" s="183"/>
      <c r="E788" s="183"/>
      <c r="F788" s="22" t="s">
        <v>21</v>
      </c>
      <c r="G788" s="17" t="s">
        <v>52</v>
      </c>
      <c r="H788" s="17"/>
      <c r="I788" s="23">
        <v>1.36</v>
      </c>
      <c r="J788" s="109"/>
      <c r="K788" s="132"/>
      <c r="L788" s="147">
        <v>1.36</v>
      </c>
      <c r="M788" s="24"/>
    </row>
    <row r="789" spans="1:13" s="2" customFormat="1" ht="22.5" x14ac:dyDescent="0.25">
      <c r="A789" s="20"/>
      <c r="B789" s="21" t="s">
        <v>911</v>
      </c>
      <c r="C789" s="183" t="s">
        <v>912</v>
      </c>
      <c r="D789" s="183"/>
      <c r="E789" s="183"/>
      <c r="F789" s="22" t="s">
        <v>21</v>
      </c>
      <c r="G789" s="17" t="s">
        <v>263</v>
      </c>
      <c r="H789" s="17"/>
      <c r="I789" s="23">
        <v>0.03</v>
      </c>
      <c r="J789" s="109"/>
      <c r="K789" s="132"/>
      <c r="L789" s="147">
        <v>0.03</v>
      </c>
      <c r="M789" s="24"/>
    </row>
    <row r="790" spans="1:13" s="2" customFormat="1" ht="22.5" x14ac:dyDescent="0.25">
      <c r="A790" s="20"/>
      <c r="B790" s="21" t="s">
        <v>23</v>
      </c>
      <c r="C790" s="183" t="s">
        <v>24</v>
      </c>
      <c r="D790" s="183"/>
      <c r="E790" s="183"/>
      <c r="F790" s="22" t="s">
        <v>21</v>
      </c>
      <c r="G790" s="17" t="s">
        <v>1622</v>
      </c>
      <c r="H790" s="17"/>
      <c r="I790" s="23">
        <v>1.56</v>
      </c>
      <c r="J790" s="109"/>
      <c r="K790" s="132"/>
      <c r="L790" s="147">
        <v>1.56</v>
      </c>
      <c r="M790" s="24"/>
    </row>
    <row r="791" spans="1:13" s="2" customFormat="1" ht="22.5" x14ac:dyDescent="0.25">
      <c r="A791" s="20"/>
      <c r="B791" s="21" t="s">
        <v>25</v>
      </c>
      <c r="C791" s="183" t="s">
        <v>26</v>
      </c>
      <c r="D791" s="183"/>
      <c r="E791" s="183"/>
      <c r="F791" s="22" t="s">
        <v>21</v>
      </c>
      <c r="G791" s="17" t="s">
        <v>1615</v>
      </c>
      <c r="H791" s="17"/>
      <c r="I791" s="23">
        <v>1.78</v>
      </c>
      <c r="J791" s="109"/>
      <c r="K791" s="132"/>
      <c r="L791" s="147">
        <v>1.78</v>
      </c>
      <c r="M791" s="24"/>
    </row>
    <row r="792" spans="1:13" s="2" customFormat="1" ht="22.5" x14ac:dyDescent="0.25">
      <c r="A792" s="20"/>
      <c r="B792" s="21" t="s">
        <v>916</v>
      </c>
      <c r="C792" s="183" t="s">
        <v>917</v>
      </c>
      <c r="D792" s="183"/>
      <c r="E792" s="183"/>
      <c r="F792" s="22" t="s">
        <v>21</v>
      </c>
      <c r="G792" s="17" t="s">
        <v>263</v>
      </c>
      <c r="H792" s="17"/>
      <c r="I792" s="23">
        <v>0.24</v>
      </c>
      <c r="J792" s="109"/>
      <c r="K792" s="132"/>
      <c r="L792" s="147">
        <v>0.24</v>
      </c>
      <c r="M792" s="24"/>
    </row>
    <row r="793" spans="1:13" s="2" customFormat="1" ht="22.5" x14ac:dyDescent="0.25">
      <c r="A793" s="20"/>
      <c r="B793" s="21" t="s">
        <v>918</v>
      </c>
      <c r="C793" s="183" t="s">
        <v>919</v>
      </c>
      <c r="D793" s="183"/>
      <c r="E793" s="183"/>
      <c r="F793" s="22" t="s">
        <v>21</v>
      </c>
      <c r="G793" s="17" t="s">
        <v>1623</v>
      </c>
      <c r="H793" s="17"/>
      <c r="I793" s="23">
        <v>2.38</v>
      </c>
      <c r="J793" s="109"/>
      <c r="K793" s="132"/>
      <c r="L793" s="147">
        <v>2.38</v>
      </c>
      <c r="M793" s="24"/>
    </row>
    <row r="794" spans="1:13" s="2" customFormat="1" ht="22.5" x14ac:dyDescent="0.25">
      <c r="A794" s="20"/>
      <c r="B794" s="21" t="s">
        <v>871</v>
      </c>
      <c r="C794" s="183" t="s">
        <v>872</v>
      </c>
      <c r="D794" s="183"/>
      <c r="E794" s="183"/>
      <c r="F794" s="22" t="s">
        <v>216</v>
      </c>
      <c r="G794" s="17" t="s">
        <v>1624</v>
      </c>
      <c r="H794" s="17"/>
      <c r="I794" s="23">
        <v>2.15</v>
      </c>
      <c r="J794" s="109"/>
      <c r="K794" s="132"/>
      <c r="L794" s="147">
        <v>2.15</v>
      </c>
      <c r="M794" s="24"/>
    </row>
    <row r="795" spans="1:13" s="2" customFormat="1" ht="22.5" x14ac:dyDescent="0.25">
      <c r="A795" s="20"/>
      <c r="B795" s="21" t="s">
        <v>922</v>
      </c>
      <c r="C795" s="183" t="s">
        <v>923</v>
      </c>
      <c r="D795" s="183"/>
      <c r="E795" s="183"/>
      <c r="F795" s="22" t="s">
        <v>216</v>
      </c>
      <c r="G795" s="17" t="s">
        <v>1625</v>
      </c>
      <c r="H795" s="17"/>
      <c r="I795" s="23">
        <v>7.13</v>
      </c>
      <c r="J795" s="109"/>
      <c r="K795" s="132"/>
      <c r="L795" s="147">
        <v>7.13</v>
      </c>
      <c r="M795" s="24"/>
    </row>
    <row r="796" spans="1:13" s="2" customFormat="1" ht="22.5" x14ac:dyDescent="0.25">
      <c r="A796" s="20"/>
      <c r="B796" s="21" t="s">
        <v>925</v>
      </c>
      <c r="C796" s="183" t="s">
        <v>926</v>
      </c>
      <c r="D796" s="183"/>
      <c r="E796" s="183"/>
      <c r="F796" s="22" t="s">
        <v>71</v>
      </c>
      <c r="G796" s="17" t="s">
        <v>136</v>
      </c>
      <c r="H796" s="17"/>
      <c r="I796" s="23">
        <v>41.33</v>
      </c>
      <c r="J796" s="109"/>
      <c r="K796" s="132"/>
      <c r="L796" s="147">
        <v>41.33</v>
      </c>
      <c r="M796" s="24"/>
    </row>
    <row r="797" spans="1:13" s="2" customFormat="1" ht="22.5" x14ac:dyDescent="0.25">
      <c r="A797" s="20"/>
      <c r="B797" s="21" t="s">
        <v>928</v>
      </c>
      <c r="C797" s="183" t="s">
        <v>929</v>
      </c>
      <c r="D797" s="183"/>
      <c r="E797" s="183"/>
      <c r="F797" s="22" t="s">
        <v>930</v>
      </c>
      <c r="G797" s="17" t="s">
        <v>22</v>
      </c>
      <c r="H797" s="17"/>
      <c r="I797" s="23">
        <v>6.94</v>
      </c>
      <c r="J797" s="109"/>
      <c r="K797" s="132"/>
      <c r="L797" s="147">
        <v>6.94</v>
      </c>
      <c r="M797" s="24"/>
    </row>
    <row r="798" spans="1:13" s="2" customFormat="1" ht="22.5" x14ac:dyDescent="0.25">
      <c r="A798" s="20"/>
      <c r="B798" s="21" t="s">
        <v>932</v>
      </c>
      <c r="C798" s="183" t="s">
        <v>933</v>
      </c>
      <c r="D798" s="183"/>
      <c r="E798" s="183"/>
      <c r="F798" s="22" t="s">
        <v>21</v>
      </c>
      <c r="G798" s="17" t="s">
        <v>1621</v>
      </c>
      <c r="H798" s="17"/>
      <c r="I798" s="23">
        <v>0.49</v>
      </c>
      <c r="J798" s="109"/>
      <c r="K798" s="132"/>
      <c r="L798" s="147">
        <v>0.49</v>
      </c>
      <c r="M798" s="24"/>
    </row>
    <row r="799" spans="1:13" s="2" customFormat="1" ht="22.5" x14ac:dyDescent="0.25">
      <c r="A799" s="20"/>
      <c r="B799" s="21" t="s">
        <v>28</v>
      </c>
      <c r="C799" s="183" t="s">
        <v>29</v>
      </c>
      <c r="D799" s="183"/>
      <c r="E799" s="183"/>
      <c r="F799" s="22" t="s">
        <v>30</v>
      </c>
      <c r="G799" s="17" t="s">
        <v>1626</v>
      </c>
      <c r="H799" s="17"/>
      <c r="I799" s="23">
        <v>1.3</v>
      </c>
      <c r="J799" s="109"/>
      <c r="K799" s="132"/>
      <c r="L799" s="147">
        <v>1.3</v>
      </c>
      <c r="M799" s="24"/>
    </row>
    <row r="800" spans="1:13" s="2" customFormat="1" ht="15" x14ac:dyDescent="0.25">
      <c r="A800" s="206" t="s">
        <v>1668</v>
      </c>
      <c r="B800" s="207"/>
      <c r="C800" s="207"/>
      <c r="D800" s="207"/>
      <c r="E800" s="207"/>
      <c r="F800" s="207"/>
      <c r="G800" s="207"/>
      <c r="H800" s="207"/>
      <c r="I800" s="207"/>
      <c r="J800" s="207"/>
      <c r="K800" s="207"/>
      <c r="L800" s="208"/>
      <c r="M800" s="123"/>
    </row>
    <row r="801" spans="1:13" s="2" customFormat="1" ht="22.5" x14ac:dyDescent="0.25">
      <c r="A801" s="10" t="s">
        <v>1669</v>
      </c>
      <c r="B801" s="11" t="s">
        <v>1505</v>
      </c>
      <c r="C801" s="182" t="s">
        <v>1670</v>
      </c>
      <c r="D801" s="182"/>
      <c r="E801" s="182"/>
      <c r="F801" s="10" t="s">
        <v>880</v>
      </c>
      <c r="G801" s="12">
        <v>1</v>
      </c>
      <c r="H801" s="12"/>
      <c r="I801" s="13">
        <v>197336.95</v>
      </c>
      <c r="J801" s="72"/>
      <c r="K801" s="131"/>
      <c r="L801" s="72"/>
      <c r="M801" s="13"/>
    </row>
    <row r="802" spans="1:13" s="2" customFormat="1" ht="15" x14ac:dyDescent="0.25">
      <c r="A802" s="10" t="s">
        <v>1671</v>
      </c>
      <c r="B802" s="11" t="s">
        <v>1507</v>
      </c>
      <c r="C802" s="182" t="s">
        <v>1672</v>
      </c>
      <c r="D802" s="182"/>
      <c r="E802" s="182"/>
      <c r="F802" s="10" t="s">
        <v>1509</v>
      </c>
      <c r="G802" s="12">
        <v>1</v>
      </c>
      <c r="H802" s="12"/>
      <c r="I802" s="13">
        <f>I803</f>
        <v>19624.18</v>
      </c>
      <c r="J802" s="72"/>
      <c r="K802" s="131"/>
      <c r="L802" s="72">
        <v>311.5</v>
      </c>
      <c r="M802" s="13"/>
    </row>
    <row r="803" spans="1:13" s="2" customFormat="1" ht="15" x14ac:dyDescent="0.25">
      <c r="A803" s="14"/>
      <c r="B803" s="15"/>
      <c r="C803" s="15"/>
      <c r="D803" s="15"/>
      <c r="E803" s="16" t="s">
        <v>18</v>
      </c>
      <c r="F803" s="16"/>
      <c r="G803" s="17"/>
      <c r="H803" s="17"/>
      <c r="I803" s="18">
        <v>19624.18</v>
      </c>
      <c r="J803" s="114"/>
      <c r="K803" s="138"/>
      <c r="L803" s="151"/>
      <c r="M803" s="19"/>
    </row>
    <row r="804" spans="1:13" s="2" customFormat="1" ht="22.5" x14ac:dyDescent="0.25">
      <c r="A804" s="20"/>
      <c r="B804" s="21" t="s">
        <v>41</v>
      </c>
      <c r="C804" s="183" t="s">
        <v>42</v>
      </c>
      <c r="D804" s="183"/>
      <c r="E804" s="183"/>
      <c r="F804" s="22" t="s">
        <v>21</v>
      </c>
      <c r="G804" s="17" t="s">
        <v>1673</v>
      </c>
      <c r="H804" s="17"/>
      <c r="I804" s="23">
        <v>5.15</v>
      </c>
      <c r="J804" s="109"/>
      <c r="K804" s="132"/>
      <c r="L804" s="147">
        <v>5.15</v>
      </c>
      <c r="M804" s="24"/>
    </row>
    <row r="805" spans="1:13" s="2" customFormat="1" ht="22.5" x14ac:dyDescent="0.25">
      <c r="A805" s="20"/>
      <c r="B805" s="21" t="s">
        <v>778</v>
      </c>
      <c r="C805" s="183" t="s">
        <v>24</v>
      </c>
      <c r="D805" s="183"/>
      <c r="E805" s="183"/>
      <c r="F805" s="22" t="s">
        <v>71</v>
      </c>
      <c r="G805" s="17" t="s">
        <v>1494</v>
      </c>
      <c r="H805" s="17"/>
      <c r="I805" s="23">
        <v>15</v>
      </c>
      <c r="J805" s="109"/>
      <c r="K805" s="132"/>
      <c r="L805" s="147">
        <v>15</v>
      </c>
      <c r="M805" s="24"/>
    </row>
    <row r="806" spans="1:13" s="2" customFormat="1" ht="22.5" x14ac:dyDescent="0.25">
      <c r="A806" s="20"/>
      <c r="B806" s="21" t="s">
        <v>884</v>
      </c>
      <c r="C806" s="183" t="s">
        <v>885</v>
      </c>
      <c r="D806" s="183"/>
      <c r="E806" s="183"/>
      <c r="F806" s="22" t="s">
        <v>71</v>
      </c>
      <c r="G806" s="17" t="s">
        <v>1674</v>
      </c>
      <c r="H806" s="17"/>
      <c r="I806" s="23">
        <v>11.48</v>
      </c>
      <c r="J806" s="109"/>
      <c r="K806" s="132"/>
      <c r="L806" s="147">
        <v>11.48</v>
      </c>
      <c r="M806" s="24"/>
    </row>
    <row r="807" spans="1:13" s="2" customFormat="1" ht="22.5" x14ac:dyDescent="0.25">
      <c r="A807" s="25" t="s">
        <v>344</v>
      </c>
      <c r="B807" s="26" t="s">
        <v>366</v>
      </c>
      <c r="C807" s="186" t="s">
        <v>367</v>
      </c>
      <c r="D807" s="186"/>
      <c r="E807" s="186"/>
      <c r="F807" s="27" t="s">
        <v>21</v>
      </c>
      <c r="G807" s="28" t="s">
        <v>347</v>
      </c>
      <c r="H807" s="28"/>
      <c r="I807" s="29">
        <v>0</v>
      </c>
      <c r="J807" s="110"/>
      <c r="K807" s="133"/>
      <c r="L807" s="148">
        <v>0</v>
      </c>
      <c r="M807" s="30"/>
    </row>
    <row r="808" spans="1:13" s="2" customFormat="1" ht="22.5" x14ac:dyDescent="0.25">
      <c r="A808" s="25" t="s">
        <v>76</v>
      </c>
      <c r="B808" s="26" t="s">
        <v>1513</v>
      </c>
      <c r="C808" s="186" t="s">
        <v>1514</v>
      </c>
      <c r="D808" s="186"/>
      <c r="E808" s="186"/>
      <c r="F808" s="27" t="s">
        <v>79</v>
      </c>
      <c r="G808" s="28" t="s">
        <v>944</v>
      </c>
      <c r="H808" s="28"/>
      <c r="I808" s="29">
        <v>0</v>
      </c>
      <c r="J808" s="110"/>
      <c r="K808" s="133"/>
      <c r="L808" s="148">
        <v>0</v>
      </c>
      <c r="M808" s="30"/>
    </row>
    <row r="809" spans="1:13" s="2" customFormat="1" ht="22.5" x14ac:dyDescent="0.25">
      <c r="A809" s="20"/>
      <c r="B809" s="21" t="s">
        <v>800</v>
      </c>
      <c r="C809" s="183" t="s">
        <v>801</v>
      </c>
      <c r="D809" s="183"/>
      <c r="E809" s="183"/>
      <c r="F809" s="22" t="s">
        <v>282</v>
      </c>
      <c r="G809" s="17" t="s">
        <v>1503</v>
      </c>
      <c r="H809" s="17"/>
      <c r="I809" s="23">
        <v>4.34</v>
      </c>
      <c r="J809" s="109"/>
      <c r="K809" s="132"/>
      <c r="L809" s="147">
        <v>4.34</v>
      </c>
      <c r="M809" s="24"/>
    </row>
    <row r="810" spans="1:13" s="2" customFormat="1" ht="15" x14ac:dyDescent="0.25">
      <c r="A810" s="10" t="s">
        <v>1675</v>
      </c>
      <c r="B810" s="11" t="s">
        <v>1676</v>
      </c>
      <c r="C810" s="182" t="s">
        <v>1677</v>
      </c>
      <c r="D810" s="182"/>
      <c r="E810" s="182"/>
      <c r="F810" s="10" t="s">
        <v>17</v>
      </c>
      <c r="G810" s="12">
        <v>1</v>
      </c>
      <c r="H810" s="12"/>
      <c r="I810" s="13">
        <f>I811</f>
        <v>3001.47</v>
      </c>
      <c r="J810" s="72"/>
      <c r="K810" s="131"/>
      <c r="L810" s="72">
        <v>254</v>
      </c>
      <c r="M810" s="13"/>
    </row>
    <row r="811" spans="1:13" s="2" customFormat="1" ht="15" x14ac:dyDescent="0.25">
      <c r="A811" s="14"/>
      <c r="B811" s="15"/>
      <c r="C811" s="15"/>
      <c r="D811" s="15"/>
      <c r="E811" s="16" t="s">
        <v>18</v>
      </c>
      <c r="F811" s="16"/>
      <c r="G811" s="17"/>
      <c r="H811" s="17"/>
      <c r="I811" s="18">
        <v>3001.47</v>
      </c>
      <c r="J811" s="114"/>
      <c r="K811" s="138"/>
      <c r="L811" s="151"/>
      <c r="M811" s="19"/>
    </row>
    <row r="812" spans="1:13" s="2" customFormat="1" ht="22.5" x14ac:dyDescent="0.25">
      <c r="A812" s="20"/>
      <c r="B812" s="21" t="s">
        <v>41</v>
      </c>
      <c r="C812" s="183" t="s">
        <v>42</v>
      </c>
      <c r="D812" s="183"/>
      <c r="E812" s="183"/>
      <c r="F812" s="22" t="s">
        <v>21</v>
      </c>
      <c r="G812" s="17" t="s">
        <v>1678</v>
      </c>
      <c r="H812" s="17"/>
      <c r="I812" s="23">
        <v>26.21</v>
      </c>
      <c r="J812" s="109"/>
      <c r="K812" s="132"/>
      <c r="L812" s="147">
        <v>26.21</v>
      </c>
      <c r="M812" s="24"/>
    </row>
    <row r="813" spans="1:13" s="2" customFormat="1" ht="22.5" x14ac:dyDescent="0.25">
      <c r="A813" s="20"/>
      <c r="B813" s="21" t="s">
        <v>778</v>
      </c>
      <c r="C813" s="183" t="s">
        <v>24</v>
      </c>
      <c r="D813" s="183"/>
      <c r="E813" s="183"/>
      <c r="F813" s="22" t="s">
        <v>71</v>
      </c>
      <c r="G813" s="17" t="s">
        <v>1679</v>
      </c>
      <c r="H813" s="17"/>
      <c r="I813" s="23">
        <v>3.13</v>
      </c>
      <c r="J813" s="109"/>
      <c r="K813" s="132"/>
      <c r="L813" s="147">
        <v>3.13</v>
      </c>
      <c r="M813" s="24"/>
    </row>
    <row r="814" spans="1:13" s="2" customFormat="1" ht="22.5" x14ac:dyDescent="0.25">
      <c r="A814" s="25" t="s">
        <v>76</v>
      </c>
      <c r="B814" s="26" t="s">
        <v>902</v>
      </c>
      <c r="C814" s="186" t="s">
        <v>903</v>
      </c>
      <c r="D814" s="186"/>
      <c r="E814" s="186"/>
      <c r="F814" s="27" t="s">
        <v>79</v>
      </c>
      <c r="G814" s="28" t="s">
        <v>944</v>
      </c>
      <c r="H814" s="28"/>
      <c r="I814" s="29">
        <v>0</v>
      </c>
      <c r="J814" s="110"/>
      <c r="K814" s="133"/>
      <c r="L814" s="148">
        <v>0</v>
      </c>
      <c r="M814" s="30"/>
    </row>
    <row r="815" spans="1:13" s="2" customFormat="1" ht="22.5" x14ac:dyDescent="0.25">
      <c r="A815" s="10" t="s">
        <v>1680</v>
      </c>
      <c r="B815" s="11" t="s">
        <v>1681</v>
      </c>
      <c r="C815" s="182" t="s">
        <v>1682</v>
      </c>
      <c r="D815" s="182"/>
      <c r="E815" s="182"/>
      <c r="F815" s="10" t="s">
        <v>1683</v>
      </c>
      <c r="G815" s="36">
        <v>1.2E-2</v>
      </c>
      <c r="H815" s="36"/>
      <c r="I815" s="13">
        <f>I816</f>
        <v>210.42</v>
      </c>
      <c r="J815" s="72"/>
      <c r="K815" s="131"/>
      <c r="L815" s="72">
        <v>78.67</v>
      </c>
      <c r="M815" s="13"/>
    </row>
    <row r="816" spans="1:13" s="2" customFormat="1" ht="15" x14ac:dyDescent="0.25">
      <c r="A816" s="14"/>
      <c r="B816" s="15"/>
      <c r="C816" s="15"/>
      <c r="D816" s="15"/>
      <c r="E816" s="16" t="s">
        <v>18</v>
      </c>
      <c r="F816" s="16"/>
      <c r="G816" s="17"/>
      <c r="H816" s="17"/>
      <c r="I816" s="18">
        <v>210.42</v>
      </c>
      <c r="J816" s="114"/>
      <c r="K816" s="138"/>
      <c r="L816" s="151"/>
      <c r="M816" s="19"/>
    </row>
    <row r="817" spans="1:13" s="2" customFormat="1" ht="22.5" x14ac:dyDescent="0.25">
      <c r="A817" s="20"/>
      <c r="B817" s="21" t="s">
        <v>69</v>
      </c>
      <c r="C817" s="183" t="s">
        <v>70</v>
      </c>
      <c r="D817" s="183"/>
      <c r="E817" s="183"/>
      <c r="F817" s="22" t="s">
        <v>71</v>
      </c>
      <c r="G817" s="17" t="s">
        <v>1684</v>
      </c>
      <c r="H817" s="17"/>
      <c r="I817" s="23">
        <v>0.14000000000000001</v>
      </c>
      <c r="J817" s="109"/>
      <c r="K817" s="132"/>
      <c r="L817" s="147">
        <v>0.14000000000000001</v>
      </c>
      <c r="M817" s="24"/>
    </row>
    <row r="818" spans="1:13" s="2" customFormat="1" ht="22.5" x14ac:dyDescent="0.25">
      <c r="A818" s="20"/>
      <c r="B818" s="21" t="s">
        <v>778</v>
      </c>
      <c r="C818" s="183" t="s">
        <v>24</v>
      </c>
      <c r="D818" s="183"/>
      <c r="E818" s="183"/>
      <c r="F818" s="22" t="s">
        <v>71</v>
      </c>
      <c r="G818" s="17" t="s">
        <v>1685</v>
      </c>
      <c r="H818" s="17"/>
      <c r="I818" s="23">
        <v>0.13</v>
      </c>
      <c r="J818" s="109"/>
      <c r="K818" s="132"/>
      <c r="L818" s="147">
        <v>0.13</v>
      </c>
      <c r="M818" s="24"/>
    </row>
    <row r="819" spans="1:13" s="2" customFormat="1" ht="22.5" x14ac:dyDescent="0.25">
      <c r="A819" s="20"/>
      <c r="B819" s="21" t="s">
        <v>1686</v>
      </c>
      <c r="C819" s="183" t="s">
        <v>1687</v>
      </c>
      <c r="D819" s="183"/>
      <c r="E819" s="183"/>
      <c r="F819" s="22" t="s">
        <v>21</v>
      </c>
      <c r="G819" s="17" t="s">
        <v>1688</v>
      </c>
      <c r="H819" s="17"/>
      <c r="I819" s="23">
        <v>8.76</v>
      </c>
      <c r="J819" s="109"/>
      <c r="K819" s="132"/>
      <c r="L819" s="147">
        <v>8.76</v>
      </c>
      <c r="M819" s="24"/>
    </row>
    <row r="820" spans="1:13" s="2" customFormat="1" ht="22.5" x14ac:dyDescent="0.25">
      <c r="A820" s="20"/>
      <c r="B820" s="21" t="s">
        <v>800</v>
      </c>
      <c r="C820" s="183" t="s">
        <v>801</v>
      </c>
      <c r="D820" s="183"/>
      <c r="E820" s="183"/>
      <c r="F820" s="22" t="s">
        <v>282</v>
      </c>
      <c r="G820" s="17" t="s">
        <v>1689</v>
      </c>
      <c r="H820" s="17"/>
      <c r="I820" s="23">
        <v>0.06</v>
      </c>
      <c r="J820" s="109"/>
      <c r="K820" s="132"/>
      <c r="L820" s="147">
        <v>0.06</v>
      </c>
      <c r="M820" s="24"/>
    </row>
    <row r="821" spans="1:13" s="2" customFormat="1" ht="22.5" x14ac:dyDescent="0.25">
      <c r="A821" s="10" t="s">
        <v>1690</v>
      </c>
      <c r="B821" s="11" t="s">
        <v>881</v>
      </c>
      <c r="C821" s="182" t="s">
        <v>1691</v>
      </c>
      <c r="D821" s="182"/>
      <c r="E821" s="182"/>
      <c r="F821" s="10" t="s">
        <v>883</v>
      </c>
      <c r="G821" s="12">
        <v>1</v>
      </c>
      <c r="H821" s="12"/>
      <c r="I821" s="13">
        <f>I822</f>
        <v>10588.8</v>
      </c>
      <c r="J821" s="72"/>
      <c r="K821" s="131"/>
      <c r="L821" s="72">
        <v>108.77</v>
      </c>
      <c r="M821" s="13"/>
    </row>
    <row r="822" spans="1:13" s="2" customFormat="1" ht="15" x14ac:dyDescent="0.25">
      <c r="A822" s="14"/>
      <c r="B822" s="15"/>
      <c r="C822" s="15"/>
      <c r="D822" s="15"/>
      <c r="E822" s="16" t="s">
        <v>18</v>
      </c>
      <c r="F822" s="16"/>
      <c r="G822" s="17"/>
      <c r="H822" s="17"/>
      <c r="I822" s="18">
        <v>10588.8</v>
      </c>
      <c r="J822" s="114"/>
      <c r="K822" s="138"/>
      <c r="L822" s="151"/>
      <c r="M822" s="19"/>
    </row>
    <row r="823" spans="1:13" s="2" customFormat="1" ht="22.5" x14ac:dyDescent="0.25">
      <c r="A823" s="20"/>
      <c r="B823" s="21" t="s">
        <v>884</v>
      </c>
      <c r="C823" s="183" t="s">
        <v>885</v>
      </c>
      <c r="D823" s="183"/>
      <c r="E823" s="183"/>
      <c r="F823" s="22" t="s">
        <v>71</v>
      </c>
      <c r="G823" s="17" t="s">
        <v>943</v>
      </c>
      <c r="H823" s="17"/>
      <c r="I823" s="23">
        <v>12.56</v>
      </c>
      <c r="J823" s="109"/>
      <c r="K823" s="132"/>
      <c r="L823" s="147">
        <v>12.56</v>
      </c>
      <c r="M823" s="24"/>
    </row>
    <row r="824" spans="1:13" s="2" customFormat="1" ht="22.5" x14ac:dyDescent="0.25">
      <c r="A824" s="25" t="s">
        <v>76</v>
      </c>
      <c r="B824" s="26" t="s">
        <v>887</v>
      </c>
      <c r="C824" s="186" t="s">
        <v>888</v>
      </c>
      <c r="D824" s="186"/>
      <c r="E824" s="186"/>
      <c r="F824" s="27" t="s">
        <v>79</v>
      </c>
      <c r="G824" s="28" t="s">
        <v>944</v>
      </c>
      <c r="H824" s="28"/>
      <c r="I824" s="29">
        <v>0</v>
      </c>
      <c r="J824" s="110"/>
      <c r="K824" s="133"/>
      <c r="L824" s="148">
        <v>0</v>
      </c>
      <c r="M824" s="30"/>
    </row>
    <row r="825" spans="1:13" s="2" customFormat="1" ht="15" x14ac:dyDescent="0.25">
      <c r="A825" s="10" t="s">
        <v>1692</v>
      </c>
      <c r="B825" s="11" t="s">
        <v>1571</v>
      </c>
      <c r="C825" s="182" t="s">
        <v>1693</v>
      </c>
      <c r="D825" s="182"/>
      <c r="E825" s="182"/>
      <c r="F825" s="10" t="s">
        <v>1573</v>
      </c>
      <c r="G825" s="12">
        <v>1</v>
      </c>
      <c r="H825" s="12"/>
      <c r="I825" s="13">
        <f>I826</f>
        <v>15279.19</v>
      </c>
      <c r="J825" s="72"/>
      <c r="K825" s="131"/>
      <c r="L825" s="72">
        <v>801.57</v>
      </c>
      <c r="M825" s="13"/>
    </row>
    <row r="826" spans="1:13" s="2" customFormat="1" ht="15" x14ac:dyDescent="0.25">
      <c r="A826" s="14"/>
      <c r="B826" s="15"/>
      <c r="C826" s="15"/>
      <c r="D826" s="15"/>
      <c r="E826" s="16" t="s">
        <v>18</v>
      </c>
      <c r="F826" s="16"/>
      <c r="G826" s="17"/>
      <c r="H826" s="17"/>
      <c r="I826" s="18">
        <v>15279.19</v>
      </c>
      <c r="J826" s="114"/>
      <c r="K826" s="138"/>
      <c r="L826" s="151"/>
      <c r="M826" s="19"/>
    </row>
    <row r="827" spans="1:13" s="2" customFormat="1" ht="22.5" x14ac:dyDescent="0.25">
      <c r="A827" s="20"/>
      <c r="B827" s="21" t="s">
        <v>69</v>
      </c>
      <c r="C827" s="183" t="s">
        <v>70</v>
      </c>
      <c r="D827" s="183"/>
      <c r="E827" s="183"/>
      <c r="F827" s="22" t="s">
        <v>71</v>
      </c>
      <c r="G827" s="17" t="s">
        <v>1574</v>
      </c>
      <c r="H827" s="17"/>
      <c r="I827" s="23">
        <v>3.81</v>
      </c>
      <c r="J827" s="109"/>
      <c r="K827" s="132"/>
      <c r="L827" s="147">
        <v>3.81</v>
      </c>
      <c r="M827" s="24"/>
    </row>
    <row r="828" spans="1:13" s="2" customFormat="1" ht="22.5" x14ac:dyDescent="0.25">
      <c r="A828" s="20"/>
      <c r="B828" s="21" t="s">
        <v>41</v>
      </c>
      <c r="C828" s="183" t="s">
        <v>42</v>
      </c>
      <c r="D828" s="183"/>
      <c r="E828" s="183"/>
      <c r="F828" s="22" t="s">
        <v>21</v>
      </c>
      <c r="G828" s="17" t="s">
        <v>1575</v>
      </c>
      <c r="H828" s="17"/>
      <c r="I828" s="23">
        <v>9.36</v>
      </c>
      <c r="J828" s="109"/>
      <c r="K828" s="132"/>
      <c r="L828" s="147">
        <v>9.36</v>
      </c>
      <c r="M828" s="24"/>
    </row>
    <row r="829" spans="1:13" s="2" customFormat="1" ht="22.5" x14ac:dyDescent="0.25">
      <c r="A829" s="20"/>
      <c r="B829" s="21" t="s">
        <v>778</v>
      </c>
      <c r="C829" s="183" t="s">
        <v>24</v>
      </c>
      <c r="D829" s="183"/>
      <c r="E829" s="183"/>
      <c r="F829" s="22" t="s">
        <v>71</v>
      </c>
      <c r="G829" s="17" t="s">
        <v>1576</v>
      </c>
      <c r="H829" s="17"/>
      <c r="I829" s="23">
        <v>14.07</v>
      </c>
      <c r="J829" s="109"/>
      <c r="K829" s="132"/>
      <c r="L829" s="147">
        <v>14.07</v>
      </c>
      <c r="M829" s="24"/>
    </row>
    <row r="830" spans="1:13" s="2" customFormat="1" ht="22.5" x14ac:dyDescent="0.25">
      <c r="A830" s="25" t="s">
        <v>76</v>
      </c>
      <c r="B830" s="26" t="s">
        <v>1577</v>
      </c>
      <c r="C830" s="186" t="s">
        <v>1578</v>
      </c>
      <c r="D830" s="186"/>
      <c r="E830" s="186"/>
      <c r="F830" s="27" t="s">
        <v>79</v>
      </c>
      <c r="G830" s="28" t="s">
        <v>944</v>
      </c>
      <c r="H830" s="28"/>
      <c r="I830" s="29">
        <v>0</v>
      </c>
      <c r="J830" s="110"/>
      <c r="K830" s="133"/>
      <c r="L830" s="148">
        <v>0</v>
      </c>
      <c r="M830" s="30"/>
    </row>
    <row r="831" spans="1:13" s="2" customFormat="1" ht="22.5" x14ac:dyDescent="0.25">
      <c r="A831" s="20"/>
      <c r="B831" s="21" t="s">
        <v>284</v>
      </c>
      <c r="C831" s="183" t="s">
        <v>285</v>
      </c>
      <c r="D831" s="183"/>
      <c r="E831" s="183"/>
      <c r="F831" s="22" t="s">
        <v>79</v>
      </c>
      <c r="G831" s="17" t="s">
        <v>1529</v>
      </c>
      <c r="H831" s="17"/>
      <c r="I831" s="23">
        <v>65.319999999999993</v>
      </c>
      <c r="J831" s="109"/>
      <c r="K831" s="132"/>
      <c r="L831" s="147">
        <v>65.319999999999993</v>
      </c>
      <c r="M831" s="24"/>
    </row>
    <row r="832" spans="1:13" s="2" customFormat="1" ht="15" x14ac:dyDescent="0.25">
      <c r="A832" s="206" t="s">
        <v>1694</v>
      </c>
      <c r="B832" s="207"/>
      <c r="C832" s="207"/>
      <c r="D832" s="207"/>
      <c r="E832" s="207"/>
      <c r="F832" s="207"/>
      <c r="G832" s="207"/>
      <c r="H832" s="207"/>
      <c r="I832" s="207"/>
      <c r="J832" s="207"/>
      <c r="K832" s="207"/>
      <c r="L832" s="208"/>
      <c r="M832" s="123"/>
    </row>
    <row r="833" spans="1:13" s="2" customFormat="1" ht="15" x14ac:dyDescent="0.25">
      <c r="A833" s="10" t="s">
        <v>1695</v>
      </c>
      <c r="B833" s="11" t="s">
        <v>15</v>
      </c>
      <c r="C833" s="182" t="s">
        <v>1696</v>
      </c>
      <c r="D833" s="182"/>
      <c r="E833" s="182"/>
      <c r="F833" s="10" t="s">
        <v>17</v>
      </c>
      <c r="G833" s="12">
        <v>1</v>
      </c>
      <c r="H833" s="12"/>
      <c r="I833" s="13">
        <f>I834</f>
        <v>4646.7</v>
      </c>
      <c r="J833" s="72"/>
      <c r="K833" s="131"/>
      <c r="L833" s="72">
        <v>35.42</v>
      </c>
      <c r="M833" s="13"/>
    </row>
    <row r="834" spans="1:13" s="2" customFormat="1" ht="15" x14ac:dyDescent="0.25">
      <c r="A834" s="14"/>
      <c r="B834" s="15"/>
      <c r="C834" s="15"/>
      <c r="D834" s="15"/>
      <c r="E834" s="16" t="s">
        <v>18</v>
      </c>
      <c r="F834" s="16"/>
      <c r="G834" s="17"/>
      <c r="H834" s="17"/>
      <c r="I834" s="18">
        <v>4646.7</v>
      </c>
      <c r="J834" s="114"/>
      <c r="K834" s="138"/>
      <c r="L834" s="151"/>
      <c r="M834" s="19"/>
    </row>
    <row r="835" spans="1:13" s="2" customFormat="1" ht="22.5" x14ac:dyDescent="0.25">
      <c r="A835" s="20"/>
      <c r="B835" s="21" t="s">
        <v>19</v>
      </c>
      <c r="C835" s="183" t="s">
        <v>20</v>
      </c>
      <c r="D835" s="183"/>
      <c r="E835" s="183"/>
      <c r="F835" s="22" t="s">
        <v>21</v>
      </c>
      <c r="G835" s="17" t="s">
        <v>1534</v>
      </c>
      <c r="H835" s="17"/>
      <c r="I835" s="23">
        <v>1.1299999999999999</v>
      </c>
      <c r="J835" s="109"/>
      <c r="K835" s="132"/>
      <c r="L835" s="147">
        <v>1.1299999999999999</v>
      </c>
      <c r="M835" s="24"/>
    </row>
    <row r="836" spans="1:13" s="2" customFormat="1" ht="22.5" x14ac:dyDescent="0.25">
      <c r="A836" s="20"/>
      <c r="B836" s="21" t="s">
        <v>23</v>
      </c>
      <c r="C836" s="183" t="s">
        <v>24</v>
      </c>
      <c r="D836" s="183"/>
      <c r="E836" s="183"/>
      <c r="F836" s="22" t="s">
        <v>21</v>
      </c>
      <c r="G836" s="17" t="s">
        <v>1534</v>
      </c>
      <c r="H836" s="17"/>
      <c r="I836" s="23">
        <v>1.56</v>
      </c>
      <c r="J836" s="109"/>
      <c r="K836" s="132"/>
      <c r="L836" s="147">
        <v>1.56</v>
      </c>
      <c r="M836" s="24"/>
    </row>
    <row r="837" spans="1:13" s="2" customFormat="1" ht="22.5" x14ac:dyDescent="0.25">
      <c r="A837" s="20"/>
      <c r="B837" s="21" t="s">
        <v>25</v>
      </c>
      <c r="C837" s="183" t="s">
        <v>26</v>
      </c>
      <c r="D837" s="183"/>
      <c r="E837" s="183"/>
      <c r="F837" s="22" t="s">
        <v>21</v>
      </c>
      <c r="G837" s="17" t="s">
        <v>1535</v>
      </c>
      <c r="H837" s="17"/>
      <c r="I837" s="23">
        <v>0.51</v>
      </c>
      <c r="J837" s="109"/>
      <c r="K837" s="132"/>
      <c r="L837" s="147">
        <v>0.51</v>
      </c>
      <c r="M837" s="24"/>
    </row>
    <row r="838" spans="1:13" s="2" customFormat="1" ht="22.5" x14ac:dyDescent="0.25">
      <c r="A838" s="20"/>
      <c r="B838" s="21" t="s">
        <v>28</v>
      </c>
      <c r="C838" s="183" t="s">
        <v>29</v>
      </c>
      <c r="D838" s="183"/>
      <c r="E838" s="183"/>
      <c r="F838" s="22" t="s">
        <v>30</v>
      </c>
      <c r="G838" s="17" t="s">
        <v>1536</v>
      </c>
      <c r="H838" s="17"/>
      <c r="I838" s="23">
        <v>0.89</v>
      </c>
      <c r="J838" s="109"/>
      <c r="K838" s="132"/>
      <c r="L838" s="147">
        <v>0.89</v>
      </c>
      <c r="M838" s="24"/>
    </row>
    <row r="839" spans="1:13" s="2" customFormat="1" ht="15" x14ac:dyDescent="0.25">
      <c r="A839" s="10" t="s">
        <v>1697</v>
      </c>
      <c r="B839" s="11" t="s">
        <v>1581</v>
      </c>
      <c r="C839" s="182" t="s">
        <v>1582</v>
      </c>
      <c r="D839" s="182"/>
      <c r="E839" s="182"/>
      <c r="F839" s="10" t="s">
        <v>216</v>
      </c>
      <c r="G839" s="31">
        <v>0.01</v>
      </c>
      <c r="H839" s="31"/>
      <c r="I839" s="13">
        <f>I840</f>
        <v>974.75</v>
      </c>
      <c r="J839" s="72"/>
      <c r="K839" s="131"/>
      <c r="L839" s="72">
        <v>19.95</v>
      </c>
      <c r="M839" s="13"/>
    </row>
    <row r="840" spans="1:13" s="2" customFormat="1" ht="15" x14ac:dyDescent="0.25">
      <c r="A840" s="14"/>
      <c r="B840" s="15"/>
      <c r="C840" s="15"/>
      <c r="D840" s="15"/>
      <c r="E840" s="16" t="s">
        <v>18</v>
      </c>
      <c r="F840" s="16"/>
      <c r="G840" s="17"/>
      <c r="H840" s="17"/>
      <c r="I840" s="18">
        <v>974.75</v>
      </c>
      <c r="J840" s="114"/>
      <c r="K840" s="138"/>
      <c r="L840" s="151"/>
      <c r="M840" s="19"/>
    </row>
    <row r="841" spans="1:13" s="2" customFormat="1" ht="22.5" x14ac:dyDescent="0.25">
      <c r="A841" s="20"/>
      <c r="B841" s="21" t="s">
        <v>1583</v>
      </c>
      <c r="C841" s="183" t="s">
        <v>1584</v>
      </c>
      <c r="D841" s="183"/>
      <c r="E841" s="183"/>
      <c r="F841" s="22" t="s">
        <v>71</v>
      </c>
      <c r="G841" s="17" t="s">
        <v>1698</v>
      </c>
      <c r="H841" s="17"/>
      <c r="I841" s="23">
        <v>0.73</v>
      </c>
      <c r="J841" s="109"/>
      <c r="K841" s="132"/>
      <c r="L841" s="147">
        <v>0.73</v>
      </c>
      <c r="M841" s="24"/>
    </row>
    <row r="842" spans="1:13" s="2" customFormat="1" ht="22.5" x14ac:dyDescent="0.25">
      <c r="A842" s="20"/>
      <c r="B842" s="21" t="s">
        <v>19</v>
      </c>
      <c r="C842" s="183" t="s">
        <v>20</v>
      </c>
      <c r="D842" s="183"/>
      <c r="E842" s="183"/>
      <c r="F842" s="22" t="s">
        <v>21</v>
      </c>
      <c r="G842" s="17" t="s">
        <v>1699</v>
      </c>
      <c r="H842" s="17"/>
      <c r="I842" s="23">
        <v>0</v>
      </c>
      <c r="J842" s="109"/>
      <c r="K842" s="132"/>
      <c r="L842" s="147">
        <v>0</v>
      </c>
      <c r="M842" s="24"/>
    </row>
    <row r="843" spans="1:13" s="2" customFormat="1" ht="22.5" x14ac:dyDescent="0.25">
      <c r="A843" s="20"/>
      <c r="B843" s="21" t="s">
        <v>23</v>
      </c>
      <c r="C843" s="183" t="s">
        <v>24</v>
      </c>
      <c r="D843" s="183"/>
      <c r="E843" s="183"/>
      <c r="F843" s="22" t="s">
        <v>21</v>
      </c>
      <c r="G843" s="17" t="s">
        <v>1700</v>
      </c>
      <c r="H843" s="17"/>
      <c r="I843" s="23">
        <v>0.55000000000000004</v>
      </c>
      <c r="J843" s="109"/>
      <c r="K843" s="132"/>
      <c r="L843" s="147">
        <v>0.55000000000000004</v>
      </c>
      <c r="M843" s="24"/>
    </row>
    <row r="844" spans="1:13" s="2" customFormat="1" ht="22.5" x14ac:dyDescent="0.25">
      <c r="A844" s="20"/>
      <c r="B844" s="21" t="s">
        <v>1588</v>
      </c>
      <c r="C844" s="183" t="s">
        <v>1589</v>
      </c>
      <c r="D844" s="183"/>
      <c r="E844" s="183"/>
      <c r="F844" s="22" t="s">
        <v>71</v>
      </c>
      <c r="G844" s="17" t="s">
        <v>1701</v>
      </c>
      <c r="H844" s="17"/>
      <c r="I844" s="23">
        <v>0.79</v>
      </c>
      <c r="J844" s="109"/>
      <c r="K844" s="132"/>
      <c r="L844" s="147">
        <v>0.79</v>
      </c>
      <c r="M844" s="24"/>
    </row>
    <row r="845" spans="1:13" s="2" customFormat="1" ht="22.5" x14ac:dyDescent="0.25">
      <c r="A845" s="20"/>
      <c r="B845" s="21" t="s">
        <v>28</v>
      </c>
      <c r="C845" s="183" t="s">
        <v>29</v>
      </c>
      <c r="D845" s="183"/>
      <c r="E845" s="183"/>
      <c r="F845" s="22" t="s">
        <v>30</v>
      </c>
      <c r="G845" s="17" t="s">
        <v>1702</v>
      </c>
      <c r="H845" s="17"/>
      <c r="I845" s="23">
        <v>0.23</v>
      </c>
      <c r="J845" s="109"/>
      <c r="K845" s="132"/>
      <c r="L845" s="147">
        <v>0.23</v>
      </c>
      <c r="M845" s="24"/>
    </row>
    <row r="846" spans="1:13" s="2" customFormat="1" ht="15" x14ac:dyDescent="0.25">
      <c r="A846" s="10" t="s">
        <v>1703</v>
      </c>
      <c r="B846" s="11" t="s">
        <v>97</v>
      </c>
      <c r="C846" s="182" t="s">
        <v>1592</v>
      </c>
      <c r="D846" s="182"/>
      <c r="E846" s="182"/>
      <c r="F846" s="10" t="s">
        <v>17</v>
      </c>
      <c r="G846" s="12">
        <v>3</v>
      </c>
      <c r="H846" s="12"/>
      <c r="I846" s="13">
        <f>I847</f>
        <v>4622.87</v>
      </c>
      <c r="J846" s="72"/>
      <c r="K846" s="131"/>
      <c r="L846" s="72">
        <v>35.85</v>
      </c>
      <c r="M846" s="13"/>
    </row>
    <row r="847" spans="1:13" s="2" customFormat="1" ht="15" x14ac:dyDescent="0.25">
      <c r="A847" s="14"/>
      <c r="B847" s="15"/>
      <c r="C847" s="15"/>
      <c r="D847" s="15"/>
      <c r="E847" s="16" t="s">
        <v>18</v>
      </c>
      <c r="F847" s="16"/>
      <c r="G847" s="17"/>
      <c r="H847" s="17"/>
      <c r="I847" s="18">
        <v>4622.87</v>
      </c>
      <c r="J847" s="114"/>
      <c r="K847" s="138"/>
      <c r="L847" s="151"/>
      <c r="M847" s="19"/>
    </row>
    <row r="848" spans="1:13" s="2" customFormat="1" ht="22.5" x14ac:dyDescent="0.25">
      <c r="A848" s="20"/>
      <c r="B848" s="21" t="s">
        <v>99</v>
      </c>
      <c r="C848" s="183" t="s">
        <v>100</v>
      </c>
      <c r="D848" s="183"/>
      <c r="E848" s="183"/>
      <c r="F848" s="22" t="s">
        <v>21</v>
      </c>
      <c r="G848" s="17" t="s">
        <v>227</v>
      </c>
      <c r="H848" s="17"/>
      <c r="I848" s="23">
        <v>2.97</v>
      </c>
      <c r="J848" s="109"/>
      <c r="K848" s="132"/>
      <c r="L848" s="147">
        <v>2.97</v>
      </c>
      <c r="M848" s="24"/>
    </row>
    <row r="849" spans="1:13" s="2" customFormat="1" ht="22.5" x14ac:dyDescent="0.25">
      <c r="A849" s="20"/>
      <c r="B849" s="21" t="s">
        <v>28</v>
      </c>
      <c r="C849" s="183" t="s">
        <v>29</v>
      </c>
      <c r="D849" s="183"/>
      <c r="E849" s="183"/>
      <c r="F849" s="22" t="s">
        <v>30</v>
      </c>
      <c r="G849" s="17" t="s">
        <v>228</v>
      </c>
      <c r="H849" s="17"/>
      <c r="I849" s="23">
        <v>1.17</v>
      </c>
      <c r="J849" s="109"/>
      <c r="K849" s="132"/>
      <c r="L849" s="147">
        <v>1.17</v>
      </c>
      <c r="M849" s="24"/>
    </row>
    <row r="850" spans="1:13" s="2" customFormat="1" ht="15" x14ac:dyDescent="0.25">
      <c r="A850" s="10" t="s">
        <v>1704</v>
      </c>
      <c r="B850" s="11" t="s">
        <v>57</v>
      </c>
      <c r="C850" s="182" t="s">
        <v>1636</v>
      </c>
      <c r="D850" s="182"/>
      <c r="E850" s="182"/>
      <c r="F850" s="10" t="s">
        <v>17</v>
      </c>
      <c r="G850" s="12">
        <v>1</v>
      </c>
      <c r="H850" s="12"/>
      <c r="I850" s="13">
        <f>I851</f>
        <v>1604.29</v>
      </c>
      <c r="J850" s="72"/>
      <c r="K850" s="131"/>
      <c r="L850" s="72">
        <v>75.34</v>
      </c>
      <c r="M850" s="13"/>
    </row>
    <row r="851" spans="1:13" s="2" customFormat="1" ht="15" x14ac:dyDescent="0.25">
      <c r="A851" s="14"/>
      <c r="B851" s="15"/>
      <c r="C851" s="15"/>
      <c r="D851" s="15"/>
      <c r="E851" s="16" t="s">
        <v>18</v>
      </c>
      <c r="F851" s="16"/>
      <c r="G851" s="17"/>
      <c r="H851" s="17"/>
      <c r="I851" s="18">
        <v>1604.29</v>
      </c>
      <c r="J851" s="114"/>
      <c r="K851" s="138"/>
      <c r="L851" s="151"/>
      <c r="M851" s="19"/>
    </row>
    <row r="852" spans="1:13" s="2" customFormat="1" ht="22.5" x14ac:dyDescent="0.25">
      <c r="A852" s="20"/>
      <c r="B852" s="21" t="s">
        <v>59</v>
      </c>
      <c r="C852" s="183" t="s">
        <v>60</v>
      </c>
      <c r="D852" s="183"/>
      <c r="E852" s="183"/>
      <c r="F852" s="22" t="s">
        <v>21</v>
      </c>
      <c r="G852" s="17" t="s">
        <v>1705</v>
      </c>
      <c r="H852" s="17"/>
      <c r="I852" s="23">
        <v>8.51</v>
      </c>
      <c r="J852" s="109"/>
      <c r="K852" s="132"/>
      <c r="L852" s="147">
        <v>8.51</v>
      </c>
      <c r="M852" s="24"/>
    </row>
    <row r="853" spans="1:13" s="2" customFormat="1" ht="22.5" x14ac:dyDescent="0.25">
      <c r="A853" s="20"/>
      <c r="B853" s="21" t="s">
        <v>28</v>
      </c>
      <c r="C853" s="183" t="s">
        <v>29</v>
      </c>
      <c r="D853" s="183"/>
      <c r="E853" s="183"/>
      <c r="F853" s="22" t="s">
        <v>30</v>
      </c>
      <c r="G853" s="17" t="s">
        <v>1706</v>
      </c>
      <c r="H853" s="17"/>
      <c r="I853" s="23">
        <v>0.19</v>
      </c>
      <c r="J853" s="109"/>
      <c r="K853" s="132"/>
      <c r="L853" s="147">
        <v>0.19</v>
      </c>
      <c r="M853" s="24"/>
    </row>
    <row r="854" spans="1:13" s="2" customFormat="1" ht="15" x14ac:dyDescent="0.25">
      <c r="A854" s="10" t="s">
        <v>1707</v>
      </c>
      <c r="B854" s="11" t="s">
        <v>905</v>
      </c>
      <c r="C854" s="182" t="s">
        <v>1596</v>
      </c>
      <c r="D854" s="182"/>
      <c r="E854" s="182"/>
      <c r="F854" s="10" t="s">
        <v>17</v>
      </c>
      <c r="G854" s="12">
        <v>1</v>
      </c>
      <c r="H854" s="12"/>
      <c r="I854" s="13">
        <f>I855</f>
        <v>2999</v>
      </c>
      <c r="J854" s="72"/>
      <c r="K854" s="131"/>
      <c r="L854" s="72">
        <v>290.45999999999998</v>
      </c>
      <c r="M854" s="13"/>
    </row>
    <row r="855" spans="1:13" s="2" customFormat="1" ht="15" x14ac:dyDescent="0.25">
      <c r="A855" s="14"/>
      <c r="B855" s="15"/>
      <c r="C855" s="15"/>
      <c r="D855" s="15"/>
      <c r="E855" s="16" t="s">
        <v>18</v>
      </c>
      <c r="F855" s="16"/>
      <c r="G855" s="17"/>
      <c r="H855" s="17"/>
      <c r="I855" s="18">
        <v>2999</v>
      </c>
      <c r="J855" s="114"/>
      <c r="K855" s="138"/>
      <c r="L855" s="151"/>
      <c r="M855" s="19"/>
    </row>
    <row r="856" spans="1:13" s="2" customFormat="1" ht="22.5" x14ac:dyDescent="0.25">
      <c r="A856" s="20"/>
      <c r="B856" s="21" t="s">
        <v>907</v>
      </c>
      <c r="C856" s="183" t="s">
        <v>908</v>
      </c>
      <c r="D856" s="183"/>
      <c r="E856" s="183"/>
      <c r="F856" s="22" t="s">
        <v>21</v>
      </c>
      <c r="G856" s="17" t="s">
        <v>1545</v>
      </c>
      <c r="H856" s="17"/>
      <c r="I856" s="23">
        <v>0.19</v>
      </c>
      <c r="J856" s="109"/>
      <c r="K856" s="132"/>
      <c r="L856" s="147">
        <v>0.19</v>
      </c>
      <c r="M856" s="24"/>
    </row>
    <row r="857" spans="1:13" s="2" customFormat="1" ht="22.5" x14ac:dyDescent="0.25">
      <c r="A857" s="20"/>
      <c r="B857" s="21" t="s">
        <v>19</v>
      </c>
      <c r="C857" s="183" t="s">
        <v>20</v>
      </c>
      <c r="D857" s="183"/>
      <c r="E857" s="183"/>
      <c r="F857" s="22" t="s">
        <v>21</v>
      </c>
      <c r="G857" s="17" t="s">
        <v>156</v>
      </c>
      <c r="H857" s="17"/>
      <c r="I857" s="23">
        <v>0.68</v>
      </c>
      <c r="J857" s="109"/>
      <c r="K857" s="132"/>
      <c r="L857" s="147">
        <v>0.68</v>
      </c>
      <c r="M857" s="24"/>
    </row>
    <row r="858" spans="1:13" s="2" customFormat="1" ht="22.5" x14ac:dyDescent="0.25">
      <c r="A858" s="20"/>
      <c r="B858" s="21" t="s">
        <v>911</v>
      </c>
      <c r="C858" s="183" t="s">
        <v>912</v>
      </c>
      <c r="D858" s="183"/>
      <c r="E858" s="183"/>
      <c r="F858" s="22" t="s">
        <v>21</v>
      </c>
      <c r="G858" s="17" t="s">
        <v>1546</v>
      </c>
      <c r="H858" s="17"/>
      <c r="I858" s="23">
        <v>0.02</v>
      </c>
      <c r="J858" s="109"/>
      <c r="K858" s="132"/>
      <c r="L858" s="147">
        <v>0.02</v>
      </c>
      <c r="M858" s="24"/>
    </row>
    <row r="859" spans="1:13" s="2" customFormat="1" ht="22.5" x14ac:dyDescent="0.25">
      <c r="A859" s="20"/>
      <c r="B859" s="21" t="s">
        <v>23</v>
      </c>
      <c r="C859" s="183" t="s">
        <v>24</v>
      </c>
      <c r="D859" s="183"/>
      <c r="E859" s="183"/>
      <c r="F859" s="22" t="s">
        <v>21</v>
      </c>
      <c r="G859" s="17" t="s">
        <v>1547</v>
      </c>
      <c r="H859" s="17"/>
      <c r="I859" s="23">
        <v>0.78</v>
      </c>
      <c r="J859" s="109"/>
      <c r="K859" s="132"/>
      <c r="L859" s="147">
        <v>0.78</v>
      </c>
      <c r="M859" s="24"/>
    </row>
    <row r="860" spans="1:13" s="2" customFormat="1" ht="22.5" x14ac:dyDescent="0.25">
      <c r="A860" s="20"/>
      <c r="B860" s="21" t="s">
        <v>25</v>
      </c>
      <c r="C860" s="183" t="s">
        <v>26</v>
      </c>
      <c r="D860" s="183"/>
      <c r="E860" s="183"/>
      <c r="F860" s="22" t="s">
        <v>21</v>
      </c>
      <c r="G860" s="17" t="s">
        <v>1548</v>
      </c>
      <c r="H860" s="17"/>
      <c r="I860" s="23">
        <v>0.89</v>
      </c>
      <c r="J860" s="109"/>
      <c r="K860" s="132"/>
      <c r="L860" s="147">
        <v>0.89</v>
      </c>
      <c r="M860" s="24"/>
    </row>
    <row r="861" spans="1:13" s="2" customFormat="1" ht="22.5" x14ac:dyDescent="0.25">
      <c r="A861" s="20"/>
      <c r="B861" s="21" t="s">
        <v>916</v>
      </c>
      <c r="C861" s="183" t="s">
        <v>917</v>
      </c>
      <c r="D861" s="183"/>
      <c r="E861" s="183"/>
      <c r="F861" s="22" t="s">
        <v>21</v>
      </c>
      <c r="G861" s="17" t="s">
        <v>1546</v>
      </c>
      <c r="H861" s="17"/>
      <c r="I861" s="23">
        <v>0.12</v>
      </c>
      <c r="J861" s="109"/>
      <c r="K861" s="132"/>
      <c r="L861" s="147">
        <v>0.12</v>
      </c>
      <c r="M861" s="24"/>
    </row>
    <row r="862" spans="1:13" s="2" customFormat="1" ht="22.5" x14ac:dyDescent="0.25">
      <c r="A862" s="20"/>
      <c r="B862" s="21" t="s">
        <v>918</v>
      </c>
      <c r="C862" s="183" t="s">
        <v>919</v>
      </c>
      <c r="D862" s="183"/>
      <c r="E862" s="183"/>
      <c r="F862" s="22" t="s">
        <v>21</v>
      </c>
      <c r="G862" s="17" t="s">
        <v>1549</v>
      </c>
      <c r="H862" s="17"/>
      <c r="I862" s="23">
        <v>1.19</v>
      </c>
      <c r="J862" s="109"/>
      <c r="K862" s="132"/>
      <c r="L862" s="147">
        <v>1.19</v>
      </c>
      <c r="M862" s="24"/>
    </row>
    <row r="863" spans="1:13" s="2" customFormat="1" ht="22.5" x14ac:dyDescent="0.25">
      <c r="A863" s="20"/>
      <c r="B863" s="21" t="s">
        <v>871</v>
      </c>
      <c r="C863" s="183" t="s">
        <v>872</v>
      </c>
      <c r="D863" s="183"/>
      <c r="E863" s="183"/>
      <c r="F863" s="22" t="s">
        <v>216</v>
      </c>
      <c r="G863" s="17" t="s">
        <v>1550</v>
      </c>
      <c r="H863" s="17"/>
      <c r="I863" s="23">
        <v>1.07</v>
      </c>
      <c r="J863" s="109"/>
      <c r="K863" s="132"/>
      <c r="L863" s="147">
        <v>1.07</v>
      </c>
      <c r="M863" s="24"/>
    </row>
    <row r="864" spans="1:13" s="2" customFormat="1" ht="22.5" x14ac:dyDescent="0.25">
      <c r="A864" s="20"/>
      <c r="B864" s="21" t="s">
        <v>922</v>
      </c>
      <c r="C864" s="183" t="s">
        <v>923</v>
      </c>
      <c r="D864" s="183"/>
      <c r="E864" s="183"/>
      <c r="F864" s="22" t="s">
        <v>216</v>
      </c>
      <c r="G864" s="17" t="s">
        <v>1551</v>
      </c>
      <c r="H864" s="17"/>
      <c r="I864" s="23">
        <v>3.56</v>
      </c>
      <c r="J864" s="109"/>
      <c r="K864" s="132"/>
      <c r="L864" s="147">
        <v>3.56</v>
      </c>
      <c r="M864" s="24"/>
    </row>
    <row r="865" spans="1:13" s="2" customFormat="1" ht="22.5" x14ac:dyDescent="0.25">
      <c r="A865" s="20"/>
      <c r="B865" s="21" t="s">
        <v>925</v>
      </c>
      <c r="C865" s="183" t="s">
        <v>926</v>
      </c>
      <c r="D865" s="183"/>
      <c r="E865" s="183"/>
      <c r="F865" s="22" t="s">
        <v>71</v>
      </c>
      <c r="G865" s="17" t="s">
        <v>159</v>
      </c>
      <c r="H865" s="17"/>
      <c r="I865" s="23">
        <v>20.66</v>
      </c>
      <c r="J865" s="109"/>
      <c r="K865" s="132"/>
      <c r="L865" s="147">
        <v>20.66</v>
      </c>
      <c r="M865" s="24"/>
    </row>
    <row r="866" spans="1:13" s="2" customFormat="1" ht="22.5" x14ac:dyDescent="0.25">
      <c r="A866" s="20"/>
      <c r="B866" s="21" t="s">
        <v>928</v>
      </c>
      <c r="C866" s="183" t="s">
        <v>929</v>
      </c>
      <c r="D866" s="183"/>
      <c r="E866" s="183"/>
      <c r="F866" s="22" t="s">
        <v>930</v>
      </c>
      <c r="G866" s="17" t="s">
        <v>1534</v>
      </c>
      <c r="H866" s="17"/>
      <c r="I866" s="23">
        <v>3.47</v>
      </c>
      <c r="J866" s="109"/>
      <c r="K866" s="132"/>
      <c r="L866" s="147">
        <v>3.47</v>
      </c>
      <c r="M866" s="24"/>
    </row>
    <row r="867" spans="1:13" s="2" customFormat="1" ht="22.5" x14ac:dyDescent="0.25">
      <c r="A867" s="20"/>
      <c r="B867" s="21" t="s">
        <v>932</v>
      </c>
      <c r="C867" s="183" t="s">
        <v>933</v>
      </c>
      <c r="D867" s="183"/>
      <c r="E867" s="183"/>
      <c r="F867" s="22" t="s">
        <v>21</v>
      </c>
      <c r="G867" s="17" t="s">
        <v>1545</v>
      </c>
      <c r="H867" s="17"/>
      <c r="I867" s="23">
        <v>0.25</v>
      </c>
      <c r="J867" s="109"/>
      <c r="K867" s="132"/>
      <c r="L867" s="147">
        <v>0.25</v>
      </c>
      <c r="M867" s="24"/>
    </row>
    <row r="868" spans="1:13" s="2" customFormat="1" ht="22.5" x14ac:dyDescent="0.25">
      <c r="A868" s="20"/>
      <c r="B868" s="21" t="s">
        <v>28</v>
      </c>
      <c r="C868" s="183" t="s">
        <v>29</v>
      </c>
      <c r="D868" s="183"/>
      <c r="E868" s="183"/>
      <c r="F868" s="22" t="s">
        <v>30</v>
      </c>
      <c r="G868" s="17" t="s">
        <v>1552</v>
      </c>
      <c r="H868" s="17"/>
      <c r="I868" s="23">
        <v>0.65</v>
      </c>
      <c r="J868" s="109"/>
      <c r="K868" s="132"/>
      <c r="L868" s="147">
        <v>0.65</v>
      </c>
      <c r="M868" s="24"/>
    </row>
    <row r="869" spans="1:13" s="2" customFormat="1" ht="15" x14ac:dyDescent="0.25">
      <c r="A869" s="206" t="s">
        <v>1708</v>
      </c>
      <c r="B869" s="207"/>
      <c r="C869" s="207"/>
      <c r="D869" s="207"/>
      <c r="E869" s="207"/>
      <c r="F869" s="207"/>
      <c r="G869" s="207"/>
      <c r="H869" s="207"/>
      <c r="I869" s="207"/>
      <c r="J869" s="207"/>
      <c r="K869" s="207"/>
      <c r="L869" s="208"/>
      <c r="M869" s="123"/>
    </row>
    <row r="870" spans="1:13" s="2" customFormat="1" ht="22.5" x14ac:dyDescent="0.25">
      <c r="A870" s="10" t="s">
        <v>1709</v>
      </c>
      <c r="B870" s="11" t="s">
        <v>1710</v>
      </c>
      <c r="C870" s="182" t="s">
        <v>1711</v>
      </c>
      <c r="D870" s="182"/>
      <c r="E870" s="182"/>
      <c r="F870" s="10" t="s">
        <v>880</v>
      </c>
      <c r="G870" s="12">
        <v>2</v>
      </c>
      <c r="H870" s="12"/>
      <c r="I870" s="13">
        <v>499551.94</v>
      </c>
      <c r="J870" s="72"/>
      <c r="K870" s="131"/>
      <c r="L870" s="72"/>
      <c r="M870" s="13"/>
    </row>
    <row r="871" spans="1:13" s="2" customFormat="1" ht="22.5" x14ac:dyDescent="0.25">
      <c r="A871" s="10" t="s">
        <v>1712</v>
      </c>
      <c r="B871" s="11" t="s">
        <v>881</v>
      </c>
      <c r="C871" s="182" t="s">
        <v>1713</v>
      </c>
      <c r="D871" s="182"/>
      <c r="E871" s="182"/>
      <c r="F871" s="10" t="s">
        <v>883</v>
      </c>
      <c r="G871" s="12">
        <v>2</v>
      </c>
      <c r="H871" s="12"/>
      <c r="I871" s="13">
        <f>I872</f>
        <v>22223.99</v>
      </c>
      <c r="J871" s="72"/>
      <c r="K871" s="131"/>
      <c r="L871" s="72">
        <v>217.54</v>
      </c>
      <c r="M871" s="13"/>
    </row>
    <row r="872" spans="1:13" s="2" customFormat="1" ht="15" x14ac:dyDescent="0.25">
      <c r="A872" s="14"/>
      <c r="B872" s="15"/>
      <c r="C872" s="15"/>
      <c r="D872" s="15"/>
      <c r="E872" s="16" t="s">
        <v>18</v>
      </c>
      <c r="F872" s="16"/>
      <c r="G872" s="17"/>
      <c r="H872" s="17"/>
      <c r="I872" s="18">
        <v>22223.99</v>
      </c>
      <c r="J872" s="114"/>
      <c r="K872" s="138"/>
      <c r="L872" s="151"/>
      <c r="M872" s="19"/>
    </row>
    <row r="873" spans="1:13" s="2" customFormat="1" ht="22.5" x14ac:dyDescent="0.25">
      <c r="A873" s="20"/>
      <c r="B873" s="21" t="s">
        <v>884</v>
      </c>
      <c r="C873" s="183" t="s">
        <v>885</v>
      </c>
      <c r="D873" s="183"/>
      <c r="E873" s="183"/>
      <c r="F873" s="22" t="s">
        <v>71</v>
      </c>
      <c r="G873" s="17" t="s">
        <v>1531</v>
      </c>
      <c r="H873" s="17"/>
      <c r="I873" s="23">
        <v>25.12</v>
      </c>
      <c r="J873" s="109"/>
      <c r="K873" s="132"/>
      <c r="L873" s="147">
        <v>25.12</v>
      </c>
      <c r="M873" s="24"/>
    </row>
    <row r="874" spans="1:13" s="2" customFormat="1" ht="22.5" x14ac:dyDescent="0.25">
      <c r="A874" s="25" t="s">
        <v>76</v>
      </c>
      <c r="B874" s="26" t="s">
        <v>887</v>
      </c>
      <c r="C874" s="186" t="s">
        <v>888</v>
      </c>
      <c r="D874" s="186"/>
      <c r="E874" s="186"/>
      <c r="F874" s="27" t="s">
        <v>79</v>
      </c>
      <c r="G874" s="28" t="s">
        <v>91</v>
      </c>
      <c r="H874" s="28"/>
      <c r="I874" s="29">
        <v>0</v>
      </c>
      <c r="J874" s="110"/>
      <c r="K874" s="133"/>
      <c r="L874" s="148">
        <v>0</v>
      </c>
      <c r="M874" s="30"/>
    </row>
    <row r="875" spans="1:13" s="2" customFormat="1" ht="15" x14ac:dyDescent="0.25">
      <c r="A875" s="10" t="s">
        <v>1714</v>
      </c>
      <c r="B875" s="11" t="s">
        <v>1715</v>
      </c>
      <c r="C875" s="182" t="s">
        <v>1716</v>
      </c>
      <c r="D875" s="182"/>
      <c r="E875" s="182"/>
      <c r="F875" s="10" t="s">
        <v>1717</v>
      </c>
      <c r="G875" s="12">
        <v>2</v>
      </c>
      <c r="H875" s="12"/>
      <c r="I875" s="13">
        <f>I876</f>
        <v>3869.82</v>
      </c>
      <c r="J875" s="72"/>
      <c r="K875" s="131"/>
      <c r="L875" s="72">
        <v>253.56</v>
      </c>
      <c r="M875" s="13"/>
    </row>
    <row r="876" spans="1:13" s="2" customFormat="1" ht="15" x14ac:dyDescent="0.25">
      <c r="A876" s="14"/>
      <c r="B876" s="15"/>
      <c r="C876" s="15"/>
      <c r="D876" s="15"/>
      <c r="E876" s="16" t="s">
        <v>18</v>
      </c>
      <c r="F876" s="16"/>
      <c r="G876" s="17"/>
      <c r="H876" s="17"/>
      <c r="I876" s="18">
        <v>3869.82</v>
      </c>
      <c r="J876" s="114"/>
      <c r="K876" s="138"/>
      <c r="L876" s="151"/>
      <c r="M876" s="19"/>
    </row>
    <row r="877" spans="1:13" s="2" customFormat="1" ht="22.5" x14ac:dyDescent="0.25">
      <c r="A877" s="20"/>
      <c r="B877" s="21" t="s">
        <v>41</v>
      </c>
      <c r="C877" s="183" t="s">
        <v>42</v>
      </c>
      <c r="D877" s="183"/>
      <c r="E877" s="183"/>
      <c r="F877" s="22" t="s">
        <v>21</v>
      </c>
      <c r="G877" s="17" t="s">
        <v>1718</v>
      </c>
      <c r="H877" s="17"/>
      <c r="I877" s="23">
        <v>23.03</v>
      </c>
      <c r="J877" s="109"/>
      <c r="K877" s="132"/>
      <c r="L877" s="147">
        <v>23.03</v>
      </c>
      <c r="M877" s="24"/>
    </row>
    <row r="878" spans="1:13" s="2" customFormat="1" ht="22.5" x14ac:dyDescent="0.25">
      <c r="A878" s="20"/>
      <c r="B878" s="21" t="s">
        <v>778</v>
      </c>
      <c r="C878" s="183" t="s">
        <v>24</v>
      </c>
      <c r="D878" s="183"/>
      <c r="E878" s="183"/>
      <c r="F878" s="22" t="s">
        <v>71</v>
      </c>
      <c r="G878" s="17" t="s">
        <v>950</v>
      </c>
      <c r="H878" s="17"/>
      <c r="I878" s="23">
        <v>6.25</v>
      </c>
      <c r="J878" s="109"/>
      <c r="K878" s="132"/>
      <c r="L878" s="147">
        <v>6.25</v>
      </c>
      <c r="M878" s="24"/>
    </row>
    <row r="879" spans="1:13" s="2" customFormat="1" ht="22.5" x14ac:dyDescent="0.25">
      <c r="A879" s="25" t="s">
        <v>76</v>
      </c>
      <c r="B879" s="26" t="s">
        <v>1719</v>
      </c>
      <c r="C879" s="186" t="s">
        <v>1720</v>
      </c>
      <c r="D879" s="186"/>
      <c r="E879" s="186"/>
      <c r="F879" s="27" t="s">
        <v>79</v>
      </c>
      <c r="G879" s="28" t="s">
        <v>91</v>
      </c>
      <c r="H879" s="28"/>
      <c r="I879" s="29">
        <v>0</v>
      </c>
      <c r="J879" s="110"/>
      <c r="K879" s="133"/>
      <c r="L879" s="148">
        <v>0</v>
      </c>
      <c r="M879" s="30"/>
    </row>
    <row r="880" spans="1:13" s="2" customFormat="1" ht="15" x14ac:dyDescent="0.25">
      <c r="A880" s="206" t="s">
        <v>1721</v>
      </c>
      <c r="B880" s="207"/>
      <c r="C880" s="207"/>
      <c r="D880" s="207"/>
      <c r="E880" s="207"/>
      <c r="F880" s="207"/>
      <c r="G880" s="207"/>
      <c r="H880" s="207"/>
      <c r="I880" s="207"/>
      <c r="J880" s="207"/>
      <c r="K880" s="207"/>
      <c r="L880" s="208"/>
      <c r="M880" s="123"/>
    </row>
    <row r="881" spans="1:13" s="2" customFormat="1" ht="15" x14ac:dyDescent="0.25">
      <c r="A881" s="10" t="s">
        <v>1722</v>
      </c>
      <c r="B881" s="11" t="s">
        <v>1581</v>
      </c>
      <c r="C881" s="182" t="s">
        <v>1582</v>
      </c>
      <c r="D881" s="182"/>
      <c r="E881" s="182"/>
      <c r="F881" s="10" t="s">
        <v>216</v>
      </c>
      <c r="G881" s="31">
        <v>0.02</v>
      </c>
      <c r="H881" s="31"/>
      <c r="I881" s="13">
        <f>I882</f>
        <v>1949.48</v>
      </c>
      <c r="J881" s="72"/>
      <c r="K881" s="131"/>
      <c r="L881" s="72">
        <v>39.9</v>
      </c>
      <c r="M881" s="13"/>
    </row>
    <row r="882" spans="1:13" s="2" customFormat="1" ht="15" x14ac:dyDescent="0.25">
      <c r="A882" s="14"/>
      <c r="B882" s="15"/>
      <c r="C882" s="15"/>
      <c r="D882" s="15"/>
      <c r="E882" s="16" t="s">
        <v>18</v>
      </c>
      <c r="F882" s="16"/>
      <c r="G882" s="17"/>
      <c r="H882" s="17"/>
      <c r="I882" s="18">
        <v>1949.48</v>
      </c>
      <c r="J882" s="114"/>
      <c r="K882" s="138"/>
      <c r="L882" s="151"/>
      <c r="M882" s="19"/>
    </row>
    <row r="883" spans="1:13" s="2" customFormat="1" ht="22.5" x14ac:dyDescent="0.25">
      <c r="A883" s="20"/>
      <c r="B883" s="21" t="s">
        <v>1583</v>
      </c>
      <c r="C883" s="183" t="s">
        <v>1584</v>
      </c>
      <c r="D883" s="183"/>
      <c r="E883" s="183"/>
      <c r="F883" s="22" t="s">
        <v>71</v>
      </c>
      <c r="G883" s="17" t="s">
        <v>1585</v>
      </c>
      <c r="H883" s="17"/>
      <c r="I883" s="23">
        <v>1.46</v>
      </c>
      <c r="J883" s="109"/>
      <c r="K883" s="132"/>
      <c r="L883" s="147">
        <v>1.46</v>
      </c>
      <c r="M883" s="24"/>
    </row>
    <row r="884" spans="1:13" s="2" customFormat="1" ht="22.5" x14ac:dyDescent="0.25">
      <c r="A884" s="20"/>
      <c r="B884" s="21" t="s">
        <v>19</v>
      </c>
      <c r="C884" s="183" t="s">
        <v>20</v>
      </c>
      <c r="D884" s="183"/>
      <c r="E884" s="183"/>
      <c r="F884" s="22" t="s">
        <v>21</v>
      </c>
      <c r="G884" s="17" t="s">
        <v>1586</v>
      </c>
      <c r="H884" s="17"/>
      <c r="I884" s="23">
        <v>0.01</v>
      </c>
      <c r="J884" s="109"/>
      <c r="K884" s="132"/>
      <c r="L884" s="147">
        <v>0.01</v>
      </c>
      <c r="M884" s="24"/>
    </row>
    <row r="885" spans="1:13" s="2" customFormat="1" ht="22.5" x14ac:dyDescent="0.25">
      <c r="A885" s="20"/>
      <c r="B885" s="21" t="s">
        <v>23</v>
      </c>
      <c r="C885" s="183" t="s">
        <v>24</v>
      </c>
      <c r="D885" s="183"/>
      <c r="E885" s="183"/>
      <c r="F885" s="22" t="s">
        <v>21</v>
      </c>
      <c r="G885" s="17" t="s">
        <v>1587</v>
      </c>
      <c r="H885" s="17"/>
      <c r="I885" s="23">
        <v>1.1100000000000001</v>
      </c>
      <c r="J885" s="109"/>
      <c r="K885" s="132"/>
      <c r="L885" s="147">
        <v>1.1100000000000001</v>
      </c>
      <c r="M885" s="24"/>
    </row>
    <row r="886" spans="1:13" s="2" customFormat="1" ht="22.5" x14ac:dyDescent="0.25">
      <c r="A886" s="20"/>
      <c r="B886" s="21" t="s">
        <v>1588</v>
      </c>
      <c r="C886" s="183" t="s">
        <v>1589</v>
      </c>
      <c r="D886" s="183"/>
      <c r="E886" s="183"/>
      <c r="F886" s="22" t="s">
        <v>71</v>
      </c>
      <c r="G886" s="17" t="s">
        <v>1590</v>
      </c>
      <c r="H886" s="17"/>
      <c r="I886" s="23">
        <v>1.58</v>
      </c>
      <c r="J886" s="109"/>
      <c r="K886" s="132"/>
      <c r="L886" s="147">
        <v>1.58</v>
      </c>
      <c r="M886" s="24"/>
    </row>
    <row r="887" spans="1:13" s="2" customFormat="1" ht="22.5" x14ac:dyDescent="0.25">
      <c r="A887" s="20"/>
      <c r="B887" s="21" t="s">
        <v>28</v>
      </c>
      <c r="C887" s="183" t="s">
        <v>29</v>
      </c>
      <c r="D887" s="183"/>
      <c r="E887" s="183"/>
      <c r="F887" s="22" t="s">
        <v>30</v>
      </c>
      <c r="G887" s="17" t="s">
        <v>1591</v>
      </c>
      <c r="H887" s="17"/>
      <c r="I887" s="23">
        <v>0.46</v>
      </c>
      <c r="J887" s="109"/>
      <c r="K887" s="132"/>
      <c r="L887" s="147">
        <v>0.46</v>
      </c>
      <c r="M887" s="24"/>
    </row>
    <row r="888" spans="1:13" s="2" customFormat="1" ht="15" x14ac:dyDescent="0.25">
      <c r="A888" s="10" t="s">
        <v>1723</v>
      </c>
      <c r="B888" s="11" t="s">
        <v>15</v>
      </c>
      <c r="C888" s="182" t="s">
        <v>1724</v>
      </c>
      <c r="D888" s="182"/>
      <c r="E888" s="182"/>
      <c r="F888" s="10" t="s">
        <v>17</v>
      </c>
      <c r="G888" s="12">
        <v>2</v>
      </c>
      <c r="H888" s="12"/>
      <c r="I888" s="13">
        <f>I889</f>
        <v>9293.43</v>
      </c>
      <c r="J888" s="72"/>
      <c r="K888" s="131"/>
      <c r="L888" s="72">
        <v>70.84</v>
      </c>
      <c r="M888" s="13"/>
    </row>
    <row r="889" spans="1:13" s="2" customFormat="1" ht="15" x14ac:dyDescent="0.25">
      <c r="A889" s="14"/>
      <c r="B889" s="15"/>
      <c r="C889" s="15"/>
      <c r="D889" s="15"/>
      <c r="E889" s="16" t="s">
        <v>18</v>
      </c>
      <c r="F889" s="16"/>
      <c r="G889" s="17"/>
      <c r="H889" s="17"/>
      <c r="I889" s="18">
        <v>9293.43</v>
      </c>
      <c r="J889" s="114"/>
      <c r="K889" s="138"/>
      <c r="L889" s="151"/>
      <c r="M889" s="19"/>
    </row>
    <row r="890" spans="1:13" s="2" customFormat="1" ht="22.5" x14ac:dyDescent="0.25">
      <c r="A890" s="20"/>
      <c r="B890" s="21" t="s">
        <v>19</v>
      </c>
      <c r="C890" s="183" t="s">
        <v>20</v>
      </c>
      <c r="D890" s="183"/>
      <c r="E890" s="183"/>
      <c r="F890" s="22" t="s">
        <v>21</v>
      </c>
      <c r="G890" s="17" t="s">
        <v>22</v>
      </c>
      <c r="H890" s="17"/>
      <c r="I890" s="23">
        <v>2.2599999999999998</v>
      </c>
      <c r="J890" s="109"/>
      <c r="K890" s="132"/>
      <c r="L890" s="147">
        <v>2.2599999999999998</v>
      </c>
      <c r="M890" s="24"/>
    </row>
    <row r="891" spans="1:13" s="2" customFormat="1" ht="22.5" x14ac:dyDescent="0.25">
      <c r="A891" s="20"/>
      <c r="B891" s="21" t="s">
        <v>23</v>
      </c>
      <c r="C891" s="183" t="s">
        <v>24</v>
      </c>
      <c r="D891" s="183"/>
      <c r="E891" s="183"/>
      <c r="F891" s="22" t="s">
        <v>21</v>
      </c>
      <c r="G891" s="17" t="s">
        <v>22</v>
      </c>
      <c r="H891" s="17"/>
      <c r="I891" s="23">
        <v>3.13</v>
      </c>
      <c r="J891" s="109"/>
      <c r="K891" s="132"/>
      <c r="L891" s="147">
        <v>3.13</v>
      </c>
      <c r="M891" s="24"/>
    </row>
    <row r="892" spans="1:13" s="2" customFormat="1" ht="22.5" x14ac:dyDescent="0.25">
      <c r="A892" s="20"/>
      <c r="B892" s="21" t="s">
        <v>25</v>
      </c>
      <c r="C892" s="183" t="s">
        <v>26</v>
      </c>
      <c r="D892" s="183"/>
      <c r="E892" s="183"/>
      <c r="F892" s="22" t="s">
        <v>21</v>
      </c>
      <c r="G892" s="17" t="s">
        <v>27</v>
      </c>
      <c r="H892" s="17"/>
      <c r="I892" s="23">
        <v>1.02</v>
      </c>
      <c r="J892" s="109"/>
      <c r="K892" s="132"/>
      <c r="L892" s="147">
        <v>1.02</v>
      </c>
      <c r="M892" s="24"/>
    </row>
    <row r="893" spans="1:13" s="2" customFormat="1" ht="22.5" x14ac:dyDescent="0.25">
      <c r="A893" s="20"/>
      <c r="B893" s="21" t="s">
        <v>28</v>
      </c>
      <c r="C893" s="183" t="s">
        <v>29</v>
      </c>
      <c r="D893" s="183"/>
      <c r="E893" s="183"/>
      <c r="F893" s="22" t="s">
        <v>30</v>
      </c>
      <c r="G893" s="17" t="s">
        <v>31</v>
      </c>
      <c r="H893" s="17"/>
      <c r="I893" s="23">
        <v>1.78</v>
      </c>
      <c r="J893" s="109"/>
      <c r="K893" s="132"/>
      <c r="L893" s="147">
        <v>1.78</v>
      </c>
      <c r="M893" s="24"/>
    </row>
    <row r="894" spans="1:13" s="2" customFormat="1" ht="15" x14ac:dyDescent="0.25">
      <c r="A894" s="206" t="s">
        <v>1725</v>
      </c>
      <c r="B894" s="207"/>
      <c r="C894" s="207"/>
      <c r="D894" s="207"/>
      <c r="E894" s="207"/>
      <c r="F894" s="207"/>
      <c r="G894" s="207"/>
      <c r="H894" s="207"/>
      <c r="I894" s="207"/>
      <c r="J894" s="207"/>
      <c r="K894" s="207"/>
      <c r="L894" s="208"/>
      <c r="M894" s="123"/>
    </row>
    <row r="895" spans="1:13" s="2" customFormat="1" ht="22.5" x14ac:dyDescent="0.25">
      <c r="A895" s="10" t="s">
        <v>1726</v>
      </c>
      <c r="B895" s="11" t="s">
        <v>1710</v>
      </c>
      <c r="C895" s="182" t="s">
        <v>1727</v>
      </c>
      <c r="D895" s="182"/>
      <c r="E895" s="182"/>
      <c r="F895" s="10" t="s">
        <v>880</v>
      </c>
      <c r="G895" s="12">
        <v>1</v>
      </c>
      <c r="H895" s="12"/>
      <c r="I895" s="13">
        <v>121136.01</v>
      </c>
      <c r="J895" s="72"/>
      <c r="K895" s="131"/>
      <c r="L895" s="72"/>
      <c r="M895" s="13"/>
    </row>
    <row r="896" spans="1:13" s="2" customFormat="1" ht="22.5" x14ac:dyDescent="0.25">
      <c r="A896" s="10" t="s">
        <v>1728</v>
      </c>
      <c r="B896" s="11" t="s">
        <v>881</v>
      </c>
      <c r="C896" s="182" t="s">
        <v>1729</v>
      </c>
      <c r="D896" s="182"/>
      <c r="E896" s="182"/>
      <c r="F896" s="10" t="s">
        <v>883</v>
      </c>
      <c r="G896" s="12">
        <v>1</v>
      </c>
      <c r="H896" s="12"/>
      <c r="I896" s="13">
        <f>I897</f>
        <v>11112</v>
      </c>
      <c r="J896" s="72"/>
      <c r="K896" s="131"/>
      <c r="L896" s="72">
        <v>108.77</v>
      </c>
      <c r="M896" s="13"/>
    </row>
    <row r="897" spans="1:13" s="2" customFormat="1" ht="15" x14ac:dyDescent="0.25">
      <c r="A897" s="14"/>
      <c r="B897" s="15"/>
      <c r="C897" s="15"/>
      <c r="D897" s="15"/>
      <c r="E897" s="16" t="s">
        <v>18</v>
      </c>
      <c r="F897" s="16"/>
      <c r="G897" s="17"/>
      <c r="H897" s="17"/>
      <c r="I897" s="18">
        <v>11112</v>
      </c>
      <c r="J897" s="114"/>
      <c r="K897" s="138"/>
      <c r="L897" s="151"/>
      <c r="M897" s="19"/>
    </row>
    <row r="898" spans="1:13" s="2" customFormat="1" ht="22.5" x14ac:dyDescent="0.25">
      <c r="A898" s="20"/>
      <c r="B898" s="21" t="s">
        <v>884</v>
      </c>
      <c r="C898" s="183" t="s">
        <v>885</v>
      </c>
      <c r="D898" s="183"/>
      <c r="E898" s="183"/>
      <c r="F898" s="22" t="s">
        <v>71</v>
      </c>
      <c r="G898" s="17" t="s">
        <v>943</v>
      </c>
      <c r="H898" s="17"/>
      <c r="I898" s="23">
        <v>12.56</v>
      </c>
      <c r="J898" s="109"/>
      <c r="K898" s="132"/>
      <c r="L898" s="147">
        <v>12.56</v>
      </c>
      <c r="M898" s="24"/>
    </row>
    <row r="899" spans="1:13" s="2" customFormat="1" ht="22.5" x14ac:dyDescent="0.25">
      <c r="A899" s="25" t="s">
        <v>76</v>
      </c>
      <c r="B899" s="26" t="s">
        <v>887</v>
      </c>
      <c r="C899" s="186" t="s">
        <v>888</v>
      </c>
      <c r="D899" s="186"/>
      <c r="E899" s="186"/>
      <c r="F899" s="27" t="s">
        <v>79</v>
      </c>
      <c r="G899" s="28" t="s">
        <v>944</v>
      </c>
      <c r="H899" s="28"/>
      <c r="I899" s="29">
        <v>0</v>
      </c>
      <c r="J899" s="110"/>
      <c r="K899" s="133"/>
      <c r="L899" s="148">
        <v>0</v>
      </c>
      <c r="M899" s="30"/>
    </row>
    <row r="900" spans="1:13" s="2" customFormat="1" ht="15" x14ac:dyDescent="0.25">
      <c r="A900" s="206" t="s">
        <v>1730</v>
      </c>
      <c r="B900" s="207"/>
      <c r="C900" s="207"/>
      <c r="D900" s="207"/>
      <c r="E900" s="207"/>
      <c r="F900" s="207"/>
      <c r="G900" s="207"/>
      <c r="H900" s="207"/>
      <c r="I900" s="207"/>
      <c r="J900" s="207"/>
      <c r="K900" s="207"/>
      <c r="L900" s="208"/>
      <c r="M900" s="123"/>
    </row>
    <row r="901" spans="1:13" s="2" customFormat="1" ht="15" x14ac:dyDescent="0.25">
      <c r="A901" s="10" t="s">
        <v>1731</v>
      </c>
      <c r="B901" s="11" t="s">
        <v>1581</v>
      </c>
      <c r="C901" s="182" t="s">
        <v>1582</v>
      </c>
      <c r="D901" s="182"/>
      <c r="E901" s="182"/>
      <c r="F901" s="10" t="s">
        <v>216</v>
      </c>
      <c r="G901" s="31">
        <v>0.01</v>
      </c>
      <c r="H901" s="31"/>
      <c r="I901" s="13">
        <f>I902</f>
        <v>974.75</v>
      </c>
      <c r="J901" s="72"/>
      <c r="K901" s="131"/>
      <c r="L901" s="72">
        <v>19.95</v>
      </c>
      <c r="M901" s="13"/>
    </row>
    <row r="902" spans="1:13" s="2" customFormat="1" ht="15" x14ac:dyDescent="0.25">
      <c r="A902" s="14"/>
      <c r="B902" s="15"/>
      <c r="C902" s="15"/>
      <c r="D902" s="15"/>
      <c r="E902" s="16" t="s">
        <v>18</v>
      </c>
      <c r="F902" s="16"/>
      <c r="G902" s="17"/>
      <c r="H902" s="17"/>
      <c r="I902" s="18">
        <v>974.75</v>
      </c>
      <c r="J902" s="114"/>
      <c r="K902" s="138"/>
      <c r="L902" s="151"/>
      <c r="M902" s="19"/>
    </row>
    <row r="903" spans="1:13" s="2" customFormat="1" ht="22.5" x14ac:dyDescent="0.25">
      <c r="A903" s="20"/>
      <c r="B903" s="21" t="s">
        <v>1583</v>
      </c>
      <c r="C903" s="183" t="s">
        <v>1584</v>
      </c>
      <c r="D903" s="183"/>
      <c r="E903" s="183"/>
      <c r="F903" s="22" t="s">
        <v>71</v>
      </c>
      <c r="G903" s="17" t="s">
        <v>1698</v>
      </c>
      <c r="H903" s="17"/>
      <c r="I903" s="23">
        <v>0.73</v>
      </c>
      <c r="J903" s="109"/>
      <c r="K903" s="132"/>
      <c r="L903" s="147">
        <v>0.73</v>
      </c>
      <c r="M903" s="24"/>
    </row>
    <row r="904" spans="1:13" s="2" customFormat="1" ht="22.5" x14ac:dyDescent="0.25">
      <c r="A904" s="20"/>
      <c r="B904" s="21" t="s">
        <v>19</v>
      </c>
      <c r="C904" s="183" t="s">
        <v>20</v>
      </c>
      <c r="D904" s="183"/>
      <c r="E904" s="183"/>
      <c r="F904" s="22" t="s">
        <v>21</v>
      </c>
      <c r="G904" s="17" t="s">
        <v>1699</v>
      </c>
      <c r="H904" s="17"/>
      <c r="I904" s="23">
        <v>0</v>
      </c>
      <c r="J904" s="109"/>
      <c r="K904" s="132"/>
      <c r="L904" s="147">
        <v>0</v>
      </c>
      <c r="M904" s="24"/>
    </row>
    <row r="905" spans="1:13" s="2" customFormat="1" ht="22.5" x14ac:dyDescent="0.25">
      <c r="A905" s="20"/>
      <c r="B905" s="21" t="s">
        <v>23</v>
      </c>
      <c r="C905" s="183" t="s">
        <v>24</v>
      </c>
      <c r="D905" s="183"/>
      <c r="E905" s="183"/>
      <c r="F905" s="22" t="s">
        <v>21</v>
      </c>
      <c r="G905" s="17" t="s">
        <v>1700</v>
      </c>
      <c r="H905" s="17"/>
      <c r="I905" s="23">
        <v>0.55000000000000004</v>
      </c>
      <c r="J905" s="109"/>
      <c r="K905" s="132"/>
      <c r="L905" s="147">
        <v>0.55000000000000004</v>
      </c>
      <c r="M905" s="24"/>
    </row>
    <row r="906" spans="1:13" s="2" customFormat="1" ht="22.5" x14ac:dyDescent="0.25">
      <c r="A906" s="20"/>
      <c r="B906" s="21" t="s">
        <v>1588</v>
      </c>
      <c r="C906" s="183" t="s">
        <v>1589</v>
      </c>
      <c r="D906" s="183"/>
      <c r="E906" s="183"/>
      <c r="F906" s="22" t="s">
        <v>71</v>
      </c>
      <c r="G906" s="17" t="s">
        <v>1701</v>
      </c>
      <c r="H906" s="17"/>
      <c r="I906" s="23">
        <v>0.79</v>
      </c>
      <c r="J906" s="109"/>
      <c r="K906" s="132"/>
      <c r="L906" s="147">
        <v>0.79</v>
      </c>
      <c r="M906" s="24"/>
    </row>
    <row r="907" spans="1:13" s="2" customFormat="1" ht="22.5" x14ac:dyDescent="0.25">
      <c r="A907" s="20"/>
      <c r="B907" s="21" t="s">
        <v>28</v>
      </c>
      <c r="C907" s="183" t="s">
        <v>29</v>
      </c>
      <c r="D907" s="183"/>
      <c r="E907" s="183"/>
      <c r="F907" s="22" t="s">
        <v>30</v>
      </c>
      <c r="G907" s="17" t="s">
        <v>1702</v>
      </c>
      <c r="H907" s="17"/>
      <c r="I907" s="23">
        <v>0.23</v>
      </c>
      <c r="J907" s="109"/>
      <c r="K907" s="132"/>
      <c r="L907" s="147">
        <v>0.23</v>
      </c>
      <c r="M907" s="24"/>
    </row>
    <row r="908" spans="1:13" s="2" customFormat="1" ht="15" x14ac:dyDescent="0.25">
      <c r="A908" s="10" t="s">
        <v>1732</v>
      </c>
      <c r="B908" s="11" t="s">
        <v>15</v>
      </c>
      <c r="C908" s="182" t="s">
        <v>1724</v>
      </c>
      <c r="D908" s="182"/>
      <c r="E908" s="182"/>
      <c r="F908" s="10" t="s">
        <v>17</v>
      </c>
      <c r="G908" s="12">
        <v>1</v>
      </c>
      <c r="H908" s="12"/>
      <c r="I908" s="13">
        <f>I909</f>
        <v>4646.7</v>
      </c>
      <c r="J908" s="72"/>
      <c r="K908" s="131"/>
      <c r="L908" s="72">
        <v>35.42</v>
      </c>
      <c r="M908" s="13"/>
    </row>
    <row r="909" spans="1:13" s="2" customFormat="1" ht="15" x14ac:dyDescent="0.25">
      <c r="A909" s="14"/>
      <c r="B909" s="15"/>
      <c r="C909" s="15"/>
      <c r="D909" s="15"/>
      <c r="E909" s="16" t="s">
        <v>18</v>
      </c>
      <c r="F909" s="16"/>
      <c r="G909" s="17"/>
      <c r="H909" s="17"/>
      <c r="I909" s="18">
        <v>4646.7</v>
      </c>
      <c r="J909" s="114"/>
      <c r="K909" s="138"/>
      <c r="L909" s="151"/>
      <c r="M909" s="19"/>
    </row>
    <row r="910" spans="1:13" s="2" customFormat="1" ht="22.5" x14ac:dyDescent="0.25">
      <c r="A910" s="20"/>
      <c r="B910" s="21" t="s">
        <v>19</v>
      </c>
      <c r="C910" s="183" t="s">
        <v>20</v>
      </c>
      <c r="D910" s="183"/>
      <c r="E910" s="183"/>
      <c r="F910" s="22" t="s">
        <v>21</v>
      </c>
      <c r="G910" s="17" t="s">
        <v>1534</v>
      </c>
      <c r="H910" s="17"/>
      <c r="I910" s="23">
        <v>1.1299999999999999</v>
      </c>
      <c r="J910" s="109"/>
      <c r="K910" s="132"/>
      <c r="L910" s="147">
        <v>1.1299999999999999</v>
      </c>
      <c r="M910" s="24"/>
    </row>
    <row r="911" spans="1:13" s="2" customFormat="1" ht="22.5" x14ac:dyDescent="0.25">
      <c r="A911" s="20"/>
      <c r="B911" s="21" t="s">
        <v>23</v>
      </c>
      <c r="C911" s="183" t="s">
        <v>24</v>
      </c>
      <c r="D911" s="183"/>
      <c r="E911" s="183"/>
      <c r="F911" s="22" t="s">
        <v>21</v>
      </c>
      <c r="G911" s="17" t="s">
        <v>1534</v>
      </c>
      <c r="H911" s="17"/>
      <c r="I911" s="23">
        <v>1.56</v>
      </c>
      <c r="J911" s="109"/>
      <c r="K911" s="132"/>
      <c r="L911" s="147">
        <v>1.56</v>
      </c>
      <c r="M911" s="24"/>
    </row>
    <row r="912" spans="1:13" s="2" customFormat="1" ht="22.5" x14ac:dyDescent="0.25">
      <c r="A912" s="20"/>
      <c r="B912" s="21" t="s">
        <v>25</v>
      </c>
      <c r="C912" s="183" t="s">
        <v>26</v>
      </c>
      <c r="D912" s="183"/>
      <c r="E912" s="183"/>
      <c r="F912" s="22" t="s">
        <v>21</v>
      </c>
      <c r="G912" s="17" t="s">
        <v>1535</v>
      </c>
      <c r="H912" s="17"/>
      <c r="I912" s="23">
        <v>0.51</v>
      </c>
      <c r="J912" s="109"/>
      <c r="K912" s="132"/>
      <c r="L912" s="147">
        <v>0.51</v>
      </c>
      <c r="M912" s="24"/>
    </row>
    <row r="913" spans="1:13" s="2" customFormat="1" ht="22.5" x14ac:dyDescent="0.25">
      <c r="A913" s="20"/>
      <c r="B913" s="21" t="s">
        <v>28</v>
      </c>
      <c r="C913" s="183" t="s">
        <v>29</v>
      </c>
      <c r="D913" s="183"/>
      <c r="E913" s="183"/>
      <c r="F913" s="22" t="s">
        <v>30</v>
      </c>
      <c r="G913" s="17" t="s">
        <v>1536</v>
      </c>
      <c r="H913" s="17"/>
      <c r="I913" s="23">
        <v>0.89</v>
      </c>
      <c r="J913" s="109"/>
      <c r="K913" s="132"/>
      <c r="L913" s="147">
        <v>0.89</v>
      </c>
      <c r="M913" s="24"/>
    </row>
    <row r="914" spans="1:13" s="2" customFormat="1" ht="15" x14ac:dyDescent="0.25">
      <c r="A914" s="206" t="s">
        <v>1733</v>
      </c>
      <c r="B914" s="207"/>
      <c r="C914" s="207"/>
      <c r="D914" s="207"/>
      <c r="E914" s="207"/>
      <c r="F914" s="207"/>
      <c r="G914" s="207"/>
      <c r="H914" s="207"/>
      <c r="I914" s="207"/>
      <c r="J914" s="207"/>
      <c r="K914" s="207"/>
      <c r="L914" s="208"/>
      <c r="M914" s="123"/>
    </row>
    <row r="915" spans="1:13" s="2" customFormat="1" ht="22.5" x14ac:dyDescent="0.25">
      <c r="A915" s="10" t="s">
        <v>1734</v>
      </c>
      <c r="B915" s="11" t="s">
        <v>1710</v>
      </c>
      <c r="C915" s="182" t="s">
        <v>1735</v>
      </c>
      <c r="D915" s="182"/>
      <c r="E915" s="182"/>
      <c r="F915" s="10" t="s">
        <v>880</v>
      </c>
      <c r="G915" s="12">
        <v>2</v>
      </c>
      <c r="H915" s="12"/>
      <c r="I915" s="13">
        <v>1055741.52</v>
      </c>
      <c r="J915" s="72"/>
      <c r="K915" s="131"/>
      <c r="L915" s="72"/>
      <c r="M915" s="13"/>
    </row>
    <row r="916" spans="1:13" s="2" customFormat="1" ht="15" x14ac:dyDescent="0.25">
      <c r="A916" s="10" t="s">
        <v>1736</v>
      </c>
      <c r="B916" s="11" t="s">
        <v>1737</v>
      </c>
      <c r="C916" s="182" t="s">
        <v>1738</v>
      </c>
      <c r="D916" s="182"/>
      <c r="E916" s="182"/>
      <c r="F916" s="10" t="s">
        <v>1484</v>
      </c>
      <c r="G916" s="12">
        <v>2</v>
      </c>
      <c r="H916" s="12"/>
      <c r="I916" s="13">
        <f>I917</f>
        <v>24328.81</v>
      </c>
      <c r="J916" s="72"/>
      <c r="K916" s="131"/>
      <c r="L916" s="72">
        <v>516.83000000000004</v>
      </c>
      <c r="M916" s="13"/>
    </row>
    <row r="917" spans="1:13" s="2" customFormat="1" ht="15" x14ac:dyDescent="0.25">
      <c r="A917" s="14"/>
      <c r="B917" s="15"/>
      <c r="C917" s="15"/>
      <c r="D917" s="15"/>
      <c r="E917" s="16" t="s">
        <v>18</v>
      </c>
      <c r="F917" s="16"/>
      <c r="G917" s="17"/>
      <c r="H917" s="17"/>
      <c r="I917" s="18">
        <v>24328.81</v>
      </c>
      <c r="J917" s="114"/>
      <c r="K917" s="138"/>
      <c r="L917" s="151"/>
      <c r="M917" s="19"/>
    </row>
    <row r="918" spans="1:13" s="2" customFormat="1" ht="22.5" x14ac:dyDescent="0.25">
      <c r="A918" s="20"/>
      <c r="B918" s="21" t="s">
        <v>41</v>
      </c>
      <c r="C918" s="183" t="s">
        <v>42</v>
      </c>
      <c r="D918" s="183"/>
      <c r="E918" s="183"/>
      <c r="F918" s="22" t="s">
        <v>21</v>
      </c>
      <c r="G918" s="17" t="s">
        <v>1739</v>
      </c>
      <c r="H918" s="17"/>
      <c r="I918" s="23">
        <v>16.850000000000001</v>
      </c>
      <c r="J918" s="109"/>
      <c r="K918" s="132"/>
      <c r="L918" s="147">
        <v>16.850000000000001</v>
      </c>
      <c r="M918" s="24"/>
    </row>
    <row r="919" spans="1:13" s="2" customFormat="1" ht="22.5" x14ac:dyDescent="0.25">
      <c r="A919" s="20"/>
      <c r="B919" s="21" t="s">
        <v>778</v>
      </c>
      <c r="C919" s="183" t="s">
        <v>24</v>
      </c>
      <c r="D919" s="183"/>
      <c r="E919" s="183"/>
      <c r="F919" s="22" t="s">
        <v>71</v>
      </c>
      <c r="G919" s="17" t="s">
        <v>1740</v>
      </c>
      <c r="H919" s="17"/>
      <c r="I919" s="23">
        <v>7.5</v>
      </c>
      <c r="J919" s="109"/>
      <c r="K919" s="132"/>
      <c r="L919" s="147">
        <v>7.5</v>
      </c>
      <c r="M919" s="24"/>
    </row>
    <row r="920" spans="1:13" s="2" customFormat="1" ht="22.5" x14ac:dyDescent="0.25">
      <c r="A920" s="20"/>
      <c r="B920" s="21" t="s">
        <v>884</v>
      </c>
      <c r="C920" s="183" t="s">
        <v>885</v>
      </c>
      <c r="D920" s="183"/>
      <c r="E920" s="183"/>
      <c r="F920" s="22" t="s">
        <v>71</v>
      </c>
      <c r="G920" s="17" t="s">
        <v>1741</v>
      </c>
      <c r="H920" s="17"/>
      <c r="I920" s="23">
        <v>27.63</v>
      </c>
      <c r="J920" s="109"/>
      <c r="K920" s="132"/>
      <c r="L920" s="147">
        <v>27.63</v>
      </c>
      <c r="M920" s="24"/>
    </row>
    <row r="921" spans="1:13" s="2" customFormat="1" ht="22.5" x14ac:dyDescent="0.25">
      <c r="A921" s="25" t="s">
        <v>76</v>
      </c>
      <c r="B921" s="26" t="s">
        <v>1742</v>
      </c>
      <c r="C921" s="186" t="s">
        <v>1743</v>
      </c>
      <c r="D921" s="186"/>
      <c r="E921" s="186"/>
      <c r="F921" s="27" t="s">
        <v>79</v>
      </c>
      <c r="G921" s="28" t="s">
        <v>91</v>
      </c>
      <c r="H921" s="28"/>
      <c r="I921" s="29">
        <v>0</v>
      </c>
      <c r="J921" s="110"/>
      <c r="K921" s="133"/>
      <c r="L921" s="148">
        <v>0</v>
      </c>
      <c r="M921" s="30"/>
    </row>
    <row r="922" spans="1:13" s="2" customFormat="1" ht="22.5" x14ac:dyDescent="0.25">
      <c r="A922" s="25" t="s">
        <v>344</v>
      </c>
      <c r="B922" s="26" t="s">
        <v>366</v>
      </c>
      <c r="C922" s="186" t="s">
        <v>367</v>
      </c>
      <c r="D922" s="186"/>
      <c r="E922" s="186"/>
      <c r="F922" s="27" t="s">
        <v>21</v>
      </c>
      <c r="G922" s="28" t="s">
        <v>347</v>
      </c>
      <c r="H922" s="28"/>
      <c r="I922" s="29">
        <v>0</v>
      </c>
      <c r="J922" s="110"/>
      <c r="K922" s="133"/>
      <c r="L922" s="148">
        <v>0</v>
      </c>
      <c r="M922" s="30"/>
    </row>
    <row r="923" spans="1:13" s="2" customFormat="1" ht="22.5" x14ac:dyDescent="0.25">
      <c r="A923" s="20"/>
      <c r="B923" s="21" t="s">
        <v>800</v>
      </c>
      <c r="C923" s="183" t="s">
        <v>801</v>
      </c>
      <c r="D923" s="183"/>
      <c r="E923" s="183"/>
      <c r="F923" s="22" t="s">
        <v>282</v>
      </c>
      <c r="G923" s="17" t="s">
        <v>1744</v>
      </c>
      <c r="H923" s="17"/>
      <c r="I923" s="23">
        <v>7.71</v>
      </c>
      <c r="J923" s="109"/>
      <c r="K923" s="132"/>
      <c r="L923" s="147">
        <v>7.71</v>
      </c>
      <c r="M923" s="24"/>
    </row>
    <row r="924" spans="1:13" s="2" customFormat="1" ht="15" x14ac:dyDescent="0.25">
      <c r="A924" s="206" t="s">
        <v>1745</v>
      </c>
      <c r="B924" s="207"/>
      <c r="C924" s="207"/>
      <c r="D924" s="207"/>
      <c r="E924" s="207"/>
      <c r="F924" s="207"/>
      <c r="G924" s="207"/>
      <c r="H924" s="207"/>
      <c r="I924" s="207"/>
      <c r="J924" s="207"/>
      <c r="K924" s="207"/>
      <c r="L924" s="208"/>
      <c r="M924" s="123"/>
    </row>
    <row r="925" spans="1:13" s="2" customFormat="1" ht="15" x14ac:dyDescent="0.25">
      <c r="A925" s="10" t="s">
        <v>1746</v>
      </c>
      <c r="B925" s="11" t="s">
        <v>15</v>
      </c>
      <c r="C925" s="182" t="s">
        <v>1747</v>
      </c>
      <c r="D925" s="182"/>
      <c r="E925" s="182"/>
      <c r="F925" s="10" t="s">
        <v>17</v>
      </c>
      <c r="G925" s="12">
        <v>2</v>
      </c>
      <c r="H925" s="12"/>
      <c r="I925" s="13">
        <f>I926</f>
        <v>9293.43</v>
      </c>
      <c r="J925" s="72"/>
      <c r="K925" s="131"/>
      <c r="L925" s="72">
        <v>70.84</v>
      </c>
      <c r="M925" s="13"/>
    </row>
    <row r="926" spans="1:13" s="2" customFormat="1" ht="15" x14ac:dyDescent="0.25">
      <c r="A926" s="14"/>
      <c r="B926" s="15"/>
      <c r="C926" s="15"/>
      <c r="D926" s="15"/>
      <c r="E926" s="16" t="s">
        <v>18</v>
      </c>
      <c r="F926" s="16"/>
      <c r="G926" s="17"/>
      <c r="H926" s="17"/>
      <c r="I926" s="18">
        <v>9293.43</v>
      </c>
      <c r="J926" s="114"/>
      <c r="K926" s="138"/>
      <c r="L926" s="151"/>
      <c r="M926" s="19"/>
    </row>
    <row r="927" spans="1:13" s="2" customFormat="1" ht="22.5" x14ac:dyDescent="0.25">
      <c r="A927" s="20"/>
      <c r="B927" s="21" t="s">
        <v>19</v>
      </c>
      <c r="C927" s="183" t="s">
        <v>20</v>
      </c>
      <c r="D927" s="183"/>
      <c r="E927" s="183"/>
      <c r="F927" s="22" t="s">
        <v>21</v>
      </c>
      <c r="G927" s="17" t="s">
        <v>22</v>
      </c>
      <c r="H927" s="17"/>
      <c r="I927" s="23">
        <v>2.2599999999999998</v>
      </c>
      <c r="J927" s="109"/>
      <c r="K927" s="132"/>
      <c r="L927" s="147">
        <v>2.2599999999999998</v>
      </c>
      <c r="M927" s="24"/>
    </row>
    <row r="928" spans="1:13" s="2" customFormat="1" ht="22.5" x14ac:dyDescent="0.25">
      <c r="A928" s="20"/>
      <c r="B928" s="21" t="s">
        <v>23</v>
      </c>
      <c r="C928" s="183" t="s">
        <v>24</v>
      </c>
      <c r="D928" s="183"/>
      <c r="E928" s="183"/>
      <c r="F928" s="22" t="s">
        <v>21</v>
      </c>
      <c r="G928" s="17" t="s">
        <v>22</v>
      </c>
      <c r="H928" s="17"/>
      <c r="I928" s="23">
        <v>3.13</v>
      </c>
      <c r="J928" s="109"/>
      <c r="K928" s="132"/>
      <c r="L928" s="147">
        <v>3.13</v>
      </c>
      <c r="M928" s="24"/>
    </row>
    <row r="929" spans="1:13" s="2" customFormat="1" ht="22.5" x14ac:dyDescent="0.25">
      <c r="A929" s="20"/>
      <c r="B929" s="21" t="s">
        <v>25</v>
      </c>
      <c r="C929" s="183" t="s">
        <v>26</v>
      </c>
      <c r="D929" s="183"/>
      <c r="E929" s="183"/>
      <c r="F929" s="22" t="s">
        <v>21</v>
      </c>
      <c r="G929" s="17" t="s">
        <v>27</v>
      </c>
      <c r="H929" s="17"/>
      <c r="I929" s="23">
        <v>1.02</v>
      </c>
      <c r="J929" s="109"/>
      <c r="K929" s="132"/>
      <c r="L929" s="147">
        <v>1.02</v>
      </c>
      <c r="M929" s="24"/>
    </row>
    <row r="930" spans="1:13" s="2" customFormat="1" ht="22.5" x14ac:dyDescent="0.25">
      <c r="A930" s="20"/>
      <c r="B930" s="21" t="s">
        <v>28</v>
      </c>
      <c r="C930" s="183" t="s">
        <v>29</v>
      </c>
      <c r="D930" s="183"/>
      <c r="E930" s="183"/>
      <c r="F930" s="22" t="s">
        <v>30</v>
      </c>
      <c r="G930" s="17" t="s">
        <v>31</v>
      </c>
      <c r="H930" s="17"/>
      <c r="I930" s="23">
        <v>1.78</v>
      </c>
      <c r="J930" s="109"/>
      <c r="K930" s="132"/>
      <c r="L930" s="147">
        <v>1.78</v>
      </c>
      <c r="M930" s="24"/>
    </row>
    <row r="931" spans="1:13" s="2" customFormat="1" ht="15" x14ac:dyDescent="0.25">
      <c r="A931" s="10" t="s">
        <v>1748</v>
      </c>
      <c r="B931" s="11" t="s">
        <v>1537</v>
      </c>
      <c r="C931" s="182" t="s">
        <v>1663</v>
      </c>
      <c r="D931" s="182"/>
      <c r="E931" s="182"/>
      <c r="F931" s="10" t="s">
        <v>17</v>
      </c>
      <c r="G931" s="12">
        <v>2</v>
      </c>
      <c r="H931" s="12"/>
      <c r="I931" s="13">
        <f>I932</f>
        <v>1568.02</v>
      </c>
      <c r="J931" s="72"/>
      <c r="K931" s="131"/>
      <c r="L931" s="72">
        <v>23.21</v>
      </c>
      <c r="M931" s="13"/>
    </row>
    <row r="932" spans="1:13" s="2" customFormat="1" ht="15" x14ac:dyDescent="0.25">
      <c r="A932" s="14"/>
      <c r="B932" s="15"/>
      <c r="C932" s="15"/>
      <c r="D932" s="15"/>
      <c r="E932" s="16" t="s">
        <v>18</v>
      </c>
      <c r="F932" s="16"/>
      <c r="G932" s="17"/>
      <c r="H932" s="17"/>
      <c r="I932" s="18">
        <v>1568.02</v>
      </c>
      <c r="J932" s="114"/>
      <c r="K932" s="138"/>
      <c r="L932" s="151"/>
      <c r="M932" s="19"/>
    </row>
    <row r="933" spans="1:13" s="2" customFormat="1" ht="22.5" x14ac:dyDescent="0.25">
      <c r="A933" s="20"/>
      <c r="B933" s="21" t="s">
        <v>1539</v>
      </c>
      <c r="C933" s="183" t="s">
        <v>1540</v>
      </c>
      <c r="D933" s="183"/>
      <c r="E933" s="183"/>
      <c r="F933" s="22" t="s">
        <v>21</v>
      </c>
      <c r="G933" s="17" t="s">
        <v>1615</v>
      </c>
      <c r="H933" s="17"/>
      <c r="I933" s="23">
        <v>2.29</v>
      </c>
      <c r="J933" s="109"/>
      <c r="K933" s="132"/>
      <c r="L933" s="147">
        <v>2.29</v>
      </c>
      <c r="M933" s="24"/>
    </row>
    <row r="934" spans="1:13" s="2" customFormat="1" ht="22.5" x14ac:dyDescent="0.25">
      <c r="A934" s="20"/>
      <c r="B934" s="21" t="s">
        <v>28</v>
      </c>
      <c r="C934" s="183" t="s">
        <v>29</v>
      </c>
      <c r="D934" s="183"/>
      <c r="E934" s="183"/>
      <c r="F934" s="22" t="s">
        <v>30</v>
      </c>
      <c r="G934" s="17" t="s">
        <v>1616</v>
      </c>
      <c r="H934" s="17"/>
      <c r="I934" s="23">
        <v>0.4</v>
      </c>
      <c r="J934" s="109"/>
      <c r="K934" s="132"/>
      <c r="L934" s="147">
        <v>0.4</v>
      </c>
      <c r="M934" s="24"/>
    </row>
    <row r="935" spans="1:13" s="2" customFormat="1" ht="15" x14ac:dyDescent="0.25">
      <c r="A935" s="206" t="s">
        <v>1749</v>
      </c>
      <c r="B935" s="207"/>
      <c r="C935" s="207"/>
      <c r="D935" s="207"/>
      <c r="E935" s="207"/>
      <c r="F935" s="207"/>
      <c r="G935" s="207"/>
      <c r="H935" s="207"/>
      <c r="I935" s="207"/>
      <c r="J935" s="207"/>
      <c r="K935" s="207"/>
      <c r="L935" s="208"/>
      <c r="M935" s="123"/>
    </row>
    <row r="936" spans="1:13" s="2" customFormat="1" ht="22.5" x14ac:dyDescent="0.25">
      <c r="A936" s="10" t="s">
        <v>1750</v>
      </c>
      <c r="B936" s="11" t="s">
        <v>1710</v>
      </c>
      <c r="C936" s="182" t="s">
        <v>1751</v>
      </c>
      <c r="D936" s="182"/>
      <c r="E936" s="182"/>
      <c r="F936" s="10" t="s">
        <v>880</v>
      </c>
      <c r="G936" s="12">
        <v>2</v>
      </c>
      <c r="H936" s="12"/>
      <c r="I936" s="13">
        <v>1908159.98</v>
      </c>
      <c r="J936" s="72"/>
      <c r="K936" s="131"/>
      <c r="L936" s="72"/>
      <c r="M936" s="13"/>
    </row>
    <row r="937" spans="1:13" s="2" customFormat="1" ht="22.5" x14ac:dyDescent="0.25">
      <c r="A937" s="10" t="s">
        <v>1752</v>
      </c>
      <c r="B937" s="11" t="s">
        <v>1753</v>
      </c>
      <c r="C937" s="182" t="s">
        <v>1754</v>
      </c>
      <c r="D937" s="182"/>
      <c r="E937" s="182"/>
      <c r="F937" s="10" t="s">
        <v>883</v>
      </c>
      <c r="G937" s="12">
        <v>2</v>
      </c>
      <c r="H937" s="12"/>
      <c r="I937" s="13">
        <f>I938</f>
        <v>24737.26</v>
      </c>
      <c r="J937" s="72"/>
      <c r="K937" s="131"/>
      <c r="L937" s="72">
        <v>852.84</v>
      </c>
      <c r="M937" s="13"/>
    </row>
    <row r="938" spans="1:13" s="2" customFormat="1" ht="15" x14ac:dyDescent="0.25">
      <c r="A938" s="14"/>
      <c r="B938" s="15"/>
      <c r="C938" s="15"/>
      <c r="D938" s="15"/>
      <c r="E938" s="16" t="s">
        <v>18</v>
      </c>
      <c r="F938" s="16"/>
      <c r="G938" s="17"/>
      <c r="H938" s="17"/>
      <c r="I938" s="18">
        <v>24737.26</v>
      </c>
      <c r="J938" s="114"/>
      <c r="K938" s="138"/>
      <c r="L938" s="151"/>
      <c r="M938" s="19"/>
    </row>
    <row r="939" spans="1:13" s="2" customFormat="1" ht="22.5" x14ac:dyDescent="0.25">
      <c r="A939" s="20"/>
      <c r="B939" s="21" t="s">
        <v>41</v>
      </c>
      <c r="C939" s="183" t="s">
        <v>42</v>
      </c>
      <c r="D939" s="183"/>
      <c r="E939" s="183"/>
      <c r="F939" s="22" t="s">
        <v>21</v>
      </c>
      <c r="G939" s="17" t="s">
        <v>1755</v>
      </c>
      <c r="H939" s="17"/>
      <c r="I939" s="23">
        <v>46.05</v>
      </c>
      <c r="J939" s="109"/>
      <c r="K939" s="132"/>
      <c r="L939" s="147">
        <v>46.05</v>
      </c>
      <c r="M939" s="24"/>
    </row>
    <row r="940" spans="1:13" s="2" customFormat="1" ht="22.5" x14ac:dyDescent="0.25">
      <c r="A940" s="20"/>
      <c r="B940" s="21" t="s">
        <v>778</v>
      </c>
      <c r="C940" s="183" t="s">
        <v>24</v>
      </c>
      <c r="D940" s="183"/>
      <c r="E940" s="183"/>
      <c r="F940" s="22" t="s">
        <v>71</v>
      </c>
      <c r="G940" s="17" t="s">
        <v>1756</v>
      </c>
      <c r="H940" s="17"/>
      <c r="I940" s="23">
        <v>2.19</v>
      </c>
      <c r="J940" s="109"/>
      <c r="K940" s="132"/>
      <c r="L940" s="147">
        <v>2.19</v>
      </c>
      <c r="M940" s="24"/>
    </row>
    <row r="941" spans="1:13" s="2" customFormat="1" ht="22.5" x14ac:dyDescent="0.25">
      <c r="A941" s="20"/>
      <c r="B941" s="21" t="s">
        <v>884</v>
      </c>
      <c r="C941" s="183" t="s">
        <v>885</v>
      </c>
      <c r="D941" s="183"/>
      <c r="E941" s="183"/>
      <c r="F941" s="22" t="s">
        <v>71</v>
      </c>
      <c r="G941" s="17" t="s">
        <v>1757</v>
      </c>
      <c r="H941" s="17"/>
      <c r="I941" s="23">
        <v>50.24</v>
      </c>
      <c r="J941" s="109"/>
      <c r="K941" s="132"/>
      <c r="L941" s="147">
        <v>50.24</v>
      </c>
      <c r="M941" s="24"/>
    </row>
    <row r="942" spans="1:13" s="2" customFormat="1" ht="22.5" x14ac:dyDescent="0.25">
      <c r="A942" s="25" t="s">
        <v>76</v>
      </c>
      <c r="B942" s="26" t="s">
        <v>1758</v>
      </c>
      <c r="C942" s="186" t="s">
        <v>1759</v>
      </c>
      <c r="D942" s="186"/>
      <c r="E942" s="186"/>
      <c r="F942" s="27" t="s">
        <v>880</v>
      </c>
      <c r="G942" s="28" t="s">
        <v>91</v>
      </c>
      <c r="H942" s="28"/>
      <c r="I942" s="29">
        <v>0</v>
      </c>
      <c r="J942" s="110"/>
      <c r="K942" s="133"/>
      <c r="L942" s="148">
        <v>0</v>
      </c>
      <c r="M942" s="30"/>
    </row>
    <row r="943" spans="1:13" s="2" customFormat="1" ht="33.75" x14ac:dyDescent="0.25">
      <c r="A943" s="10" t="s">
        <v>1760</v>
      </c>
      <c r="B943" s="11" t="s">
        <v>1761</v>
      </c>
      <c r="C943" s="182" t="s">
        <v>1762</v>
      </c>
      <c r="D943" s="182"/>
      <c r="E943" s="182"/>
      <c r="F943" s="10" t="s">
        <v>1763</v>
      </c>
      <c r="G943" s="36">
        <v>0.14399999999999999</v>
      </c>
      <c r="H943" s="36"/>
      <c r="I943" s="13">
        <f>I944</f>
        <v>23539.4</v>
      </c>
      <c r="J943" s="72"/>
      <c r="K943" s="131"/>
      <c r="L943" s="72">
        <v>859.53</v>
      </c>
      <c r="M943" s="13"/>
    </row>
    <row r="944" spans="1:13" s="2" customFormat="1" ht="15" x14ac:dyDescent="0.25">
      <c r="A944" s="14"/>
      <c r="B944" s="15"/>
      <c r="C944" s="15"/>
      <c r="D944" s="15"/>
      <c r="E944" s="16" t="s">
        <v>18</v>
      </c>
      <c r="F944" s="16"/>
      <c r="G944" s="17"/>
      <c r="H944" s="17"/>
      <c r="I944" s="18">
        <v>23539.4</v>
      </c>
      <c r="J944" s="114"/>
      <c r="K944" s="138"/>
      <c r="L944" s="151"/>
      <c r="M944" s="19"/>
    </row>
    <row r="945" spans="1:13" s="2" customFormat="1" ht="22.5" x14ac:dyDescent="0.25">
      <c r="A945" s="20"/>
      <c r="B945" s="21" t="s">
        <v>1021</v>
      </c>
      <c r="C945" s="183" t="s">
        <v>1022</v>
      </c>
      <c r="D945" s="183"/>
      <c r="E945" s="183"/>
      <c r="F945" s="22" t="s">
        <v>71</v>
      </c>
      <c r="G945" s="17" t="s">
        <v>1764</v>
      </c>
      <c r="H945" s="17"/>
      <c r="I945" s="23">
        <v>4.8</v>
      </c>
      <c r="J945" s="109"/>
      <c r="K945" s="132"/>
      <c r="L945" s="147">
        <v>4.8</v>
      </c>
      <c r="M945" s="24"/>
    </row>
    <row r="946" spans="1:13" s="2" customFormat="1" ht="22.5" x14ac:dyDescent="0.25">
      <c r="A946" s="20"/>
      <c r="B946" s="21" t="s">
        <v>335</v>
      </c>
      <c r="C946" s="183" t="s">
        <v>336</v>
      </c>
      <c r="D946" s="183"/>
      <c r="E946" s="183"/>
      <c r="F946" s="22" t="s">
        <v>282</v>
      </c>
      <c r="G946" s="17" t="s">
        <v>1765</v>
      </c>
      <c r="H946" s="17"/>
      <c r="I946" s="23">
        <v>0.43</v>
      </c>
      <c r="J946" s="109"/>
      <c r="K946" s="132"/>
      <c r="L946" s="147">
        <v>0.43</v>
      </c>
      <c r="M946" s="24"/>
    </row>
    <row r="947" spans="1:13" s="2" customFormat="1" ht="22.5" x14ac:dyDescent="0.25">
      <c r="A947" s="20"/>
      <c r="B947" s="21" t="s">
        <v>1024</v>
      </c>
      <c r="C947" s="183" t="s">
        <v>1025</v>
      </c>
      <c r="D947" s="183"/>
      <c r="E947" s="183"/>
      <c r="F947" s="22" t="s">
        <v>71</v>
      </c>
      <c r="G947" s="17" t="s">
        <v>1766</v>
      </c>
      <c r="H947" s="17"/>
      <c r="I947" s="23">
        <v>0.13</v>
      </c>
      <c r="J947" s="109"/>
      <c r="K947" s="132"/>
      <c r="L947" s="147">
        <v>0.13</v>
      </c>
      <c r="M947" s="24"/>
    </row>
    <row r="948" spans="1:13" s="2" customFormat="1" ht="22.5" x14ac:dyDescent="0.25">
      <c r="A948" s="20"/>
      <c r="B948" s="21" t="s">
        <v>1027</v>
      </c>
      <c r="C948" s="183" t="s">
        <v>1028</v>
      </c>
      <c r="D948" s="183"/>
      <c r="E948" s="183"/>
      <c r="F948" s="22" t="s">
        <v>71</v>
      </c>
      <c r="G948" s="17" t="s">
        <v>1767</v>
      </c>
      <c r="H948" s="17"/>
      <c r="I948" s="23">
        <v>13.66</v>
      </c>
      <c r="J948" s="109"/>
      <c r="K948" s="132"/>
      <c r="L948" s="147">
        <v>13.66</v>
      </c>
      <c r="M948" s="24"/>
    </row>
    <row r="949" spans="1:13" s="2" customFormat="1" ht="22.5" x14ac:dyDescent="0.25">
      <c r="A949" s="20"/>
      <c r="B949" s="21" t="s">
        <v>1768</v>
      </c>
      <c r="C949" s="183" t="s">
        <v>1769</v>
      </c>
      <c r="D949" s="183"/>
      <c r="E949" s="183"/>
      <c r="F949" s="22" t="s">
        <v>71</v>
      </c>
      <c r="G949" s="17" t="s">
        <v>1770</v>
      </c>
      <c r="H949" s="17"/>
      <c r="I949" s="23">
        <v>18.84</v>
      </c>
      <c r="J949" s="109"/>
      <c r="K949" s="132"/>
      <c r="L949" s="147">
        <v>18.84</v>
      </c>
      <c r="M949" s="24"/>
    </row>
    <row r="950" spans="1:13" s="2" customFormat="1" ht="22.5" x14ac:dyDescent="0.25">
      <c r="A950" s="25" t="s">
        <v>344</v>
      </c>
      <c r="B950" s="26" t="s">
        <v>778</v>
      </c>
      <c r="C950" s="186" t="s">
        <v>24</v>
      </c>
      <c r="D950" s="186"/>
      <c r="E950" s="186"/>
      <c r="F950" s="27" t="s">
        <v>71</v>
      </c>
      <c r="G950" s="28" t="s">
        <v>347</v>
      </c>
      <c r="H950" s="28"/>
      <c r="I950" s="29">
        <v>0</v>
      </c>
      <c r="J950" s="110"/>
      <c r="K950" s="133"/>
      <c r="L950" s="148">
        <v>0</v>
      </c>
      <c r="M950" s="30"/>
    </row>
    <row r="951" spans="1:13" s="2" customFormat="1" ht="22.5" x14ac:dyDescent="0.25">
      <c r="A951" s="20"/>
      <c r="B951" s="21" t="s">
        <v>1031</v>
      </c>
      <c r="C951" s="183" t="s">
        <v>1032</v>
      </c>
      <c r="D951" s="183"/>
      <c r="E951" s="183"/>
      <c r="F951" s="22" t="s">
        <v>71</v>
      </c>
      <c r="G951" s="17" t="s">
        <v>1771</v>
      </c>
      <c r="H951" s="17"/>
      <c r="I951" s="23">
        <v>13.06</v>
      </c>
      <c r="J951" s="109"/>
      <c r="K951" s="132"/>
      <c r="L951" s="147">
        <v>13.06</v>
      </c>
      <c r="M951" s="24"/>
    </row>
    <row r="952" spans="1:13" s="2" customFormat="1" ht="22.5" x14ac:dyDescent="0.25">
      <c r="A952" s="20"/>
      <c r="B952" s="21" t="s">
        <v>341</v>
      </c>
      <c r="C952" s="183" t="s">
        <v>342</v>
      </c>
      <c r="D952" s="183"/>
      <c r="E952" s="183"/>
      <c r="F952" s="22" t="s">
        <v>21</v>
      </c>
      <c r="G952" s="17" t="s">
        <v>1772</v>
      </c>
      <c r="H952" s="17"/>
      <c r="I952" s="23">
        <v>1.24</v>
      </c>
      <c r="J952" s="109"/>
      <c r="K952" s="132"/>
      <c r="L952" s="147">
        <v>1.24</v>
      </c>
      <c r="M952" s="24"/>
    </row>
    <row r="953" spans="1:13" s="2" customFormat="1" ht="22.5" x14ac:dyDescent="0.25">
      <c r="A953" s="25" t="s">
        <v>76</v>
      </c>
      <c r="B953" s="26" t="s">
        <v>1773</v>
      </c>
      <c r="C953" s="186" t="s">
        <v>1774</v>
      </c>
      <c r="D953" s="186"/>
      <c r="E953" s="186"/>
      <c r="F953" s="27" t="s">
        <v>71</v>
      </c>
      <c r="G953" s="28" t="s">
        <v>1775</v>
      </c>
      <c r="H953" s="28"/>
      <c r="I953" s="29">
        <v>0</v>
      </c>
      <c r="J953" s="110"/>
      <c r="K953" s="133"/>
      <c r="L953" s="148">
        <v>0</v>
      </c>
      <c r="M953" s="30"/>
    </row>
    <row r="954" spans="1:13" s="2" customFormat="1" ht="22.5" x14ac:dyDescent="0.25">
      <c r="A954" s="20"/>
      <c r="B954" s="21" t="s">
        <v>1037</v>
      </c>
      <c r="C954" s="183" t="s">
        <v>1038</v>
      </c>
      <c r="D954" s="183"/>
      <c r="E954" s="183"/>
      <c r="F954" s="22" t="s">
        <v>282</v>
      </c>
      <c r="G954" s="17" t="s">
        <v>1776</v>
      </c>
      <c r="H954" s="17"/>
      <c r="I954" s="23">
        <v>0.34</v>
      </c>
      <c r="J954" s="109"/>
      <c r="K954" s="132"/>
      <c r="L954" s="147">
        <v>0.34</v>
      </c>
      <c r="M954" s="24"/>
    </row>
    <row r="955" spans="1:13" s="2" customFormat="1" ht="22.5" x14ac:dyDescent="0.25">
      <c r="A955" s="20"/>
      <c r="B955" s="21" t="s">
        <v>1777</v>
      </c>
      <c r="C955" s="183" t="s">
        <v>1778</v>
      </c>
      <c r="D955" s="183"/>
      <c r="E955" s="183"/>
      <c r="F955" s="22" t="s">
        <v>71</v>
      </c>
      <c r="G955" s="17" t="s">
        <v>1779</v>
      </c>
      <c r="H955" s="17"/>
      <c r="I955" s="23">
        <v>36.200000000000003</v>
      </c>
      <c r="J955" s="109"/>
      <c r="K955" s="132"/>
      <c r="L955" s="147">
        <v>36.200000000000003</v>
      </c>
      <c r="M955" s="24"/>
    </row>
    <row r="956" spans="1:13" s="2" customFormat="1" ht="22.5" x14ac:dyDescent="0.25">
      <c r="A956" s="25" t="s">
        <v>76</v>
      </c>
      <c r="B956" s="26" t="s">
        <v>1043</v>
      </c>
      <c r="C956" s="186" t="s">
        <v>1044</v>
      </c>
      <c r="D956" s="186"/>
      <c r="E956" s="186"/>
      <c r="F956" s="27" t="s">
        <v>71</v>
      </c>
      <c r="G956" s="28" t="s">
        <v>1780</v>
      </c>
      <c r="H956" s="28"/>
      <c r="I956" s="29">
        <v>0</v>
      </c>
      <c r="J956" s="110"/>
      <c r="K956" s="133"/>
      <c r="L956" s="148">
        <v>0</v>
      </c>
      <c r="M956" s="30"/>
    </row>
    <row r="957" spans="1:13" s="2" customFormat="1" ht="22.5" x14ac:dyDescent="0.25">
      <c r="A957" s="20"/>
      <c r="B957" s="21" t="s">
        <v>1046</v>
      </c>
      <c r="C957" s="183" t="s">
        <v>1047</v>
      </c>
      <c r="D957" s="183"/>
      <c r="E957" s="183"/>
      <c r="F957" s="22" t="s">
        <v>1048</v>
      </c>
      <c r="G957" s="17" t="s">
        <v>1781</v>
      </c>
      <c r="H957" s="17"/>
      <c r="I957" s="23">
        <v>10.56</v>
      </c>
      <c r="J957" s="109"/>
      <c r="K957" s="132"/>
      <c r="L957" s="147">
        <v>10.56</v>
      </c>
      <c r="M957" s="24"/>
    </row>
    <row r="958" spans="1:13" s="2" customFormat="1" ht="15" x14ac:dyDescent="0.25">
      <c r="A958" s="206" t="s">
        <v>1782</v>
      </c>
      <c r="B958" s="207"/>
      <c r="C958" s="207"/>
      <c r="D958" s="207"/>
      <c r="E958" s="207"/>
      <c r="F958" s="207"/>
      <c r="G958" s="207"/>
      <c r="H958" s="207"/>
      <c r="I958" s="207"/>
      <c r="J958" s="207"/>
      <c r="K958" s="207"/>
      <c r="L958" s="208"/>
      <c r="M958" s="123"/>
    </row>
    <row r="959" spans="1:13" s="2" customFormat="1" ht="15" x14ac:dyDescent="0.25">
      <c r="A959" s="10" t="s">
        <v>1783</v>
      </c>
      <c r="B959" s="11" t="s">
        <v>15</v>
      </c>
      <c r="C959" s="182" t="s">
        <v>1747</v>
      </c>
      <c r="D959" s="182"/>
      <c r="E959" s="182"/>
      <c r="F959" s="10" t="s">
        <v>17</v>
      </c>
      <c r="G959" s="12">
        <v>2</v>
      </c>
      <c r="H959" s="12"/>
      <c r="I959" s="13">
        <f>I960</f>
        <v>9293.43</v>
      </c>
      <c r="J959" s="72"/>
      <c r="K959" s="131"/>
      <c r="L959" s="72">
        <v>70.84</v>
      </c>
      <c r="M959" s="13"/>
    </row>
    <row r="960" spans="1:13" s="2" customFormat="1" ht="15" x14ac:dyDescent="0.25">
      <c r="A960" s="14"/>
      <c r="B960" s="15"/>
      <c r="C960" s="15"/>
      <c r="D960" s="15"/>
      <c r="E960" s="16" t="s">
        <v>18</v>
      </c>
      <c r="F960" s="16"/>
      <c r="G960" s="17"/>
      <c r="H960" s="17"/>
      <c r="I960" s="18">
        <v>9293.43</v>
      </c>
      <c r="J960" s="114"/>
      <c r="K960" s="138"/>
      <c r="L960" s="151"/>
      <c r="M960" s="19"/>
    </row>
    <row r="961" spans="1:13" s="2" customFormat="1" ht="22.5" x14ac:dyDescent="0.25">
      <c r="A961" s="20"/>
      <c r="B961" s="21" t="s">
        <v>19</v>
      </c>
      <c r="C961" s="183" t="s">
        <v>20</v>
      </c>
      <c r="D961" s="183"/>
      <c r="E961" s="183"/>
      <c r="F961" s="22" t="s">
        <v>21</v>
      </c>
      <c r="G961" s="17" t="s">
        <v>22</v>
      </c>
      <c r="H961" s="17"/>
      <c r="I961" s="23">
        <v>2.2599999999999998</v>
      </c>
      <c r="J961" s="109"/>
      <c r="K961" s="132"/>
      <c r="L961" s="147">
        <v>2.2599999999999998</v>
      </c>
      <c r="M961" s="24"/>
    </row>
    <row r="962" spans="1:13" s="2" customFormat="1" ht="22.5" x14ac:dyDescent="0.25">
      <c r="A962" s="20"/>
      <c r="B962" s="21" t="s">
        <v>23</v>
      </c>
      <c r="C962" s="183" t="s">
        <v>24</v>
      </c>
      <c r="D962" s="183"/>
      <c r="E962" s="183"/>
      <c r="F962" s="22" t="s">
        <v>21</v>
      </c>
      <c r="G962" s="17" t="s">
        <v>22</v>
      </c>
      <c r="H962" s="17"/>
      <c r="I962" s="23">
        <v>3.13</v>
      </c>
      <c r="J962" s="109"/>
      <c r="K962" s="132"/>
      <c r="L962" s="147">
        <v>3.13</v>
      </c>
      <c r="M962" s="24"/>
    </row>
    <row r="963" spans="1:13" s="2" customFormat="1" ht="22.5" x14ac:dyDescent="0.25">
      <c r="A963" s="20"/>
      <c r="B963" s="21" t="s">
        <v>25</v>
      </c>
      <c r="C963" s="183" t="s">
        <v>26</v>
      </c>
      <c r="D963" s="183"/>
      <c r="E963" s="183"/>
      <c r="F963" s="22" t="s">
        <v>21</v>
      </c>
      <c r="G963" s="17" t="s">
        <v>27</v>
      </c>
      <c r="H963" s="17"/>
      <c r="I963" s="23">
        <v>1.02</v>
      </c>
      <c r="J963" s="109"/>
      <c r="K963" s="132"/>
      <c r="L963" s="147">
        <v>1.02</v>
      </c>
      <c r="M963" s="24"/>
    </row>
    <row r="964" spans="1:13" s="2" customFormat="1" ht="22.5" x14ac:dyDescent="0.25">
      <c r="A964" s="20"/>
      <c r="B964" s="21" t="s">
        <v>28</v>
      </c>
      <c r="C964" s="183" t="s">
        <v>29</v>
      </c>
      <c r="D964" s="183"/>
      <c r="E964" s="183"/>
      <c r="F964" s="22" t="s">
        <v>30</v>
      </c>
      <c r="G964" s="17" t="s">
        <v>31</v>
      </c>
      <c r="H964" s="17"/>
      <c r="I964" s="23">
        <v>1.78</v>
      </c>
      <c r="J964" s="109"/>
      <c r="K964" s="132"/>
      <c r="L964" s="147">
        <v>1.78</v>
      </c>
      <c r="M964" s="24"/>
    </row>
    <row r="965" spans="1:13" s="2" customFormat="1" ht="15" x14ac:dyDescent="0.25">
      <c r="A965" s="10" t="s">
        <v>1784</v>
      </c>
      <c r="B965" s="11" t="s">
        <v>1537</v>
      </c>
      <c r="C965" s="182" t="s">
        <v>1663</v>
      </c>
      <c r="D965" s="182"/>
      <c r="E965" s="182"/>
      <c r="F965" s="10" t="s">
        <v>17</v>
      </c>
      <c r="G965" s="12">
        <v>2</v>
      </c>
      <c r="H965" s="12"/>
      <c r="I965" s="13">
        <f>I966</f>
        <v>1568.02</v>
      </c>
      <c r="J965" s="72"/>
      <c r="K965" s="131"/>
      <c r="L965" s="72">
        <v>23.21</v>
      </c>
      <c r="M965" s="13"/>
    </row>
    <row r="966" spans="1:13" s="2" customFormat="1" ht="15" x14ac:dyDescent="0.25">
      <c r="A966" s="14"/>
      <c r="B966" s="15"/>
      <c r="C966" s="15"/>
      <c r="D966" s="15"/>
      <c r="E966" s="16" t="s">
        <v>18</v>
      </c>
      <c r="F966" s="16"/>
      <c r="G966" s="17"/>
      <c r="H966" s="17"/>
      <c r="I966" s="18">
        <v>1568.02</v>
      </c>
      <c r="J966" s="114"/>
      <c r="K966" s="138"/>
      <c r="L966" s="151"/>
      <c r="M966" s="19"/>
    </row>
    <row r="967" spans="1:13" s="2" customFormat="1" ht="22.5" x14ac:dyDescent="0.25">
      <c r="A967" s="20"/>
      <c r="B967" s="21" t="s">
        <v>1539</v>
      </c>
      <c r="C967" s="183" t="s">
        <v>1540</v>
      </c>
      <c r="D967" s="183"/>
      <c r="E967" s="183"/>
      <c r="F967" s="22" t="s">
        <v>21</v>
      </c>
      <c r="G967" s="17" t="s">
        <v>1615</v>
      </c>
      <c r="H967" s="17"/>
      <c r="I967" s="23">
        <v>2.29</v>
      </c>
      <c r="J967" s="109"/>
      <c r="K967" s="132"/>
      <c r="L967" s="147">
        <v>2.29</v>
      </c>
      <c r="M967" s="24"/>
    </row>
    <row r="968" spans="1:13" s="2" customFormat="1" ht="22.5" x14ac:dyDescent="0.25">
      <c r="A968" s="20"/>
      <c r="B968" s="21" t="s">
        <v>28</v>
      </c>
      <c r="C968" s="183" t="s">
        <v>29</v>
      </c>
      <c r="D968" s="183"/>
      <c r="E968" s="183"/>
      <c r="F968" s="22" t="s">
        <v>30</v>
      </c>
      <c r="G968" s="17" t="s">
        <v>1616</v>
      </c>
      <c r="H968" s="17"/>
      <c r="I968" s="23">
        <v>0.4</v>
      </c>
      <c r="J968" s="109"/>
      <c r="K968" s="132"/>
      <c r="L968" s="147">
        <v>0.4</v>
      </c>
      <c r="M968" s="24"/>
    </row>
    <row r="969" spans="1:13" s="2" customFormat="1" ht="15" x14ac:dyDescent="0.25">
      <c r="A969" s="206" t="s">
        <v>1785</v>
      </c>
      <c r="B969" s="207"/>
      <c r="C969" s="207"/>
      <c r="D969" s="207"/>
      <c r="E969" s="207"/>
      <c r="F969" s="207"/>
      <c r="G969" s="207"/>
      <c r="H969" s="207"/>
      <c r="I969" s="207"/>
      <c r="J969" s="207"/>
      <c r="K969" s="207"/>
      <c r="L969" s="208"/>
      <c r="M969" s="123"/>
    </row>
    <row r="970" spans="1:13" s="2" customFormat="1" ht="22.5" x14ac:dyDescent="0.25">
      <c r="A970" s="10" t="s">
        <v>1786</v>
      </c>
      <c r="B970" s="11" t="s">
        <v>1710</v>
      </c>
      <c r="C970" s="182" t="s">
        <v>1787</v>
      </c>
      <c r="D970" s="182"/>
      <c r="E970" s="182"/>
      <c r="F970" s="10" t="s">
        <v>880</v>
      </c>
      <c r="G970" s="12">
        <v>1</v>
      </c>
      <c r="H970" s="12"/>
      <c r="I970" s="13">
        <v>124888.02</v>
      </c>
      <c r="J970" s="72"/>
      <c r="K970" s="131"/>
      <c r="L970" s="72"/>
      <c r="M970" s="13"/>
    </row>
    <row r="971" spans="1:13" s="2" customFormat="1" ht="22.5" x14ac:dyDescent="0.25">
      <c r="A971" s="10" t="s">
        <v>1788</v>
      </c>
      <c r="B971" s="11" t="s">
        <v>881</v>
      </c>
      <c r="C971" s="182" t="s">
        <v>1713</v>
      </c>
      <c r="D971" s="182"/>
      <c r="E971" s="182"/>
      <c r="F971" s="10" t="s">
        <v>883</v>
      </c>
      <c r="G971" s="12">
        <v>1</v>
      </c>
      <c r="H971" s="12"/>
      <c r="I971" s="13">
        <f>I972</f>
        <v>11112</v>
      </c>
      <c r="J971" s="72"/>
      <c r="K971" s="131"/>
      <c r="L971" s="72">
        <v>108.77</v>
      </c>
      <c r="M971" s="13"/>
    </row>
    <row r="972" spans="1:13" s="2" customFormat="1" ht="15" x14ac:dyDescent="0.25">
      <c r="A972" s="14"/>
      <c r="B972" s="15"/>
      <c r="C972" s="15"/>
      <c r="D972" s="15"/>
      <c r="E972" s="16" t="s">
        <v>18</v>
      </c>
      <c r="F972" s="16"/>
      <c r="G972" s="17"/>
      <c r="H972" s="17"/>
      <c r="I972" s="18">
        <v>11112</v>
      </c>
      <c r="J972" s="114"/>
      <c r="K972" s="138"/>
      <c r="L972" s="151"/>
      <c r="M972" s="19"/>
    </row>
    <row r="973" spans="1:13" s="2" customFormat="1" ht="22.5" x14ac:dyDescent="0.25">
      <c r="A973" s="20"/>
      <c r="B973" s="21" t="s">
        <v>884</v>
      </c>
      <c r="C973" s="183" t="s">
        <v>885</v>
      </c>
      <c r="D973" s="183"/>
      <c r="E973" s="183"/>
      <c r="F973" s="22" t="s">
        <v>71</v>
      </c>
      <c r="G973" s="17" t="s">
        <v>943</v>
      </c>
      <c r="H973" s="17"/>
      <c r="I973" s="23">
        <v>12.56</v>
      </c>
      <c r="J973" s="109"/>
      <c r="K973" s="132"/>
      <c r="L973" s="147">
        <v>12.56</v>
      </c>
      <c r="M973" s="24"/>
    </row>
    <row r="974" spans="1:13" s="2" customFormat="1" ht="22.5" x14ac:dyDescent="0.25">
      <c r="A974" s="25" t="s">
        <v>76</v>
      </c>
      <c r="B974" s="26" t="s">
        <v>887</v>
      </c>
      <c r="C974" s="186" t="s">
        <v>888</v>
      </c>
      <c r="D974" s="186"/>
      <c r="E974" s="186"/>
      <c r="F974" s="27" t="s">
        <v>79</v>
      </c>
      <c r="G974" s="28" t="s">
        <v>944</v>
      </c>
      <c r="H974" s="28"/>
      <c r="I974" s="29">
        <v>0</v>
      </c>
      <c r="J974" s="110"/>
      <c r="K974" s="133"/>
      <c r="L974" s="148">
        <v>0</v>
      </c>
      <c r="M974" s="30"/>
    </row>
    <row r="975" spans="1:13" s="2" customFormat="1" ht="15" x14ac:dyDescent="0.25">
      <c r="A975" s="10" t="s">
        <v>1789</v>
      </c>
      <c r="B975" s="11" t="s">
        <v>1715</v>
      </c>
      <c r="C975" s="182" t="s">
        <v>1716</v>
      </c>
      <c r="D975" s="182"/>
      <c r="E975" s="182"/>
      <c r="F975" s="10" t="s">
        <v>1717</v>
      </c>
      <c r="G975" s="12">
        <v>1</v>
      </c>
      <c r="H975" s="12"/>
      <c r="I975" s="13">
        <v>762.35</v>
      </c>
      <c r="J975" s="72"/>
      <c r="K975" s="131"/>
      <c r="L975" s="72">
        <v>126.78</v>
      </c>
      <c r="M975" s="13"/>
    </row>
    <row r="976" spans="1:13" s="2" customFormat="1" ht="15" x14ac:dyDescent="0.25">
      <c r="A976" s="14"/>
      <c r="B976" s="15"/>
      <c r="C976" s="15"/>
      <c r="D976" s="15"/>
      <c r="E976" s="16" t="s">
        <v>18</v>
      </c>
      <c r="F976" s="16"/>
      <c r="G976" s="17"/>
      <c r="H976" s="17"/>
      <c r="I976" s="18">
        <v>1934.9</v>
      </c>
      <c r="J976" s="114"/>
      <c r="K976" s="138"/>
      <c r="L976" s="151"/>
      <c r="M976" s="19"/>
    </row>
    <row r="977" spans="1:13" s="2" customFormat="1" ht="22.5" x14ac:dyDescent="0.25">
      <c r="A977" s="20"/>
      <c r="B977" s="21" t="s">
        <v>41</v>
      </c>
      <c r="C977" s="183" t="s">
        <v>42</v>
      </c>
      <c r="D977" s="183"/>
      <c r="E977" s="183"/>
      <c r="F977" s="22" t="s">
        <v>21</v>
      </c>
      <c r="G977" s="17" t="s">
        <v>1790</v>
      </c>
      <c r="H977" s="17"/>
      <c r="I977" s="23">
        <v>11.51</v>
      </c>
      <c r="J977" s="109"/>
      <c r="K977" s="132"/>
      <c r="L977" s="147">
        <v>11.51</v>
      </c>
      <c r="M977" s="24"/>
    </row>
    <row r="978" spans="1:13" s="2" customFormat="1" ht="22.5" x14ac:dyDescent="0.25">
      <c r="A978" s="20"/>
      <c r="B978" s="21" t="s">
        <v>778</v>
      </c>
      <c r="C978" s="183" t="s">
        <v>24</v>
      </c>
      <c r="D978" s="183"/>
      <c r="E978" s="183"/>
      <c r="F978" s="22" t="s">
        <v>71</v>
      </c>
      <c r="G978" s="17" t="s">
        <v>1679</v>
      </c>
      <c r="H978" s="17"/>
      <c r="I978" s="23">
        <v>3.13</v>
      </c>
      <c r="J978" s="109"/>
      <c r="K978" s="132"/>
      <c r="L978" s="147">
        <v>3.13</v>
      </c>
      <c r="M978" s="24"/>
    </row>
    <row r="979" spans="1:13" s="2" customFormat="1" ht="22.5" x14ac:dyDescent="0.25">
      <c r="A979" s="25" t="s">
        <v>76</v>
      </c>
      <c r="B979" s="26" t="s">
        <v>1719</v>
      </c>
      <c r="C979" s="186" t="s">
        <v>1720</v>
      </c>
      <c r="D979" s="186"/>
      <c r="E979" s="186"/>
      <c r="F979" s="27" t="s">
        <v>79</v>
      </c>
      <c r="G979" s="28" t="s">
        <v>944</v>
      </c>
      <c r="H979" s="28"/>
      <c r="I979" s="29">
        <v>0</v>
      </c>
      <c r="J979" s="110"/>
      <c r="K979" s="133"/>
      <c r="L979" s="148">
        <v>0</v>
      </c>
      <c r="M979" s="30"/>
    </row>
    <row r="980" spans="1:13" s="2" customFormat="1" ht="15" x14ac:dyDescent="0.25">
      <c r="A980" s="206" t="s">
        <v>1791</v>
      </c>
      <c r="B980" s="207"/>
      <c r="C980" s="207"/>
      <c r="D980" s="207"/>
      <c r="E980" s="207"/>
      <c r="F980" s="207"/>
      <c r="G980" s="207"/>
      <c r="H980" s="207"/>
      <c r="I980" s="207"/>
      <c r="J980" s="207"/>
      <c r="K980" s="207"/>
      <c r="L980" s="208"/>
      <c r="M980" s="123"/>
    </row>
    <row r="981" spans="1:13" s="2" customFormat="1" ht="15" x14ac:dyDescent="0.25">
      <c r="A981" s="10" t="s">
        <v>1792</v>
      </c>
      <c r="B981" s="11" t="s">
        <v>1581</v>
      </c>
      <c r="C981" s="182" t="s">
        <v>1582</v>
      </c>
      <c r="D981" s="182"/>
      <c r="E981" s="182"/>
      <c r="F981" s="10" t="s">
        <v>216</v>
      </c>
      <c r="G981" s="31">
        <v>0.01</v>
      </c>
      <c r="H981" s="31"/>
      <c r="I981" s="13">
        <v>407.89</v>
      </c>
      <c r="J981" s="72"/>
      <c r="K981" s="131"/>
      <c r="L981" s="72">
        <v>19.95</v>
      </c>
      <c r="M981" s="13"/>
    </row>
    <row r="982" spans="1:13" s="2" customFormat="1" ht="15" x14ac:dyDescent="0.25">
      <c r="A982" s="14"/>
      <c r="B982" s="15"/>
      <c r="C982" s="15"/>
      <c r="D982" s="15"/>
      <c r="E982" s="16" t="s">
        <v>18</v>
      </c>
      <c r="F982" s="16"/>
      <c r="G982" s="17"/>
      <c r="H982" s="17"/>
      <c r="I982" s="18">
        <v>974.75</v>
      </c>
      <c r="J982" s="114"/>
      <c r="K982" s="138"/>
      <c r="L982" s="151"/>
      <c r="M982" s="19"/>
    </row>
    <row r="983" spans="1:13" s="2" customFormat="1" ht="22.5" x14ac:dyDescent="0.25">
      <c r="A983" s="20"/>
      <c r="B983" s="21" t="s">
        <v>1583</v>
      </c>
      <c r="C983" s="183" t="s">
        <v>1584</v>
      </c>
      <c r="D983" s="183"/>
      <c r="E983" s="183"/>
      <c r="F983" s="22" t="s">
        <v>71</v>
      </c>
      <c r="G983" s="17" t="s">
        <v>1698</v>
      </c>
      <c r="H983" s="17"/>
      <c r="I983" s="23">
        <v>0.73</v>
      </c>
      <c r="J983" s="109"/>
      <c r="K983" s="132"/>
      <c r="L983" s="147">
        <v>0.73</v>
      </c>
      <c r="M983" s="24"/>
    </row>
    <row r="984" spans="1:13" s="2" customFormat="1" ht="22.5" x14ac:dyDescent="0.25">
      <c r="A984" s="20"/>
      <c r="B984" s="21" t="s">
        <v>19</v>
      </c>
      <c r="C984" s="183" t="s">
        <v>20</v>
      </c>
      <c r="D984" s="183"/>
      <c r="E984" s="183"/>
      <c r="F984" s="22" t="s">
        <v>21</v>
      </c>
      <c r="G984" s="17" t="s">
        <v>1699</v>
      </c>
      <c r="H984" s="17"/>
      <c r="I984" s="23">
        <v>0</v>
      </c>
      <c r="J984" s="109"/>
      <c r="K984" s="132"/>
      <c r="L984" s="147">
        <v>0</v>
      </c>
      <c r="M984" s="24"/>
    </row>
    <row r="985" spans="1:13" s="2" customFormat="1" ht="22.5" x14ac:dyDescent="0.25">
      <c r="A985" s="20"/>
      <c r="B985" s="21" t="s">
        <v>23</v>
      </c>
      <c r="C985" s="183" t="s">
        <v>24</v>
      </c>
      <c r="D985" s="183"/>
      <c r="E985" s="183"/>
      <c r="F985" s="22" t="s">
        <v>21</v>
      </c>
      <c r="G985" s="17" t="s">
        <v>1700</v>
      </c>
      <c r="H985" s="17"/>
      <c r="I985" s="23">
        <v>0.55000000000000004</v>
      </c>
      <c r="J985" s="109"/>
      <c r="K985" s="132"/>
      <c r="L985" s="147">
        <v>0.55000000000000004</v>
      </c>
      <c r="M985" s="24"/>
    </row>
    <row r="986" spans="1:13" s="2" customFormat="1" ht="22.5" x14ac:dyDescent="0.25">
      <c r="A986" s="20"/>
      <c r="B986" s="21" t="s">
        <v>1588</v>
      </c>
      <c r="C986" s="183" t="s">
        <v>1589</v>
      </c>
      <c r="D986" s="183"/>
      <c r="E986" s="183"/>
      <c r="F986" s="22" t="s">
        <v>71</v>
      </c>
      <c r="G986" s="17" t="s">
        <v>1701</v>
      </c>
      <c r="H986" s="17"/>
      <c r="I986" s="23">
        <v>0.79</v>
      </c>
      <c r="J986" s="109"/>
      <c r="K986" s="132"/>
      <c r="L986" s="147">
        <v>0.79</v>
      </c>
      <c r="M986" s="24"/>
    </row>
    <row r="987" spans="1:13" s="2" customFormat="1" ht="22.5" x14ac:dyDescent="0.25">
      <c r="A987" s="20"/>
      <c r="B987" s="21" t="s">
        <v>28</v>
      </c>
      <c r="C987" s="183" t="s">
        <v>29</v>
      </c>
      <c r="D987" s="183"/>
      <c r="E987" s="183"/>
      <c r="F987" s="22" t="s">
        <v>30</v>
      </c>
      <c r="G987" s="17" t="s">
        <v>1702</v>
      </c>
      <c r="H987" s="17"/>
      <c r="I987" s="23">
        <v>0.23</v>
      </c>
      <c r="J987" s="109"/>
      <c r="K987" s="132"/>
      <c r="L987" s="147">
        <v>0.23</v>
      </c>
      <c r="M987" s="24"/>
    </row>
    <row r="988" spans="1:13" s="2" customFormat="1" ht="15" x14ac:dyDescent="0.25">
      <c r="A988" s="10" t="s">
        <v>1793</v>
      </c>
      <c r="B988" s="11" t="s">
        <v>15</v>
      </c>
      <c r="C988" s="182" t="s">
        <v>1724</v>
      </c>
      <c r="D988" s="182"/>
      <c r="E988" s="182"/>
      <c r="F988" s="10" t="s">
        <v>17</v>
      </c>
      <c r="G988" s="12">
        <v>1</v>
      </c>
      <c r="H988" s="12"/>
      <c r="I988" s="13">
        <v>2155.94</v>
      </c>
      <c r="J988" s="72"/>
      <c r="K988" s="131"/>
      <c r="L988" s="72">
        <v>35.42</v>
      </c>
      <c r="M988" s="13"/>
    </row>
    <row r="989" spans="1:13" s="2" customFormat="1" ht="15" x14ac:dyDescent="0.25">
      <c r="A989" s="14"/>
      <c r="B989" s="15"/>
      <c r="C989" s="15"/>
      <c r="D989" s="15"/>
      <c r="E989" s="16" t="s">
        <v>18</v>
      </c>
      <c r="F989" s="16"/>
      <c r="G989" s="17"/>
      <c r="H989" s="17"/>
      <c r="I989" s="18">
        <v>4646.7</v>
      </c>
      <c r="J989" s="114"/>
      <c r="K989" s="138"/>
      <c r="L989" s="151"/>
      <c r="M989" s="19"/>
    </row>
    <row r="990" spans="1:13" s="2" customFormat="1" ht="22.5" x14ac:dyDescent="0.25">
      <c r="A990" s="20"/>
      <c r="B990" s="21" t="s">
        <v>19</v>
      </c>
      <c r="C990" s="183" t="s">
        <v>20</v>
      </c>
      <c r="D990" s="183"/>
      <c r="E990" s="183"/>
      <c r="F990" s="22" t="s">
        <v>21</v>
      </c>
      <c r="G990" s="17" t="s">
        <v>1534</v>
      </c>
      <c r="H990" s="17"/>
      <c r="I990" s="23">
        <v>1.1299999999999999</v>
      </c>
      <c r="J990" s="109"/>
      <c r="K990" s="132"/>
      <c r="L990" s="147">
        <v>1.1299999999999999</v>
      </c>
      <c r="M990" s="24"/>
    </row>
    <row r="991" spans="1:13" s="2" customFormat="1" ht="22.5" x14ac:dyDescent="0.25">
      <c r="A991" s="20"/>
      <c r="B991" s="21" t="s">
        <v>23</v>
      </c>
      <c r="C991" s="183" t="s">
        <v>24</v>
      </c>
      <c r="D991" s="183"/>
      <c r="E991" s="183"/>
      <c r="F991" s="22" t="s">
        <v>21</v>
      </c>
      <c r="G991" s="17" t="s">
        <v>1534</v>
      </c>
      <c r="H991" s="17"/>
      <c r="I991" s="23">
        <v>1.56</v>
      </c>
      <c r="J991" s="109"/>
      <c r="K991" s="132"/>
      <c r="L991" s="147">
        <v>1.56</v>
      </c>
      <c r="M991" s="24"/>
    </row>
    <row r="992" spans="1:13" s="2" customFormat="1" ht="22.5" x14ac:dyDescent="0.25">
      <c r="A992" s="20"/>
      <c r="B992" s="21" t="s">
        <v>25</v>
      </c>
      <c r="C992" s="183" t="s">
        <v>26</v>
      </c>
      <c r="D992" s="183"/>
      <c r="E992" s="183"/>
      <c r="F992" s="22" t="s">
        <v>21</v>
      </c>
      <c r="G992" s="17" t="s">
        <v>1535</v>
      </c>
      <c r="H992" s="17"/>
      <c r="I992" s="23">
        <v>0.51</v>
      </c>
      <c r="J992" s="109"/>
      <c r="K992" s="132"/>
      <c r="L992" s="147">
        <v>0.51</v>
      </c>
      <c r="M992" s="24"/>
    </row>
    <row r="993" spans="1:13" s="2" customFormat="1" ht="22.5" x14ac:dyDescent="0.25">
      <c r="A993" s="20"/>
      <c r="B993" s="21" t="s">
        <v>28</v>
      </c>
      <c r="C993" s="183" t="s">
        <v>29</v>
      </c>
      <c r="D993" s="183"/>
      <c r="E993" s="183"/>
      <c r="F993" s="22" t="s">
        <v>30</v>
      </c>
      <c r="G993" s="17" t="s">
        <v>1536</v>
      </c>
      <c r="H993" s="17"/>
      <c r="I993" s="23">
        <v>0.89</v>
      </c>
      <c r="J993" s="109"/>
      <c r="K993" s="132"/>
      <c r="L993" s="147">
        <v>0.89</v>
      </c>
      <c r="M993" s="24"/>
    </row>
    <row r="994" spans="1:13" s="2" customFormat="1" ht="15" x14ac:dyDescent="0.25">
      <c r="A994" s="206" t="s">
        <v>1794</v>
      </c>
      <c r="B994" s="207"/>
      <c r="C994" s="207"/>
      <c r="D994" s="207"/>
      <c r="E994" s="207"/>
      <c r="F994" s="207"/>
      <c r="G994" s="207"/>
      <c r="H994" s="207"/>
      <c r="I994" s="207"/>
      <c r="J994" s="207"/>
      <c r="K994" s="207"/>
      <c r="L994" s="208"/>
      <c r="M994" s="123"/>
    </row>
    <row r="995" spans="1:13" s="2" customFormat="1" ht="22.5" x14ac:dyDescent="0.25">
      <c r="A995" s="10" t="s">
        <v>1795</v>
      </c>
      <c r="B995" s="11" t="s">
        <v>1710</v>
      </c>
      <c r="C995" s="182" t="s">
        <v>1796</v>
      </c>
      <c r="D995" s="182"/>
      <c r="E995" s="182"/>
      <c r="F995" s="10" t="s">
        <v>880</v>
      </c>
      <c r="G995" s="12">
        <v>1</v>
      </c>
      <c r="H995" s="12"/>
      <c r="I995" s="13">
        <v>127836</v>
      </c>
      <c r="J995" s="72"/>
      <c r="K995" s="131"/>
      <c r="L995" s="72"/>
      <c r="M995" s="13"/>
    </row>
    <row r="996" spans="1:13" s="2" customFormat="1" ht="22.5" x14ac:dyDescent="0.25">
      <c r="A996" s="10" t="s">
        <v>1797</v>
      </c>
      <c r="B996" s="11" t="s">
        <v>881</v>
      </c>
      <c r="C996" s="182" t="s">
        <v>1798</v>
      </c>
      <c r="D996" s="182"/>
      <c r="E996" s="182"/>
      <c r="F996" s="10" t="s">
        <v>883</v>
      </c>
      <c r="G996" s="12">
        <v>1</v>
      </c>
      <c r="H996" s="12"/>
      <c r="I996" s="13">
        <v>3924.22</v>
      </c>
      <c r="J996" s="72"/>
      <c r="K996" s="131"/>
      <c r="L996" s="72">
        <v>108.77</v>
      </c>
      <c r="M996" s="13"/>
    </row>
    <row r="997" spans="1:13" s="2" customFormat="1" ht="15" x14ac:dyDescent="0.25">
      <c r="A997" s="14"/>
      <c r="B997" s="15"/>
      <c r="C997" s="15"/>
      <c r="D997" s="15"/>
      <c r="E997" s="16" t="s">
        <v>18</v>
      </c>
      <c r="F997" s="16"/>
      <c r="G997" s="17"/>
      <c r="H997" s="17"/>
      <c r="I997" s="18">
        <v>11112</v>
      </c>
      <c r="J997" s="114"/>
      <c r="K997" s="138"/>
      <c r="L997" s="151"/>
      <c r="M997" s="19"/>
    </row>
    <row r="998" spans="1:13" s="2" customFormat="1" ht="22.5" x14ac:dyDescent="0.25">
      <c r="A998" s="20"/>
      <c r="B998" s="21" t="s">
        <v>884</v>
      </c>
      <c r="C998" s="183" t="s">
        <v>885</v>
      </c>
      <c r="D998" s="183"/>
      <c r="E998" s="183"/>
      <c r="F998" s="22" t="s">
        <v>71</v>
      </c>
      <c r="G998" s="17" t="s">
        <v>943</v>
      </c>
      <c r="H998" s="17"/>
      <c r="I998" s="23">
        <v>12.56</v>
      </c>
      <c r="J998" s="109"/>
      <c r="K998" s="132"/>
      <c r="L998" s="147">
        <v>12.56</v>
      </c>
      <c r="M998" s="24"/>
    </row>
    <row r="999" spans="1:13" s="2" customFormat="1" ht="22.5" x14ac:dyDescent="0.25">
      <c r="A999" s="25" t="s">
        <v>76</v>
      </c>
      <c r="B999" s="26" t="s">
        <v>887</v>
      </c>
      <c r="C999" s="186" t="s">
        <v>888</v>
      </c>
      <c r="D999" s="186"/>
      <c r="E999" s="186"/>
      <c r="F999" s="27" t="s">
        <v>79</v>
      </c>
      <c r="G999" s="28" t="s">
        <v>944</v>
      </c>
      <c r="H999" s="28"/>
      <c r="I999" s="29">
        <v>0</v>
      </c>
      <c r="J999" s="110"/>
      <c r="K999" s="133"/>
      <c r="L999" s="148">
        <v>0</v>
      </c>
      <c r="M999" s="30"/>
    </row>
    <row r="1000" spans="1:13" s="2" customFormat="1" ht="15" x14ac:dyDescent="0.25">
      <c r="A1000" s="10" t="s">
        <v>1799</v>
      </c>
      <c r="B1000" s="11" t="s">
        <v>1715</v>
      </c>
      <c r="C1000" s="182" t="s">
        <v>1800</v>
      </c>
      <c r="D1000" s="182"/>
      <c r="E1000" s="182"/>
      <c r="F1000" s="10" t="s">
        <v>1717</v>
      </c>
      <c r="G1000" s="12">
        <v>1</v>
      </c>
      <c r="H1000" s="12"/>
      <c r="I1000" s="13">
        <v>762.35</v>
      </c>
      <c r="J1000" s="72"/>
      <c r="K1000" s="131"/>
      <c r="L1000" s="72">
        <v>126.78</v>
      </c>
      <c r="M1000" s="13"/>
    </row>
    <row r="1001" spans="1:13" s="2" customFormat="1" ht="15" x14ac:dyDescent="0.25">
      <c r="A1001" s="14"/>
      <c r="B1001" s="15"/>
      <c r="C1001" s="15"/>
      <c r="D1001" s="15"/>
      <c r="E1001" s="16" t="s">
        <v>18</v>
      </c>
      <c r="F1001" s="16"/>
      <c r="G1001" s="17"/>
      <c r="H1001" s="17"/>
      <c r="I1001" s="18">
        <v>1934.9</v>
      </c>
      <c r="J1001" s="114"/>
      <c r="K1001" s="138"/>
      <c r="L1001" s="151"/>
      <c r="M1001" s="19"/>
    </row>
    <row r="1002" spans="1:13" s="2" customFormat="1" ht="22.5" x14ac:dyDescent="0.25">
      <c r="A1002" s="20"/>
      <c r="B1002" s="21" t="s">
        <v>41</v>
      </c>
      <c r="C1002" s="183" t="s">
        <v>42</v>
      </c>
      <c r="D1002" s="183"/>
      <c r="E1002" s="183"/>
      <c r="F1002" s="22" t="s">
        <v>21</v>
      </c>
      <c r="G1002" s="17" t="s">
        <v>1790</v>
      </c>
      <c r="H1002" s="17"/>
      <c r="I1002" s="23">
        <v>11.51</v>
      </c>
      <c r="J1002" s="109"/>
      <c r="K1002" s="132"/>
      <c r="L1002" s="147">
        <v>11.51</v>
      </c>
      <c r="M1002" s="24"/>
    </row>
    <row r="1003" spans="1:13" s="2" customFormat="1" ht="22.5" x14ac:dyDescent="0.25">
      <c r="A1003" s="20"/>
      <c r="B1003" s="21" t="s">
        <v>778</v>
      </c>
      <c r="C1003" s="183" t="s">
        <v>24</v>
      </c>
      <c r="D1003" s="183"/>
      <c r="E1003" s="183"/>
      <c r="F1003" s="22" t="s">
        <v>71</v>
      </c>
      <c r="G1003" s="17" t="s">
        <v>1679</v>
      </c>
      <c r="H1003" s="17"/>
      <c r="I1003" s="23">
        <v>3.13</v>
      </c>
      <c r="J1003" s="109"/>
      <c r="K1003" s="132"/>
      <c r="L1003" s="147">
        <v>3.13</v>
      </c>
      <c r="M1003" s="24"/>
    </row>
    <row r="1004" spans="1:13" s="2" customFormat="1" ht="22.5" x14ac:dyDescent="0.25">
      <c r="A1004" s="25" t="s">
        <v>76</v>
      </c>
      <c r="B1004" s="26" t="s">
        <v>1719</v>
      </c>
      <c r="C1004" s="186" t="s">
        <v>1720</v>
      </c>
      <c r="D1004" s="186"/>
      <c r="E1004" s="186"/>
      <c r="F1004" s="27" t="s">
        <v>79</v>
      </c>
      <c r="G1004" s="28" t="s">
        <v>944</v>
      </c>
      <c r="H1004" s="28"/>
      <c r="I1004" s="29">
        <v>0</v>
      </c>
      <c r="J1004" s="110"/>
      <c r="K1004" s="133"/>
      <c r="L1004" s="148">
        <v>0</v>
      </c>
      <c r="M1004" s="30"/>
    </row>
    <row r="1005" spans="1:13" s="2" customFormat="1" ht="15" x14ac:dyDescent="0.25">
      <c r="A1005" s="206" t="s">
        <v>1801</v>
      </c>
      <c r="B1005" s="207"/>
      <c r="C1005" s="207"/>
      <c r="D1005" s="207"/>
      <c r="E1005" s="207"/>
      <c r="F1005" s="207"/>
      <c r="G1005" s="207"/>
      <c r="H1005" s="207"/>
      <c r="I1005" s="207"/>
      <c r="J1005" s="207"/>
      <c r="K1005" s="207"/>
      <c r="L1005" s="208"/>
      <c r="M1005" s="123"/>
    </row>
    <row r="1006" spans="1:13" s="2" customFormat="1" ht="15" x14ac:dyDescent="0.25">
      <c r="A1006" s="10" t="s">
        <v>1802</v>
      </c>
      <c r="B1006" s="11" t="s">
        <v>1581</v>
      </c>
      <c r="C1006" s="182" t="s">
        <v>1582</v>
      </c>
      <c r="D1006" s="182"/>
      <c r="E1006" s="182"/>
      <c r="F1006" s="10" t="s">
        <v>216</v>
      </c>
      <c r="G1006" s="31">
        <v>0.01</v>
      </c>
      <c r="H1006" s="31"/>
      <c r="I1006" s="13">
        <v>407.89</v>
      </c>
      <c r="J1006" s="72"/>
      <c r="K1006" s="131"/>
      <c r="L1006" s="72">
        <v>19.95</v>
      </c>
      <c r="M1006" s="13"/>
    </row>
    <row r="1007" spans="1:13" s="2" customFormat="1" ht="15" x14ac:dyDescent="0.25">
      <c r="A1007" s="14"/>
      <c r="B1007" s="15"/>
      <c r="C1007" s="15"/>
      <c r="D1007" s="15"/>
      <c r="E1007" s="16" t="s">
        <v>18</v>
      </c>
      <c r="F1007" s="16"/>
      <c r="G1007" s="17"/>
      <c r="H1007" s="17"/>
      <c r="I1007" s="18">
        <v>974.75</v>
      </c>
      <c r="J1007" s="114"/>
      <c r="K1007" s="138"/>
      <c r="L1007" s="151"/>
      <c r="M1007" s="19"/>
    </row>
    <row r="1008" spans="1:13" s="2" customFormat="1" ht="22.5" x14ac:dyDescent="0.25">
      <c r="A1008" s="20"/>
      <c r="B1008" s="21" t="s">
        <v>1583</v>
      </c>
      <c r="C1008" s="183" t="s">
        <v>1584</v>
      </c>
      <c r="D1008" s="183"/>
      <c r="E1008" s="183"/>
      <c r="F1008" s="22" t="s">
        <v>71</v>
      </c>
      <c r="G1008" s="17" t="s">
        <v>1698</v>
      </c>
      <c r="H1008" s="17"/>
      <c r="I1008" s="23">
        <v>0.73</v>
      </c>
      <c r="J1008" s="109"/>
      <c r="K1008" s="132"/>
      <c r="L1008" s="147">
        <v>0.73</v>
      </c>
      <c r="M1008" s="24"/>
    </row>
    <row r="1009" spans="1:13" s="2" customFormat="1" ht="22.5" x14ac:dyDescent="0.25">
      <c r="A1009" s="20"/>
      <c r="B1009" s="21" t="s">
        <v>19</v>
      </c>
      <c r="C1009" s="183" t="s">
        <v>20</v>
      </c>
      <c r="D1009" s="183"/>
      <c r="E1009" s="183"/>
      <c r="F1009" s="22" t="s">
        <v>21</v>
      </c>
      <c r="G1009" s="17" t="s">
        <v>1699</v>
      </c>
      <c r="H1009" s="17"/>
      <c r="I1009" s="23">
        <v>0</v>
      </c>
      <c r="J1009" s="109"/>
      <c r="K1009" s="132"/>
      <c r="L1009" s="147">
        <v>0</v>
      </c>
      <c r="M1009" s="24"/>
    </row>
    <row r="1010" spans="1:13" s="2" customFormat="1" ht="22.5" x14ac:dyDescent="0.25">
      <c r="A1010" s="20"/>
      <c r="B1010" s="21" t="s">
        <v>23</v>
      </c>
      <c r="C1010" s="183" t="s">
        <v>24</v>
      </c>
      <c r="D1010" s="183"/>
      <c r="E1010" s="183"/>
      <c r="F1010" s="22" t="s">
        <v>21</v>
      </c>
      <c r="G1010" s="17" t="s">
        <v>1700</v>
      </c>
      <c r="H1010" s="17"/>
      <c r="I1010" s="23">
        <v>0.55000000000000004</v>
      </c>
      <c r="J1010" s="109"/>
      <c r="K1010" s="132"/>
      <c r="L1010" s="147">
        <v>0.55000000000000004</v>
      </c>
      <c r="M1010" s="24"/>
    </row>
    <row r="1011" spans="1:13" s="2" customFormat="1" ht="22.5" x14ac:dyDescent="0.25">
      <c r="A1011" s="20"/>
      <c r="B1011" s="21" t="s">
        <v>1588</v>
      </c>
      <c r="C1011" s="183" t="s">
        <v>1589</v>
      </c>
      <c r="D1011" s="183"/>
      <c r="E1011" s="183"/>
      <c r="F1011" s="22" t="s">
        <v>71</v>
      </c>
      <c r="G1011" s="17" t="s">
        <v>1701</v>
      </c>
      <c r="H1011" s="17"/>
      <c r="I1011" s="23">
        <v>0.79</v>
      </c>
      <c r="J1011" s="109"/>
      <c r="K1011" s="132"/>
      <c r="L1011" s="147">
        <v>0.79</v>
      </c>
      <c r="M1011" s="24"/>
    </row>
    <row r="1012" spans="1:13" s="2" customFormat="1" ht="22.5" x14ac:dyDescent="0.25">
      <c r="A1012" s="20"/>
      <c r="B1012" s="21" t="s">
        <v>28</v>
      </c>
      <c r="C1012" s="183" t="s">
        <v>29</v>
      </c>
      <c r="D1012" s="183"/>
      <c r="E1012" s="183"/>
      <c r="F1012" s="22" t="s">
        <v>30</v>
      </c>
      <c r="G1012" s="17" t="s">
        <v>1702</v>
      </c>
      <c r="H1012" s="17"/>
      <c r="I1012" s="23">
        <v>0.23</v>
      </c>
      <c r="J1012" s="109"/>
      <c r="K1012" s="132"/>
      <c r="L1012" s="147">
        <v>0.23</v>
      </c>
      <c r="M1012" s="24"/>
    </row>
    <row r="1013" spans="1:13" s="2" customFormat="1" ht="15" x14ac:dyDescent="0.25">
      <c r="A1013" s="10" t="s">
        <v>1803</v>
      </c>
      <c r="B1013" s="11" t="s">
        <v>15</v>
      </c>
      <c r="C1013" s="182" t="s">
        <v>1724</v>
      </c>
      <c r="D1013" s="182"/>
      <c r="E1013" s="182"/>
      <c r="F1013" s="10" t="s">
        <v>17</v>
      </c>
      <c r="G1013" s="12">
        <v>1</v>
      </c>
      <c r="H1013" s="12"/>
      <c r="I1013" s="13">
        <v>2155.94</v>
      </c>
      <c r="J1013" s="72"/>
      <c r="K1013" s="131"/>
      <c r="L1013" s="72">
        <v>35.42</v>
      </c>
      <c r="M1013" s="13"/>
    </row>
    <row r="1014" spans="1:13" s="2" customFormat="1" ht="15" x14ac:dyDescent="0.25">
      <c r="A1014" s="14"/>
      <c r="B1014" s="15"/>
      <c r="C1014" s="15"/>
      <c r="D1014" s="15"/>
      <c r="E1014" s="16" t="s">
        <v>18</v>
      </c>
      <c r="F1014" s="16"/>
      <c r="G1014" s="17"/>
      <c r="H1014" s="17"/>
      <c r="I1014" s="18">
        <v>4646.7</v>
      </c>
      <c r="J1014" s="114"/>
      <c r="K1014" s="138"/>
      <c r="L1014" s="151"/>
      <c r="M1014" s="19"/>
    </row>
    <row r="1015" spans="1:13" s="2" customFormat="1" ht="22.5" x14ac:dyDescent="0.25">
      <c r="A1015" s="20"/>
      <c r="B1015" s="21" t="s">
        <v>19</v>
      </c>
      <c r="C1015" s="183" t="s">
        <v>20</v>
      </c>
      <c r="D1015" s="183"/>
      <c r="E1015" s="183"/>
      <c r="F1015" s="22" t="s">
        <v>21</v>
      </c>
      <c r="G1015" s="17" t="s">
        <v>1534</v>
      </c>
      <c r="H1015" s="17"/>
      <c r="I1015" s="23">
        <v>1.1299999999999999</v>
      </c>
      <c r="J1015" s="109"/>
      <c r="K1015" s="132"/>
      <c r="L1015" s="147">
        <v>1.1299999999999999</v>
      </c>
      <c r="M1015" s="24"/>
    </row>
    <row r="1016" spans="1:13" s="2" customFormat="1" ht="22.5" x14ac:dyDescent="0.25">
      <c r="A1016" s="20"/>
      <c r="B1016" s="21" t="s">
        <v>23</v>
      </c>
      <c r="C1016" s="183" t="s">
        <v>24</v>
      </c>
      <c r="D1016" s="183"/>
      <c r="E1016" s="183"/>
      <c r="F1016" s="22" t="s">
        <v>21</v>
      </c>
      <c r="G1016" s="17" t="s">
        <v>1534</v>
      </c>
      <c r="H1016" s="17"/>
      <c r="I1016" s="23">
        <v>1.56</v>
      </c>
      <c r="J1016" s="109"/>
      <c r="K1016" s="132"/>
      <c r="L1016" s="147">
        <v>1.56</v>
      </c>
      <c r="M1016" s="24"/>
    </row>
    <row r="1017" spans="1:13" s="2" customFormat="1" ht="22.5" x14ac:dyDescent="0.25">
      <c r="A1017" s="20"/>
      <c r="B1017" s="21" t="s">
        <v>25</v>
      </c>
      <c r="C1017" s="183" t="s">
        <v>26</v>
      </c>
      <c r="D1017" s="183"/>
      <c r="E1017" s="183"/>
      <c r="F1017" s="22" t="s">
        <v>21</v>
      </c>
      <c r="G1017" s="17" t="s">
        <v>1535</v>
      </c>
      <c r="H1017" s="17"/>
      <c r="I1017" s="23">
        <v>0.51</v>
      </c>
      <c r="J1017" s="109"/>
      <c r="K1017" s="132"/>
      <c r="L1017" s="147">
        <v>0.51</v>
      </c>
      <c r="M1017" s="24"/>
    </row>
    <row r="1018" spans="1:13" s="2" customFormat="1" ht="22.5" x14ac:dyDescent="0.25">
      <c r="A1018" s="20"/>
      <c r="B1018" s="21" t="s">
        <v>28</v>
      </c>
      <c r="C1018" s="183" t="s">
        <v>29</v>
      </c>
      <c r="D1018" s="183"/>
      <c r="E1018" s="183"/>
      <c r="F1018" s="22" t="s">
        <v>30</v>
      </c>
      <c r="G1018" s="17" t="s">
        <v>1536</v>
      </c>
      <c r="H1018" s="17"/>
      <c r="I1018" s="23">
        <v>0.89</v>
      </c>
      <c r="J1018" s="109"/>
      <c r="K1018" s="132"/>
      <c r="L1018" s="147">
        <v>0.89</v>
      </c>
      <c r="M1018" s="24"/>
    </row>
    <row r="1019" spans="1:13" s="2" customFormat="1" ht="15" x14ac:dyDescent="0.25">
      <c r="A1019" s="206" t="s">
        <v>1804</v>
      </c>
      <c r="B1019" s="207"/>
      <c r="C1019" s="207"/>
      <c r="D1019" s="207"/>
      <c r="E1019" s="207"/>
      <c r="F1019" s="207"/>
      <c r="G1019" s="207"/>
      <c r="H1019" s="207"/>
      <c r="I1019" s="207"/>
      <c r="J1019" s="207"/>
      <c r="K1019" s="207"/>
      <c r="L1019" s="208"/>
      <c r="M1019" s="123"/>
    </row>
    <row r="1020" spans="1:13" s="2" customFormat="1" ht="22.5" x14ac:dyDescent="0.25">
      <c r="A1020" s="10" t="s">
        <v>1805</v>
      </c>
      <c r="B1020" s="11" t="s">
        <v>1806</v>
      </c>
      <c r="C1020" s="182" t="s">
        <v>1807</v>
      </c>
      <c r="D1020" s="182"/>
      <c r="E1020" s="182"/>
      <c r="F1020" s="10" t="s">
        <v>880</v>
      </c>
      <c r="G1020" s="12">
        <v>4</v>
      </c>
      <c r="H1020" s="12"/>
      <c r="I1020" s="13">
        <v>510890.16</v>
      </c>
      <c r="J1020" s="72"/>
      <c r="K1020" s="131"/>
      <c r="L1020" s="72"/>
      <c r="M1020" s="13"/>
    </row>
    <row r="1021" spans="1:13" s="2" customFormat="1" ht="22.5" x14ac:dyDescent="0.25">
      <c r="A1021" s="10" t="s">
        <v>1808</v>
      </c>
      <c r="B1021" s="11" t="s">
        <v>1809</v>
      </c>
      <c r="C1021" s="182" t="s">
        <v>1810</v>
      </c>
      <c r="D1021" s="182"/>
      <c r="E1021" s="182"/>
      <c r="F1021" s="10" t="s">
        <v>883</v>
      </c>
      <c r="G1021" s="12">
        <v>4</v>
      </c>
      <c r="H1021" s="12"/>
      <c r="I1021" s="13">
        <v>10331.209999999999</v>
      </c>
      <c r="J1021" s="72"/>
      <c r="K1021" s="131"/>
      <c r="L1021" s="72">
        <v>140.63999999999999</v>
      </c>
      <c r="M1021" s="13"/>
    </row>
    <row r="1022" spans="1:13" s="2" customFormat="1" ht="15" x14ac:dyDescent="0.25">
      <c r="A1022" s="14"/>
      <c r="B1022" s="15"/>
      <c r="C1022" s="15"/>
      <c r="D1022" s="15"/>
      <c r="E1022" s="16" t="s">
        <v>18</v>
      </c>
      <c r="F1022" s="16"/>
      <c r="G1022" s="17"/>
      <c r="H1022" s="17"/>
      <c r="I1022" s="18">
        <v>29152.01</v>
      </c>
      <c r="J1022" s="114"/>
      <c r="K1022" s="138"/>
      <c r="L1022" s="151"/>
      <c r="M1022" s="19"/>
    </row>
    <row r="1023" spans="1:13" s="2" customFormat="1" ht="22.5" x14ac:dyDescent="0.25">
      <c r="A1023" s="20"/>
      <c r="B1023" s="21" t="s">
        <v>41</v>
      </c>
      <c r="C1023" s="183" t="s">
        <v>42</v>
      </c>
      <c r="D1023" s="183"/>
      <c r="E1023" s="183"/>
      <c r="F1023" s="22" t="s">
        <v>21</v>
      </c>
      <c r="G1023" s="17" t="s">
        <v>1811</v>
      </c>
      <c r="H1023" s="17"/>
      <c r="I1023" s="23">
        <v>14.98</v>
      </c>
      <c r="J1023" s="109"/>
      <c r="K1023" s="132"/>
      <c r="L1023" s="147">
        <v>14.98</v>
      </c>
      <c r="M1023" s="24"/>
    </row>
    <row r="1024" spans="1:13" s="2" customFormat="1" ht="22.5" x14ac:dyDescent="0.25">
      <c r="A1024" s="20"/>
      <c r="B1024" s="21" t="s">
        <v>778</v>
      </c>
      <c r="C1024" s="183" t="s">
        <v>24</v>
      </c>
      <c r="D1024" s="183"/>
      <c r="E1024" s="183"/>
      <c r="F1024" s="22" t="s">
        <v>71</v>
      </c>
      <c r="G1024" s="17" t="s">
        <v>1812</v>
      </c>
      <c r="H1024" s="17"/>
      <c r="I1024" s="23">
        <v>1.25</v>
      </c>
      <c r="J1024" s="109"/>
      <c r="K1024" s="132"/>
      <c r="L1024" s="147">
        <v>1.25</v>
      </c>
      <c r="M1024" s="24"/>
    </row>
    <row r="1025" spans="1:13" s="2" customFormat="1" ht="22.5" x14ac:dyDescent="0.25">
      <c r="A1025" s="25" t="s">
        <v>76</v>
      </c>
      <c r="B1025" s="26" t="s">
        <v>1813</v>
      </c>
      <c r="C1025" s="186" t="s">
        <v>1814</v>
      </c>
      <c r="D1025" s="186"/>
      <c r="E1025" s="186"/>
      <c r="F1025" s="27" t="s">
        <v>880</v>
      </c>
      <c r="G1025" s="28" t="s">
        <v>1318</v>
      </c>
      <c r="H1025" s="28"/>
      <c r="I1025" s="29">
        <v>0</v>
      </c>
      <c r="J1025" s="110"/>
      <c r="K1025" s="133"/>
      <c r="L1025" s="148">
        <v>0</v>
      </c>
      <c r="M1025" s="30"/>
    </row>
    <row r="1026" spans="1:13" s="2" customFormat="1" ht="15" x14ac:dyDescent="0.25">
      <c r="A1026" s="206" t="s">
        <v>1815</v>
      </c>
      <c r="B1026" s="207"/>
      <c r="C1026" s="207"/>
      <c r="D1026" s="207"/>
      <c r="E1026" s="207"/>
      <c r="F1026" s="207"/>
      <c r="G1026" s="207"/>
      <c r="H1026" s="207"/>
      <c r="I1026" s="207"/>
      <c r="J1026" s="207"/>
      <c r="K1026" s="207"/>
      <c r="L1026" s="208"/>
      <c r="M1026" s="123"/>
    </row>
    <row r="1027" spans="1:13" s="2" customFormat="1" ht="15" x14ac:dyDescent="0.25">
      <c r="A1027" s="10" t="s">
        <v>1816</v>
      </c>
      <c r="B1027" s="11" t="s">
        <v>15</v>
      </c>
      <c r="C1027" s="182" t="s">
        <v>1747</v>
      </c>
      <c r="D1027" s="182"/>
      <c r="E1027" s="182"/>
      <c r="F1027" s="10" t="s">
        <v>17</v>
      </c>
      <c r="G1027" s="12">
        <v>4</v>
      </c>
      <c r="H1027" s="12"/>
      <c r="I1027" s="13">
        <v>8623.7800000000007</v>
      </c>
      <c r="J1027" s="72"/>
      <c r="K1027" s="131"/>
      <c r="L1027" s="72">
        <v>141.68</v>
      </c>
      <c r="M1027" s="13"/>
    </row>
    <row r="1028" spans="1:13" s="2" customFormat="1" ht="15" x14ac:dyDescent="0.25">
      <c r="A1028" s="14"/>
      <c r="B1028" s="15"/>
      <c r="C1028" s="15"/>
      <c r="D1028" s="15"/>
      <c r="E1028" s="16" t="s">
        <v>18</v>
      </c>
      <c r="F1028" s="16"/>
      <c r="G1028" s="17"/>
      <c r="H1028" s="17"/>
      <c r="I1028" s="18">
        <v>18586.88</v>
      </c>
      <c r="J1028" s="114"/>
      <c r="K1028" s="138"/>
      <c r="L1028" s="151"/>
      <c r="M1028" s="19"/>
    </row>
    <row r="1029" spans="1:13" s="2" customFormat="1" ht="22.5" x14ac:dyDescent="0.25">
      <c r="A1029" s="20"/>
      <c r="B1029" s="21" t="s">
        <v>19</v>
      </c>
      <c r="C1029" s="183" t="s">
        <v>20</v>
      </c>
      <c r="D1029" s="183"/>
      <c r="E1029" s="183"/>
      <c r="F1029" s="22" t="s">
        <v>21</v>
      </c>
      <c r="G1029" s="17" t="s">
        <v>1817</v>
      </c>
      <c r="H1029" s="17"/>
      <c r="I1029" s="23">
        <v>4.53</v>
      </c>
      <c r="J1029" s="109"/>
      <c r="K1029" s="132"/>
      <c r="L1029" s="147">
        <v>4.53</v>
      </c>
      <c r="M1029" s="24"/>
    </row>
    <row r="1030" spans="1:13" s="2" customFormat="1" ht="22.5" x14ac:dyDescent="0.25">
      <c r="A1030" s="20"/>
      <c r="B1030" s="21" t="s">
        <v>23</v>
      </c>
      <c r="C1030" s="183" t="s">
        <v>24</v>
      </c>
      <c r="D1030" s="183"/>
      <c r="E1030" s="183"/>
      <c r="F1030" s="22" t="s">
        <v>21</v>
      </c>
      <c r="G1030" s="17" t="s">
        <v>1817</v>
      </c>
      <c r="H1030" s="17"/>
      <c r="I1030" s="23">
        <v>6.25</v>
      </c>
      <c r="J1030" s="109"/>
      <c r="K1030" s="132"/>
      <c r="L1030" s="147">
        <v>6.25</v>
      </c>
      <c r="M1030" s="24"/>
    </row>
    <row r="1031" spans="1:13" s="2" customFormat="1" ht="22.5" x14ac:dyDescent="0.25">
      <c r="A1031" s="20"/>
      <c r="B1031" s="21" t="s">
        <v>25</v>
      </c>
      <c r="C1031" s="183" t="s">
        <v>26</v>
      </c>
      <c r="D1031" s="183"/>
      <c r="E1031" s="183"/>
      <c r="F1031" s="22" t="s">
        <v>21</v>
      </c>
      <c r="G1031" s="17" t="s">
        <v>1818</v>
      </c>
      <c r="H1031" s="17"/>
      <c r="I1031" s="23">
        <v>2.04</v>
      </c>
      <c r="J1031" s="109"/>
      <c r="K1031" s="132"/>
      <c r="L1031" s="147">
        <v>2.04</v>
      </c>
      <c r="M1031" s="24"/>
    </row>
    <row r="1032" spans="1:13" s="2" customFormat="1" ht="22.5" x14ac:dyDescent="0.25">
      <c r="A1032" s="20"/>
      <c r="B1032" s="21" t="s">
        <v>28</v>
      </c>
      <c r="C1032" s="183" t="s">
        <v>29</v>
      </c>
      <c r="D1032" s="183"/>
      <c r="E1032" s="183"/>
      <c r="F1032" s="22" t="s">
        <v>30</v>
      </c>
      <c r="G1032" s="17" t="s">
        <v>1819</v>
      </c>
      <c r="H1032" s="17"/>
      <c r="I1032" s="23">
        <v>3.56</v>
      </c>
      <c r="J1032" s="109"/>
      <c r="K1032" s="132"/>
      <c r="L1032" s="147">
        <v>3.56</v>
      </c>
      <c r="M1032" s="24"/>
    </row>
    <row r="1033" spans="1:13" s="2" customFormat="1" ht="15" x14ac:dyDescent="0.25">
      <c r="A1033" s="10" t="s">
        <v>1820</v>
      </c>
      <c r="B1033" s="11" t="s">
        <v>1537</v>
      </c>
      <c r="C1033" s="182" t="s">
        <v>1663</v>
      </c>
      <c r="D1033" s="182"/>
      <c r="E1033" s="182"/>
      <c r="F1033" s="10" t="s">
        <v>17</v>
      </c>
      <c r="G1033" s="12">
        <v>4</v>
      </c>
      <c r="H1033" s="12"/>
      <c r="I1033" s="13">
        <v>1355.57</v>
      </c>
      <c r="J1033" s="72"/>
      <c r="K1033" s="131"/>
      <c r="L1033" s="72">
        <v>46.42</v>
      </c>
      <c r="M1033" s="13"/>
    </row>
    <row r="1034" spans="1:13" s="2" customFormat="1" ht="15" x14ac:dyDescent="0.25">
      <c r="A1034" s="14"/>
      <c r="B1034" s="15"/>
      <c r="C1034" s="15"/>
      <c r="D1034" s="15"/>
      <c r="E1034" s="16" t="s">
        <v>18</v>
      </c>
      <c r="F1034" s="16"/>
      <c r="G1034" s="17"/>
      <c r="H1034" s="17"/>
      <c r="I1034" s="18">
        <v>3136.02</v>
      </c>
      <c r="J1034" s="114"/>
      <c r="K1034" s="138"/>
      <c r="L1034" s="151"/>
      <c r="M1034" s="19"/>
    </row>
    <row r="1035" spans="1:13" s="2" customFormat="1" ht="22.5" x14ac:dyDescent="0.25">
      <c r="A1035" s="20"/>
      <c r="B1035" s="21" t="s">
        <v>1539</v>
      </c>
      <c r="C1035" s="183" t="s">
        <v>1540</v>
      </c>
      <c r="D1035" s="183"/>
      <c r="E1035" s="183"/>
      <c r="F1035" s="22" t="s">
        <v>21</v>
      </c>
      <c r="G1035" s="17" t="s">
        <v>1821</v>
      </c>
      <c r="H1035" s="17"/>
      <c r="I1035" s="23">
        <v>4.58</v>
      </c>
      <c r="J1035" s="109"/>
      <c r="K1035" s="132"/>
      <c r="L1035" s="147">
        <v>4.58</v>
      </c>
      <c r="M1035" s="24"/>
    </row>
    <row r="1036" spans="1:13" s="2" customFormat="1" ht="22.5" x14ac:dyDescent="0.25">
      <c r="A1036" s="20"/>
      <c r="B1036" s="21" t="s">
        <v>28</v>
      </c>
      <c r="C1036" s="183" t="s">
        <v>29</v>
      </c>
      <c r="D1036" s="183"/>
      <c r="E1036" s="183"/>
      <c r="F1036" s="22" t="s">
        <v>30</v>
      </c>
      <c r="G1036" s="17" t="s">
        <v>1822</v>
      </c>
      <c r="H1036" s="17"/>
      <c r="I1036" s="23">
        <v>0.8</v>
      </c>
      <c r="J1036" s="109"/>
      <c r="K1036" s="132"/>
      <c r="L1036" s="147">
        <v>0.8</v>
      </c>
      <c r="M1036" s="24"/>
    </row>
    <row r="1037" spans="1:13" s="2" customFormat="1" ht="15" x14ac:dyDescent="0.25">
      <c r="A1037" s="206" t="s">
        <v>1823</v>
      </c>
      <c r="B1037" s="207"/>
      <c r="C1037" s="207"/>
      <c r="D1037" s="207"/>
      <c r="E1037" s="207"/>
      <c r="F1037" s="207"/>
      <c r="G1037" s="207"/>
      <c r="H1037" s="207"/>
      <c r="I1037" s="207"/>
      <c r="J1037" s="207"/>
      <c r="K1037" s="207"/>
      <c r="L1037" s="208"/>
      <c r="M1037" s="123"/>
    </row>
    <row r="1038" spans="1:13" s="2" customFormat="1" ht="22.5" x14ac:dyDescent="0.25">
      <c r="A1038" s="10" t="s">
        <v>1824</v>
      </c>
      <c r="B1038" s="11" t="s">
        <v>1825</v>
      </c>
      <c r="C1038" s="182" t="s">
        <v>1826</v>
      </c>
      <c r="D1038" s="182"/>
      <c r="E1038" s="182"/>
      <c r="F1038" s="10" t="s">
        <v>880</v>
      </c>
      <c r="G1038" s="12">
        <v>1</v>
      </c>
      <c r="H1038" s="12"/>
      <c r="I1038" s="13">
        <v>409236</v>
      </c>
      <c r="J1038" s="72"/>
      <c r="K1038" s="131"/>
      <c r="L1038" s="72"/>
      <c r="M1038" s="13"/>
    </row>
    <row r="1039" spans="1:13" s="2" customFormat="1" ht="22.5" x14ac:dyDescent="0.25">
      <c r="A1039" s="10" t="s">
        <v>1827</v>
      </c>
      <c r="B1039" s="11" t="s">
        <v>1828</v>
      </c>
      <c r="C1039" s="182" t="s">
        <v>1829</v>
      </c>
      <c r="D1039" s="182"/>
      <c r="E1039" s="182"/>
      <c r="F1039" s="10" t="s">
        <v>883</v>
      </c>
      <c r="G1039" s="12">
        <v>1</v>
      </c>
      <c r="H1039" s="12"/>
      <c r="I1039" s="13">
        <v>6088.31</v>
      </c>
      <c r="J1039" s="72"/>
      <c r="K1039" s="131"/>
      <c r="L1039" s="72">
        <v>163.15</v>
      </c>
      <c r="M1039" s="13"/>
    </row>
    <row r="1040" spans="1:13" s="2" customFormat="1" ht="15" x14ac:dyDescent="0.25">
      <c r="A1040" s="14"/>
      <c r="B1040" s="15"/>
      <c r="C1040" s="15"/>
      <c r="D1040" s="15"/>
      <c r="E1040" s="16" t="s">
        <v>18</v>
      </c>
      <c r="F1040" s="16"/>
      <c r="G1040" s="17"/>
      <c r="H1040" s="17"/>
      <c r="I1040" s="18">
        <v>16867.3</v>
      </c>
      <c r="J1040" s="114"/>
      <c r="K1040" s="138"/>
      <c r="L1040" s="151"/>
      <c r="M1040" s="19"/>
    </row>
    <row r="1041" spans="1:13" s="2" customFormat="1" ht="22.5" x14ac:dyDescent="0.25">
      <c r="A1041" s="20"/>
      <c r="B1041" s="21" t="s">
        <v>884</v>
      </c>
      <c r="C1041" s="183" t="s">
        <v>885</v>
      </c>
      <c r="D1041" s="183"/>
      <c r="E1041" s="183"/>
      <c r="F1041" s="22" t="s">
        <v>71</v>
      </c>
      <c r="G1041" s="17" t="s">
        <v>1830</v>
      </c>
      <c r="H1041" s="17"/>
      <c r="I1041" s="23">
        <v>18.84</v>
      </c>
      <c r="J1041" s="109"/>
      <c r="K1041" s="132"/>
      <c r="L1041" s="147">
        <v>18.84</v>
      </c>
      <c r="M1041" s="24"/>
    </row>
    <row r="1042" spans="1:13" s="2" customFormat="1" ht="22.5" x14ac:dyDescent="0.25">
      <c r="A1042" s="25" t="s">
        <v>76</v>
      </c>
      <c r="B1042" s="26" t="s">
        <v>887</v>
      </c>
      <c r="C1042" s="186" t="s">
        <v>888</v>
      </c>
      <c r="D1042" s="186"/>
      <c r="E1042" s="186"/>
      <c r="F1042" s="27" t="s">
        <v>79</v>
      </c>
      <c r="G1042" s="28" t="s">
        <v>944</v>
      </c>
      <c r="H1042" s="28"/>
      <c r="I1042" s="29">
        <v>0</v>
      </c>
      <c r="J1042" s="110"/>
      <c r="K1042" s="133"/>
      <c r="L1042" s="148">
        <v>0</v>
      </c>
      <c r="M1042" s="30"/>
    </row>
    <row r="1043" spans="1:13" s="2" customFormat="1" ht="15" x14ac:dyDescent="0.25">
      <c r="A1043" s="10" t="s">
        <v>1831</v>
      </c>
      <c r="B1043" s="11" t="s">
        <v>890</v>
      </c>
      <c r="C1043" s="182" t="s">
        <v>1832</v>
      </c>
      <c r="D1043" s="182"/>
      <c r="E1043" s="182"/>
      <c r="F1043" s="10" t="s">
        <v>892</v>
      </c>
      <c r="G1043" s="31">
        <v>4.46</v>
      </c>
      <c r="H1043" s="31"/>
      <c r="I1043" s="13">
        <v>15271.94</v>
      </c>
      <c r="J1043" s="72"/>
      <c r="K1043" s="131"/>
      <c r="L1043" s="72">
        <v>265.33999999999997</v>
      </c>
      <c r="M1043" s="13"/>
    </row>
    <row r="1044" spans="1:13" s="2" customFormat="1" ht="15" x14ac:dyDescent="0.25">
      <c r="A1044" s="14"/>
      <c r="B1044" s="15"/>
      <c r="C1044" s="15"/>
      <c r="D1044" s="15"/>
      <c r="E1044" s="16" t="s">
        <v>18</v>
      </c>
      <c r="F1044" s="16"/>
      <c r="G1044" s="17"/>
      <c r="H1044" s="17"/>
      <c r="I1044" s="18">
        <v>44090.62</v>
      </c>
      <c r="J1044" s="114"/>
      <c r="K1044" s="138"/>
      <c r="L1044" s="151"/>
      <c r="M1044" s="19"/>
    </row>
    <row r="1045" spans="1:13" s="2" customFormat="1" ht="22.5" x14ac:dyDescent="0.25">
      <c r="A1045" s="20"/>
      <c r="B1045" s="21" t="s">
        <v>41</v>
      </c>
      <c r="C1045" s="183" t="s">
        <v>42</v>
      </c>
      <c r="D1045" s="183"/>
      <c r="E1045" s="183"/>
      <c r="F1045" s="22" t="s">
        <v>21</v>
      </c>
      <c r="G1045" s="17" t="s">
        <v>1833</v>
      </c>
      <c r="H1045" s="17"/>
      <c r="I1045" s="23">
        <v>16.7</v>
      </c>
      <c r="J1045" s="109"/>
      <c r="K1045" s="132"/>
      <c r="L1045" s="147">
        <v>16.7</v>
      </c>
      <c r="M1045" s="24"/>
    </row>
    <row r="1046" spans="1:13" s="2" customFormat="1" ht="22.5" x14ac:dyDescent="0.25">
      <c r="A1046" s="20"/>
      <c r="B1046" s="21" t="s">
        <v>778</v>
      </c>
      <c r="C1046" s="183" t="s">
        <v>24</v>
      </c>
      <c r="D1046" s="183"/>
      <c r="E1046" s="183"/>
      <c r="F1046" s="22" t="s">
        <v>71</v>
      </c>
      <c r="G1046" s="17" t="s">
        <v>1834</v>
      </c>
      <c r="H1046" s="17"/>
      <c r="I1046" s="23">
        <v>13.94</v>
      </c>
      <c r="J1046" s="109"/>
      <c r="K1046" s="132"/>
      <c r="L1046" s="147">
        <v>13.94</v>
      </c>
      <c r="M1046" s="24"/>
    </row>
    <row r="1047" spans="1:13" s="2" customFormat="1" ht="22.5" x14ac:dyDescent="0.25">
      <c r="A1047" s="25" t="s">
        <v>76</v>
      </c>
      <c r="B1047" s="26" t="s">
        <v>895</v>
      </c>
      <c r="C1047" s="186" t="s">
        <v>896</v>
      </c>
      <c r="D1047" s="186"/>
      <c r="E1047" s="186"/>
      <c r="F1047" s="27" t="s">
        <v>817</v>
      </c>
      <c r="G1047" s="28" t="s">
        <v>1835</v>
      </c>
      <c r="H1047" s="28"/>
      <c r="I1047" s="29">
        <v>0</v>
      </c>
      <c r="J1047" s="110"/>
      <c r="K1047" s="133"/>
      <c r="L1047" s="148">
        <v>0</v>
      </c>
      <c r="M1047" s="30"/>
    </row>
    <row r="1048" spans="1:13" s="2" customFormat="1" ht="15" x14ac:dyDescent="0.25">
      <c r="A1048" s="206" t="s">
        <v>1836</v>
      </c>
      <c r="B1048" s="207"/>
      <c r="C1048" s="207"/>
      <c r="D1048" s="207"/>
      <c r="E1048" s="207"/>
      <c r="F1048" s="207"/>
      <c r="G1048" s="207"/>
      <c r="H1048" s="207"/>
      <c r="I1048" s="207"/>
      <c r="J1048" s="207"/>
      <c r="K1048" s="207"/>
      <c r="L1048" s="208"/>
      <c r="M1048" s="123"/>
    </row>
    <row r="1049" spans="1:13" s="2" customFormat="1" ht="15" x14ac:dyDescent="0.25">
      <c r="A1049" s="10" t="s">
        <v>1837</v>
      </c>
      <c r="B1049" s="11" t="s">
        <v>15</v>
      </c>
      <c r="C1049" s="182" t="s">
        <v>1838</v>
      </c>
      <c r="D1049" s="182"/>
      <c r="E1049" s="182"/>
      <c r="F1049" s="10" t="s">
        <v>17</v>
      </c>
      <c r="G1049" s="12">
        <v>1</v>
      </c>
      <c r="H1049" s="12"/>
      <c r="I1049" s="13">
        <v>2155.94</v>
      </c>
      <c r="J1049" s="72"/>
      <c r="K1049" s="131"/>
      <c r="L1049" s="72">
        <v>35.42</v>
      </c>
      <c r="M1049" s="13"/>
    </row>
    <row r="1050" spans="1:13" s="2" customFormat="1" ht="15" x14ac:dyDescent="0.25">
      <c r="A1050" s="14"/>
      <c r="B1050" s="15"/>
      <c r="C1050" s="15"/>
      <c r="D1050" s="15"/>
      <c r="E1050" s="16" t="s">
        <v>18</v>
      </c>
      <c r="F1050" s="16"/>
      <c r="G1050" s="17"/>
      <c r="H1050" s="17"/>
      <c r="I1050" s="18">
        <v>4646.7</v>
      </c>
      <c r="J1050" s="114"/>
      <c r="K1050" s="138"/>
      <c r="L1050" s="151"/>
      <c r="M1050" s="19"/>
    </row>
    <row r="1051" spans="1:13" s="2" customFormat="1" ht="22.5" x14ac:dyDescent="0.25">
      <c r="A1051" s="20"/>
      <c r="B1051" s="21" t="s">
        <v>19</v>
      </c>
      <c r="C1051" s="183" t="s">
        <v>20</v>
      </c>
      <c r="D1051" s="183"/>
      <c r="E1051" s="183"/>
      <c r="F1051" s="22" t="s">
        <v>21</v>
      </c>
      <c r="G1051" s="17" t="s">
        <v>1534</v>
      </c>
      <c r="H1051" s="17"/>
      <c r="I1051" s="23">
        <v>1.1299999999999999</v>
      </c>
      <c r="J1051" s="109"/>
      <c r="K1051" s="132"/>
      <c r="L1051" s="147">
        <v>1.1299999999999999</v>
      </c>
      <c r="M1051" s="24"/>
    </row>
    <row r="1052" spans="1:13" s="2" customFormat="1" ht="22.5" x14ac:dyDescent="0.25">
      <c r="A1052" s="20"/>
      <c r="B1052" s="21" t="s">
        <v>23</v>
      </c>
      <c r="C1052" s="183" t="s">
        <v>24</v>
      </c>
      <c r="D1052" s="183"/>
      <c r="E1052" s="183"/>
      <c r="F1052" s="22" t="s">
        <v>21</v>
      </c>
      <c r="G1052" s="17" t="s">
        <v>1534</v>
      </c>
      <c r="H1052" s="17"/>
      <c r="I1052" s="23">
        <v>1.56</v>
      </c>
      <c r="J1052" s="109"/>
      <c r="K1052" s="132"/>
      <c r="L1052" s="147">
        <v>1.56</v>
      </c>
      <c r="M1052" s="24"/>
    </row>
    <row r="1053" spans="1:13" s="2" customFormat="1" ht="22.5" x14ac:dyDescent="0.25">
      <c r="A1053" s="20"/>
      <c r="B1053" s="21" t="s">
        <v>25</v>
      </c>
      <c r="C1053" s="183" t="s">
        <v>26</v>
      </c>
      <c r="D1053" s="183"/>
      <c r="E1053" s="183"/>
      <c r="F1053" s="22" t="s">
        <v>21</v>
      </c>
      <c r="G1053" s="17" t="s">
        <v>1535</v>
      </c>
      <c r="H1053" s="17"/>
      <c r="I1053" s="23">
        <v>0.51</v>
      </c>
      <c r="J1053" s="109"/>
      <c r="K1053" s="132"/>
      <c r="L1053" s="147">
        <v>0.51</v>
      </c>
      <c r="M1053" s="24"/>
    </row>
    <row r="1054" spans="1:13" s="2" customFormat="1" ht="22.5" x14ac:dyDescent="0.25">
      <c r="A1054" s="20"/>
      <c r="B1054" s="21" t="s">
        <v>28</v>
      </c>
      <c r="C1054" s="183" t="s">
        <v>29</v>
      </c>
      <c r="D1054" s="183"/>
      <c r="E1054" s="183"/>
      <c r="F1054" s="22" t="s">
        <v>30</v>
      </c>
      <c r="G1054" s="17" t="s">
        <v>1536</v>
      </c>
      <c r="H1054" s="17"/>
      <c r="I1054" s="23">
        <v>0.89</v>
      </c>
      <c r="J1054" s="109"/>
      <c r="K1054" s="132"/>
      <c r="L1054" s="147">
        <v>0.89</v>
      </c>
      <c r="M1054" s="24"/>
    </row>
    <row r="1055" spans="1:13" s="2" customFormat="1" ht="15" x14ac:dyDescent="0.25">
      <c r="A1055" s="206" t="s">
        <v>1839</v>
      </c>
      <c r="B1055" s="207"/>
      <c r="C1055" s="207"/>
      <c r="D1055" s="207"/>
      <c r="E1055" s="207"/>
      <c r="F1055" s="207"/>
      <c r="G1055" s="207"/>
      <c r="H1055" s="207"/>
      <c r="I1055" s="207"/>
      <c r="J1055" s="207"/>
      <c r="K1055" s="207"/>
      <c r="L1055" s="208"/>
      <c r="M1055" s="123"/>
    </row>
    <row r="1056" spans="1:13" s="2" customFormat="1" ht="22.5" x14ac:dyDescent="0.25">
      <c r="A1056" s="10" t="s">
        <v>1840</v>
      </c>
      <c r="B1056" s="11" t="s">
        <v>1825</v>
      </c>
      <c r="C1056" s="182" t="s">
        <v>1841</v>
      </c>
      <c r="D1056" s="182"/>
      <c r="E1056" s="182"/>
      <c r="F1056" s="10" t="s">
        <v>880</v>
      </c>
      <c r="G1056" s="12">
        <v>1</v>
      </c>
      <c r="H1056" s="12"/>
      <c r="I1056" s="13">
        <v>266213.52</v>
      </c>
      <c r="J1056" s="72"/>
      <c r="K1056" s="131"/>
      <c r="L1056" s="72"/>
      <c r="M1056" s="13"/>
    </row>
    <row r="1057" spans="1:13" s="2" customFormat="1" ht="22.5" x14ac:dyDescent="0.25">
      <c r="A1057" s="10" t="s">
        <v>1842</v>
      </c>
      <c r="B1057" s="11" t="s">
        <v>1753</v>
      </c>
      <c r="C1057" s="182" t="s">
        <v>1843</v>
      </c>
      <c r="D1057" s="182"/>
      <c r="E1057" s="182"/>
      <c r="F1057" s="10" t="s">
        <v>883</v>
      </c>
      <c r="G1057" s="12">
        <v>1</v>
      </c>
      <c r="H1057" s="12"/>
      <c r="I1057" s="13">
        <v>4772.5</v>
      </c>
      <c r="J1057" s="72"/>
      <c r="K1057" s="131"/>
      <c r="L1057" s="72">
        <v>426.42</v>
      </c>
      <c r="M1057" s="13"/>
    </row>
    <row r="1058" spans="1:13" s="2" customFormat="1" ht="15" x14ac:dyDescent="0.25">
      <c r="A1058" s="14"/>
      <c r="B1058" s="15"/>
      <c r="C1058" s="15"/>
      <c r="D1058" s="15"/>
      <c r="E1058" s="16" t="s">
        <v>18</v>
      </c>
      <c r="F1058" s="16"/>
      <c r="G1058" s="17"/>
      <c r="H1058" s="17"/>
      <c r="I1058" s="18">
        <v>12368.63</v>
      </c>
      <c r="J1058" s="114"/>
      <c r="K1058" s="138"/>
      <c r="L1058" s="151"/>
      <c r="M1058" s="19"/>
    </row>
    <row r="1059" spans="1:13" s="2" customFormat="1" ht="22.5" x14ac:dyDescent="0.25">
      <c r="A1059" s="20"/>
      <c r="B1059" s="21" t="s">
        <v>41</v>
      </c>
      <c r="C1059" s="183" t="s">
        <v>42</v>
      </c>
      <c r="D1059" s="183"/>
      <c r="E1059" s="183"/>
      <c r="F1059" s="22" t="s">
        <v>21</v>
      </c>
      <c r="G1059" s="17" t="s">
        <v>1844</v>
      </c>
      <c r="H1059" s="17"/>
      <c r="I1059" s="23">
        <v>23.03</v>
      </c>
      <c r="J1059" s="109"/>
      <c r="K1059" s="132"/>
      <c r="L1059" s="147">
        <v>23.03</v>
      </c>
      <c r="M1059" s="24"/>
    </row>
    <row r="1060" spans="1:13" s="2" customFormat="1" ht="22.5" x14ac:dyDescent="0.25">
      <c r="A1060" s="20"/>
      <c r="B1060" s="21" t="s">
        <v>778</v>
      </c>
      <c r="C1060" s="183" t="s">
        <v>24</v>
      </c>
      <c r="D1060" s="183"/>
      <c r="E1060" s="183"/>
      <c r="F1060" s="22" t="s">
        <v>71</v>
      </c>
      <c r="G1060" s="17" t="s">
        <v>1845</v>
      </c>
      <c r="H1060" s="17"/>
      <c r="I1060" s="23">
        <v>1.0900000000000001</v>
      </c>
      <c r="J1060" s="109"/>
      <c r="K1060" s="132"/>
      <c r="L1060" s="147">
        <v>1.0900000000000001</v>
      </c>
      <c r="M1060" s="24"/>
    </row>
    <row r="1061" spans="1:13" s="2" customFormat="1" ht="22.5" x14ac:dyDescent="0.25">
      <c r="A1061" s="20"/>
      <c r="B1061" s="21" t="s">
        <v>884</v>
      </c>
      <c r="C1061" s="183" t="s">
        <v>885</v>
      </c>
      <c r="D1061" s="183"/>
      <c r="E1061" s="183"/>
      <c r="F1061" s="22" t="s">
        <v>71</v>
      </c>
      <c r="G1061" s="17" t="s">
        <v>1846</v>
      </c>
      <c r="H1061" s="17"/>
      <c r="I1061" s="23">
        <v>25.12</v>
      </c>
      <c r="J1061" s="109"/>
      <c r="K1061" s="132"/>
      <c r="L1061" s="147">
        <v>25.12</v>
      </c>
      <c r="M1061" s="24"/>
    </row>
    <row r="1062" spans="1:13" s="2" customFormat="1" ht="22.5" x14ac:dyDescent="0.25">
      <c r="A1062" s="25" t="s">
        <v>76</v>
      </c>
      <c r="B1062" s="26" t="s">
        <v>1758</v>
      </c>
      <c r="C1062" s="186" t="s">
        <v>1759</v>
      </c>
      <c r="D1062" s="186"/>
      <c r="E1062" s="186"/>
      <c r="F1062" s="27" t="s">
        <v>880</v>
      </c>
      <c r="G1062" s="28" t="s">
        <v>944</v>
      </c>
      <c r="H1062" s="28"/>
      <c r="I1062" s="29">
        <v>0</v>
      </c>
      <c r="J1062" s="110"/>
      <c r="K1062" s="133"/>
      <c r="L1062" s="148">
        <v>0</v>
      </c>
      <c r="M1062" s="30"/>
    </row>
    <row r="1063" spans="1:13" s="2" customFormat="1" ht="33.75" x14ac:dyDescent="0.25">
      <c r="A1063" s="10" t="s">
        <v>1847</v>
      </c>
      <c r="B1063" s="11" t="s">
        <v>1761</v>
      </c>
      <c r="C1063" s="182" t="s">
        <v>1848</v>
      </c>
      <c r="D1063" s="182"/>
      <c r="E1063" s="182"/>
      <c r="F1063" s="10" t="s">
        <v>1763</v>
      </c>
      <c r="G1063" s="33">
        <v>1.4800000000000001E-2</v>
      </c>
      <c r="H1063" s="33"/>
      <c r="I1063" s="13">
        <v>1423.68</v>
      </c>
      <c r="J1063" s="72"/>
      <c r="K1063" s="131"/>
      <c r="L1063" s="72">
        <v>88.34</v>
      </c>
      <c r="M1063" s="13"/>
    </row>
    <row r="1064" spans="1:13" s="2" customFormat="1" ht="15" x14ac:dyDescent="0.25">
      <c r="A1064" s="14"/>
      <c r="B1064" s="15"/>
      <c r="C1064" s="15"/>
      <c r="D1064" s="15"/>
      <c r="E1064" s="16" t="s">
        <v>18</v>
      </c>
      <c r="F1064" s="16"/>
      <c r="G1064" s="17"/>
      <c r="H1064" s="17"/>
      <c r="I1064" s="18">
        <v>2419.33</v>
      </c>
      <c r="J1064" s="114"/>
      <c r="K1064" s="138"/>
      <c r="L1064" s="151"/>
      <c r="M1064" s="19"/>
    </row>
    <row r="1065" spans="1:13" s="2" customFormat="1" ht="22.5" x14ac:dyDescent="0.25">
      <c r="A1065" s="20"/>
      <c r="B1065" s="21" t="s">
        <v>1021</v>
      </c>
      <c r="C1065" s="183" t="s">
        <v>1022</v>
      </c>
      <c r="D1065" s="183"/>
      <c r="E1065" s="183"/>
      <c r="F1065" s="22" t="s">
        <v>71</v>
      </c>
      <c r="G1065" s="17" t="s">
        <v>1849</v>
      </c>
      <c r="H1065" s="17"/>
      <c r="I1065" s="23">
        <v>0.49</v>
      </c>
      <c r="J1065" s="109"/>
      <c r="K1065" s="132"/>
      <c r="L1065" s="147">
        <v>0.49</v>
      </c>
      <c r="M1065" s="24"/>
    </row>
    <row r="1066" spans="1:13" s="2" customFormat="1" ht="22.5" x14ac:dyDescent="0.25">
      <c r="A1066" s="20"/>
      <c r="B1066" s="21" t="s">
        <v>335</v>
      </c>
      <c r="C1066" s="183" t="s">
        <v>336</v>
      </c>
      <c r="D1066" s="183"/>
      <c r="E1066" s="183"/>
      <c r="F1066" s="22" t="s">
        <v>282</v>
      </c>
      <c r="G1066" s="17" t="s">
        <v>1850</v>
      </c>
      <c r="H1066" s="17"/>
      <c r="I1066" s="23">
        <v>0.04</v>
      </c>
      <c r="J1066" s="109"/>
      <c r="K1066" s="132"/>
      <c r="L1066" s="147">
        <v>0.04</v>
      </c>
      <c r="M1066" s="24"/>
    </row>
    <row r="1067" spans="1:13" s="2" customFormat="1" ht="22.5" x14ac:dyDescent="0.25">
      <c r="A1067" s="20"/>
      <c r="B1067" s="21" t="s">
        <v>1024</v>
      </c>
      <c r="C1067" s="183" t="s">
        <v>1025</v>
      </c>
      <c r="D1067" s="183"/>
      <c r="E1067" s="183"/>
      <c r="F1067" s="22" t="s">
        <v>71</v>
      </c>
      <c r="G1067" s="17" t="s">
        <v>1851</v>
      </c>
      <c r="H1067" s="17"/>
      <c r="I1067" s="23">
        <v>0.01</v>
      </c>
      <c r="J1067" s="109"/>
      <c r="K1067" s="132"/>
      <c r="L1067" s="147">
        <v>0.01</v>
      </c>
      <c r="M1067" s="24"/>
    </row>
    <row r="1068" spans="1:13" s="2" customFormat="1" ht="22.5" x14ac:dyDescent="0.25">
      <c r="A1068" s="20"/>
      <c r="B1068" s="21" t="s">
        <v>1027</v>
      </c>
      <c r="C1068" s="183" t="s">
        <v>1028</v>
      </c>
      <c r="D1068" s="183"/>
      <c r="E1068" s="183"/>
      <c r="F1068" s="22" t="s">
        <v>71</v>
      </c>
      <c r="G1068" s="17" t="s">
        <v>1852</v>
      </c>
      <c r="H1068" s="17"/>
      <c r="I1068" s="23">
        <v>1.4</v>
      </c>
      <c r="J1068" s="109"/>
      <c r="K1068" s="132"/>
      <c r="L1068" s="147">
        <v>1.4</v>
      </c>
      <c r="M1068" s="24"/>
    </row>
    <row r="1069" spans="1:13" s="2" customFormat="1" ht="22.5" x14ac:dyDescent="0.25">
      <c r="A1069" s="20"/>
      <c r="B1069" s="21" t="s">
        <v>1768</v>
      </c>
      <c r="C1069" s="183" t="s">
        <v>1769</v>
      </c>
      <c r="D1069" s="183"/>
      <c r="E1069" s="183"/>
      <c r="F1069" s="22" t="s">
        <v>71</v>
      </c>
      <c r="G1069" s="17" t="s">
        <v>1853</v>
      </c>
      <c r="H1069" s="17"/>
      <c r="I1069" s="23">
        <v>1.94</v>
      </c>
      <c r="J1069" s="109"/>
      <c r="K1069" s="132"/>
      <c r="L1069" s="147">
        <v>1.94</v>
      </c>
      <c r="M1069" s="24"/>
    </row>
    <row r="1070" spans="1:13" s="2" customFormat="1" ht="22.5" x14ac:dyDescent="0.25">
      <c r="A1070" s="25" t="s">
        <v>344</v>
      </c>
      <c r="B1070" s="26" t="s">
        <v>778</v>
      </c>
      <c r="C1070" s="186" t="s">
        <v>24</v>
      </c>
      <c r="D1070" s="186"/>
      <c r="E1070" s="186"/>
      <c r="F1070" s="27" t="s">
        <v>71</v>
      </c>
      <c r="G1070" s="28" t="s">
        <v>347</v>
      </c>
      <c r="H1070" s="28"/>
      <c r="I1070" s="29">
        <v>0</v>
      </c>
      <c r="J1070" s="110"/>
      <c r="K1070" s="133"/>
      <c r="L1070" s="148">
        <v>0</v>
      </c>
      <c r="M1070" s="30"/>
    </row>
    <row r="1071" spans="1:13" s="2" customFormat="1" ht="22.5" x14ac:dyDescent="0.25">
      <c r="A1071" s="20"/>
      <c r="B1071" s="21" t="s">
        <v>1031</v>
      </c>
      <c r="C1071" s="183" t="s">
        <v>1032</v>
      </c>
      <c r="D1071" s="183"/>
      <c r="E1071" s="183"/>
      <c r="F1071" s="22" t="s">
        <v>71</v>
      </c>
      <c r="G1071" s="17" t="s">
        <v>1854</v>
      </c>
      <c r="H1071" s="17"/>
      <c r="I1071" s="23">
        <v>1.34</v>
      </c>
      <c r="J1071" s="109"/>
      <c r="K1071" s="132"/>
      <c r="L1071" s="147">
        <v>1.34</v>
      </c>
      <c r="M1071" s="24"/>
    </row>
    <row r="1072" spans="1:13" s="2" customFormat="1" ht="22.5" x14ac:dyDescent="0.25">
      <c r="A1072" s="20"/>
      <c r="B1072" s="21" t="s">
        <v>341</v>
      </c>
      <c r="C1072" s="183" t="s">
        <v>342</v>
      </c>
      <c r="D1072" s="183"/>
      <c r="E1072" s="183"/>
      <c r="F1072" s="22" t="s">
        <v>21</v>
      </c>
      <c r="G1072" s="17" t="s">
        <v>1855</v>
      </c>
      <c r="H1072" s="17"/>
      <c r="I1072" s="23">
        <v>0.13</v>
      </c>
      <c r="J1072" s="109"/>
      <c r="K1072" s="132"/>
      <c r="L1072" s="147">
        <v>0.13</v>
      </c>
      <c r="M1072" s="24"/>
    </row>
    <row r="1073" spans="1:13" s="2" customFormat="1" ht="22.5" x14ac:dyDescent="0.25">
      <c r="A1073" s="25" t="s">
        <v>76</v>
      </c>
      <c r="B1073" s="26" t="s">
        <v>1773</v>
      </c>
      <c r="C1073" s="186" t="s">
        <v>1774</v>
      </c>
      <c r="D1073" s="186"/>
      <c r="E1073" s="186"/>
      <c r="F1073" s="27" t="s">
        <v>71</v>
      </c>
      <c r="G1073" s="28" t="s">
        <v>1856</v>
      </c>
      <c r="H1073" s="28"/>
      <c r="I1073" s="29">
        <v>0</v>
      </c>
      <c r="J1073" s="110"/>
      <c r="K1073" s="133"/>
      <c r="L1073" s="148">
        <v>0</v>
      </c>
      <c r="M1073" s="30"/>
    </row>
    <row r="1074" spans="1:13" s="2" customFormat="1" ht="22.5" x14ac:dyDescent="0.25">
      <c r="A1074" s="20"/>
      <c r="B1074" s="21" t="s">
        <v>1037</v>
      </c>
      <c r="C1074" s="183" t="s">
        <v>1038</v>
      </c>
      <c r="D1074" s="183"/>
      <c r="E1074" s="183"/>
      <c r="F1074" s="22" t="s">
        <v>282</v>
      </c>
      <c r="G1074" s="17" t="s">
        <v>1857</v>
      </c>
      <c r="H1074" s="17"/>
      <c r="I1074" s="23">
        <v>0.03</v>
      </c>
      <c r="J1074" s="109"/>
      <c r="K1074" s="132"/>
      <c r="L1074" s="147">
        <v>0.03</v>
      </c>
      <c r="M1074" s="24"/>
    </row>
    <row r="1075" spans="1:13" s="2" customFormat="1" ht="22.5" x14ac:dyDescent="0.25">
      <c r="A1075" s="20"/>
      <c r="B1075" s="21" t="s">
        <v>1777</v>
      </c>
      <c r="C1075" s="183" t="s">
        <v>1778</v>
      </c>
      <c r="D1075" s="183"/>
      <c r="E1075" s="183"/>
      <c r="F1075" s="22" t="s">
        <v>71</v>
      </c>
      <c r="G1075" s="17" t="s">
        <v>1858</v>
      </c>
      <c r="H1075" s="17"/>
      <c r="I1075" s="23">
        <v>3.72</v>
      </c>
      <c r="J1075" s="109"/>
      <c r="K1075" s="132"/>
      <c r="L1075" s="147">
        <v>3.72</v>
      </c>
      <c r="M1075" s="24"/>
    </row>
    <row r="1076" spans="1:13" s="2" customFormat="1" ht="22.5" x14ac:dyDescent="0.25">
      <c r="A1076" s="25" t="s">
        <v>76</v>
      </c>
      <c r="B1076" s="26" t="s">
        <v>1043</v>
      </c>
      <c r="C1076" s="186" t="s">
        <v>1044</v>
      </c>
      <c r="D1076" s="186"/>
      <c r="E1076" s="186"/>
      <c r="F1076" s="27" t="s">
        <v>71</v>
      </c>
      <c r="G1076" s="28" t="s">
        <v>1859</v>
      </c>
      <c r="H1076" s="28"/>
      <c r="I1076" s="29">
        <v>0</v>
      </c>
      <c r="J1076" s="110"/>
      <c r="K1076" s="133"/>
      <c r="L1076" s="148">
        <v>0</v>
      </c>
      <c r="M1076" s="30"/>
    </row>
    <row r="1077" spans="1:13" s="2" customFormat="1" ht="22.5" x14ac:dyDescent="0.25">
      <c r="A1077" s="20"/>
      <c r="B1077" s="21" t="s">
        <v>1046</v>
      </c>
      <c r="C1077" s="183" t="s">
        <v>1047</v>
      </c>
      <c r="D1077" s="183"/>
      <c r="E1077" s="183"/>
      <c r="F1077" s="22" t="s">
        <v>1048</v>
      </c>
      <c r="G1077" s="17" t="s">
        <v>1860</v>
      </c>
      <c r="H1077" s="17"/>
      <c r="I1077" s="23">
        <v>1.08</v>
      </c>
      <c r="J1077" s="109"/>
      <c r="K1077" s="132"/>
      <c r="L1077" s="147">
        <v>1.08</v>
      </c>
      <c r="M1077" s="24"/>
    </row>
    <row r="1078" spans="1:13" s="2" customFormat="1" ht="15" x14ac:dyDescent="0.25">
      <c r="A1078" s="206" t="s">
        <v>1861</v>
      </c>
      <c r="B1078" s="207"/>
      <c r="C1078" s="207"/>
      <c r="D1078" s="207"/>
      <c r="E1078" s="207"/>
      <c r="F1078" s="207"/>
      <c r="G1078" s="207"/>
      <c r="H1078" s="207"/>
      <c r="I1078" s="207"/>
      <c r="J1078" s="207"/>
      <c r="K1078" s="207"/>
      <c r="L1078" s="208"/>
      <c r="M1078" s="123"/>
    </row>
    <row r="1079" spans="1:13" s="2" customFormat="1" ht="15" x14ac:dyDescent="0.25">
      <c r="A1079" s="10" t="s">
        <v>1862</v>
      </c>
      <c r="B1079" s="11" t="s">
        <v>15</v>
      </c>
      <c r="C1079" s="182" t="s">
        <v>1863</v>
      </c>
      <c r="D1079" s="182"/>
      <c r="E1079" s="182"/>
      <c r="F1079" s="10" t="s">
        <v>17</v>
      </c>
      <c r="G1079" s="12">
        <v>1</v>
      </c>
      <c r="H1079" s="12"/>
      <c r="I1079" s="13">
        <v>2155.94</v>
      </c>
      <c r="J1079" s="72"/>
      <c r="K1079" s="131"/>
      <c r="L1079" s="72">
        <v>35.42</v>
      </c>
      <c r="M1079" s="13"/>
    </row>
    <row r="1080" spans="1:13" s="2" customFormat="1" ht="15" x14ac:dyDescent="0.25">
      <c r="A1080" s="14"/>
      <c r="B1080" s="15"/>
      <c r="C1080" s="15"/>
      <c r="D1080" s="15"/>
      <c r="E1080" s="16" t="s">
        <v>18</v>
      </c>
      <c r="F1080" s="16"/>
      <c r="G1080" s="17"/>
      <c r="H1080" s="17"/>
      <c r="I1080" s="18">
        <v>4646.7</v>
      </c>
      <c r="J1080" s="114"/>
      <c r="K1080" s="138"/>
      <c r="L1080" s="151"/>
      <c r="M1080" s="19"/>
    </row>
    <row r="1081" spans="1:13" s="2" customFormat="1" ht="22.5" x14ac:dyDescent="0.25">
      <c r="A1081" s="20"/>
      <c r="B1081" s="21" t="s">
        <v>19</v>
      </c>
      <c r="C1081" s="183" t="s">
        <v>20</v>
      </c>
      <c r="D1081" s="183"/>
      <c r="E1081" s="183"/>
      <c r="F1081" s="22" t="s">
        <v>21</v>
      </c>
      <c r="G1081" s="17" t="s">
        <v>1534</v>
      </c>
      <c r="H1081" s="17"/>
      <c r="I1081" s="23">
        <v>1.1299999999999999</v>
      </c>
      <c r="J1081" s="109"/>
      <c r="K1081" s="132"/>
      <c r="L1081" s="147">
        <v>1.1299999999999999</v>
      </c>
      <c r="M1081" s="24"/>
    </row>
    <row r="1082" spans="1:13" s="2" customFormat="1" ht="22.5" x14ac:dyDescent="0.25">
      <c r="A1082" s="20"/>
      <c r="B1082" s="21" t="s">
        <v>23</v>
      </c>
      <c r="C1082" s="183" t="s">
        <v>24</v>
      </c>
      <c r="D1082" s="183"/>
      <c r="E1082" s="183"/>
      <c r="F1082" s="22" t="s">
        <v>21</v>
      </c>
      <c r="G1082" s="17" t="s">
        <v>1534</v>
      </c>
      <c r="H1082" s="17"/>
      <c r="I1082" s="23">
        <v>1.56</v>
      </c>
      <c r="J1082" s="109"/>
      <c r="K1082" s="132"/>
      <c r="L1082" s="147">
        <v>1.56</v>
      </c>
      <c r="M1082" s="24"/>
    </row>
    <row r="1083" spans="1:13" s="2" customFormat="1" ht="22.5" x14ac:dyDescent="0.25">
      <c r="A1083" s="20"/>
      <c r="B1083" s="21" t="s">
        <v>25</v>
      </c>
      <c r="C1083" s="183" t="s">
        <v>26</v>
      </c>
      <c r="D1083" s="183"/>
      <c r="E1083" s="183"/>
      <c r="F1083" s="22" t="s">
        <v>21</v>
      </c>
      <c r="G1083" s="17" t="s">
        <v>1535</v>
      </c>
      <c r="H1083" s="17"/>
      <c r="I1083" s="23">
        <v>0.51</v>
      </c>
      <c r="J1083" s="109"/>
      <c r="K1083" s="132"/>
      <c r="L1083" s="147">
        <v>0.51</v>
      </c>
      <c r="M1083" s="24"/>
    </row>
    <row r="1084" spans="1:13" s="2" customFormat="1" ht="22.5" x14ac:dyDescent="0.25">
      <c r="A1084" s="20"/>
      <c r="B1084" s="21" t="s">
        <v>28</v>
      </c>
      <c r="C1084" s="183" t="s">
        <v>29</v>
      </c>
      <c r="D1084" s="183"/>
      <c r="E1084" s="183"/>
      <c r="F1084" s="22" t="s">
        <v>30</v>
      </c>
      <c r="G1084" s="17" t="s">
        <v>1536</v>
      </c>
      <c r="H1084" s="17"/>
      <c r="I1084" s="23">
        <v>0.89</v>
      </c>
      <c r="J1084" s="109"/>
      <c r="K1084" s="132"/>
      <c r="L1084" s="147">
        <v>0.89</v>
      </c>
      <c r="M1084" s="24"/>
    </row>
    <row r="1085" spans="1:13" s="2" customFormat="1" ht="15" x14ac:dyDescent="0.25">
      <c r="A1085" s="206" t="s">
        <v>1864</v>
      </c>
      <c r="B1085" s="207"/>
      <c r="C1085" s="207"/>
      <c r="D1085" s="207"/>
      <c r="E1085" s="207"/>
      <c r="F1085" s="207"/>
      <c r="G1085" s="207"/>
      <c r="H1085" s="207"/>
      <c r="I1085" s="207"/>
      <c r="J1085" s="207"/>
      <c r="K1085" s="207"/>
      <c r="L1085" s="208"/>
      <c r="M1085" s="123"/>
    </row>
    <row r="1086" spans="1:13" s="2" customFormat="1" ht="22.5" x14ac:dyDescent="0.25">
      <c r="A1086" s="10" t="s">
        <v>1865</v>
      </c>
      <c r="B1086" s="11" t="s">
        <v>1825</v>
      </c>
      <c r="C1086" s="182" t="s">
        <v>1866</v>
      </c>
      <c r="D1086" s="182"/>
      <c r="E1086" s="182"/>
      <c r="F1086" s="10" t="s">
        <v>880</v>
      </c>
      <c r="G1086" s="12">
        <v>1</v>
      </c>
      <c r="H1086" s="12"/>
      <c r="I1086" s="13">
        <v>323654.49</v>
      </c>
      <c r="J1086" s="72"/>
      <c r="K1086" s="131"/>
      <c r="L1086" s="72"/>
      <c r="M1086" s="13"/>
    </row>
    <row r="1087" spans="1:13" s="2" customFormat="1" ht="22.5" x14ac:dyDescent="0.25">
      <c r="A1087" s="10" t="s">
        <v>1867</v>
      </c>
      <c r="B1087" s="11" t="s">
        <v>1753</v>
      </c>
      <c r="C1087" s="182" t="s">
        <v>1868</v>
      </c>
      <c r="D1087" s="182"/>
      <c r="E1087" s="182"/>
      <c r="F1087" s="10" t="s">
        <v>883</v>
      </c>
      <c r="G1087" s="12">
        <v>1</v>
      </c>
      <c r="H1087" s="12"/>
      <c r="I1087" s="13">
        <v>4772.5</v>
      </c>
      <c r="J1087" s="72"/>
      <c r="K1087" s="131"/>
      <c r="L1087" s="72">
        <v>426.42</v>
      </c>
      <c r="M1087" s="13"/>
    </row>
    <row r="1088" spans="1:13" s="2" customFormat="1" ht="15" x14ac:dyDescent="0.25">
      <c r="A1088" s="14"/>
      <c r="B1088" s="15"/>
      <c r="C1088" s="15"/>
      <c r="D1088" s="15"/>
      <c r="E1088" s="16" t="s">
        <v>18</v>
      </c>
      <c r="F1088" s="16"/>
      <c r="G1088" s="17"/>
      <c r="H1088" s="17"/>
      <c r="I1088" s="18">
        <v>12368.63</v>
      </c>
      <c r="J1088" s="114"/>
      <c r="K1088" s="138"/>
      <c r="L1088" s="151"/>
      <c r="M1088" s="19"/>
    </row>
    <row r="1089" spans="1:13" s="2" customFormat="1" ht="22.5" x14ac:dyDescent="0.25">
      <c r="A1089" s="20"/>
      <c r="B1089" s="21" t="s">
        <v>41</v>
      </c>
      <c r="C1089" s="183" t="s">
        <v>42</v>
      </c>
      <c r="D1089" s="183"/>
      <c r="E1089" s="183"/>
      <c r="F1089" s="22" t="s">
        <v>21</v>
      </c>
      <c r="G1089" s="17" t="s">
        <v>1844</v>
      </c>
      <c r="H1089" s="17"/>
      <c r="I1089" s="23">
        <v>23.03</v>
      </c>
      <c r="J1089" s="109"/>
      <c r="K1089" s="132"/>
      <c r="L1089" s="147">
        <v>23.03</v>
      </c>
      <c r="M1089" s="24"/>
    </row>
    <row r="1090" spans="1:13" s="2" customFormat="1" ht="22.5" x14ac:dyDescent="0.25">
      <c r="A1090" s="20"/>
      <c r="B1090" s="21" t="s">
        <v>778</v>
      </c>
      <c r="C1090" s="183" t="s">
        <v>24</v>
      </c>
      <c r="D1090" s="183"/>
      <c r="E1090" s="183"/>
      <c r="F1090" s="22" t="s">
        <v>71</v>
      </c>
      <c r="G1090" s="17" t="s">
        <v>1845</v>
      </c>
      <c r="H1090" s="17"/>
      <c r="I1090" s="23">
        <v>1.0900000000000001</v>
      </c>
      <c r="J1090" s="109"/>
      <c r="K1090" s="132"/>
      <c r="L1090" s="147">
        <v>1.0900000000000001</v>
      </c>
      <c r="M1090" s="24"/>
    </row>
    <row r="1091" spans="1:13" s="2" customFormat="1" ht="22.5" x14ac:dyDescent="0.25">
      <c r="A1091" s="20"/>
      <c r="B1091" s="21" t="s">
        <v>884</v>
      </c>
      <c r="C1091" s="183" t="s">
        <v>885</v>
      </c>
      <c r="D1091" s="183"/>
      <c r="E1091" s="183"/>
      <c r="F1091" s="22" t="s">
        <v>71</v>
      </c>
      <c r="G1091" s="17" t="s">
        <v>1846</v>
      </c>
      <c r="H1091" s="17"/>
      <c r="I1091" s="23">
        <v>25.12</v>
      </c>
      <c r="J1091" s="109"/>
      <c r="K1091" s="132"/>
      <c r="L1091" s="147">
        <v>25.12</v>
      </c>
      <c r="M1091" s="24"/>
    </row>
    <row r="1092" spans="1:13" s="2" customFormat="1" ht="22.5" x14ac:dyDescent="0.25">
      <c r="A1092" s="25" t="s">
        <v>76</v>
      </c>
      <c r="B1092" s="26" t="s">
        <v>1758</v>
      </c>
      <c r="C1092" s="186" t="s">
        <v>1759</v>
      </c>
      <c r="D1092" s="186"/>
      <c r="E1092" s="186"/>
      <c r="F1092" s="27" t="s">
        <v>880</v>
      </c>
      <c r="G1092" s="28" t="s">
        <v>944</v>
      </c>
      <c r="H1092" s="28"/>
      <c r="I1092" s="29">
        <v>0</v>
      </c>
      <c r="J1092" s="110"/>
      <c r="K1092" s="133"/>
      <c r="L1092" s="148">
        <v>0</v>
      </c>
      <c r="M1092" s="30"/>
    </row>
    <row r="1093" spans="1:13" s="2" customFormat="1" ht="33.75" x14ac:dyDescent="0.25">
      <c r="A1093" s="10" t="s">
        <v>1869</v>
      </c>
      <c r="B1093" s="11" t="s">
        <v>1761</v>
      </c>
      <c r="C1093" s="182" t="s">
        <v>1870</v>
      </c>
      <c r="D1093" s="182"/>
      <c r="E1093" s="182"/>
      <c r="F1093" s="10" t="s">
        <v>1763</v>
      </c>
      <c r="G1093" s="33">
        <v>1.8499999999999999E-2</v>
      </c>
      <c r="H1093" s="33"/>
      <c r="I1093" s="13">
        <v>1779.6</v>
      </c>
      <c r="J1093" s="72"/>
      <c r="K1093" s="131"/>
      <c r="L1093" s="72">
        <v>110.43</v>
      </c>
      <c r="M1093" s="13"/>
    </row>
    <row r="1094" spans="1:13" s="2" customFormat="1" ht="15" x14ac:dyDescent="0.25">
      <c r="A1094" s="14"/>
      <c r="B1094" s="15"/>
      <c r="C1094" s="15"/>
      <c r="D1094" s="15"/>
      <c r="E1094" s="16" t="s">
        <v>18</v>
      </c>
      <c r="F1094" s="16"/>
      <c r="G1094" s="17"/>
      <c r="H1094" s="17"/>
      <c r="I1094" s="18">
        <v>3024.15</v>
      </c>
      <c r="J1094" s="114"/>
      <c r="K1094" s="138"/>
      <c r="L1094" s="151"/>
      <c r="M1094" s="19"/>
    </row>
    <row r="1095" spans="1:13" s="2" customFormat="1" ht="22.5" x14ac:dyDescent="0.25">
      <c r="A1095" s="20"/>
      <c r="B1095" s="21" t="s">
        <v>1021</v>
      </c>
      <c r="C1095" s="183" t="s">
        <v>1022</v>
      </c>
      <c r="D1095" s="183"/>
      <c r="E1095" s="183"/>
      <c r="F1095" s="22" t="s">
        <v>71</v>
      </c>
      <c r="G1095" s="17" t="s">
        <v>1871</v>
      </c>
      <c r="H1095" s="17"/>
      <c r="I1095" s="23">
        <v>0.62</v>
      </c>
      <c r="J1095" s="109"/>
      <c r="K1095" s="132"/>
      <c r="L1095" s="147">
        <v>0.62</v>
      </c>
      <c r="M1095" s="24"/>
    </row>
    <row r="1096" spans="1:13" s="2" customFormat="1" ht="22.5" x14ac:dyDescent="0.25">
      <c r="A1096" s="20"/>
      <c r="B1096" s="21" t="s">
        <v>335</v>
      </c>
      <c r="C1096" s="183" t="s">
        <v>336</v>
      </c>
      <c r="D1096" s="183"/>
      <c r="E1096" s="183"/>
      <c r="F1096" s="22" t="s">
        <v>282</v>
      </c>
      <c r="G1096" s="17" t="s">
        <v>1872</v>
      </c>
      <c r="H1096" s="17"/>
      <c r="I1096" s="23">
        <v>0.05</v>
      </c>
      <c r="J1096" s="109"/>
      <c r="K1096" s="132"/>
      <c r="L1096" s="147">
        <v>0.05</v>
      </c>
      <c r="M1096" s="24"/>
    </row>
    <row r="1097" spans="1:13" s="2" customFormat="1" ht="22.5" x14ac:dyDescent="0.25">
      <c r="A1097" s="20"/>
      <c r="B1097" s="21" t="s">
        <v>1024</v>
      </c>
      <c r="C1097" s="183" t="s">
        <v>1025</v>
      </c>
      <c r="D1097" s="183"/>
      <c r="E1097" s="183"/>
      <c r="F1097" s="22" t="s">
        <v>71</v>
      </c>
      <c r="G1097" s="17" t="s">
        <v>1873</v>
      </c>
      <c r="H1097" s="17"/>
      <c r="I1097" s="23">
        <v>0.02</v>
      </c>
      <c r="J1097" s="109"/>
      <c r="K1097" s="132"/>
      <c r="L1097" s="147">
        <v>0.02</v>
      </c>
      <c r="M1097" s="24"/>
    </row>
    <row r="1098" spans="1:13" s="2" customFormat="1" ht="22.5" x14ac:dyDescent="0.25">
      <c r="A1098" s="20"/>
      <c r="B1098" s="21" t="s">
        <v>1027</v>
      </c>
      <c r="C1098" s="183" t="s">
        <v>1028</v>
      </c>
      <c r="D1098" s="183"/>
      <c r="E1098" s="183"/>
      <c r="F1098" s="22" t="s">
        <v>71</v>
      </c>
      <c r="G1098" s="17" t="s">
        <v>1874</v>
      </c>
      <c r="H1098" s="17"/>
      <c r="I1098" s="23">
        <v>1.75</v>
      </c>
      <c r="J1098" s="109"/>
      <c r="K1098" s="132"/>
      <c r="L1098" s="147">
        <v>1.75</v>
      </c>
      <c r="M1098" s="24"/>
    </row>
    <row r="1099" spans="1:13" s="2" customFormat="1" ht="22.5" x14ac:dyDescent="0.25">
      <c r="A1099" s="20"/>
      <c r="B1099" s="21" t="s">
        <v>1768</v>
      </c>
      <c r="C1099" s="183" t="s">
        <v>1769</v>
      </c>
      <c r="D1099" s="183"/>
      <c r="E1099" s="183"/>
      <c r="F1099" s="22" t="s">
        <v>71</v>
      </c>
      <c r="G1099" s="17" t="s">
        <v>1875</v>
      </c>
      <c r="H1099" s="17"/>
      <c r="I1099" s="23">
        <v>2.42</v>
      </c>
      <c r="J1099" s="109"/>
      <c r="K1099" s="132"/>
      <c r="L1099" s="147">
        <v>2.42</v>
      </c>
      <c r="M1099" s="24"/>
    </row>
    <row r="1100" spans="1:13" s="2" customFormat="1" ht="22.5" x14ac:dyDescent="0.25">
      <c r="A1100" s="25" t="s">
        <v>344</v>
      </c>
      <c r="B1100" s="26" t="s">
        <v>778</v>
      </c>
      <c r="C1100" s="186" t="s">
        <v>24</v>
      </c>
      <c r="D1100" s="186"/>
      <c r="E1100" s="186"/>
      <c r="F1100" s="27" t="s">
        <v>71</v>
      </c>
      <c r="G1100" s="28" t="s">
        <v>347</v>
      </c>
      <c r="H1100" s="28"/>
      <c r="I1100" s="29">
        <v>0</v>
      </c>
      <c r="J1100" s="110"/>
      <c r="K1100" s="133"/>
      <c r="L1100" s="148">
        <v>0</v>
      </c>
      <c r="M1100" s="30"/>
    </row>
    <row r="1101" spans="1:13" s="2" customFormat="1" ht="22.5" x14ac:dyDescent="0.25">
      <c r="A1101" s="20"/>
      <c r="B1101" s="21" t="s">
        <v>1031</v>
      </c>
      <c r="C1101" s="183" t="s">
        <v>1032</v>
      </c>
      <c r="D1101" s="183"/>
      <c r="E1101" s="183"/>
      <c r="F1101" s="22" t="s">
        <v>71</v>
      </c>
      <c r="G1101" s="17" t="s">
        <v>1876</v>
      </c>
      <c r="H1101" s="17"/>
      <c r="I1101" s="23">
        <v>1.68</v>
      </c>
      <c r="J1101" s="109"/>
      <c r="K1101" s="132"/>
      <c r="L1101" s="147">
        <v>1.68</v>
      </c>
      <c r="M1101" s="24"/>
    </row>
    <row r="1102" spans="1:13" s="2" customFormat="1" ht="22.5" x14ac:dyDescent="0.25">
      <c r="A1102" s="20"/>
      <c r="B1102" s="21" t="s">
        <v>341</v>
      </c>
      <c r="C1102" s="183" t="s">
        <v>342</v>
      </c>
      <c r="D1102" s="183"/>
      <c r="E1102" s="183"/>
      <c r="F1102" s="22" t="s">
        <v>21</v>
      </c>
      <c r="G1102" s="17" t="s">
        <v>1877</v>
      </c>
      <c r="H1102" s="17"/>
      <c r="I1102" s="23">
        <v>0.16</v>
      </c>
      <c r="J1102" s="109"/>
      <c r="K1102" s="132"/>
      <c r="L1102" s="147">
        <v>0.16</v>
      </c>
      <c r="M1102" s="24"/>
    </row>
    <row r="1103" spans="1:13" s="2" customFormat="1" ht="22.5" x14ac:dyDescent="0.25">
      <c r="A1103" s="25" t="s">
        <v>76</v>
      </c>
      <c r="B1103" s="26" t="s">
        <v>1773</v>
      </c>
      <c r="C1103" s="186" t="s">
        <v>1774</v>
      </c>
      <c r="D1103" s="186"/>
      <c r="E1103" s="186"/>
      <c r="F1103" s="27" t="s">
        <v>71</v>
      </c>
      <c r="G1103" s="28" t="s">
        <v>1878</v>
      </c>
      <c r="H1103" s="28"/>
      <c r="I1103" s="29">
        <v>0</v>
      </c>
      <c r="J1103" s="110"/>
      <c r="K1103" s="133"/>
      <c r="L1103" s="148">
        <v>0</v>
      </c>
      <c r="M1103" s="30"/>
    </row>
    <row r="1104" spans="1:13" s="2" customFormat="1" ht="22.5" x14ac:dyDescent="0.25">
      <c r="A1104" s="20"/>
      <c r="B1104" s="21" t="s">
        <v>1037</v>
      </c>
      <c r="C1104" s="183" t="s">
        <v>1038</v>
      </c>
      <c r="D1104" s="183"/>
      <c r="E1104" s="183"/>
      <c r="F1104" s="22" t="s">
        <v>282</v>
      </c>
      <c r="G1104" s="17" t="s">
        <v>1879</v>
      </c>
      <c r="H1104" s="17"/>
      <c r="I1104" s="23">
        <v>0.04</v>
      </c>
      <c r="J1104" s="109"/>
      <c r="K1104" s="132"/>
      <c r="L1104" s="147">
        <v>0.04</v>
      </c>
      <c r="M1104" s="24"/>
    </row>
    <row r="1105" spans="1:13" s="2" customFormat="1" ht="22.5" x14ac:dyDescent="0.25">
      <c r="A1105" s="20"/>
      <c r="B1105" s="21" t="s">
        <v>1777</v>
      </c>
      <c r="C1105" s="183" t="s">
        <v>1778</v>
      </c>
      <c r="D1105" s="183"/>
      <c r="E1105" s="183"/>
      <c r="F1105" s="22" t="s">
        <v>71</v>
      </c>
      <c r="G1105" s="17" t="s">
        <v>1880</v>
      </c>
      <c r="H1105" s="17"/>
      <c r="I1105" s="23">
        <v>4.6500000000000004</v>
      </c>
      <c r="J1105" s="109"/>
      <c r="K1105" s="132"/>
      <c r="L1105" s="147">
        <v>4.6500000000000004</v>
      </c>
      <c r="M1105" s="24"/>
    </row>
    <row r="1106" spans="1:13" s="2" customFormat="1" ht="22.5" x14ac:dyDescent="0.25">
      <c r="A1106" s="25" t="s">
        <v>76</v>
      </c>
      <c r="B1106" s="26" t="s">
        <v>1043</v>
      </c>
      <c r="C1106" s="186" t="s">
        <v>1044</v>
      </c>
      <c r="D1106" s="186"/>
      <c r="E1106" s="186"/>
      <c r="F1106" s="27" t="s">
        <v>71</v>
      </c>
      <c r="G1106" s="28" t="s">
        <v>1881</v>
      </c>
      <c r="H1106" s="28"/>
      <c r="I1106" s="29">
        <v>0</v>
      </c>
      <c r="J1106" s="110"/>
      <c r="K1106" s="133"/>
      <c r="L1106" s="148">
        <v>0</v>
      </c>
      <c r="M1106" s="30"/>
    </row>
    <row r="1107" spans="1:13" s="2" customFormat="1" ht="22.5" x14ac:dyDescent="0.25">
      <c r="A1107" s="20"/>
      <c r="B1107" s="21" t="s">
        <v>1046</v>
      </c>
      <c r="C1107" s="183" t="s">
        <v>1047</v>
      </c>
      <c r="D1107" s="183"/>
      <c r="E1107" s="183"/>
      <c r="F1107" s="22" t="s">
        <v>1048</v>
      </c>
      <c r="G1107" s="17" t="s">
        <v>1882</v>
      </c>
      <c r="H1107" s="17"/>
      <c r="I1107" s="23">
        <v>1.36</v>
      </c>
      <c r="J1107" s="109"/>
      <c r="K1107" s="132"/>
      <c r="L1107" s="147">
        <v>1.36</v>
      </c>
      <c r="M1107" s="24"/>
    </row>
    <row r="1108" spans="1:13" s="2" customFormat="1" ht="15" x14ac:dyDescent="0.25">
      <c r="A1108" s="206" t="s">
        <v>1861</v>
      </c>
      <c r="B1108" s="207"/>
      <c r="C1108" s="207"/>
      <c r="D1108" s="207"/>
      <c r="E1108" s="207"/>
      <c r="F1108" s="207"/>
      <c r="G1108" s="207"/>
      <c r="H1108" s="207"/>
      <c r="I1108" s="207"/>
      <c r="J1108" s="207"/>
      <c r="K1108" s="207"/>
      <c r="L1108" s="208"/>
      <c r="M1108" s="123"/>
    </row>
    <row r="1109" spans="1:13" s="2" customFormat="1" ht="15" x14ac:dyDescent="0.25">
      <c r="A1109" s="10" t="s">
        <v>1883</v>
      </c>
      <c r="B1109" s="11" t="s">
        <v>15</v>
      </c>
      <c r="C1109" s="182" t="s">
        <v>1884</v>
      </c>
      <c r="D1109" s="182"/>
      <c r="E1109" s="182"/>
      <c r="F1109" s="10" t="s">
        <v>17</v>
      </c>
      <c r="G1109" s="12">
        <v>1</v>
      </c>
      <c r="H1109" s="12"/>
      <c r="I1109" s="13">
        <v>2155.94</v>
      </c>
      <c r="J1109" s="72"/>
      <c r="K1109" s="131"/>
      <c r="L1109" s="72">
        <v>35.42</v>
      </c>
      <c r="M1109" s="13"/>
    </row>
    <row r="1110" spans="1:13" s="2" customFormat="1" ht="15" x14ac:dyDescent="0.25">
      <c r="A1110" s="14"/>
      <c r="B1110" s="15"/>
      <c r="C1110" s="15"/>
      <c r="D1110" s="15"/>
      <c r="E1110" s="16" t="s">
        <v>18</v>
      </c>
      <c r="F1110" s="16"/>
      <c r="G1110" s="17"/>
      <c r="H1110" s="17"/>
      <c r="I1110" s="18">
        <v>4646.7</v>
      </c>
      <c r="J1110" s="114"/>
      <c r="K1110" s="138"/>
      <c r="L1110" s="151"/>
      <c r="M1110" s="19"/>
    </row>
    <row r="1111" spans="1:13" s="2" customFormat="1" ht="22.5" x14ac:dyDescent="0.25">
      <c r="A1111" s="20"/>
      <c r="B1111" s="21" t="s">
        <v>19</v>
      </c>
      <c r="C1111" s="183" t="s">
        <v>20</v>
      </c>
      <c r="D1111" s="183"/>
      <c r="E1111" s="183"/>
      <c r="F1111" s="22" t="s">
        <v>21</v>
      </c>
      <c r="G1111" s="17" t="s">
        <v>1534</v>
      </c>
      <c r="H1111" s="17"/>
      <c r="I1111" s="23">
        <v>1.1299999999999999</v>
      </c>
      <c r="J1111" s="109"/>
      <c r="K1111" s="132"/>
      <c r="L1111" s="147">
        <v>1.1299999999999999</v>
      </c>
      <c r="M1111" s="24"/>
    </row>
    <row r="1112" spans="1:13" s="2" customFormat="1" ht="22.5" x14ac:dyDescent="0.25">
      <c r="A1112" s="20"/>
      <c r="B1112" s="21" t="s">
        <v>23</v>
      </c>
      <c r="C1112" s="183" t="s">
        <v>24</v>
      </c>
      <c r="D1112" s="183"/>
      <c r="E1112" s="183"/>
      <c r="F1112" s="22" t="s">
        <v>21</v>
      </c>
      <c r="G1112" s="17" t="s">
        <v>1534</v>
      </c>
      <c r="H1112" s="17"/>
      <c r="I1112" s="23">
        <v>1.56</v>
      </c>
      <c r="J1112" s="109"/>
      <c r="K1112" s="132"/>
      <c r="L1112" s="147">
        <v>1.56</v>
      </c>
      <c r="M1112" s="24"/>
    </row>
    <row r="1113" spans="1:13" s="2" customFormat="1" ht="22.5" x14ac:dyDescent="0.25">
      <c r="A1113" s="20"/>
      <c r="B1113" s="21" t="s">
        <v>25</v>
      </c>
      <c r="C1113" s="183" t="s">
        <v>26</v>
      </c>
      <c r="D1113" s="183"/>
      <c r="E1113" s="183"/>
      <c r="F1113" s="22" t="s">
        <v>21</v>
      </c>
      <c r="G1113" s="17" t="s">
        <v>1535</v>
      </c>
      <c r="H1113" s="17"/>
      <c r="I1113" s="23">
        <v>0.51</v>
      </c>
      <c r="J1113" s="109"/>
      <c r="K1113" s="132"/>
      <c r="L1113" s="147">
        <v>0.51</v>
      </c>
      <c r="M1113" s="24"/>
    </row>
    <row r="1114" spans="1:13" s="2" customFormat="1" ht="22.5" x14ac:dyDescent="0.25">
      <c r="A1114" s="20"/>
      <c r="B1114" s="21" t="s">
        <v>28</v>
      </c>
      <c r="C1114" s="183" t="s">
        <v>29</v>
      </c>
      <c r="D1114" s="183"/>
      <c r="E1114" s="183"/>
      <c r="F1114" s="22" t="s">
        <v>30</v>
      </c>
      <c r="G1114" s="17" t="s">
        <v>1536</v>
      </c>
      <c r="H1114" s="17"/>
      <c r="I1114" s="23">
        <v>0.89</v>
      </c>
      <c r="J1114" s="109"/>
      <c r="K1114" s="132"/>
      <c r="L1114" s="147">
        <v>0.89</v>
      </c>
      <c r="M1114" s="24"/>
    </row>
    <row r="1115" spans="1:13" s="2" customFormat="1" ht="15" x14ac:dyDescent="0.25">
      <c r="A1115" s="206" t="s">
        <v>1885</v>
      </c>
      <c r="B1115" s="207"/>
      <c r="C1115" s="207"/>
      <c r="D1115" s="207"/>
      <c r="E1115" s="207"/>
      <c r="F1115" s="207"/>
      <c r="G1115" s="207"/>
      <c r="H1115" s="207"/>
      <c r="I1115" s="207"/>
      <c r="J1115" s="207"/>
      <c r="K1115" s="207"/>
      <c r="L1115" s="208"/>
      <c r="M1115" s="123"/>
    </row>
    <row r="1116" spans="1:13" s="2" customFormat="1" ht="15" x14ac:dyDescent="0.25">
      <c r="A1116" s="10" t="s">
        <v>1886</v>
      </c>
      <c r="B1116" s="11" t="s">
        <v>1887</v>
      </c>
      <c r="C1116" s="182" t="s">
        <v>1888</v>
      </c>
      <c r="D1116" s="182"/>
      <c r="E1116" s="182"/>
      <c r="F1116" s="10" t="s">
        <v>17</v>
      </c>
      <c r="G1116" s="12">
        <v>18</v>
      </c>
      <c r="H1116" s="12"/>
      <c r="I1116" s="13">
        <v>38276.04</v>
      </c>
      <c r="J1116" s="72"/>
      <c r="K1116" s="131"/>
      <c r="L1116" s="72">
        <v>11574.09</v>
      </c>
      <c r="M1116" s="13"/>
    </row>
    <row r="1117" spans="1:13" s="2" customFormat="1" ht="15" x14ac:dyDescent="0.25">
      <c r="A1117" s="14"/>
      <c r="B1117" s="15"/>
      <c r="C1117" s="15"/>
      <c r="D1117" s="15"/>
      <c r="E1117" s="16" t="s">
        <v>18</v>
      </c>
      <c r="F1117" s="16"/>
      <c r="G1117" s="17"/>
      <c r="H1117" s="17"/>
      <c r="I1117" s="18">
        <v>83267.66</v>
      </c>
      <c r="J1117" s="114"/>
      <c r="K1117" s="138"/>
      <c r="L1117" s="151"/>
      <c r="M1117" s="19"/>
    </row>
    <row r="1118" spans="1:13" s="2" customFormat="1" ht="22.5" x14ac:dyDescent="0.25">
      <c r="A1118" s="20"/>
      <c r="B1118" s="21" t="s">
        <v>69</v>
      </c>
      <c r="C1118" s="183" t="s">
        <v>70</v>
      </c>
      <c r="D1118" s="183"/>
      <c r="E1118" s="183"/>
      <c r="F1118" s="22" t="s">
        <v>71</v>
      </c>
      <c r="G1118" s="17" t="s">
        <v>1889</v>
      </c>
      <c r="H1118" s="17"/>
      <c r="I1118" s="23">
        <v>183.01</v>
      </c>
      <c r="J1118" s="109"/>
      <c r="K1118" s="132"/>
      <c r="L1118" s="147">
        <v>183.01</v>
      </c>
      <c r="M1118" s="24"/>
    </row>
    <row r="1119" spans="1:13" s="2" customFormat="1" ht="22.5" x14ac:dyDescent="0.25">
      <c r="A1119" s="20"/>
      <c r="B1119" s="21" t="s">
        <v>778</v>
      </c>
      <c r="C1119" s="183" t="s">
        <v>24</v>
      </c>
      <c r="D1119" s="183"/>
      <c r="E1119" s="183"/>
      <c r="F1119" s="22" t="s">
        <v>71</v>
      </c>
      <c r="G1119" s="17" t="s">
        <v>1890</v>
      </c>
      <c r="H1119" s="17"/>
      <c r="I1119" s="23">
        <v>1153.43</v>
      </c>
      <c r="J1119" s="109"/>
      <c r="K1119" s="132"/>
      <c r="L1119" s="147">
        <v>1153.43</v>
      </c>
      <c r="M1119" s="24"/>
    </row>
    <row r="1120" spans="1:13" s="2" customFormat="1" ht="45" x14ac:dyDescent="0.25">
      <c r="A1120" s="10" t="s">
        <v>1891</v>
      </c>
      <c r="B1120" s="11" t="s">
        <v>1892</v>
      </c>
      <c r="C1120" s="182" t="s">
        <v>1893</v>
      </c>
      <c r="D1120" s="182"/>
      <c r="E1120" s="182"/>
      <c r="F1120" s="10" t="s">
        <v>35</v>
      </c>
      <c r="G1120" s="12">
        <v>18</v>
      </c>
      <c r="H1120" s="12"/>
      <c r="I1120" s="13">
        <v>1840702.74</v>
      </c>
      <c r="J1120" s="72"/>
      <c r="K1120" s="131"/>
      <c r="L1120" s="72">
        <v>1840702.74</v>
      </c>
      <c r="M1120" s="13"/>
    </row>
    <row r="1121" spans="1:13" s="2" customFormat="1" ht="15" x14ac:dyDescent="0.25">
      <c r="A1121" s="206" t="s">
        <v>1894</v>
      </c>
      <c r="B1121" s="207"/>
      <c r="C1121" s="207"/>
      <c r="D1121" s="207"/>
      <c r="E1121" s="207"/>
      <c r="F1121" s="207"/>
      <c r="G1121" s="207"/>
      <c r="H1121" s="207"/>
      <c r="I1121" s="207"/>
      <c r="J1121" s="207"/>
      <c r="K1121" s="207"/>
      <c r="L1121" s="208"/>
      <c r="M1121" s="123"/>
    </row>
    <row r="1122" spans="1:13" s="2" customFormat="1" ht="15" x14ac:dyDescent="0.25">
      <c r="A1122" s="10" t="s">
        <v>1895</v>
      </c>
      <c r="B1122" s="11" t="s">
        <v>1896</v>
      </c>
      <c r="C1122" s="182" t="s">
        <v>1897</v>
      </c>
      <c r="D1122" s="182"/>
      <c r="E1122" s="182"/>
      <c r="F1122" s="10" t="s">
        <v>17</v>
      </c>
      <c r="G1122" s="12">
        <v>3</v>
      </c>
      <c r="H1122" s="12"/>
      <c r="I1122" s="13">
        <v>9551.7800000000007</v>
      </c>
      <c r="J1122" s="72"/>
      <c r="K1122" s="131"/>
      <c r="L1122" s="72">
        <v>2306.2399999999998</v>
      </c>
      <c r="M1122" s="13"/>
    </row>
    <row r="1123" spans="1:13" s="2" customFormat="1" ht="15" x14ac:dyDescent="0.25">
      <c r="A1123" s="14"/>
      <c r="B1123" s="15"/>
      <c r="C1123" s="15"/>
      <c r="D1123" s="15"/>
      <c r="E1123" s="16" t="s">
        <v>18</v>
      </c>
      <c r="F1123" s="16"/>
      <c r="G1123" s="17"/>
      <c r="H1123" s="17"/>
      <c r="I1123" s="18">
        <v>22838.44</v>
      </c>
      <c r="J1123" s="114"/>
      <c r="K1123" s="138"/>
      <c r="L1123" s="151"/>
      <c r="M1123" s="19"/>
    </row>
    <row r="1124" spans="1:13" s="2" customFormat="1" ht="22.5" x14ac:dyDescent="0.25">
      <c r="A1124" s="20"/>
      <c r="B1124" s="21" t="s">
        <v>41</v>
      </c>
      <c r="C1124" s="183" t="s">
        <v>42</v>
      </c>
      <c r="D1124" s="183"/>
      <c r="E1124" s="183"/>
      <c r="F1124" s="22" t="s">
        <v>21</v>
      </c>
      <c r="G1124" s="17" t="s">
        <v>1898</v>
      </c>
      <c r="H1124" s="17"/>
      <c r="I1124" s="23">
        <v>210.04</v>
      </c>
      <c r="J1124" s="109"/>
      <c r="K1124" s="132"/>
      <c r="L1124" s="147">
        <v>210.04</v>
      </c>
      <c r="M1124" s="24"/>
    </row>
    <row r="1125" spans="1:13" s="2" customFormat="1" ht="22.5" x14ac:dyDescent="0.25">
      <c r="A1125" s="20"/>
      <c r="B1125" s="21" t="s">
        <v>778</v>
      </c>
      <c r="C1125" s="183" t="s">
        <v>24</v>
      </c>
      <c r="D1125" s="183"/>
      <c r="E1125" s="183"/>
      <c r="F1125" s="22" t="s">
        <v>71</v>
      </c>
      <c r="G1125" s="17" t="s">
        <v>1899</v>
      </c>
      <c r="H1125" s="17"/>
      <c r="I1125" s="23">
        <v>56.27</v>
      </c>
      <c r="J1125" s="109"/>
      <c r="K1125" s="132"/>
      <c r="L1125" s="147">
        <v>56.27</v>
      </c>
      <c r="M1125" s="24"/>
    </row>
    <row r="1126" spans="1:13" s="2" customFormat="1" ht="22.5" x14ac:dyDescent="0.25">
      <c r="A1126" s="25" t="s">
        <v>76</v>
      </c>
      <c r="B1126" s="26" t="s">
        <v>1900</v>
      </c>
      <c r="C1126" s="186" t="s">
        <v>1901</v>
      </c>
      <c r="D1126" s="186"/>
      <c r="E1126" s="186"/>
      <c r="F1126" s="27" t="s">
        <v>79</v>
      </c>
      <c r="G1126" s="28" t="s">
        <v>80</v>
      </c>
      <c r="H1126" s="28"/>
      <c r="I1126" s="29">
        <v>0</v>
      </c>
      <c r="J1126" s="110"/>
      <c r="K1126" s="133"/>
      <c r="L1126" s="148">
        <v>0</v>
      </c>
      <c r="M1126" s="30"/>
    </row>
    <row r="1127" spans="1:13" s="2" customFormat="1" ht="22.5" x14ac:dyDescent="0.25">
      <c r="A1127" s="10" t="s">
        <v>1902</v>
      </c>
      <c r="B1127" s="11" t="s">
        <v>1903</v>
      </c>
      <c r="C1127" s="182" t="s">
        <v>1904</v>
      </c>
      <c r="D1127" s="182"/>
      <c r="E1127" s="182"/>
      <c r="F1127" s="10" t="s">
        <v>35</v>
      </c>
      <c r="G1127" s="12">
        <v>3</v>
      </c>
      <c r="H1127" s="12"/>
      <c r="I1127" s="13">
        <v>269063.52</v>
      </c>
      <c r="J1127" s="72"/>
      <c r="K1127" s="131"/>
      <c r="L1127" s="72"/>
      <c r="M1127" s="13"/>
    </row>
    <row r="1128" spans="1:13" s="2" customFormat="1" ht="15" x14ac:dyDescent="0.25">
      <c r="A1128" s="206" t="s">
        <v>1905</v>
      </c>
      <c r="B1128" s="207"/>
      <c r="C1128" s="207"/>
      <c r="D1128" s="207"/>
      <c r="E1128" s="207"/>
      <c r="F1128" s="207"/>
      <c r="G1128" s="207"/>
      <c r="H1128" s="207"/>
      <c r="I1128" s="207"/>
      <c r="J1128" s="207"/>
      <c r="K1128" s="207"/>
      <c r="L1128" s="208"/>
      <c r="M1128" s="123"/>
    </row>
    <row r="1129" spans="1:13" s="2" customFormat="1" ht="15" x14ac:dyDescent="0.25">
      <c r="A1129" s="10" t="s">
        <v>1906</v>
      </c>
      <c r="B1129" s="11" t="s">
        <v>1907</v>
      </c>
      <c r="C1129" s="182" t="s">
        <v>1908</v>
      </c>
      <c r="D1129" s="182"/>
      <c r="E1129" s="182"/>
      <c r="F1129" s="10" t="s">
        <v>1717</v>
      </c>
      <c r="G1129" s="12">
        <v>2</v>
      </c>
      <c r="H1129" s="12"/>
      <c r="I1129" s="13">
        <v>10386.59</v>
      </c>
      <c r="J1129" s="72"/>
      <c r="K1129" s="131"/>
      <c r="L1129" s="72">
        <v>3204.2</v>
      </c>
      <c r="M1129" s="13"/>
    </row>
    <row r="1130" spans="1:13" s="2" customFormat="1" ht="15" x14ac:dyDescent="0.25">
      <c r="A1130" s="14"/>
      <c r="B1130" s="15"/>
      <c r="C1130" s="15"/>
      <c r="D1130" s="15"/>
      <c r="E1130" s="16" t="s">
        <v>18</v>
      </c>
      <c r="F1130" s="16"/>
      <c r="G1130" s="17"/>
      <c r="H1130" s="17"/>
      <c r="I1130" s="18">
        <v>23791</v>
      </c>
      <c r="J1130" s="114"/>
      <c r="K1130" s="138"/>
      <c r="L1130" s="151"/>
      <c r="M1130" s="19"/>
    </row>
    <row r="1131" spans="1:13" s="2" customFormat="1" ht="22.5" x14ac:dyDescent="0.25">
      <c r="A1131" s="20"/>
      <c r="B1131" s="21" t="s">
        <v>41</v>
      </c>
      <c r="C1131" s="183" t="s">
        <v>42</v>
      </c>
      <c r="D1131" s="183"/>
      <c r="E1131" s="183"/>
      <c r="F1131" s="22" t="s">
        <v>21</v>
      </c>
      <c r="G1131" s="17" t="s">
        <v>1909</v>
      </c>
      <c r="H1131" s="17"/>
      <c r="I1131" s="23">
        <v>40.25</v>
      </c>
      <c r="J1131" s="109"/>
      <c r="K1131" s="132"/>
      <c r="L1131" s="147">
        <v>40.25</v>
      </c>
      <c r="M1131" s="24"/>
    </row>
    <row r="1132" spans="1:13" s="2" customFormat="1" ht="22.5" x14ac:dyDescent="0.25">
      <c r="A1132" s="20"/>
      <c r="B1132" s="21" t="s">
        <v>778</v>
      </c>
      <c r="C1132" s="183" t="s">
        <v>24</v>
      </c>
      <c r="D1132" s="183"/>
      <c r="E1132" s="183"/>
      <c r="F1132" s="22" t="s">
        <v>71</v>
      </c>
      <c r="G1132" s="17" t="s">
        <v>694</v>
      </c>
      <c r="H1132" s="17"/>
      <c r="I1132" s="23">
        <v>25.01</v>
      </c>
      <c r="J1132" s="109"/>
      <c r="K1132" s="132"/>
      <c r="L1132" s="147">
        <v>25.01</v>
      </c>
      <c r="M1132" s="24"/>
    </row>
    <row r="1133" spans="1:13" s="2" customFormat="1" ht="22.5" x14ac:dyDescent="0.25">
      <c r="A1133" s="20"/>
      <c r="B1133" s="21" t="s">
        <v>1910</v>
      </c>
      <c r="C1133" s="183" t="s">
        <v>1911</v>
      </c>
      <c r="D1133" s="183"/>
      <c r="E1133" s="183"/>
      <c r="F1133" s="22" t="s">
        <v>165</v>
      </c>
      <c r="G1133" s="17" t="s">
        <v>1912</v>
      </c>
      <c r="H1133" s="17"/>
      <c r="I1133" s="23">
        <v>12.54</v>
      </c>
      <c r="J1133" s="109"/>
      <c r="K1133" s="132"/>
      <c r="L1133" s="147">
        <v>12.54</v>
      </c>
      <c r="M1133" s="24"/>
    </row>
    <row r="1134" spans="1:13" s="2" customFormat="1" ht="22.5" x14ac:dyDescent="0.25">
      <c r="A1134" s="20"/>
      <c r="B1134" s="21" t="s">
        <v>1913</v>
      </c>
      <c r="C1134" s="183" t="s">
        <v>1914</v>
      </c>
      <c r="D1134" s="183"/>
      <c r="E1134" s="183"/>
      <c r="F1134" s="22" t="s">
        <v>930</v>
      </c>
      <c r="G1134" s="17" t="s">
        <v>1616</v>
      </c>
      <c r="H1134" s="17"/>
      <c r="I1134" s="23">
        <v>81.239999999999995</v>
      </c>
      <c r="J1134" s="109"/>
      <c r="K1134" s="132"/>
      <c r="L1134" s="147">
        <v>81.239999999999995</v>
      </c>
      <c r="M1134" s="24"/>
    </row>
    <row r="1135" spans="1:13" s="2" customFormat="1" ht="22.5" x14ac:dyDescent="0.25">
      <c r="A1135" s="25" t="s">
        <v>76</v>
      </c>
      <c r="B1135" s="26" t="s">
        <v>1719</v>
      </c>
      <c r="C1135" s="186" t="s">
        <v>1720</v>
      </c>
      <c r="D1135" s="186"/>
      <c r="E1135" s="186"/>
      <c r="F1135" s="27" t="s">
        <v>79</v>
      </c>
      <c r="G1135" s="28" t="s">
        <v>91</v>
      </c>
      <c r="H1135" s="28"/>
      <c r="I1135" s="29">
        <v>0</v>
      </c>
      <c r="J1135" s="110"/>
      <c r="K1135" s="133"/>
      <c r="L1135" s="148">
        <v>0</v>
      </c>
      <c r="M1135" s="30"/>
    </row>
    <row r="1136" spans="1:13" s="2" customFormat="1" ht="22.5" x14ac:dyDescent="0.25">
      <c r="A1136" s="20"/>
      <c r="B1136" s="21" t="s">
        <v>1915</v>
      </c>
      <c r="C1136" s="183" t="s">
        <v>1916</v>
      </c>
      <c r="D1136" s="183"/>
      <c r="E1136" s="183"/>
      <c r="F1136" s="22" t="s">
        <v>165</v>
      </c>
      <c r="G1136" s="17" t="s">
        <v>1917</v>
      </c>
      <c r="H1136" s="17"/>
      <c r="I1136" s="23">
        <v>199.21</v>
      </c>
      <c r="J1136" s="109"/>
      <c r="K1136" s="132"/>
      <c r="L1136" s="147">
        <v>199.21</v>
      </c>
      <c r="M1136" s="24"/>
    </row>
    <row r="1137" spans="1:13" s="2" customFormat="1" ht="22.5" x14ac:dyDescent="0.25">
      <c r="A1137" s="20"/>
      <c r="B1137" s="21" t="s">
        <v>784</v>
      </c>
      <c r="C1137" s="183" t="s">
        <v>785</v>
      </c>
      <c r="D1137" s="183"/>
      <c r="E1137" s="183"/>
      <c r="F1137" s="22" t="s">
        <v>71</v>
      </c>
      <c r="G1137" s="17" t="s">
        <v>1918</v>
      </c>
      <c r="H1137" s="17"/>
      <c r="I1137" s="23">
        <v>11.75</v>
      </c>
      <c r="J1137" s="109"/>
      <c r="K1137" s="132"/>
      <c r="L1137" s="147">
        <v>11.75</v>
      </c>
      <c r="M1137" s="24"/>
    </row>
    <row r="1138" spans="1:13" s="2" customFormat="1" ht="22.5" x14ac:dyDescent="0.25">
      <c r="A1138" s="10" t="s">
        <v>1919</v>
      </c>
      <c r="B1138" s="11" t="s">
        <v>1920</v>
      </c>
      <c r="C1138" s="182" t="s">
        <v>1921</v>
      </c>
      <c r="D1138" s="182"/>
      <c r="E1138" s="182"/>
      <c r="F1138" s="10" t="s">
        <v>35</v>
      </c>
      <c r="G1138" s="12">
        <v>2</v>
      </c>
      <c r="H1138" s="12"/>
      <c r="I1138" s="13">
        <v>70834.03</v>
      </c>
      <c r="J1138" s="72"/>
      <c r="K1138" s="131"/>
      <c r="L1138" s="72"/>
      <c r="M1138" s="13"/>
    </row>
    <row r="1139" spans="1:13" s="2" customFormat="1" ht="15" x14ac:dyDescent="0.25">
      <c r="A1139" s="10" t="s">
        <v>1922</v>
      </c>
      <c r="B1139" s="11" t="s">
        <v>1923</v>
      </c>
      <c r="C1139" s="182" t="s">
        <v>1924</v>
      </c>
      <c r="D1139" s="182"/>
      <c r="E1139" s="182"/>
      <c r="F1139" s="10" t="s">
        <v>1717</v>
      </c>
      <c r="G1139" s="12">
        <v>3</v>
      </c>
      <c r="H1139" s="12"/>
      <c r="I1139" s="13">
        <v>20069.73</v>
      </c>
      <c r="J1139" s="72"/>
      <c r="K1139" s="131"/>
      <c r="L1139" s="72">
        <v>5802.63</v>
      </c>
      <c r="M1139" s="13"/>
    </row>
    <row r="1140" spans="1:13" s="2" customFormat="1" ht="15" x14ac:dyDescent="0.25">
      <c r="A1140" s="14"/>
      <c r="B1140" s="15"/>
      <c r="C1140" s="15"/>
      <c r="D1140" s="15"/>
      <c r="E1140" s="16" t="s">
        <v>18</v>
      </c>
      <c r="F1140" s="16"/>
      <c r="G1140" s="17"/>
      <c r="H1140" s="17"/>
      <c r="I1140" s="18">
        <v>46509.09</v>
      </c>
      <c r="J1140" s="114"/>
      <c r="K1140" s="138"/>
      <c r="L1140" s="151"/>
      <c r="M1140" s="19"/>
    </row>
    <row r="1141" spans="1:13" s="2" customFormat="1" ht="22.5" x14ac:dyDescent="0.25">
      <c r="A1141" s="20"/>
      <c r="B1141" s="21" t="s">
        <v>41</v>
      </c>
      <c r="C1141" s="183" t="s">
        <v>42</v>
      </c>
      <c r="D1141" s="183"/>
      <c r="E1141" s="183"/>
      <c r="F1141" s="22" t="s">
        <v>21</v>
      </c>
      <c r="G1141" s="17" t="s">
        <v>1925</v>
      </c>
      <c r="H1141" s="17"/>
      <c r="I1141" s="23">
        <v>96.88</v>
      </c>
      <c r="J1141" s="109"/>
      <c r="K1141" s="132"/>
      <c r="L1141" s="147">
        <v>96.88</v>
      </c>
      <c r="M1141" s="24"/>
    </row>
    <row r="1142" spans="1:13" s="2" customFormat="1" ht="22.5" x14ac:dyDescent="0.25">
      <c r="A1142" s="20"/>
      <c r="B1142" s="21" t="s">
        <v>778</v>
      </c>
      <c r="C1142" s="183" t="s">
        <v>24</v>
      </c>
      <c r="D1142" s="183"/>
      <c r="E1142" s="183"/>
      <c r="F1142" s="22" t="s">
        <v>71</v>
      </c>
      <c r="G1142" s="17" t="s">
        <v>1926</v>
      </c>
      <c r="H1142" s="17"/>
      <c r="I1142" s="23">
        <v>110.19</v>
      </c>
      <c r="J1142" s="109"/>
      <c r="K1142" s="132"/>
      <c r="L1142" s="147">
        <v>110.19</v>
      </c>
      <c r="M1142" s="24"/>
    </row>
    <row r="1143" spans="1:13" s="2" customFormat="1" ht="22.5" x14ac:dyDescent="0.25">
      <c r="A1143" s="20"/>
      <c r="B1143" s="21" t="s">
        <v>1910</v>
      </c>
      <c r="C1143" s="183" t="s">
        <v>1911</v>
      </c>
      <c r="D1143" s="183"/>
      <c r="E1143" s="183"/>
      <c r="F1143" s="22" t="s">
        <v>165</v>
      </c>
      <c r="G1143" s="17" t="s">
        <v>228</v>
      </c>
      <c r="H1143" s="17"/>
      <c r="I1143" s="23">
        <v>18.809999999999999</v>
      </c>
      <c r="J1143" s="109"/>
      <c r="K1143" s="132"/>
      <c r="L1143" s="147">
        <v>18.809999999999999</v>
      </c>
      <c r="M1143" s="24"/>
    </row>
    <row r="1144" spans="1:13" s="2" customFormat="1" ht="22.5" x14ac:dyDescent="0.25">
      <c r="A1144" s="20"/>
      <c r="B1144" s="21" t="s">
        <v>1913</v>
      </c>
      <c r="C1144" s="183" t="s">
        <v>1914</v>
      </c>
      <c r="D1144" s="183"/>
      <c r="E1144" s="183"/>
      <c r="F1144" s="22" t="s">
        <v>930</v>
      </c>
      <c r="G1144" s="17" t="s">
        <v>1927</v>
      </c>
      <c r="H1144" s="17"/>
      <c r="I1144" s="23">
        <v>121.86</v>
      </c>
      <c r="J1144" s="109"/>
      <c r="K1144" s="132"/>
      <c r="L1144" s="147">
        <v>121.86</v>
      </c>
      <c r="M1144" s="24"/>
    </row>
    <row r="1145" spans="1:13" s="2" customFormat="1" ht="22.5" x14ac:dyDescent="0.25">
      <c r="A1145" s="25" t="s">
        <v>76</v>
      </c>
      <c r="B1145" s="26" t="s">
        <v>1719</v>
      </c>
      <c r="C1145" s="186" t="s">
        <v>1720</v>
      </c>
      <c r="D1145" s="186"/>
      <c r="E1145" s="186"/>
      <c r="F1145" s="27" t="s">
        <v>79</v>
      </c>
      <c r="G1145" s="28" t="s">
        <v>80</v>
      </c>
      <c r="H1145" s="28"/>
      <c r="I1145" s="29">
        <v>0</v>
      </c>
      <c r="J1145" s="110"/>
      <c r="K1145" s="133"/>
      <c r="L1145" s="148">
        <v>0</v>
      </c>
      <c r="M1145" s="30"/>
    </row>
    <row r="1146" spans="1:13" s="2" customFormat="1" ht="22.5" x14ac:dyDescent="0.25">
      <c r="A1146" s="20"/>
      <c r="B1146" s="21" t="s">
        <v>1915</v>
      </c>
      <c r="C1146" s="183" t="s">
        <v>1916</v>
      </c>
      <c r="D1146" s="183"/>
      <c r="E1146" s="183"/>
      <c r="F1146" s="22" t="s">
        <v>165</v>
      </c>
      <c r="G1146" s="17" t="s">
        <v>1928</v>
      </c>
      <c r="H1146" s="17"/>
      <c r="I1146" s="23">
        <v>298.81</v>
      </c>
      <c r="J1146" s="109"/>
      <c r="K1146" s="132"/>
      <c r="L1146" s="147">
        <v>298.81</v>
      </c>
      <c r="M1146" s="24"/>
    </row>
    <row r="1147" spans="1:13" s="2" customFormat="1" ht="22.5" x14ac:dyDescent="0.25">
      <c r="A1147" s="20"/>
      <c r="B1147" s="21" t="s">
        <v>784</v>
      </c>
      <c r="C1147" s="183" t="s">
        <v>785</v>
      </c>
      <c r="D1147" s="183"/>
      <c r="E1147" s="183"/>
      <c r="F1147" s="22" t="s">
        <v>71</v>
      </c>
      <c r="G1147" s="17" t="s">
        <v>1929</v>
      </c>
      <c r="H1147" s="17"/>
      <c r="I1147" s="23">
        <v>23.5</v>
      </c>
      <c r="J1147" s="109"/>
      <c r="K1147" s="132"/>
      <c r="L1147" s="147">
        <v>23.5</v>
      </c>
      <c r="M1147" s="24"/>
    </row>
    <row r="1148" spans="1:13" s="2" customFormat="1" ht="22.5" x14ac:dyDescent="0.25">
      <c r="A1148" s="10" t="s">
        <v>1930</v>
      </c>
      <c r="B1148" s="11" t="s">
        <v>1920</v>
      </c>
      <c r="C1148" s="182" t="s">
        <v>1931</v>
      </c>
      <c r="D1148" s="182"/>
      <c r="E1148" s="182"/>
      <c r="F1148" s="10" t="s">
        <v>35</v>
      </c>
      <c r="G1148" s="12">
        <v>1</v>
      </c>
      <c r="H1148" s="12"/>
      <c r="I1148" s="13">
        <v>58638.12</v>
      </c>
      <c r="J1148" s="72"/>
      <c r="K1148" s="131"/>
      <c r="L1148" s="72"/>
      <c r="M1148" s="13"/>
    </row>
    <row r="1149" spans="1:13" s="2" customFormat="1" ht="22.5" x14ac:dyDescent="0.25">
      <c r="A1149" s="10" t="s">
        <v>1932</v>
      </c>
      <c r="B1149" s="11" t="s">
        <v>1920</v>
      </c>
      <c r="C1149" s="182" t="s">
        <v>1933</v>
      </c>
      <c r="D1149" s="182"/>
      <c r="E1149" s="182"/>
      <c r="F1149" s="10" t="s">
        <v>35</v>
      </c>
      <c r="G1149" s="12">
        <v>2</v>
      </c>
      <c r="H1149" s="12"/>
      <c r="I1149" s="13">
        <v>50235.56</v>
      </c>
      <c r="J1149" s="72"/>
      <c r="K1149" s="131"/>
      <c r="L1149" s="72"/>
      <c r="M1149" s="13"/>
    </row>
    <row r="1150" spans="1:13" s="2" customFormat="1" ht="15" x14ac:dyDescent="0.25">
      <c r="A1150" s="10" t="s">
        <v>1934</v>
      </c>
      <c r="B1150" s="11" t="s">
        <v>1935</v>
      </c>
      <c r="C1150" s="182" t="s">
        <v>1936</v>
      </c>
      <c r="D1150" s="182"/>
      <c r="E1150" s="182"/>
      <c r="F1150" s="10" t="s">
        <v>1717</v>
      </c>
      <c r="G1150" s="12">
        <v>1</v>
      </c>
      <c r="H1150" s="12"/>
      <c r="I1150" s="13">
        <v>1540.71</v>
      </c>
      <c r="J1150" s="72"/>
      <c r="K1150" s="131"/>
      <c r="L1150" s="72">
        <v>258.58999999999997</v>
      </c>
      <c r="M1150" s="13"/>
    </row>
    <row r="1151" spans="1:13" s="2" customFormat="1" ht="15" x14ac:dyDescent="0.25">
      <c r="A1151" s="14"/>
      <c r="B1151" s="15"/>
      <c r="C1151" s="15"/>
      <c r="D1151" s="15"/>
      <c r="E1151" s="16" t="s">
        <v>18</v>
      </c>
      <c r="F1151" s="16"/>
      <c r="G1151" s="17"/>
      <c r="H1151" s="17"/>
      <c r="I1151" s="18">
        <v>3925.03</v>
      </c>
      <c r="J1151" s="114"/>
      <c r="K1151" s="138"/>
      <c r="L1151" s="151"/>
      <c r="M1151" s="19"/>
    </row>
    <row r="1152" spans="1:13" s="2" customFormat="1" ht="22.5" x14ac:dyDescent="0.25">
      <c r="A1152" s="20"/>
      <c r="B1152" s="21" t="s">
        <v>41</v>
      </c>
      <c r="C1152" s="183" t="s">
        <v>42</v>
      </c>
      <c r="D1152" s="183"/>
      <c r="E1152" s="183"/>
      <c r="F1152" s="22" t="s">
        <v>21</v>
      </c>
      <c r="G1152" s="17" t="s">
        <v>1937</v>
      </c>
      <c r="H1152" s="17"/>
      <c r="I1152" s="23">
        <v>22.04</v>
      </c>
      <c r="J1152" s="109"/>
      <c r="K1152" s="132"/>
      <c r="L1152" s="147">
        <v>22.04</v>
      </c>
      <c r="M1152" s="24"/>
    </row>
    <row r="1153" spans="1:13" s="2" customFormat="1" ht="22.5" x14ac:dyDescent="0.25">
      <c r="A1153" s="20"/>
      <c r="B1153" s="21" t="s">
        <v>778</v>
      </c>
      <c r="C1153" s="183" t="s">
        <v>24</v>
      </c>
      <c r="D1153" s="183"/>
      <c r="E1153" s="183"/>
      <c r="F1153" s="22" t="s">
        <v>71</v>
      </c>
      <c r="G1153" s="17" t="s">
        <v>162</v>
      </c>
      <c r="H1153" s="17"/>
      <c r="I1153" s="23">
        <v>7.81</v>
      </c>
      <c r="J1153" s="109"/>
      <c r="K1153" s="132"/>
      <c r="L1153" s="147">
        <v>7.81</v>
      </c>
      <c r="M1153" s="24"/>
    </row>
    <row r="1154" spans="1:13" s="2" customFormat="1" ht="22.5" x14ac:dyDescent="0.25">
      <c r="A1154" s="25" t="s">
        <v>76</v>
      </c>
      <c r="B1154" s="26" t="s">
        <v>1719</v>
      </c>
      <c r="C1154" s="186" t="s">
        <v>1720</v>
      </c>
      <c r="D1154" s="186"/>
      <c r="E1154" s="186"/>
      <c r="F1154" s="27" t="s">
        <v>79</v>
      </c>
      <c r="G1154" s="28" t="s">
        <v>944</v>
      </c>
      <c r="H1154" s="28"/>
      <c r="I1154" s="29">
        <v>0</v>
      </c>
      <c r="J1154" s="110"/>
      <c r="K1154" s="133"/>
      <c r="L1154" s="148">
        <v>0</v>
      </c>
      <c r="M1154" s="30"/>
    </row>
    <row r="1155" spans="1:13" s="2" customFormat="1" ht="22.5" x14ac:dyDescent="0.25">
      <c r="A1155" s="10" t="s">
        <v>1938</v>
      </c>
      <c r="B1155" s="11" t="s">
        <v>1920</v>
      </c>
      <c r="C1155" s="182" t="s">
        <v>1939</v>
      </c>
      <c r="D1155" s="182"/>
      <c r="E1155" s="182"/>
      <c r="F1155" s="10" t="s">
        <v>35</v>
      </c>
      <c r="G1155" s="12">
        <v>1</v>
      </c>
      <c r="H1155" s="12"/>
      <c r="I1155" s="13">
        <v>51496.22</v>
      </c>
      <c r="J1155" s="72"/>
      <c r="K1155" s="131"/>
      <c r="L1155" s="72"/>
      <c r="M1155" s="13"/>
    </row>
    <row r="1156" spans="1:13" s="2" customFormat="1" ht="15" x14ac:dyDescent="0.25">
      <c r="A1156" s="10" t="s">
        <v>1940</v>
      </c>
      <c r="B1156" s="11" t="s">
        <v>1941</v>
      </c>
      <c r="C1156" s="182" t="s">
        <v>1942</v>
      </c>
      <c r="D1156" s="182"/>
      <c r="E1156" s="182"/>
      <c r="F1156" s="10" t="s">
        <v>1717</v>
      </c>
      <c r="G1156" s="12">
        <v>1</v>
      </c>
      <c r="H1156" s="12"/>
      <c r="I1156" s="13">
        <v>3466.98</v>
      </c>
      <c r="J1156" s="72"/>
      <c r="K1156" s="131"/>
      <c r="L1156" s="72">
        <v>1137.92</v>
      </c>
      <c r="M1156" s="13"/>
    </row>
    <row r="1157" spans="1:13" s="2" customFormat="1" ht="15" x14ac:dyDescent="0.25">
      <c r="A1157" s="14"/>
      <c r="B1157" s="15"/>
      <c r="C1157" s="15"/>
      <c r="D1157" s="15"/>
      <c r="E1157" s="16" t="s">
        <v>18</v>
      </c>
      <c r="F1157" s="16"/>
      <c r="G1157" s="17"/>
      <c r="H1157" s="17"/>
      <c r="I1157" s="18">
        <v>7756.85</v>
      </c>
      <c r="J1157" s="114"/>
      <c r="K1157" s="138"/>
      <c r="L1157" s="151"/>
      <c r="M1157" s="19"/>
    </row>
    <row r="1158" spans="1:13" s="2" customFormat="1" ht="22.5" x14ac:dyDescent="0.25">
      <c r="A1158" s="20"/>
      <c r="B1158" s="21" t="s">
        <v>41</v>
      </c>
      <c r="C1158" s="183" t="s">
        <v>42</v>
      </c>
      <c r="D1158" s="183"/>
      <c r="E1158" s="183"/>
      <c r="F1158" s="22" t="s">
        <v>21</v>
      </c>
      <c r="G1158" s="17" t="s">
        <v>1943</v>
      </c>
      <c r="H1158" s="17"/>
      <c r="I1158" s="23">
        <v>104.83</v>
      </c>
      <c r="J1158" s="109"/>
      <c r="K1158" s="132"/>
      <c r="L1158" s="147">
        <v>104.83</v>
      </c>
      <c r="M1158" s="24"/>
    </row>
    <row r="1159" spans="1:13" s="2" customFormat="1" ht="22.5" x14ac:dyDescent="0.25">
      <c r="A1159" s="20"/>
      <c r="B1159" s="21" t="s">
        <v>778</v>
      </c>
      <c r="C1159" s="183" t="s">
        <v>24</v>
      </c>
      <c r="D1159" s="183"/>
      <c r="E1159" s="183"/>
      <c r="F1159" s="22" t="s">
        <v>71</v>
      </c>
      <c r="G1159" s="17" t="s">
        <v>1944</v>
      </c>
      <c r="H1159" s="17"/>
      <c r="I1159" s="23">
        <v>26.57</v>
      </c>
      <c r="J1159" s="109"/>
      <c r="K1159" s="132"/>
      <c r="L1159" s="147">
        <v>26.57</v>
      </c>
      <c r="M1159" s="24"/>
    </row>
    <row r="1160" spans="1:13" s="2" customFormat="1" ht="22.5" x14ac:dyDescent="0.25">
      <c r="A1160" s="25" t="s">
        <v>76</v>
      </c>
      <c r="B1160" s="26" t="s">
        <v>1719</v>
      </c>
      <c r="C1160" s="186" t="s">
        <v>1720</v>
      </c>
      <c r="D1160" s="186"/>
      <c r="E1160" s="186"/>
      <c r="F1160" s="27" t="s">
        <v>79</v>
      </c>
      <c r="G1160" s="28" t="s">
        <v>944</v>
      </c>
      <c r="H1160" s="28"/>
      <c r="I1160" s="29">
        <v>0</v>
      </c>
      <c r="J1160" s="110"/>
      <c r="K1160" s="133"/>
      <c r="L1160" s="148">
        <v>0</v>
      </c>
      <c r="M1160" s="30"/>
    </row>
    <row r="1161" spans="1:13" s="2" customFormat="1" ht="22.5" x14ac:dyDescent="0.25">
      <c r="A1161" s="10" t="s">
        <v>1945</v>
      </c>
      <c r="B1161" s="11" t="s">
        <v>1920</v>
      </c>
      <c r="C1161" s="182" t="s">
        <v>1946</v>
      </c>
      <c r="D1161" s="182"/>
      <c r="E1161" s="182"/>
      <c r="F1161" s="10" t="s">
        <v>35</v>
      </c>
      <c r="G1161" s="12">
        <v>1</v>
      </c>
      <c r="H1161" s="12"/>
      <c r="I1161" s="13">
        <v>84071.09</v>
      </c>
      <c r="J1161" s="72"/>
      <c r="K1161" s="131"/>
      <c r="L1161" s="72"/>
      <c r="M1161" s="13"/>
    </row>
    <row r="1162" spans="1:13" s="2" customFormat="1" ht="15" x14ac:dyDescent="0.25">
      <c r="A1162" s="10" t="s">
        <v>1947</v>
      </c>
      <c r="B1162" s="11" t="s">
        <v>1941</v>
      </c>
      <c r="C1162" s="182" t="s">
        <v>1948</v>
      </c>
      <c r="D1162" s="182"/>
      <c r="E1162" s="182"/>
      <c r="F1162" s="10" t="s">
        <v>1717</v>
      </c>
      <c r="G1162" s="12">
        <v>1</v>
      </c>
      <c r="H1162" s="12"/>
      <c r="I1162" s="13">
        <v>3466.98</v>
      </c>
      <c r="J1162" s="72"/>
      <c r="K1162" s="131"/>
      <c r="L1162" s="72">
        <v>1137.92</v>
      </c>
      <c r="M1162" s="13"/>
    </row>
    <row r="1163" spans="1:13" s="2" customFormat="1" ht="15" x14ac:dyDescent="0.25">
      <c r="A1163" s="14"/>
      <c r="B1163" s="15"/>
      <c r="C1163" s="15"/>
      <c r="D1163" s="15"/>
      <c r="E1163" s="16" t="s">
        <v>18</v>
      </c>
      <c r="F1163" s="16"/>
      <c r="G1163" s="17"/>
      <c r="H1163" s="17"/>
      <c r="I1163" s="18">
        <v>7756.85</v>
      </c>
      <c r="J1163" s="114"/>
      <c r="K1163" s="138"/>
      <c r="L1163" s="151"/>
      <c r="M1163" s="19"/>
    </row>
    <row r="1164" spans="1:13" s="2" customFormat="1" ht="22.5" x14ac:dyDescent="0.25">
      <c r="A1164" s="20"/>
      <c r="B1164" s="21" t="s">
        <v>41</v>
      </c>
      <c r="C1164" s="183" t="s">
        <v>42</v>
      </c>
      <c r="D1164" s="183"/>
      <c r="E1164" s="183"/>
      <c r="F1164" s="22" t="s">
        <v>21</v>
      </c>
      <c r="G1164" s="17" t="s">
        <v>1943</v>
      </c>
      <c r="H1164" s="17"/>
      <c r="I1164" s="23">
        <v>104.83</v>
      </c>
      <c r="J1164" s="109"/>
      <c r="K1164" s="132"/>
      <c r="L1164" s="147">
        <v>104.83</v>
      </c>
      <c r="M1164" s="24"/>
    </row>
    <row r="1165" spans="1:13" s="2" customFormat="1" ht="22.5" x14ac:dyDescent="0.25">
      <c r="A1165" s="20"/>
      <c r="B1165" s="21" t="s">
        <v>778</v>
      </c>
      <c r="C1165" s="183" t="s">
        <v>24</v>
      </c>
      <c r="D1165" s="183"/>
      <c r="E1165" s="183"/>
      <c r="F1165" s="22" t="s">
        <v>71</v>
      </c>
      <c r="G1165" s="17" t="s">
        <v>1944</v>
      </c>
      <c r="H1165" s="17"/>
      <c r="I1165" s="23">
        <v>26.57</v>
      </c>
      <c r="J1165" s="109"/>
      <c r="K1165" s="132"/>
      <c r="L1165" s="147">
        <v>26.57</v>
      </c>
      <c r="M1165" s="24"/>
    </row>
    <row r="1166" spans="1:13" s="2" customFormat="1" ht="22.5" x14ac:dyDescent="0.25">
      <c r="A1166" s="25" t="s">
        <v>76</v>
      </c>
      <c r="B1166" s="26" t="s">
        <v>1719</v>
      </c>
      <c r="C1166" s="186" t="s">
        <v>1720</v>
      </c>
      <c r="D1166" s="186"/>
      <c r="E1166" s="186"/>
      <c r="F1166" s="27" t="s">
        <v>79</v>
      </c>
      <c r="G1166" s="28" t="s">
        <v>944</v>
      </c>
      <c r="H1166" s="28"/>
      <c r="I1166" s="29">
        <v>0</v>
      </c>
      <c r="J1166" s="110"/>
      <c r="K1166" s="133"/>
      <c r="L1166" s="148">
        <v>0</v>
      </c>
      <c r="M1166" s="30"/>
    </row>
    <row r="1167" spans="1:13" s="2" customFormat="1" ht="22.5" x14ac:dyDescent="0.25">
      <c r="A1167" s="10" t="s">
        <v>1949</v>
      </c>
      <c r="B1167" s="11" t="s">
        <v>1950</v>
      </c>
      <c r="C1167" s="182" t="s">
        <v>1951</v>
      </c>
      <c r="D1167" s="182"/>
      <c r="E1167" s="182"/>
      <c r="F1167" s="10" t="s">
        <v>35</v>
      </c>
      <c r="G1167" s="12">
        <v>1</v>
      </c>
      <c r="H1167" s="12"/>
      <c r="I1167" s="13">
        <v>139788.26999999999</v>
      </c>
      <c r="J1167" s="72"/>
      <c r="K1167" s="131"/>
      <c r="L1167" s="72"/>
      <c r="M1167" s="13"/>
    </row>
    <row r="1168" spans="1:13" s="2" customFormat="1" ht="15" x14ac:dyDescent="0.25">
      <c r="A1168" s="10" t="s">
        <v>1952</v>
      </c>
      <c r="B1168" s="11" t="s">
        <v>1676</v>
      </c>
      <c r="C1168" s="182" t="s">
        <v>1953</v>
      </c>
      <c r="D1168" s="182"/>
      <c r="E1168" s="182"/>
      <c r="F1168" s="10" t="s">
        <v>17</v>
      </c>
      <c r="G1168" s="12">
        <v>6</v>
      </c>
      <c r="H1168" s="12"/>
      <c r="I1168" s="13">
        <v>7557.71</v>
      </c>
      <c r="J1168" s="72"/>
      <c r="K1168" s="131"/>
      <c r="L1168" s="72">
        <v>1523.99</v>
      </c>
      <c r="M1168" s="13"/>
    </row>
    <row r="1169" spans="1:13" s="2" customFormat="1" ht="15" x14ac:dyDescent="0.25">
      <c r="A1169" s="14"/>
      <c r="B1169" s="15"/>
      <c r="C1169" s="15"/>
      <c r="D1169" s="15"/>
      <c r="E1169" s="16" t="s">
        <v>18</v>
      </c>
      <c r="F1169" s="16"/>
      <c r="G1169" s="17"/>
      <c r="H1169" s="17"/>
      <c r="I1169" s="18">
        <v>18832.939999999999</v>
      </c>
      <c r="J1169" s="114"/>
      <c r="K1169" s="138"/>
      <c r="L1169" s="151"/>
      <c r="M1169" s="19"/>
    </row>
    <row r="1170" spans="1:13" s="2" customFormat="1" ht="22.5" x14ac:dyDescent="0.25">
      <c r="A1170" s="20"/>
      <c r="B1170" s="21" t="s">
        <v>41</v>
      </c>
      <c r="C1170" s="183" t="s">
        <v>42</v>
      </c>
      <c r="D1170" s="183"/>
      <c r="E1170" s="183"/>
      <c r="F1170" s="22" t="s">
        <v>21</v>
      </c>
      <c r="G1170" s="17" t="s">
        <v>1954</v>
      </c>
      <c r="H1170" s="17"/>
      <c r="I1170" s="23">
        <v>157.25</v>
      </c>
      <c r="J1170" s="109"/>
      <c r="K1170" s="132"/>
      <c r="L1170" s="147">
        <v>157.25</v>
      </c>
      <c r="M1170" s="24"/>
    </row>
    <row r="1171" spans="1:13" s="2" customFormat="1" ht="22.5" x14ac:dyDescent="0.25">
      <c r="A1171" s="20"/>
      <c r="B1171" s="21" t="s">
        <v>778</v>
      </c>
      <c r="C1171" s="183" t="s">
        <v>24</v>
      </c>
      <c r="D1171" s="183"/>
      <c r="E1171" s="183"/>
      <c r="F1171" s="22" t="s">
        <v>71</v>
      </c>
      <c r="G1171" s="17" t="s">
        <v>1955</v>
      </c>
      <c r="H1171" s="17"/>
      <c r="I1171" s="23">
        <v>18.760000000000002</v>
      </c>
      <c r="J1171" s="109"/>
      <c r="K1171" s="132"/>
      <c r="L1171" s="147">
        <v>18.760000000000002</v>
      </c>
      <c r="M1171" s="24"/>
    </row>
    <row r="1172" spans="1:13" s="2" customFormat="1" ht="22.5" x14ac:dyDescent="0.25">
      <c r="A1172" s="25" t="s">
        <v>76</v>
      </c>
      <c r="B1172" s="26" t="s">
        <v>902</v>
      </c>
      <c r="C1172" s="186" t="s">
        <v>903</v>
      </c>
      <c r="D1172" s="186"/>
      <c r="E1172" s="186"/>
      <c r="F1172" s="27" t="s">
        <v>79</v>
      </c>
      <c r="G1172" s="28" t="s">
        <v>1173</v>
      </c>
      <c r="H1172" s="28"/>
      <c r="I1172" s="29">
        <v>0</v>
      </c>
      <c r="J1172" s="110"/>
      <c r="K1172" s="133"/>
      <c r="L1172" s="148">
        <v>0</v>
      </c>
      <c r="M1172" s="30"/>
    </row>
    <row r="1173" spans="1:13" s="2" customFormat="1" ht="22.5" x14ac:dyDescent="0.25">
      <c r="A1173" s="10" t="s">
        <v>1956</v>
      </c>
      <c r="B1173" s="11" t="s">
        <v>1920</v>
      </c>
      <c r="C1173" s="182" t="s">
        <v>1957</v>
      </c>
      <c r="D1173" s="182"/>
      <c r="E1173" s="182"/>
      <c r="F1173" s="10" t="s">
        <v>35</v>
      </c>
      <c r="G1173" s="12">
        <v>1</v>
      </c>
      <c r="H1173" s="12"/>
      <c r="I1173" s="13">
        <v>11441.72</v>
      </c>
      <c r="J1173" s="72"/>
      <c r="K1173" s="131"/>
      <c r="L1173" s="72"/>
      <c r="M1173" s="13"/>
    </row>
    <row r="1174" spans="1:13" s="2" customFormat="1" ht="22.5" x14ac:dyDescent="0.25">
      <c r="A1174" s="10" t="s">
        <v>1958</v>
      </c>
      <c r="B1174" s="11" t="s">
        <v>1920</v>
      </c>
      <c r="C1174" s="182" t="s">
        <v>1959</v>
      </c>
      <c r="D1174" s="182"/>
      <c r="E1174" s="182"/>
      <c r="F1174" s="10" t="s">
        <v>35</v>
      </c>
      <c r="G1174" s="12">
        <v>1</v>
      </c>
      <c r="H1174" s="12"/>
      <c r="I1174" s="13">
        <v>11633.05</v>
      </c>
      <c r="J1174" s="72"/>
      <c r="K1174" s="131"/>
      <c r="L1174" s="72"/>
      <c r="M1174" s="13"/>
    </row>
    <row r="1175" spans="1:13" s="2" customFormat="1" ht="22.5" x14ac:dyDescent="0.25">
      <c r="A1175" s="10" t="s">
        <v>1960</v>
      </c>
      <c r="B1175" s="11" t="s">
        <v>1920</v>
      </c>
      <c r="C1175" s="182" t="s">
        <v>1961</v>
      </c>
      <c r="D1175" s="182"/>
      <c r="E1175" s="182"/>
      <c r="F1175" s="10" t="s">
        <v>35</v>
      </c>
      <c r="G1175" s="12">
        <v>1</v>
      </c>
      <c r="H1175" s="12"/>
      <c r="I1175" s="13">
        <v>11914.45</v>
      </c>
      <c r="J1175" s="72"/>
      <c r="K1175" s="131"/>
      <c r="L1175" s="72"/>
      <c r="M1175" s="13"/>
    </row>
    <row r="1176" spans="1:13" s="2" customFormat="1" ht="22.5" x14ac:dyDescent="0.25">
      <c r="A1176" s="10" t="s">
        <v>1962</v>
      </c>
      <c r="B1176" s="11" t="s">
        <v>1920</v>
      </c>
      <c r="C1176" s="182" t="s">
        <v>1963</v>
      </c>
      <c r="D1176" s="182"/>
      <c r="E1176" s="182"/>
      <c r="F1176" s="10" t="s">
        <v>35</v>
      </c>
      <c r="G1176" s="12">
        <v>2</v>
      </c>
      <c r="H1176" s="12"/>
      <c r="I1176" s="13">
        <v>24504.35</v>
      </c>
      <c r="J1176" s="72"/>
      <c r="K1176" s="131"/>
      <c r="L1176" s="72"/>
      <c r="M1176" s="13"/>
    </row>
    <row r="1177" spans="1:13" s="2" customFormat="1" ht="22.5" x14ac:dyDescent="0.25">
      <c r="A1177" s="10" t="s">
        <v>1964</v>
      </c>
      <c r="B1177" s="11" t="s">
        <v>1920</v>
      </c>
      <c r="C1177" s="182" t="s">
        <v>1965</v>
      </c>
      <c r="D1177" s="182"/>
      <c r="E1177" s="182"/>
      <c r="F1177" s="10" t="s">
        <v>35</v>
      </c>
      <c r="G1177" s="12">
        <v>1</v>
      </c>
      <c r="H1177" s="12"/>
      <c r="I1177" s="13">
        <v>12724.91</v>
      </c>
      <c r="J1177" s="72"/>
      <c r="K1177" s="131"/>
      <c r="L1177" s="72"/>
      <c r="M1177" s="13"/>
    </row>
    <row r="1178" spans="1:13" s="2" customFormat="1" ht="15" x14ac:dyDescent="0.25">
      <c r="A1178" s="10" t="s">
        <v>1966</v>
      </c>
      <c r="B1178" s="11" t="s">
        <v>1967</v>
      </c>
      <c r="C1178" s="182" t="s">
        <v>1968</v>
      </c>
      <c r="D1178" s="182"/>
      <c r="E1178" s="182"/>
      <c r="F1178" s="10" t="s">
        <v>17</v>
      </c>
      <c r="G1178" s="12">
        <v>1</v>
      </c>
      <c r="H1178" s="12"/>
      <c r="I1178" s="13">
        <v>1303.55</v>
      </c>
      <c r="J1178" s="72"/>
      <c r="K1178" s="131"/>
      <c r="L1178" s="72">
        <v>170.26</v>
      </c>
      <c r="M1178" s="13"/>
    </row>
    <row r="1179" spans="1:13" s="2" customFormat="1" ht="15" x14ac:dyDescent="0.25">
      <c r="A1179" s="14"/>
      <c r="B1179" s="15"/>
      <c r="C1179" s="15"/>
      <c r="D1179" s="15"/>
      <c r="E1179" s="16" t="s">
        <v>18</v>
      </c>
      <c r="F1179" s="16"/>
      <c r="G1179" s="17"/>
      <c r="H1179" s="17"/>
      <c r="I1179" s="18">
        <v>3424.86</v>
      </c>
      <c r="J1179" s="114"/>
      <c r="K1179" s="138"/>
      <c r="L1179" s="151"/>
      <c r="M1179" s="19"/>
    </row>
    <row r="1180" spans="1:13" s="2" customFormat="1" ht="22.5" x14ac:dyDescent="0.25">
      <c r="A1180" s="20"/>
      <c r="B1180" s="21" t="s">
        <v>41</v>
      </c>
      <c r="C1180" s="183" t="s">
        <v>42</v>
      </c>
      <c r="D1180" s="183"/>
      <c r="E1180" s="183"/>
      <c r="F1180" s="22" t="s">
        <v>21</v>
      </c>
      <c r="G1180" s="17" t="s">
        <v>1705</v>
      </c>
      <c r="H1180" s="17"/>
      <c r="I1180" s="23">
        <v>14.98</v>
      </c>
      <c r="J1180" s="109"/>
      <c r="K1180" s="132"/>
      <c r="L1180" s="147">
        <v>14.98</v>
      </c>
      <c r="M1180" s="24"/>
    </row>
    <row r="1181" spans="1:13" s="2" customFormat="1" ht="22.5" x14ac:dyDescent="0.25">
      <c r="A1181" s="20"/>
      <c r="B1181" s="21" t="s">
        <v>778</v>
      </c>
      <c r="C1181" s="183" t="s">
        <v>24</v>
      </c>
      <c r="D1181" s="183"/>
      <c r="E1181" s="183"/>
      <c r="F1181" s="22" t="s">
        <v>71</v>
      </c>
      <c r="G1181" s="17" t="s">
        <v>1054</v>
      </c>
      <c r="H1181" s="17"/>
      <c r="I1181" s="23">
        <v>4.6900000000000004</v>
      </c>
      <c r="J1181" s="109"/>
      <c r="K1181" s="132"/>
      <c r="L1181" s="147">
        <v>4.6900000000000004</v>
      </c>
      <c r="M1181" s="24"/>
    </row>
    <row r="1182" spans="1:13" s="2" customFormat="1" ht="22.5" x14ac:dyDescent="0.25">
      <c r="A1182" s="25" t="s">
        <v>76</v>
      </c>
      <c r="B1182" s="26" t="s">
        <v>902</v>
      </c>
      <c r="C1182" s="186" t="s">
        <v>903</v>
      </c>
      <c r="D1182" s="186"/>
      <c r="E1182" s="186"/>
      <c r="F1182" s="27" t="s">
        <v>79</v>
      </c>
      <c r="G1182" s="28" t="s">
        <v>944</v>
      </c>
      <c r="H1182" s="28"/>
      <c r="I1182" s="29">
        <v>0</v>
      </c>
      <c r="J1182" s="110"/>
      <c r="K1182" s="133"/>
      <c r="L1182" s="148">
        <v>0</v>
      </c>
      <c r="M1182" s="30"/>
    </row>
    <row r="1183" spans="1:13" s="2" customFormat="1" ht="22.5" x14ac:dyDescent="0.25">
      <c r="A1183" s="10" t="s">
        <v>1969</v>
      </c>
      <c r="B1183" s="11" t="s">
        <v>1920</v>
      </c>
      <c r="C1183" s="182" t="s">
        <v>1970</v>
      </c>
      <c r="D1183" s="182"/>
      <c r="E1183" s="182"/>
      <c r="F1183" s="10" t="s">
        <v>35</v>
      </c>
      <c r="G1183" s="12">
        <v>1</v>
      </c>
      <c r="H1183" s="12"/>
      <c r="I1183" s="13">
        <v>13389.03</v>
      </c>
      <c r="J1183" s="72"/>
      <c r="K1183" s="131"/>
      <c r="L1183" s="72"/>
      <c r="M1183" s="13"/>
    </row>
    <row r="1184" spans="1:13" s="2" customFormat="1" ht="15" x14ac:dyDescent="0.25">
      <c r="A1184" s="10" t="s">
        <v>1971</v>
      </c>
      <c r="B1184" s="11" t="s">
        <v>1972</v>
      </c>
      <c r="C1184" s="182" t="s">
        <v>1973</v>
      </c>
      <c r="D1184" s="182"/>
      <c r="E1184" s="182"/>
      <c r="F1184" s="10" t="s">
        <v>17</v>
      </c>
      <c r="G1184" s="12">
        <v>6</v>
      </c>
      <c r="H1184" s="12"/>
      <c r="I1184" s="13">
        <v>7557.71</v>
      </c>
      <c r="J1184" s="72"/>
      <c r="K1184" s="131"/>
      <c r="L1184" s="72">
        <v>1523.99</v>
      </c>
      <c r="M1184" s="13"/>
    </row>
    <row r="1185" spans="1:13" s="2" customFormat="1" ht="15" x14ac:dyDescent="0.25">
      <c r="A1185" s="14"/>
      <c r="B1185" s="15"/>
      <c r="C1185" s="15"/>
      <c r="D1185" s="15"/>
      <c r="E1185" s="16" t="s">
        <v>18</v>
      </c>
      <c r="F1185" s="16"/>
      <c r="G1185" s="17"/>
      <c r="H1185" s="17"/>
      <c r="I1185" s="18">
        <v>18832.939999999999</v>
      </c>
      <c r="J1185" s="114"/>
      <c r="K1185" s="138"/>
      <c r="L1185" s="151"/>
      <c r="M1185" s="19"/>
    </row>
    <row r="1186" spans="1:13" s="2" customFormat="1" ht="22.5" x14ac:dyDescent="0.25">
      <c r="A1186" s="20"/>
      <c r="B1186" s="21" t="s">
        <v>41</v>
      </c>
      <c r="C1186" s="183" t="s">
        <v>42</v>
      </c>
      <c r="D1186" s="183"/>
      <c r="E1186" s="183"/>
      <c r="F1186" s="22" t="s">
        <v>21</v>
      </c>
      <c r="G1186" s="17" t="s">
        <v>1954</v>
      </c>
      <c r="H1186" s="17"/>
      <c r="I1186" s="23">
        <v>157.25</v>
      </c>
      <c r="J1186" s="109"/>
      <c r="K1186" s="132"/>
      <c r="L1186" s="147">
        <v>157.25</v>
      </c>
      <c r="M1186" s="24"/>
    </row>
    <row r="1187" spans="1:13" s="2" customFormat="1" ht="22.5" x14ac:dyDescent="0.25">
      <c r="A1187" s="20"/>
      <c r="B1187" s="21" t="s">
        <v>778</v>
      </c>
      <c r="C1187" s="183" t="s">
        <v>24</v>
      </c>
      <c r="D1187" s="183"/>
      <c r="E1187" s="183"/>
      <c r="F1187" s="22" t="s">
        <v>71</v>
      </c>
      <c r="G1187" s="17" t="s">
        <v>1955</v>
      </c>
      <c r="H1187" s="17"/>
      <c r="I1187" s="23">
        <v>18.760000000000002</v>
      </c>
      <c r="J1187" s="109"/>
      <c r="K1187" s="132"/>
      <c r="L1187" s="147">
        <v>18.760000000000002</v>
      </c>
      <c r="M1187" s="24"/>
    </row>
    <row r="1188" spans="1:13" s="2" customFormat="1" ht="22.5" x14ac:dyDescent="0.25">
      <c r="A1188" s="25" t="s">
        <v>76</v>
      </c>
      <c r="B1188" s="26" t="s">
        <v>902</v>
      </c>
      <c r="C1188" s="186" t="s">
        <v>903</v>
      </c>
      <c r="D1188" s="186"/>
      <c r="E1188" s="186"/>
      <c r="F1188" s="27" t="s">
        <v>79</v>
      </c>
      <c r="G1188" s="28" t="s">
        <v>1173</v>
      </c>
      <c r="H1188" s="28"/>
      <c r="I1188" s="29">
        <v>0</v>
      </c>
      <c r="J1188" s="110"/>
      <c r="K1188" s="133"/>
      <c r="L1188" s="148">
        <v>0</v>
      </c>
      <c r="M1188" s="30"/>
    </row>
    <row r="1189" spans="1:13" s="2" customFormat="1" ht="22.5" x14ac:dyDescent="0.25">
      <c r="A1189" s="10" t="s">
        <v>1974</v>
      </c>
      <c r="B1189" s="11" t="s">
        <v>1920</v>
      </c>
      <c r="C1189" s="182" t="s">
        <v>1975</v>
      </c>
      <c r="D1189" s="182"/>
      <c r="E1189" s="182"/>
      <c r="F1189" s="10" t="s">
        <v>35</v>
      </c>
      <c r="G1189" s="12">
        <v>2</v>
      </c>
      <c r="H1189" s="12"/>
      <c r="I1189" s="13">
        <v>25134.62</v>
      </c>
      <c r="J1189" s="72"/>
      <c r="K1189" s="131"/>
      <c r="L1189" s="72"/>
      <c r="M1189" s="13"/>
    </row>
    <row r="1190" spans="1:13" s="2" customFormat="1" ht="22.5" x14ac:dyDescent="0.25">
      <c r="A1190" s="10" t="s">
        <v>1976</v>
      </c>
      <c r="B1190" s="11" t="s">
        <v>1920</v>
      </c>
      <c r="C1190" s="182" t="s">
        <v>1977</v>
      </c>
      <c r="D1190" s="182"/>
      <c r="E1190" s="182"/>
      <c r="F1190" s="10" t="s">
        <v>35</v>
      </c>
      <c r="G1190" s="12">
        <v>4</v>
      </c>
      <c r="H1190" s="12"/>
      <c r="I1190" s="13">
        <v>52115.34</v>
      </c>
      <c r="J1190" s="72"/>
      <c r="K1190" s="131"/>
      <c r="L1190" s="72"/>
      <c r="M1190" s="13"/>
    </row>
    <row r="1191" spans="1:13" s="2" customFormat="1" ht="15" x14ac:dyDescent="0.25">
      <c r="A1191" s="10" t="s">
        <v>1978</v>
      </c>
      <c r="B1191" s="11" t="s">
        <v>898</v>
      </c>
      <c r="C1191" s="182" t="s">
        <v>1979</v>
      </c>
      <c r="D1191" s="182"/>
      <c r="E1191" s="182"/>
      <c r="F1191" s="10" t="s">
        <v>17</v>
      </c>
      <c r="G1191" s="12">
        <v>10</v>
      </c>
      <c r="H1191" s="12"/>
      <c r="I1191" s="13">
        <v>35551.1</v>
      </c>
      <c r="J1191" s="72"/>
      <c r="K1191" s="131"/>
      <c r="L1191" s="72">
        <v>7418.16</v>
      </c>
      <c r="M1191" s="13"/>
    </row>
    <row r="1192" spans="1:13" s="2" customFormat="1" ht="15" x14ac:dyDescent="0.25">
      <c r="A1192" s="14"/>
      <c r="B1192" s="15"/>
      <c r="C1192" s="15"/>
      <c r="D1192" s="15"/>
      <c r="E1192" s="16" t="s">
        <v>18</v>
      </c>
      <c r="F1192" s="16"/>
      <c r="G1192" s="17"/>
      <c r="H1192" s="17"/>
      <c r="I1192" s="18">
        <v>87862.75</v>
      </c>
      <c r="J1192" s="114"/>
      <c r="K1192" s="138"/>
      <c r="L1192" s="151"/>
      <c r="M1192" s="19"/>
    </row>
    <row r="1193" spans="1:13" s="2" customFormat="1" ht="22.5" x14ac:dyDescent="0.25">
      <c r="A1193" s="20"/>
      <c r="B1193" s="21" t="s">
        <v>41</v>
      </c>
      <c r="C1193" s="183" t="s">
        <v>42</v>
      </c>
      <c r="D1193" s="183"/>
      <c r="E1193" s="183"/>
      <c r="F1193" s="22" t="s">
        <v>21</v>
      </c>
      <c r="G1193" s="17" t="s">
        <v>1980</v>
      </c>
      <c r="H1193" s="17"/>
      <c r="I1193" s="23">
        <v>762.84</v>
      </c>
      <c r="J1193" s="109"/>
      <c r="K1193" s="132"/>
      <c r="L1193" s="147">
        <v>762.84</v>
      </c>
      <c r="M1193" s="24"/>
    </row>
    <row r="1194" spans="1:13" s="2" customFormat="1" ht="22.5" x14ac:dyDescent="0.25">
      <c r="A1194" s="20"/>
      <c r="B1194" s="21" t="s">
        <v>778</v>
      </c>
      <c r="C1194" s="183" t="s">
        <v>24</v>
      </c>
      <c r="D1194" s="183"/>
      <c r="E1194" s="183"/>
      <c r="F1194" s="22" t="s">
        <v>71</v>
      </c>
      <c r="G1194" s="17" t="s">
        <v>1981</v>
      </c>
      <c r="H1194" s="17"/>
      <c r="I1194" s="23">
        <v>93.78</v>
      </c>
      <c r="J1194" s="109"/>
      <c r="K1194" s="132"/>
      <c r="L1194" s="147">
        <v>93.78</v>
      </c>
      <c r="M1194" s="24"/>
    </row>
    <row r="1195" spans="1:13" s="2" customFormat="1" ht="22.5" x14ac:dyDescent="0.25">
      <c r="A1195" s="25" t="s">
        <v>76</v>
      </c>
      <c r="B1195" s="26" t="s">
        <v>902</v>
      </c>
      <c r="C1195" s="186" t="s">
        <v>903</v>
      </c>
      <c r="D1195" s="186"/>
      <c r="E1195" s="186"/>
      <c r="F1195" s="27" t="s">
        <v>79</v>
      </c>
      <c r="G1195" s="28" t="s">
        <v>1168</v>
      </c>
      <c r="H1195" s="28"/>
      <c r="I1195" s="29">
        <v>0</v>
      </c>
      <c r="J1195" s="110"/>
      <c r="K1195" s="133"/>
      <c r="L1195" s="148">
        <v>0</v>
      </c>
      <c r="M1195" s="30"/>
    </row>
    <row r="1196" spans="1:13" s="2" customFormat="1" ht="22.5" x14ac:dyDescent="0.25">
      <c r="A1196" s="10" t="s">
        <v>1982</v>
      </c>
      <c r="B1196" s="11" t="s">
        <v>1920</v>
      </c>
      <c r="C1196" s="182" t="s">
        <v>1983</v>
      </c>
      <c r="D1196" s="182"/>
      <c r="E1196" s="182"/>
      <c r="F1196" s="10" t="s">
        <v>35</v>
      </c>
      <c r="G1196" s="12">
        <v>6</v>
      </c>
      <c r="H1196" s="12"/>
      <c r="I1196" s="13">
        <v>115115.06</v>
      </c>
      <c r="J1196" s="72"/>
      <c r="K1196" s="131"/>
      <c r="L1196" s="72"/>
      <c r="M1196" s="13"/>
    </row>
    <row r="1197" spans="1:13" s="2" customFormat="1" ht="22.5" x14ac:dyDescent="0.25">
      <c r="A1197" s="10" t="s">
        <v>1984</v>
      </c>
      <c r="B1197" s="11" t="s">
        <v>1920</v>
      </c>
      <c r="C1197" s="182" t="s">
        <v>1985</v>
      </c>
      <c r="D1197" s="182"/>
      <c r="E1197" s="182"/>
      <c r="F1197" s="10" t="s">
        <v>35</v>
      </c>
      <c r="G1197" s="12">
        <v>2</v>
      </c>
      <c r="H1197" s="12"/>
      <c r="I1197" s="13">
        <v>42243.78</v>
      </c>
      <c r="J1197" s="72"/>
      <c r="K1197" s="131"/>
      <c r="L1197" s="72"/>
      <c r="M1197" s="13"/>
    </row>
    <row r="1198" spans="1:13" s="2" customFormat="1" ht="22.5" x14ac:dyDescent="0.25">
      <c r="A1198" s="10" t="s">
        <v>1986</v>
      </c>
      <c r="B1198" s="11" t="s">
        <v>1920</v>
      </c>
      <c r="C1198" s="182" t="s">
        <v>1987</v>
      </c>
      <c r="D1198" s="182"/>
      <c r="E1198" s="182"/>
      <c r="F1198" s="10" t="s">
        <v>35</v>
      </c>
      <c r="G1198" s="12">
        <v>2</v>
      </c>
      <c r="H1198" s="12"/>
      <c r="I1198" s="13">
        <v>40645.4</v>
      </c>
      <c r="J1198" s="72"/>
      <c r="K1198" s="131"/>
      <c r="L1198" s="72"/>
      <c r="M1198" s="13"/>
    </row>
    <row r="1199" spans="1:13" s="2" customFormat="1" ht="15" x14ac:dyDescent="0.25">
      <c r="A1199" s="10" t="s">
        <v>1988</v>
      </c>
      <c r="B1199" s="11" t="s">
        <v>1676</v>
      </c>
      <c r="C1199" s="182" t="s">
        <v>1989</v>
      </c>
      <c r="D1199" s="182"/>
      <c r="E1199" s="182"/>
      <c r="F1199" s="10" t="s">
        <v>17</v>
      </c>
      <c r="G1199" s="12">
        <v>5</v>
      </c>
      <c r="H1199" s="12"/>
      <c r="I1199" s="13">
        <v>6298.08</v>
      </c>
      <c r="J1199" s="72"/>
      <c r="K1199" s="131"/>
      <c r="L1199" s="72">
        <v>1269.99</v>
      </c>
      <c r="M1199" s="13"/>
    </row>
    <row r="1200" spans="1:13" s="2" customFormat="1" ht="15" x14ac:dyDescent="0.25">
      <c r="A1200" s="14"/>
      <c r="B1200" s="15"/>
      <c r="C1200" s="15"/>
      <c r="D1200" s="15"/>
      <c r="E1200" s="16" t="s">
        <v>18</v>
      </c>
      <c r="F1200" s="16"/>
      <c r="G1200" s="17"/>
      <c r="H1200" s="17"/>
      <c r="I1200" s="18">
        <v>15694.09</v>
      </c>
      <c r="J1200" s="114"/>
      <c r="K1200" s="138"/>
      <c r="L1200" s="151"/>
      <c r="M1200" s="19"/>
    </row>
    <row r="1201" spans="1:13" s="2" customFormat="1" ht="22.5" x14ac:dyDescent="0.25">
      <c r="A1201" s="20"/>
      <c r="B1201" s="21" t="s">
        <v>41</v>
      </c>
      <c r="C1201" s="183" t="s">
        <v>42</v>
      </c>
      <c r="D1201" s="183"/>
      <c r="E1201" s="183"/>
      <c r="F1201" s="22" t="s">
        <v>21</v>
      </c>
      <c r="G1201" s="17" t="s">
        <v>1990</v>
      </c>
      <c r="H1201" s="17"/>
      <c r="I1201" s="23">
        <v>131.04</v>
      </c>
      <c r="J1201" s="109"/>
      <c r="K1201" s="132"/>
      <c r="L1201" s="147">
        <v>131.04</v>
      </c>
      <c r="M1201" s="24"/>
    </row>
    <row r="1202" spans="1:13" s="2" customFormat="1" ht="22.5" x14ac:dyDescent="0.25">
      <c r="A1202" s="20"/>
      <c r="B1202" s="21" t="s">
        <v>778</v>
      </c>
      <c r="C1202" s="183" t="s">
        <v>24</v>
      </c>
      <c r="D1202" s="183"/>
      <c r="E1202" s="183"/>
      <c r="F1202" s="22" t="s">
        <v>71</v>
      </c>
      <c r="G1202" s="17" t="s">
        <v>1991</v>
      </c>
      <c r="H1202" s="17"/>
      <c r="I1202" s="23">
        <v>15.63</v>
      </c>
      <c r="J1202" s="109"/>
      <c r="K1202" s="132"/>
      <c r="L1202" s="147">
        <v>15.63</v>
      </c>
      <c r="M1202" s="24"/>
    </row>
    <row r="1203" spans="1:13" s="2" customFormat="1" ht="22.5" x14ac:dyDescent="0.25">
      <c r="A1203" s="25" t="s">
        <v>76</v>
      </c>
      <c r="B1203" s="26" t="s">
        <v>902</v>
      </c>
      <c r="C1203" s="186" t="s">
        <v>903</v>
      </c>
      <c r="D1203" s="186"/>
      <c r="E1203" s="186"/>
      <c r="F1203" s="27" t="s">
        <v>79</v>
      </c>
      <c r="G1203" s="28" t="s">
        <v>116</v>
      </c>
      <c r="H1203" s="28"/>
      <c r="I1203" s="29">
        <v>0</v>
      </c>
      <c r="J1203" s="110"/>
      <c r="K1203" s="133"/>
      <c r="L1203" s="148">
        <v>0</v>
      </c>
      <c r="M1203" s="30"/>
    </row>
    <row r="1204" spans="1:13" s="2" customFormat="1" ht="22.5" x14ac:dyDescent="0.25">
      <c r="A1204" s="10" t="s">
        <v>1992</v>
      </c>
      <c r="B1204" s="11" t="s">
        <v>1993</v>
      </c>
      <c r="C1204" s="182" t="s">
        <v>1994</v>
      </c>
      <c r="D1204" s="182"/>
      <c r="E1204" s="182"/>
      <c r="F1204" s="10" t="s">
        <v>35</v>
      </c>
      <c r="G1204" s="12">
        <v>2</v>
      </c>
      <c r="H1204" s="12"/>
      <c r="I1204" s="13">
        <v>8219.08</v>
      </c>
      <c r="J1204" s="72"/>
      <c r="K1204" s="131"/>
      <c r="L1204" s="72"/>
      <c r="M1204" s="13"/>
    </row>
    <row r="1205" spans="1:13" s="2" customFormat="1" ht="22.5" x14ac:dyDescent="0.25">
      <c r="A1205" s="10" t="s">
        <v>1995</v>
      </c>
      <c r="B1205" s="11" t="s">
        <v>1993</v>
      </c>
      <c r="C1205" s="182" t="s">
        <v>1996</v>
      </c>
      <c r="D1205" s="182"/>
      <c r="E1205" s="182"/>
      <c r="F1205" s="10" t="s">
        <v>35</v>
      </c>
      <c r="G1205" s="12">
        <v>2</v>
      </c>
      <c r="H1205" s="12"/>
      <c r="I1205" s="13">
        <v>10005.02</v>
      </c>
      <c r="J1205" s="72"/>
      <c r="K1205" s="131"/>
      <c r="L1205" s="72"/>
      <c r="M1205" s="13"/>
    </row>
    <row r="1206" spans="1:13" s="2" customFormat="1" ht="22.5" x14ac:dyDescent="0.25">
      <c r="A1206" s="10" t="s">
        <v>1997</v>
      </c>
      <c r="B1206" s="11" t="s">
        <v>1993</v>
      </c>
      <c r="C1206" s="182" t="s">
        <v>1998</v>
      </c>
      <c r="D1206" s="182"/>
      <c r="E1206" s="182"/>
      <c r="F1206" s="10" t="s">
        <v>35</v>
      </c>
      <c r="G1206" s="12">
        <v>1</v>
      </c>
      <c r="H1206" s="12"/>
      <c r="I1206" s="13">
        <v>3394.78</v>
      </c>
      <c r="J1206" s="72"/>
      <c r="K1206" s="131"/>
      <c r="L1206" s="72"/>
      <c r="M1206" s="13"/>
    </row>
    <row r="1207" spans="1:13" s="2" customFormat="1" ht="15" x14ac:dyDescent="0.25">
      <c r="A1207" s="10" t="s">
        <v>1999</v>
      </c>
      <c r="B1207" s="11" t="s">
        <v>2000</v>
      </c>
      <c r="C1207" s="182" t="s">
        <v>2001</v>
      </c>
      <c r="D1207" s="182"/>
      <c r="E1207" s="182"/>
      <c r="F1207" s="10" t="s">
        <v>17</v>
      </c>
      <c r="G1207" s="12">
        <v>26</v>
      </c>
      <c r="H1207" s="12"/>
      <c r="I1207" s="13">
        <v>39376.42</v>
      </c>
      <c r="J1207" s="72"/>
      <c r="K1207" s="131"/>
      <c r="L1207" s="72">
        <v>12262.21</v>
      </c>
      <c r="M1207" s="13"/>
    </row>
    <row r="1208" spans="1:13" s="2" customFormat="1" ht="15" x14ac:dyDescent="0.25">
      <c r="A1208" s="14"/>
      <c r="B1208" s="15"/>
      <c r="C1208" s="15"/>
      <c r="D1208" s="15"/>
      <c r="E1208" s="16" t="s">
        <v>18</v>
      </c>
      <c r="F1208" s="16"/>
      <c r="G1208" s="17"/>
      <c r="H1208" s="17"/>
      <c r="I1208" s="18">
        <v>90034.23</v>
      </c>
      <c r="J1208" s="114"/>
      <c r="K1208" s="138"/>
      <c r="L1208" s="151"/>
      <c r="M1208" s="19"/>
    </row>
    <row r="1209" spans="1:13" s="2" customFormat="1" ht="22.5" x14ac:dyDescent="0.25">
      <c r="A1209" s="20"/>
      <c r="B1209" s="21" t="s">
        <v>41</v>
      </c>
      <c r="C1209" s="183" t="s">
        <v>42</v>
      </c>
      <c r="D1209" s="183"/>
      <c r="E1209" s="183"/>
      <c r="F1209" s="22" t="s">
        <v>21</v>
      </c>
      <c r="G1209" s="17" t="s">
        <v>2002</v>
      </c>
      <c r="H1209" s="17"/>
      <c r="I1209" s="23">
        <v>1253.3</v>
      </c>
      <c r="J1209" s="109"/>
      <c r="K1209" s="132"/>
      <c r="L1209" s="147">
        <v>1253.3</v>
      </c>
      <c r="M1209" s="24"/>
    </row>
    <row r="1210" spans="1:13" s="2" customFormat="1" ht="22.5" x14ac:dyDescent="0.25">
      <c r="A1210" s="20"/>
      <c r="B1210" s="21" t="s">
        <v>778</v>
      </c>
      <c r="C1210" s="183" t="s">
        <v>24</v>
      </c>
      <c r="D1210" s="183"/>
      <c r="E1210" s="183"/>
      <c r="F1210" s="22" t="s">
        <v>71</v>
      </c>
      <c r="G1210" s="17" t="s">
        <v>2003</v>
      </c>
      <c r="H1210" s="17"/>
      <c r="I1210" s="23">
        <v>162.54</v>
      </c>
      <c r="J1210" s="109"/>
      <c r="K1210" s="132"/>
      <c r="L1210" s="147">
        <v>162.54</v>
      </c>
      <c r="M1210" s="24"/>
    </row>
    <row r="1211" spans="1:13" s="2" customFormat="1" ht="22.5" x14ac:dyDescent="0.25">
      <c r="A1211" s="25" t="s">
        <v>76</v>
      </c>
      <c r="B1211" s="26" t="s">
        <v>902</v>
      </c>
      <c r="C1211" s="186" t="s">
        <v>903</v>
      </c>
      <c r="D1211" s="186"/>
      <c r="E1211" s="186"/>
      <c r="F1211" s="27" t="s">
        <v>79</v>
      </c>
      <c r="G1211" s="28" t="s">
        <v>2004</v>
      </c>
      <c r="H1211" s="28"/>
      <c r="I1211" s="29">
        <v>0</v>
      </c>
      <c r="J1211" s="110"/>
      <c r="K1211" s="133"/>
      <c r="L1211" s="148">
        <v>0</v>
      </c>
      <c r="M1211" s="30"/>
    </row>
    <row r="1212" spans="1:13" s="2" customFormat="1" ht="22.5" x14ac:dyDescent="0.25">
      <c r="A1212" s="10" t="s">
        <v>2005</v>
      </c>
      <c r="B1212" s="11" t="s">
        <v>2006</v>
      </c>
      <c r="C1212" s="182" t="s">
        <v>2007</v>
      </c>
      <c r="D1212" s="182"/>
      <c r="E1212" s="182"/>
      <c r="F1212" s="10" t="s">
        <v>35</v>
      </c>
      <c r="G1212" s="12">
        <v>26</v>
      </c>
      <c r="H1212" s="12"/>
      <c r="I1212" s="13">
        <v>294747.13</v>
      </c>
      <c r="J1212" s="72"/>
      <c r="K1212" s="131"/>
      <c r="L1212" s="72"/>
      <c r="M1212" s="13"/>
    </row>
    <row r="1213" spans="1:13" s="2" customFormat="1" ht="15" x14ac:dyDescent="0.25">
      <c r="A1213" s="10" t="s">
        <v>2008</v>
      </c>
      <c r="B1213" s="11" t="s">
        <v>2009</v>
      </c>
      <c r="C1213" s="182" t="s">
        <v>2010</v>
      </c>
      <c r="D1213" s="182"/>
      <c r="E1213" s="182"/>
      <c r="F1213" s="10" t="s">
        <v>17</v>
      </c>
      <c r="G1213" s="12">
        <v>5</v>
      </c>
      <c r="H1213" s="12"/>
      <c r="I1213" s="13">
        <v>7637.15</v>
      </c>
      <c r="J1213" s="72"/>
      <c r="K1213" s="131"/>
      <c r="L1213" s="72">
        <v>2425.67</v>
      </c>
      <c r="M1213" s="13"/>
    </row>
    <row r="1214" spans="1:13" s="2" customFormat="1" ht="15" x14ac:dyDescent="0.25">
      <c r="A1214" s="14"/>
      <c r="B1214" s="15"/>
      <c r="C1214" s="15"/>
      <c r="D1214" s="15"/>
      <c r="E1214" s="16" t="s">
        <v>18</v>
      </c>
      <c r="F1214" s="16"/>
      <c r="G1214" s="17"/>
      <c r="H1214" s="17"/>
      <c r="I1214" s="18">
        <v>17379.04</v>
      </c>
      <c r="J1214" s="114"/>
      <c r="K1214" s="138"/>
      <c r="L1214" s="151"/>
      <c r="M1214" s="19"/>
    </row>
    <row r="1215" spans="1:13" s="2" customFormat="1" ht="22.5" x14ac:dyDescent="0.25">
      <c r="A1215" s="20"/>
      <c r="B1215" s="21" t="s">
        <v>41</v>
      </c>
      <c r="C1215" s="183" t="s">
        <v>42</v>
      </c>
      <c r="D1215" s="183"/>
      <c r="E1215" s="183"/>
      <c r="F1215" s="22" t="s">
        <v>21</v>
      </c>
      <c r="G1215" s="17" t="s">
        <v>2011</v>
      </c>
      <c r="H1215" s="17"/>
      <c r="I1215" s="23">
        <v>241.02</v>
      </c>
      <c r="J1215" s="109"/>
      <c r="K1215" s="132"/>
      <c r="L1215" s="147">
        <v>241.02</v>
      </c>
      <c r="M1215" s="24"/>
    </row>
    <row r="1216" spans="1:13" s="2" customFormat="1" ht="22.5" x14ac:dyDescent="0.25">
      <c r="A1216" s="20"/>
      <c r="B1216" s="21" t="s">
        <v>778</v>
      </c>
      <c r="C1216" s="183" t="s">
        <v>24</v>
      </c>
      <c r="D1216" s="183"/>
      <c r="E1216" s="183"/>
      <c r="F1216" s="22" t="s">
        <v>71</v>
      </c>
      <c r="G1216" s="17" t="s">
        <v>2012</v>
      </c>
      <c r="H1216" s="17"/>
      <c r="I1216" s="23">
        <v>39.07</v>
      </c>
      <c r="J1216" s="109"/>
      <c r="K1216" s="132"/>
      <c r="L1216" s="147">
        <v>39.07</v>
      </c>
      <c r="M1216" s="24"/>
    </row>
    <row r="1217" spans="1:13" s="2" customFormat="1" ht="22.5" x14ac:dyDescent="0.25">
      <c r="A1217" s="25" t="s">
        <v>76</v>
      </c>
      <c r="B1217" s="26" t="s">
        <v>902</v>
      </c>
      <c r="C1217" s="186" t="s">
        <v>903</v>
      </c>
      <c r="D1217" s="186"/>
      <c r="E1217" s="186"/>
      <c r="F1217" s="27" t="s">
        <v>79</v>
      </c>
      <c r="G1217" s="28" t="s">
        <v>116</v>
      </c>
      <c r="H1217" s="28"/>
      <c r="I1217" s="29">
        <v>0</v>
      </c>
      <c r="J1217" s="110"/>
      <c r="K1217" s="133"/>
      <c r="L1217" s="148">
        <v>0</v>
      </c>
      <c r="M1217" s="30"/>
    </row>
    <row r="1218" spans="1:13" s="2" customFormat="1" ht="22.5" x14ac:dyDescent="0.25">
      <c r="A1218" s="10" t="s">
        <v>2013</v>
      </c>
      <c r="B1218" s="11" t="s">
        <v>2006</v>
      </c>
      <c r="C1218" s="182" t="s">
        <v>2014</v>
      </c>
      <c r="D1218" s="182"/>
      <c r="E1218" s="182"/>
      <c r="F1218" s="10" t="s">
        <v>35</v>
      </c>
      <c r="G1218" s="12">
        <v>5</v>
      </c>
      <c r="H1218" s="12"/>
      <c r="I1218" s="13">
        <v>111666.67</v>
      </c>
      <c r="J1218" s="72"/>
      <c r="K1218" s="131"/>
      <c r="L1218" s="72"/>
      <c r="M1218" s="13"/>
    </row>
    <row r="1219" spans="1:13" s="2" customFormat="1" ht="15" x14ac:dyDescent="0.25">
      <c r="A1219" s="10" t="s">
        <v>2015</v>
      </c>
      <c r="B1219" s="11" t="s">
        <v>2016</v>
      </c>
      <c r="C1219" s="182" t="s">
        <v>2017</v>
      </c>
      <c r="D1219" s="182"/>
      <c r="E1219" s="182"/>
      <c r="F1219" s="10" t="s">
        <v>17</v>
      </c>
      <c r="G1219" s="12">
        <v>1</v>
      </c>
      <c r="H1219" s="12"/>
      <c r="I1219" s="13">
        <v>724.64</v>
      </c>
      <c r="J1219" s="72"/>
      <c r="K1219" s="131"/>
      <c r="L1219" s="72">
        <v>85.13</v>
      </c>
      <c r="M1219" s="13"/>
    </row>
    <row r="1220" spans="1:13" s="2" customFormat="1" ht="15" x14ac:dyDescent="0.25">
      <c r="A1220" s="14"/>
      <c r="B1220" s="15"/>
      <c r="C1220" s="15"/>
      <c r="D1220" s="15"/>
      <c r="E1220" s="16" t="s">
        <v>18</v>
      </c>
      <c r="F1220" s="16"/>
      <c r="G1220" s="17"/>
      <c r="H1220" s="17"/>
      <c r="I1220" s="18">
        <v>1906.6</v>
      </c>
      <c r="J1220" s="114"/>
      <c r="K1220" s="138"/>
      <c r="L1220" s="151"/>
      <c r="M1220" s="19"/>
    </row>
    <row r="1221" spans="1:13" s="2" customFormat="1" ht="22.5" x14ac:dyDescent="0.25">
      <c r="A1221" s="20"/>
      <c r="B1221" s="21" t="s">
        <v>41</v>
      </c>
      <c r="C1221" s="183" t="s">
        <v>42</v>
      </c>
      <c r="D1221" s="183"/>
      <c r="E1221" s="183"/>
      <c r="F1221" s="22" t="s">
        <v>21</v>
      </c>
      <c r="G1221" s="17" t="s">
        <v>1706</v>
      </c>
      <c r="H1221" s="17"/>
      <c r="I1221" s="23">
        <v>8.89</v>
      </c>
      <c r="J1221" s="109"/>
      <c r="K1221" s="132"/>
      <c r="L1221" s="147">
        <v>8.89</v>
      </c>
      <c r="M1221" s="24"/>
    </row>
    <row r="1222" spans="1:13" s="2" customFormat="1" ht="22.5" x14ac:dyDescent="0.25">
      <c r="A1222" s="20"/>
      <c r="B1222" s="21" t="s">
        <v>778</v>
      </c>
      <c r="C1222" s="183" t="s">
        <v>24</v>
      </c>
      <c r="D1222" s="183"/>
      <c r="E1222" s="183"/>
      <c r="F1222" s="22" t="s">
        <v>71</v>
      </c>
      <c r="G1222" s="17" t="s">
        <v>1561</v>
      </c>
      <c r="H1222" s="17"/>
      <c r="I1222" s="23">
        <v>0.94</v>
      </c>
      <c r="J1222" s="109"/>
      <c r="K1222" s="132"/>
      <c r="L1222" s="147">
        <v>0.94</v>
      </c>
      <c r="M1222" s="24"/>
    </row>
    <row r="1223" spans="1:13" s="2" customFormat="1" ht="22.5" x14ac:dyDescent="0.25">
      <c r="A1223" s="25" t="s">
        <v>344</v>
      </c>
      <c r="B1223" s="26" t="s">
        <v>366</v>
      </c>
      <c r="C1223" s="186" t="s">
        <v>367</v>
      </c>
      <c r="D1223" s="186"/>
      <c r="E1223" s="186"/>
      <c r="F1223" s="27" t="s">
        <v>21</v>
      </c>
      <c r="G1223" s="28" t="s">
        <v>347</v>
      </c>
      <c r="H1223" s="28"/>
      <c r="I1223" s="29">
        <v>0</v>
      </c>
      <c r="J1223" s="110"/>
      <c r="K1223" s="133"/>
      <c r="L1223" s="148">
        <v>0</v>
      </c>
      <c r="M1223" s="30"/>
    </row>
    <row r="1224" spans="1:13" s="2" customFormat="1" ht="22.5" x14ac:dyDescent="0.25">
      <c r="A1224" s="25" t="s">
        <v>76</v>
      </c>
      <c r="B1224" s="26" t="s">
        <v>2018</v>
      </c>
      <c r="C1224" s="186" t="s">
        <v>2019</v>
      </c>
      <c r="D1224" s="186"/>
      <c r="E1224" s="186"/>
      <c r="F1224" s="27" t="s">
        <v>79</v>
      </c>
      <c r="G1224" s="28" t="s">
        <v>944</v>
      </c>
      <c r="H1224" s="28"/>
      <c r="I1224" s="29">
        <v>0</v>
      </c>
      <c r="J1224" s="110"/>
      <c r="K1224" s="133"/>
      <c r="L1224" s="148">
        <v>0</v>
      </c>
      <c r="M1224" s="30"/>
    </row>
    <row r="1225" spans="1:13" s="2" customFormat="1" ht="22.5" x14ac:dyDescent="0.25">
      <c r="A1225" s="10" t="s">
        <v>2020</v>
      </c>
      <c r="B1225" s="11" t="s">
        <v>2021</v>
      </c>
      <c r="C1225" s="182" t="s">
        <v>2022</v>
      </c>
      <c r="D1225" s="182"/>
      <c r="E1225" s="182"/>
      <c r="F1225" s="10" t="s">
        <v>35</v>
      </c>
      <c r="G1225" s="12">
        <v>1</v>
      </c>
      <c r="H1225" s="12"/>
      <c r="I1225" s="13">
        <v>7414.75</v>
      </c>
      <c r="J1225" s="72"/>
      <c r="K1225" s="131"/>
      <c r="L1225" s="72"/>
      <c r="M1225" s="13"/>
    </row>
    <row r="1226" spans="1:13" s="2" customFormat="1" ht="15" x14ac:dyDescent="0.25">
      <c r="A1226" s="10" t="s">
        <v>2023</v>
      </c>
      <c r="B1226" s="11" t="s">
        <v>2024</v>
      </c>
      <c r="C1226" s="182" t="s">
        <v>2025</v>
      </c>
      <c r="D1226" s="182"/>
      <c r="E1226" s="182"/>
      <c r="F1226" s="10" t="s">
        <v>17</v>
      </c>
      <c r="G1226" s="12">
        <v>1</v>
      </c>
      <c r="H1226" s="12"/>
      <c r="I1226" s="13">
        <v>724.64</v>
      </c>
      <c r="J1226" s="72"/>
      <c r="K1226" s="131"/>
      <c r="L1226" s="72">
        <v>85.13</v>
      </c>
      <c r="M1226" s="13"/>
    </row>
    <row r="1227" spans="1:13" s="2" customFormat="1" ht="15" x14ac:dyDescent="0.25">
      <c r="A1227" s="14"/>
      <c r="B1227" s="15"/>
      <c r="C1227" s="15"/>
      <c r="D1227" s="15"/>
      <c r="E1227" s="16" t="s">
        <v>18</v>
      </c>
      <c r="F1227" s="16"/>
      <c r="G1227" s="17"/>
      <c r="H1227" s="17"/>
      <c r="I1227" s="18">
        <v>1906.6</v>
      </c>
      <c r="J1227" s="114"/>
      <c r="K1227" s="138"/>
      <c r="L1227" s="151"/>
      <c r="M1227" s="19"/>
    </row>
    <row r="1228" spans="1:13" s="2" customFormat="1" ht="22.5" x14ac:dyDescent="0.25">
      <c r="A1228" s="20"/>
      <c r="B1228" s="21" t="s">
        <v>41</v>
      </c>
      <c r="C1228" s="183" t="s">
        <v>42</v>
      </c>
      <c r="D1228" s="183"/>
      <c r="E1228" s="183"/>
      <c r="F1228" s="22" t="s">
        <v>21</v>
      </c>
      <c r="G1228" s="17" t="s">
        <v>1706</v>
      </c>
      <c r="H1228" s="17"/>
      <c r="I1228" s="23">
        <v>8.89</v>
      </c>
      <c r="J1228" s="109"/>
      <c r="K1228" s="132"/>
      <c r="L1228" s="147">
        <v>8.89</v>
      </c>
      <c r="M1228" s="24"/>
    </row>
    <row r="1229" spans="1:13" s="2" customFormat="1" ht="22.5" x14ac:dyDescent="0.25">
      <c r="A1229" s="20"/>
      <c r="B1229" s="21" t="s">
        <v>778</v>
      </c>
      <c r="C1229" s="183" t="s">
        <v>24</v>
      </c>
      <c r="D1229" s="183"/>
      <c r="E1229" s="183"/>
      <c r="F1229" s="22" t="s">
        <v>71</v>
      </c>
      <c r="G1229" s="17" t="s">
        <v>1561</v>
      </c>
      <c r="H1229" s="17"/>
      <c r="I1229" s="23">
        <v>0.94</v>
      </c>
      <c r="J1229" s="109"/>
      <c r="K1229" s="132"/>
      <c r="L1229" s="147">
        <v>0.94</v>
      </c>
      <c r="M1229" s="24"/>
    </row>
    <row r="1230" spans="1:13" s="2" customFormat="1" ht="22.5" x14ac:dyDescent="0.25">
      <c r="A1230" s="25" t="s">
        <v>344</v>
      </c>
      <c r="B1230" s="26" t="s">
        <v>366</v>
      </c>
      <c r="C1230" s="186" t="s">
        <v>367</v>
      </c>
      <c r="D1230" s="186"/>
      <c r="E1230" s="186"/>
      <c r="F1230" s="27" t="s">
        <v>21</v>
      </c>
      <c r="G1230" s="28" t="s">
        <v>347</v>
      </c>
      <c r="H1230" s="28"/>
      <c r="I1230" s="29">
        <v>0</v>
      </c>
      <c r="J1230" s="110"/>
      <c r="K1230" s="133"/>
      <c r="L1230" s="148">
        <v>0</v>
      </c>
      <c r="M1230" s="30"/>
    </row>
    <row r="1231" spans="1:13" s="2" customFormat="1" ht="22.5" x14ac:dyDescent="0.25">
      <c r="A1231" s="25" t="s">
        <v>76</v>
      </c>
      <c r="B1231" s="26" t="s">
        <v>2018</v>
      </c>
      <c r="C1231" s="186" t="s">
        <v>2019</v>
      </c>
      <c r="D1231" s="186"/>
      <c r="E1231" s="186"/>
      <c r="F1231" s="27" t="s">
        <v>79</v>
      </c>
      <c r="G1231" s="28" t="s">
        <v>944</v>
      </c>
      <c r="H1231" s="28"/>
      <c r="I1231" s="29">
        <v>0</v>
      </c>
      <c r="J1231" s="110"/>
      <c r="K1231" s="133"/>
      <c r="L1231" s="148">
        <v>0</v>
      </c>
      <c r="M1231" s="30"/>
    </row>
    <row r="1232" spans="1:13" s="2" customFormat="1" ht="22.5" x14ac:dyDescent="0.25">
      <c r="A1232" s="10" t="s">
        <v>2026</v>
      </c>
      <c r="B1232" s="11" t="s">
        <v>2021</v>
      </c>
      <c r="C1232" s="182" t="s">
        <v>2027</v>
      </c>
      <c r="D1232" s="182"/>
      <c r="E1232" s="182"/>
      <c r="F1232" s="10" t="s">
        <v>35</v>
      </c>
      <c r="G1232" s="12">
        <v>1</v>
      </c>
      <c r="H1232" s="12"/>
      <c r="I1232" s="13">
        <v>9916.01</v>
      </c>
      <c r="J1232" s="72"/>
      <c r="K1232" s="131"/>
      <c r="L1232" s="72"/>
      <c r="M1232" s="13"/>
    </row>
    <row r="1233" spans="1:13" s="2" customFormat="1" ht="45" x14ac:dyDescent="0.25">
      <c r="A1233" s="10" t="s">
        <v>2028</v>
      </c>
      <c r="B1233" s="11" t="s">
        <v>2029</v>
      </c>
      <c r="C1233" s="182" t="s">
        <v>2030</v>
      </c>
      <c r="D1233" s="182"/>
      <c r="E1233" s="182"/>
      <c r="F1233" s="10" t="s">
        <v>2031</v>
      </c>
      <c r="G1233" s="12">
        <v>34</v>
      </c>
      <c r="H1233" s="12"/>
      <c r="I1233" s="13">
        <v>32505.26</v>
      </c>
      <c r="J1233" s="72"/>
      <c r="K1233" s="131"/>
      <c r="L1233" s="72">
        <v>3736.44</v>
      </c>
      <c r="M1233" s="13"/>
    </row>
    <row r="1234" spans="1:13" s="2" customFormat="1" ht="15" x14ac:dyDescent="0.25">
      <c r="A1234" s="14"/>
      <c r="B1234" s="15"/>
      <c r="C1234" s="15"/>
      <c r="D1234" s="15"/>
      <c r="E1234" s="16" t="s">
        <v>18</v>
      </c>
      <c r="F1234" s="16"/>
      <c r="G1234" s="17"/>
      <c r="H1234" s="17"/>
      <c r="I1234" s="18">
        <v>83993.15</v>
      </c>
      <c r="J1234" s="114"/>
      <c r="K1234" s="138"/>
      <c r="L1234" s="151"/>
      <c r="M1234" s="19"/>
    </row>
    <row r="1235" spans="1:13" s="2" customFormat="1" ht="22.5" x14ac:dyDescent="0.25">
      <c r="A1235" s="20"/>
      <c r="B1235" s="21" t="s">
        <v>69</v>
      </c>
      <c r="C1235" s="183" t="s">
        <v>70</v>
      </c>
      <c r="D1235" s="183"/>
      <c r="E1235" s="183"/>
      <c r="F1235" s="22" t="s">
        <v>71</v>
      </c>
      <c r="G1235" s="17" t="s">
        <v>2032</v>
      </c>
      <c r="H1235" s="17"/>
      <c r="I1235" s="23">
        <v>96.02</v>
      </c>
      <c r="J1235" s="109"/>
      <c r="K1235" s="132"/>
      <c r="L1235" s="147">
        <v>96.02</v>
      </c>
      <c r="M1235" s="24"/>
    </row>
    <row r="1236" spans="1:13" s="2" customFormat="1" ht="22.5" x14ac:dyDescent="0.25">
      <c r="A1236" s="20"/>
      <c r="B1236" s="21" t="s">
        <v>41</v>
      </c>
      <c r="C1236" s="183" t="s">
        <v>42</v>
      </c>
      <c r="D1236" s="183"/>
      <c r="E1236" s="183"/>
      <c r="F1236" s="22" t="s">
        <v>21</v>
      </c>
      <c r="G1236" s="17" t="s">
        <v>2033</v>
      </c>
      <c r="H1236" s="17"/>
      <c r="I1236" s="23">
        <v>260.95999999999998</v>
      </c>
      <c r="J1236" s="109"/>
      <c r="K1236" s="132"/>
      <c r="L1236" s="147">
        <v>260.95999999999998</v>
      </c>
      <c r="M1236" s="24"/>
    </row>
    <row r="1237" spans="1:13" s="2" customFormat="1" ht="22.5" x14ac:dyDescent="0.25">
      <c r="A1237" s="20"/>
      <c r="B1237" s="21" t="s">
        <v>778</v>
      </c>
      <c r="C1237" s="183" t="s">
        <v>24</v>
      </c>
      <c r="D1237" s="183"/>
      <c r="E1237" s="183"/>
      <c r="F1237" s="22" t="s">
        <v>71</v>
      </c>
      <c r="G1237" s="17" t="s">
        <v>2034</v>
      </c>
      <c r="H1237" s="17"/>
      <c r="I1237" s="23">
        <v>74.39</v>
      </c>
      <c r="J1237" s="109"/>
      <c r="K1237" s="132"/>
      <c r="L1237" s="147">
        <v>74.39</v>
      </c>
      <c r="M1237" s="24"/>
    </row>
    <row r="1238" spans="1:13" s="2" customFormat="1" ht="22.5" x14ac:dyDescent="0.25">
      <c r="A1238" s="25" t="s">
        <v>76</v>
      </c>
      <c r="B1238" s="26" t="s">
        <v>2035</v>
      </c>
      <c r="C1238" s="186" t="s">
        <v>2036</v>
      </c>
      <c r="D1238" s="186"/>
      <c r="E1238" s="186"/>
      <c r="F1238" s="27" t="s">
        <v>79</v>
      </c>
      <c r="G1238" s="28" t="s">
        <v>2037</v>
      </c>
      <c r="H1238" s="28"/>
      <c r="I1238" s="29">
        <v>0</v>
      </c>
      <c r="J1238" s="110"/>
      <c r="K1238" s="133"/>
      <c r="L1238" s="148">
        <v>0</v>
      </c>
      <c r="M1238" s="30"/>
    </row>
    <row r="1239" spans="1:13" s="2" customFormat="1" ht="22.5" x14ac:dyDescent="0.25">
      <c r="A1239" s="25" t="s">
        <v>344</v>
      </c>
      <c r="B1239" s="26" t="s">
        <v>366</v>
      </c>
      <c r="C1239" s="186" t="s">
        <v>367</v>
      </c>
      <c r="D1239" s="186"/>
      <c r="E1239" s="186"/>
      <c r="F1239" s="27" t="s">
        <v>21</v>
      </c>
      <c r="G1239" s="28" t="s">
        <v>347</v>
      </c>
      <c r="H1239" s="28"/>
      <c r="I1239" s="29">
        <v>0</v>
      </c>
      <c r="J1239" s="110"/>
      <c r="K1239" s="133"/>
      <c r="L1239" s="148">
        <v>0</v>
      </c>
      <c r="M1239" s="30"/>
    </row>
    <row r="1240" spans="1:13" s="2" customFormat="1" ht="45" x14ac:dyDescent="0.25">
      <c r="A1240" s="10" t="s">
        <v>2038</v>
      </c>
      <c r="B1240" s="11" t="s">
        <v>2039</v>
      </c>
      <c r="C1240" s="182" t="s">
        <v>2040</v>
      </c>
      <c r="D1240" s="182"/>
      <c r="E1240" s="182"/>
      <c r="F1240" s="10" t="s">
        <v>35</v>
      </c>
      <c r="G1240" s="12">
        <v>8</v>
      </c>
      <c r="H1240" s="12"/>
      <c r="I1240" s="13">
        <v>1529.7</v>
      </c>
      <c r="J1240" s="72"/>
      <c r="K1240" s="131"/>
      <c r="L1240" s="72">
        <v>1529.7</v>
      </c>
      <c r="M1240" s="13"/>
    </row>
    <row r="1241" spans="1:13" s="2" customFormat="1" ht="45" x14ac:dyDescent="0.25">
      <c r="A1241" s="10" t="s">
        <v>2041</v>
      </c>
      <c r="B1241" s="11" t="s">
        <v>2039</v>
      </c>
      <c r="C1241" s="182" t="s">
        <v>2042</v>
      </c>
      <c r="D1241" s="182"/>
      <c r="E1241" s="182"/>
      <c r="F1241" s="10" t="s">
        <v>35</v>
      </c>
      <c r="G1241" s="12">
        <v>6</v>
      </c>
      <c r="H1241" s="12"/>
      <c r="I1241" s="13">
        <v>1351.48</v>
      </c>
      <c r="J1241" s="72"/>
      <c r="K1241" s="131"/>
      <c r="L1241" s="72">
        <v>1351.48</v>
      </c>
      <c r="M1241" s="13"/>
    </row>
    <row r="1242" spans="1:13" s="2" customFormat="1" ht="45" x14ac:dyDescent="0.25">
      <c r="A1242" s="10" t="s">
        <v>2043</v>
      </c>
      <c r="B1242" s="11" t="s">
        <v>2039</v>
      </c>
      <c r="C1242" s="182" t="s">
        <v>2044</v>
      </c>
      <c r="D1242" s="182"/>
      <c r="E1242" s="182"/>
      <c r="F1242" s="10" t="s">
        <v>35</v>
      </c>
      <c r="G1242" s="12">
        <v>8</v>
      </c>
      <c r="H1242" s="12"/>
      <c r="I1242" s="13">
        <v>2672.13</v>
      </c>
      <c r="J1242" s="72"/>
      <c r="K1242" s="131"/>
      <c r="L1242" s="72">
        <v>2672.13</v>
      </c>
      <c r="M1242" s="13"/>
    </row>
    <row r="1243" spans="1:13" s="2" customFormat="1" ht="45" x14ac:dyDescent="0.25">
      <c r="A1243" s="10" t="s">
        <v>2045</v>
      </c>
      <c r="B1243" s="11" t="s">
        <v>2039</v>
      </c>
      <c r="C1243" s="182" t="s">
        <v>2046</v>
      </c>
      <c r="D1243" s="182"/>
      <c r="E1243" s="182"/>
      <c r="F1243" s="10" t="s">
        <v>35</v>
      </c>
      <c r="G1243" s="12">
        <v>12</v>
      </c>
      <c r="H1243" s="12"/>
      <c r="I1243" s="13">
        <v>4681.6000000000004</v>
      </c>
      <c r="J1243" s="72"/>
      <c r="K1243" s="131"/>
      <c r="L1243" s="72">
        <v>4681.6000000000004</v>
      </c>
      <c r="M1243" s="13"/>
    </row>
    <row r="1244" spans="1:13" s="2" customFormat="1" ht="15" x14ac:dyDescent="0.25">
      <c r="A1244" s="10" t="s">
        <v>2047</v>
      </c>
      <c r="B1244" s="11" t="s">
        <v>791</v>
      </c>
      <c r="C1244" s="182" t="s">
        <v>792</v>
      </c>
      <c r="D1244" s="182"/>
      <c r="E1244" s="182"/>
      <c r="F1244" s="10" t="s">
        <v>793</v>
      </c>
      <c r="G1244" s="12">
        <v>2</v>
      </c>
      <c r="H1244" s="12"/>
      <c r="I1244" s="13">
        <v>1808.72</v>
      </c>
      <c r="J1244" s="72"/>
      <c r="K1244" s="131"/>
      <c r="L1244" s="72">
        <v>75</v>
      </c>
      <c r="M1244" s="13"/>
    </row>
    <row r="1245" spans="1:13" s="2" customFormat="1" ht="15" x14ac:dyDescent="0.25">
      <c r="A1245" s="14"/>
      <c r="B1245" s="15"/>
      <c r="C1245" s="15"/>
      <c r="D1245" s="15"/>
      <c r="E1245" s="16" t="s">
        <v>18</v>
      </c>
      <c r="F1245" s="16"/>
      <c r="G1245" s="17"/>
      <c r="H1245" s="17"/>
      <c r="I1245" s="18">
        <v>5014.83</v>
      </c>
      <c r="J1245" s="114"/>
      <c r="K1245" s="138"/>
      <c r="L1245" s="151"/>
      <c r="M1245" s="19"/>
    </row>
    <row r="1246" spans="1:13" s="2" customFormat="1" ht="22.5" x14ac:dyDescent="0.25">
      <c r="A1246" s="20"/>
      <c r="B1246" s="21" t="s">
        <v>69</v>
      </c>
      <c r="C1246" s="183" t="s">
        <v>70</v>
      </c>
      <c r="D1246" s="183"/>
      <c r="E1246" s="183"/>
      <c r="F1246" s="22" t="s">
        <v>71</v>
      </c>
      <c r="G1246" s="17" t="s">
        <v>2048</v>
      </c>
      <c r="H1246" s="17"/>
      <c r="I1246" s="23">
        <v>3.11</v>
      </c>
      <c r="J1246" s="109"/>
      <c r="K1246" s="132"/>
      <c r="L1246" s="147">
        <v>3.11</v>
      </c>
      <c r="M1246" s="24"/>
    </row>
    <row r="1247" spans="1:13" s="2" customFormat="1" ht="22.5" x14ac:dyDescent="0.25">
      <c r="A1247" s="20"/>
      <c r="B1247" s="21" t="s">
        <v>795</v>
      </c>
      <c r="C1247" s="183" t="s">
        <v>796</v>
      </c>
      <c r="D1247" s="183"/>
      <c r="E1247" s="183"/>
      <c r="F1247" s="22" t="s">
        <v>71</v>
      </c>
      <c r="G1247" s="17" t="s">
        <v>2049</v>
      </c>
      <c r="H1247" s="17"/>
      <c r="I1247" s="23">
        <v>5.25</v>
      </c>
      <c r="J1247" s="109"/>
      <c r="K1247" s="132"/>
      <c r="L1247" s="147">
        <v>5.25</v>
      </c>
      <c r="M1247" s="24"/>
    </row>
    <row r="1248" spans="1:13" s="2" customFormat="1" ht="22.5" x14ac:dyDescent="0.25">
      <c r="A1248" s="25" t="s">
        <v>76</v>
      </c>
      <c r="B1248" s="26" t="s">
        <v>798</v>
      </c>
      <c r="C1248" s="186" t="s">
        <v>799</v>
      </c>
      <c r="D1248" s="186"/>
      <c r="E1248" s="186"/>
      <c r="F1248" s="27" t="s">
        <v>79</v>
      </c>
      <c r="G1248" s="28" t="s">
        <v>91</v>
      </c>
      <c r="H1248" s="28"/>
      <c r="I1248" s="29">
        <v>0</v>
      </c>
      <c r="J1248" s="110"/>
      <c r="K1248" s="133"/>
      <c r="L1248" s="148">
        <v>0</v>
      </c>
      <c r="M1248" s="30"/>
    </row>
    <row r="1249" spans="1:13" s="2" customFormat="1" ht="22.5" x14ac:dyDescent="0.25">
      <c r="A1249" s="20"/>
      <c r="B1249" s="21" t="s">
        <v>800</v>
      </c>
      <c r="C1249" s="183" t="s">
        <v>801</v>
      </c>
      <c r="D1249" s="183"/>
      <c r="E1249" s="183"/>
      <c r="F1249" s="22" t="s">
        <v>282</v>
      </c>
      <c r="G1249" s="17" t="s">
        <v>1918</v>
      </c>
      <c r="H1249" s="17"/>
      <c r="I1249" s="23">
        <v>0.28999999999999998</v>
      </c>
      <c r="J1249" s="109"/>
      <c r="K1249" s="132"/>
      <c r="L1249" s="147">
        <v>0.28999999999999998</v>
      </c>
      <c r="M1249" s="24"/>
    </row>
    <row r="1250" spans="1:13" s="2" customFormat="1" ht="45" x14ac:dyDescent="0.25">
      <c r="A1250" s="10" t="s">
        <v>2050</v>
      </c>
      <c r="B1250" s="11" t="s">
        <v>2051</v>
      </c>
      <c r="C1250" s="182" t="s">
        <v>2052</v>
      </c>
      <c r="D1250" s="182"/>
      <c r="E1250" s="182"/>
      <c r="F1250" s="10" t="s">
        <v>35</v>
      </c>
      <c r="G1250" s="12">
        <v>2</v>
      </c>
      <c r="H1250" s="12"/>
      <c r="I1250" s="13">
        <v>850.07</v>
      </c>
      <c r="J1250" s="72"/>
      <c r="K1250" s="131"/>
      <c r="L1250" s="72">
        <v>850.07</v>
      </c>
      <c r="M1250" s="13"/>
    </row>
    <row r="1251" spans="1:13" s="2" customFormat="1" ht="15" x14ac:dyDescent="0.25">
      <c r="A1251" s="10" t="s">
        <v>2053</v>
      </c>
      <c r="B1251" s="11" t="s">
        <v>791</v>
      </c>
      <c r="C1251" s="182" t="s">
        <v>2054</v>
      </c>
      <c r="D1251" s="182"/>
      <c r="E1251" s="182"/>
      <c r="F1251" s="10" t="s">
        <v>793</v>
      </c>
      <c r="G1251" s="12">
        <v>4</v>
      </c>
      <c r="H1251" s="12"/>
      <c r="I1251" s="13">
        <v>3617.44</v>
      </c>
      <c r="J1251" s="72"/>
      <c r="K1251" s="131"/>
      <c r="L1251" s="72">
        <v>149.99</v>
      </c>
      <c r="M1251" s="13"/>
    </row>
    <row r="1252" spans="1:13" s="2" customFormat="1" ht="15" x14ac:dyDescent="0.25">
      <c r="A1252" s="14"/>
      <c r="B1252" s="15"/>
      <c r="C1252" s="15"/>
      <c r="D1252" s="15"/>
      <c r="E1252" s="16" t="s">
        <v>18</v>
      </c>
      <c r="F1252" s="16"/>
      <c r="G1252" s="17"/>
      <c r="H1252" s="17"/>
      <c r="I1252" s="18">
        <v>10029.700000000001</v>
      </c>
      <c r="J1252" s="114"/>
      <c r="K1252" s="138"/>
      <c r="L1252" s="151"/>
      <c r="M1252" s="19"/>
    </row>
    <row r="1253" spans="1:13" s="2" customFormat="1" ht="22.5" x14ac:dyDescent="0.25">
      <c r="A1253" s="20"/>
      <c r="B1253" s="21" t="s">
        <v>69</v>
      </c>
      <c r="C1253" s="183" t="s">
        <v>70</v>
      </c>
      <c r="D1253" s="183"/>
      <c r="E1253" s="183"/>
      <c r="F1253" s="22" t="s">
        <v>71</v>
      </c>
      <c r="G1253" s="17" t="s">
        <v>2055</v>
      </c>
      <c r="H1253" s="17"/>
      <c r="I1253" s="23">
        <v>6.21</v>
      </c>
      <c r="J1253" s="109"/>
      <c r="K1253" s="132"/>
      <c r="L1253" s="147">
        <v>6.21</v>
      </c>
      <c r="M1253" s="24"/>
    </row>
    <row r="1254" spans="1:13" s="2" customFormat="1" ht="22.5" x14ac:dyDescent="0.25">
      <c r="A1254" s="20"/>
      <c r="B1254" s="21" t="s">
        <v>795</v>
      </c>
      <c r="C1254" s="183" t="s">
        <v>796</v>
      </c>
      <c r="D1254" s="183"/>
      <c r="E1254" s="183"/>
      <c r="F1254" s="22" t="s">
        <v>71</v>
      </c>
      <c r="G1254" s="17" t="s">
        <v>2056</v>
      </c>
      <c r="H1254" s="17"/>
      <c r="I1254" s="23">
        <v>10.51</v>
      </c>
      <c r="J1254" s="109"/>
      <c r="K1254" s="132"/>
      <c r="L1254" s="147">
        <v>10.51</v>
      </c>
      <c r="M1254" s="24"/>
    </row>
    <row r="1255" spans="1:13" s="2" customFormat="1" ht="22.5" x14ac:dyDescent="0.25">
      <c r="A1255" s="25" t="s">
        <v>76</v>
      </c>
      <c r="B1255" s="26" t="s">
        <v>798</v>
      </c>
      <c r="C1255" s="186" t="s">
        <v>799</v>
      </c>
      <c r="D1255" s="186"/>
      <c r="E1255" s="186"/>
      <c r="F1255" s="27" t="s">
        <v>79</v>
      </c>
      <c r="G1255" s="28" t="s">
        <v>1318</v>
      </c>
      <c r="H1255" s="28"/>
      <c r="I1255" s="29">
        <v>0</v>
      </c>
      <c r="J1255" s="110"/>
      <c r="K1255" s="133"/>
      <c r="L1255" s="148">
        <v>0</v>
      </c>
      <c r="M1255" s="30"/>
    </row>
    <row r="1256" spans="1:13" s="2" customFormat="1" ht="22.5" x14ac:dyDescent="0.25">
      <c r="A1256" s="20"/>
      <c r="B1256" s="21" t="s">
        <v>800</v>
      </c>
      <c r="C1256" s="183" t="s">
        <v>801</v>
      </c>
      <c r="D1256" s="183"/>
      <c r="E1256" s="183"/>
      <c r="F1256" s="22" t="s">
        <v>282</v>
      </c>
      <c r="G1256" s="17" t="s">
        <v>2057</v>
      </c>
      <c r="H1256" s="17"/>
      <c r="I1256" s="23">
        <v>0.57999999999999996</v>
      </c>
      <c r="J1256" s="109"/>
      <c r="K1256" s="132"/>
      <c r="L1256" s="147">
        <v>0.57999999999999996</v>
      </c>
      <c r="M1256" s="24"/>
    </row>
    <row r="1257" spans="1:13" s="2" customFormat="1" ht="45" x14ac:dyDescent="0.25">
      <c r="A1257" s="10" t="s">
        <v>2058</v>
      </c>
      <c r="B1257" s="11" t="s">
        <v>2059</v>
      </c>
      <c r="C1257" s="182" t="s">
        <v>2060</v>
      </c>
      <c r="D1257" s="182"/>
      <c r="E1257" s="182"/>
      <c r="F1257" s="10" t="s">
        <v>35</v>
      </c>
      <c r="G1257" s="12">
        <v>1</v>
      </c>
      <c r="H1257" s="12"/>
      <c r="I1257" s="13">
        <v>160.63999999999999</v>
      </c>
      <c r="J1257" s="72"/>
      <c r="K1257" s="131"/>
      <c r="L1257" s="72">
        <v>160.63999999999999</v>
      </c>
      <c r="M1257" s="13"/>
    </row>
    <row r="1258" spans="1:13" s="2" customFormat="1" ht="45" x14ac:dyDescent="0.25">
      <c r="A1258" s="10" t="s">
        <v>2061</v>
      </c>
      <c r="B1258" s="11" t="s">
        <v>2062</v>
      </c>
      <c r="C1258" s="182" t="s">
        <v>2063</v>
      </c>
      <c r="D1258" s="182"/>
      <c r="E1258" s="182"/>
      <c r="F1258" s="10" t="s">
        <v>35</v>
      </c>
      <c r="G1258" s="12">
        <v>2</v>
      </c>
      <c r="H1258" s="12"/>
      <c r="I1258" s="13">
        <v>525.32000000000005</v>
      </c>
      <c r="J1258" s="72"/>
      <c r="K1258" s="131"/>
      <c r="L1258" s="72">
        <v>525.32000000000005</v>
      </c>
      <c r="M1258" s="13"/>
    </row>
    <row r="1259" spans="1:13" s="2" customFormat="1" ht="45" x14ac:dyDescent="0.25">
      <c r="A1259" s="10" t="s">
        <v>2064</v>
      </c>
      <c r="B1259" s="11" t="s">
        <v>2059</v>
      </c>
      <c r="C1259" s="182" t="s">
        <v>2065</v>
      </c>
      <c r="D1259" s="182"/>
      <c r="E1259" s="182"/>
      <c r="F1259" s="10" t="s">
        <v>35</v>
      </c>
      <c r="G1259" s="12">
        <v>1</v>
      </c>
      <c r="H1259" s="12"/>
      <c r="I1259" s="13">
        <v>317.91000000000003</v>
      </c>
      <c r="J1259" s="72"/>
      <c r="K1259" s="131"/>
      <c r="L1259" s="72">
        <v>317.91000000000003</v>
      </c>
      <c r="M1259" s="13"/>
    </row>
    <row r="1260" spans="1:13" s="2" customFormat="1" ht="45" x14ac:dyDescent="0.25">
      <c r="A1260" s="10" t="s">
        <v>2066</v>
      </c>
      <c r="B1260" s="11" t="s">
        <v>2067</v>
      </c>
      <c r="C1260" s="182" t="s">
        <v>2068</v>
      </c>
      <c r="D1260" s="182"/>
      <c r="E1260" s="182"/>
      <c r="F1260" s="10" t="s">
        <v>817</v>
      </c>
      <c r="G1260" s="12">
        <v>23</v>
      </c>
      <c r="H1260" s="12"/>
      <c r="I1260" s="13">
        <v>141836.07999999999</v>
      </c>
      <c r="J1260" s="72"/>
      <c r="K1260" s="131"/>
      <c r="L1260" s="72">
        <v>141836.07999999999</v>
      </c>
      <c r="M1260" s="13"/>
    </row>
    <row r="1261" spans="1:13" s="2" customFormat="1" ht="15" x14ac:dyDescent="0.25">
      <c r="A1261" s="10" t="s">
        <v>2069</v>
      </c>
      <c r="B1261" s="11" t="s">
        <v>791</v>
      </c>
      <c r="C1261" s="182" t="s">
        <v>792</v>
      </c>
      <c r="D1261" s="182"/>
      <c r="E1261" s="182"/>
      <c r="F1261" s="10" t="s">
        <v>793</v>
      </c>
      <c r="G1261" s="12">
        <v>4</v>
      </c>
      <c r="H1261" s="12"/>
      <c r="I1261" s="13">
        <v>3617.44</v>
      </c>
      <c r="J1261" s="72"/>
      <c r="K1261" s="131"/>
      <c r="L1261" s="72">
        <v>149.99</v>
      </c>
      <c r="M1261" s="13"/>
    </row>
    <row r="1262" spans="1:13" s="2" customFormat="1" ht="15" x14ac:dyDescent="0.25">
      <c r="A1262" s="14"/>
      <c r="B1262" s="15"/>
      <c r="C1262" s="15"/>
      <c r="D1262" s="15"/>
      <c r="E1262" s="16" t="s">
        <v>18</v>
      </c>
      <c r="F1262" s="16"/>
      <c r="G1262" s="17"/>
      <c r="H1262" s="17"/>
      <c r="I1262" s="18">
        <v>10029.700000000001</v>
      </c>
      <c r="J1262" s="114"/>
      <c r="K1262" s="138"/>
      <c r="L1262" s="151"/>
      <c r="M1262" s="19"/>
    </row>
    <row r="1263" spans="1:13" s="2" customFormat="1" ht="22.5" x14ac:dyDescent="0.25">
      <c r="A1263" s="20"/>
      <c r="B1263" s="21" t="s">
        <v>69</v>
      </c>
      <c r="C1263" s="183" t="s">
        <v>70</v>
      </c>
      <c r="D1263" s="183"/>
      <c r="E1263" s="183"/>
      <c r="F1263" s="22" t="s">
        <v>71</v>
      </c>
      <c r="G1263" s="17" t="s">
        <v>2055</v>
      </c>
      <c r="H1263" s="17"/>
      <c r="I1263" s="23">
        <v>6.21</v>
      </c>
      <c r="J1263" s="109"/>
      <c r="K1263" s="132"/>
      <c r="L1263" s="147">
        <v>6.21</v>
      </c>
      <c r="M1263" s="24"/>
    </row>
    <row r="1264" spans="1:13" s="2" customFormat="1" ht="22.5" x14ac:dyDescent="0.25">
      <c r="A1264" s="20"/>
      <c r="B1264" s="21" t="s">
        <v>795</v>
      </c>
      <c r="C1264" s="183" t="s">
        <v>796</v>
      </c>
      <c r="D1264" s="183"/>
      <c r="E1264" s="183"/>
      <c r="F1264" s="22" t="s">
        <v>71</v>
      </c>
      <c r="G1264" s="17" t="s">
        <v>2056</v>
      </c>
      <c r="H1264" s="17"/>
      <c r="I1264" s="23">
        <v>10.51</v>
      </c>
      <c r="J1264" s="109"/>
      <c r="K1264" s="132"/>
      <c r="L1264" s="147">
        <v>10.51</v>
      </c>
      <c r="M1264" s="24"/>
    </row>
    <row r="1265" spans="1:13" s="2" customFormat="1" ht="22.5" x14ac:dyDescent="0.25">
      <c r="A1265" s="25" t="s">
        <v>76</v>
      </c>
      <c r="B1265" s="26" t="s">
        <v>798</v>
      </c>
      <c r="C1265" s="186" t="s">
        <v>799</v>
      </c>
      <c r="D1265" s="186"/>
      <c r="E1265" s="186"/>
      <c r="F1265" s="27" t="s">
        <v>79</v>
      </c>
      <c r="G1265" s="28" t="s">
        <v>1318</v>
      </c>
      <c r="H1265" s="28"/>
      <c r="I1265" s="29">
        <v>0</v>
      </c>
      <c r="J1265" s="110"/>
      <c r="K1265" s="133"/>
      <c r="L1265" s="148">
        <v>0</v>
      </c>
      <c r="M1265" s="30"/>
    </row>
    <row r="1266" spans="1:13" s="2" customFormat="1" ht="22.5" x14ac:dyDescent="0.25">
      <c r="A1266" s="20"/>
      <c r="B1266" s="21" t="s">
        <v>800</v>
      </c>
      <c r="C1266" s="183" t="s">
        <v>801</v>
      </c>
      <c r="D1266" s="183"/>
      <c r="E1266" s="183"/>
      <c r="F1266" s="22" t="s">
        <v>282</v>
      </c>
      <c r="G1266" s="17" t="s">
        <v>2057</v>
      </c>
      <c r="H1266" s="17"/>
      <c r="I1266" s="23">
        <v>0.57999999999999996</v>
      </c>
      <c r="J1266" s="109"/>
      <c r="K1266" s="132"/>
      <c r="L1266" s="147">
        <v>0.57999999999999996</v>
      </c>
      <c r="M1266" s="24"/>
    </row>
    <row r="1267" spans="1:13" s="2" customFormat="1" ht="45" x14ac:dyDescent="0.25">
      <c r="A1267" s="10" t="s">
        <v>2070</v>
      </c>
      <c r="B1267" s="11" t="s">
        <v>2071</v>
      </c>
      <c r="C1267" s="182" t="s">
        <v>2072</v>
      </c>
      <c r="D1267" s="182"/>
      <c r="E1267" s="182"/>
      <c r="F1267" s="10" t="s">
        <v>35</v>
      </c>
      <c r="G1267" s="12">
        <v>3</v>
      </c>
      <c r="H1267" s="12"/>
      <c r="I1267" s="13">
        <v>5278.88</v>
      </c>
      <c r="J1267" s="72"/>
      <c r="K1267" s="131"/>
      <c r="L1267" s="72">
        <v>5278.88</v>
      </c>
      <c r="M1267" s="13"/>
    </row>
    <row r="1268" spans="1:13" s="2" customFormat="1" ht="45" x14ac:dyDescent="0.25">
      <c r="A1268" s="10" t="s">
        <v>2073</v>
      </c>
      <c r="B1268" s="11" t="s">
        <v>2074</v>
      </c>
      <c r="C1268" s="182" t="s">
        <v>2075</v>
      </c>
      <c r="D1268" s="182"/>
      <c r="E1268" s="182"/>
      <c r="F1268" s="10" t="s">
        <v>35</v>
      </c>
      <c r="G1268" s="12">
        <v>1</v>
      </c>
      <c r="H1268" s="12"/>
      <c r="I1268" s="13">
        <v>1082.07</v>
      </c>
      <c r="J1268" s="72"/>
      <c r="K1268" s="131"/>
      <c r="L1268" s="72">
        <v>1082.07</v>
      </c>
      <c r="M1268" s="13"/>
    </row>
    <row r="1269" spans="1:13" s="2" customFormat="1" ht="15" x14ac:dyDescent="0.25">
      <c r="A1269" s="10" t="s">
        <v>2076</v>
      </c>
      <c r="B1269" s="11" t="s">
        <v>2077</v>
      </c>
      <c r="C1269" s="182" t="s">
        <v>2078</v>
      </c>
      <c r="D1269" s="182"/>
      <c r="E1269" s="182"/>
      <c r="F1269" s="10" t="s">
        <v>793</v>
      </c>
      <c r="G1269" s="12">
        <v>2</v>
      </c>
      <c r="H1269" s="12"/>
      <c r="I1269" s="13">
        <v>2318.5300000000002</v>
      </c>
      <c r="J1269" s="72"/>
      <c r="K1269" s="131"/>
      <c r="L1269" s="72">
        <v>183.25</v>
      </c>
      <c r="M1269" s="13"/>
    </row>
    <row r="1270" spans="1:13" s="2" customFormat="1" ht="15" x14ac:dyDescent="0.25">
      <c r="A1270" s="14"/>
      <c r="B1270" s="15"/>
      <c r="C1270" s="15"/>
      <c r="D1270" s="15"/>
      <c r="E1270" s="16" t="s">
        <v>18</v>
      </c>
      <c r="F1270" s="16"/>
      <c r="G1270" s="17"/>
      <c r="H1270" s="17"/>
      <c r="I1270" s="18">
        <v>6259.65</v>
      </c>
      <c r="J1270" s="114"/>
      <c r="K1270" s="138"/>
      <c r="L1270" s="151"/>
      <c r="M1270" s="19"/>
    </row>
    <row r="1271" spans="1:13" s="2" customFormat="1" ht="22.5" x14ac:dyDescent="0.25">
      <c r="A1271" s="20"/>
      <c r="B1271" s="21" t="s">
        <v>69</v>
      </c>
      <c r="C1271" s="183" t="s">
        <v>70</v>
      </c>
      <c r="D1271" s="183"/>
      <c r="E1271" s="183"/>
      <c r="F1271" s="22" t="s">
        <v>71</v>
      </c>
      <c r="G1271" s="17" t="s">
        <v>2048</v>
      </c>
      <c r="H1271" s="17"/>
      <c r="I1271" s="23">
        <v>3.11</v>
      </c>
      <c r="J1271" s="109"/>
      <c r="K1271" s="132"/>
      <c r="L1271" s="147">
        <v>3.11</v>
      </c>
      <c r="M1271" s="24"/>
    </row>
    <row r="1272" spans="1:13" s="2" customFormat="1" ht="22.5" x14ac:dyDescent="0.25">
      <c r="A1272" s="20"/>
      <c r="B1272" s="21" t="s">
        <v>778</v>
      </c>
      <c r="C1272" s="183" t="s">
        <v>24</v>
      </c>
      <c r="D1272" s="183"/>
      <c r="E1272" s="183"/>
      <c r="F1272" s="22" t="s">
        <v>71</v>
      </c>
      <c r="G1272" s="17" t="s">
        <v>2079</v>
      </c>
      <c r="H1272" s="17"/>
      <c r="I1272" s="23">
        <v>12.5</v>
      </c>
      <c r="J1272" s="109"/>
      <c r="K1272" s="132"/>
      <c r="L1272" s="147">
        <v>12.5</v>
      </c>
      <c r="M1272" s="24"/>
    </row>
    <row r="1273" spans="1:13" s="2" customFormat="1" ht="22.5" x14ac:dyDescent="0.25">
      <c r="A1273" s="20"/>
      <c r="B1273" s="21" t="s">
        <v>795</v>
      </c>
      <c r="C1273" s="183" t="s">
        <v>796</v>
      </c>
      <c r="D1273" s="183"/>
      <c r="E1273" s="183"/>
      <c r="F1273" s="22" t="s">
        <v>71</v>
      </c>
      <c r="G1273" s="17" t="s">
        <v>2049</v>
      </c>
      <c r="H1273" s="17"/>
      <c r="I1273" s="23">
        <v>5.25</v>
      </c>
      <c r="J1273" s="109"/>
      <c r="K1273" s="132"/>
      <c r="L1273" s="147">
        <v>5.25</v>
      </c>
      <c r="M1273" s="24"/>
    </row>
    <row r="1274" spans="1:13" s="2" customFormat="1" ht="22.5" x14ac:dyDescent="0.25">
      <c r="A1274" s="25" t="s">
        <v>76</v>
      </c>
      <c r="B1274" s="26" t="s">
        <v>798</v>
      </c>
      <c r="C1274" s="186" t="s">
        <v>799</v>
      </c>
      <c r="D1274" s="186"/>
      <c r="E1274" s="186"/>
      <c r="F1274" s="27" t="s">
        <v>79</v>
      </c>
      <c r="G1274" s="28" t="s">
        <v>91</v>
      </c>
      <c r="H1274" s="28"/>
      <c r="I1274" s="29">
        <v>0</v>
      </c>
      <c r="J1274" s="110"/>
      <c r="K1274" s="133"/>
      <c r="L1274" s="148">
        <v>0</v>
      </c>
      <c r="M1274" s="30"/>
    </row>
    <row r="1275" spans="1:13" s="2" customFormat="1" ht="22.5" x14ac:dyDescent="0.25">
      <c r="A1275" s="20"/>
      <c r="B1275" s="21" t="s">
        <v>800</v>
      </c>
      <c r="C1275" s="183" t="s">
        <v>801</v>
      </c>
      <c r="D1275" s="183"/>
      <c r="E1275" s="183"/>
      <c r="F1275" s="22" t="s">
        <v>282</v>
      </c>
      <c r="G1275" s="17" t="s">
        <v>1918</v>
      </c>
      <c r="H1275" s="17"/>
      <c r="I1275" s="23">
        <v>0.28999999999999998</v>
      </c>
      <c r="J1275" s="109"/>
      <c r="K1275" s="132"/>
      <c r="L1275" s="147">
        <v>0.28999999999999998</v>
      </c>
      <c r="M1275" s="24"/>
    </row>
    <row r="1276" spans="1:13" s="2" customFormat="1" ht="45" x14ac:dyDescent="0.25">
      <c r="A1276" s="10" t="s">
        <v>2080</v>
      </c>
      <c r="B1276" s="11" t="s">
        <v>2081</v>
      </c>
      <c r="C1276" s="182" t="s">
        <v>2082</v>
      </c>
      <c r="D1276" s="182"/>
      <c r="E1276" s="182"/>
      <c r="F1276" s="10" t="s">
        <v>35</v>
      </c>
      <c r="G1276" s="12">
        <v>1</v>
      </c>
      <c r="H1276" s="12"/>
      <c r="I1276" s="13">
        <v>3079.58</v>
      </c>
      <c r="J1276" s="72"/>
      <c r="K1276" s="131"/>
      <c r="L1276" s="72">
        <v>3079.58</v>
      </c>
      <c r="M1276" s="13"/>
    </row>
    <row r="1277" spans="1:13" s="2" customFormat="1" ht="45" x14ac:dyDescent="0.25">
      <c r="A1277" s="10" t="s">
        <v>2083</v>
      </c>
      <c r="B1277" s="11" t="s">
        <v>2081</v>
      </c>
      <c r="C1277" s="182" t="s">
        <v>2084</v>
      </c>
      <c r="D1277" s="182"/>
      <c r="E1277" s="182"/>
      <c r="F1277" s="10" t="s">
        <v>35</v>
      </c>
      <c r="G1277" s="12">
        <v>1</v>
      </c>
      <c r="H1277" s="12"/>
      <c r="I1277" s="13">
        <v>3729.78</v>
      </c>
      <c r="J1277" s="72"/>
      <c r="K1277" s="131"/>
      <c r="L1277" s="72">
        <v>3729.78</v>
      </c>
      <c r="M1277" s="13"/>
    </row>
    <row r="1278" spans="1:13" s="2" customFormat="1" ht="15" x14ac:dyDescent="0.25">
      <c r="A1278" s="10" t="s">
        <v>2085</v>
      </c>
      <c r="B1278" s="11" t="s">
        <v>2077</v>
      </c>
      <c r="C1278" s="182" t="s">
        <v>2078</v>
      </c>
      <c r="D1278" s="182"/>
      <c r="E1278" s="182"/>
      <c r="F1278" s="10" t="s">
        <v>793</v>
      </c>
      <c r="G1278" s="12">
        <v>3</v>
      </c>
      <c r="H1278" s="12"/>
      <c r="I1278" s="13">
        <v>3477.79</v>
      </c>
      <c r="J1278" s="72"/>
      <c r="K1278" s="131"/>
      <c r="L1278" s="72">
        <v>274.87</v>
      </c>
      <c r="M1278" s="13"/>
    </row>
    <row r="1279" spans="1:13" s="2" customFormat="1" ht="15" x14ac:dyDescent="0.25">
      <c r="A1279" s="14"/>
      <c r="B1279" s="15"/>
      <c r="C1279" s="15"/>
      <c r="D1279" s="15"/>
      <c r="E1279" s="16" t="s">
        <v>18</v>
      </c>
      <c r="F1279" s="16"/>
      <c r="G1279" s="17"/>
      <c r="H1279" s="17"/>
      <c r="I1279" s="18">
        <v>9389.48</v>
      </c>
      <c r="J1279" s="114"/>
      <c r="K1279" s="138"/>
      <c r="L1279" s="151"/>
      <c r="M1279" s="19"/>
    </row>
    <row r="1280" spans="1:13" s="2" customFormat="1" ht="22.5" x14ac:dyDescent="0.25">
      <c r="A1280" s="20"/>
      <c r="B1280" s="21" t="s">
        <v>69</v>
      </c>
      <c r="C1280" s="183" t="s">
        <v>70</v>
      </c>
      <c r="D1280" s="183"/>
      <c r="E1280" s="183"/>
      <c r="F1280" s="22" t="s">
        <v>71</v>
      </c>
      <c r="G1280" s="17" t="s">
        <v>794</v>
      </c>
      <c r="H1280" s="17"/>
      <c r="I1280" s="23">
        <v>4.66</v>
      </c>
      <c r="J1280" s="109"/>
      <c r="K1280" s="132"/>
      <c r="L1280" s="147">
        <v>4.66</v>
      </c>
      <c r="M1280" s="24"/>
    </row>
    <row r="1281" spans="1:13" s="2" customFormat="1" ht="22.5" x14ac:dyDescent="0.25">
      <c r="A1281" s="20"/>
      <c r="B1281" s="21" t="s">
        <v>778</v>
      </c>
      <c r="C1281" s="183" t="s">
        <v>24</v>
      </c>
      <c r="D1281" s="183"/>
      <c r="E1281" s="183"/>
      <c r="F1281" s="22" t="s">
        <v>71</v>
      </c>
      <c r="G1281" s="17" t="s">
        <v>1929</v>
      </c>
      <c r="H1281" s="17"/>
      <c r="I1281" s="23">
        <v>18.760000000000002</v>
      </c>
      <c r="J1281" s="109"/>
      <c r="K1281" s="132"/>
      <c r="L1281" s="147">
        <v>18.760000000000002</v>
      </c>
      <c r="M1281" s="24"/>
    </row>
    <row r="1282" spans="1:13" s="2" customFormat="1" ht="22.5" x14ac:dyDescent="0.25">
      <c r="A1282" s="20"/>
      <c r="B1282" s="21" t="s">
        <v>795</v>
      </c>
      <c r="C1282" s="183" t="s">
        <v>796</v>
      </c>
      <c r="D1282" s="183"/>
      <c r="E1282" s="183"/>
      <c r="F1282" s="22" t="s">
        <v>71</v>
      </c>
      <c r="G1282" s="17" t="s">
        <v>797</v>
      </c>
      <c r="H1282" s="17"/>
      <c r="I1282" s="23">
        <v>7.88</v>
      </c>
      <c r="J1282" s="109"/>
      <c r="K1282" s="132"/>
      <c r="L1282" s="147">
        <v>7.88</v>
      </c>
      <c r="M1282" s="24"/>
    </row>
    <row r="1283" spans="1:13" s="2" customFormat="1" ht="22.5" x14ac:dyDescent="0.25">
      <c r="A1283" s="25" t="s">
        <v>76</v>
      </c>
      <c r="B1283" s="26" t="s">
        <v>798</v>
      </c>
      <c r="C1283" s="186" t="s">
        <v>799</v>
      </c>
      <c r="D1283" s="186"/>
      <c r="E1283" s="186"/>
      <c r="F1283" s="27" t="s">
        <v>79</v>
      </c>
      <c r="G1283" s="28" t="s">
        <v>80</v>
      </c>
      <c r="H1283" s="28"/>
      <c r="I1283" s="29">
        <v>0</v>
      </c>
      <c r="J1283" s="110"/>
      <c r="K1283" s="133"/>
      <c r="L1283" s="148">
        <v>0</v>
      </c>
      <c r="M1283" s="30"/>
    </row>
    <row r="1284" spans="1:13" s="2" customFormat="1" ht="22.5" x14ac:dyDescent="0.25">
      <c r="A1284" s="20"/>
      <c r="B1284" s="21" t="s">
        <v>800</v>
      </c>
      <c r="C1284" s="183" t="s">
        <v>801</v>
      </c>
      <c r="D1284" s="183"/>
      <c r="E1284" s="183"/>
      <c r="F1284" s="22" t="s">
        <v>282</v>
      </c>
      <c r="G1284" s="17" t="s">
        <v>802</v>
      </c>
      <c r="H1284" s="17"/>
      <c r="I1284" s="23">
        <v>0.43</v>
      </c>
      <c r="J1284" s="109"/>
      <c r="K1284" s="132"/>
      <c r="L1284" s="147">
        <v>0.43</v>
      </c>
      <c r="M1284" s="24"/>
    </row>
    <row r="1285" spans="1:13" s="2" customFormat="1" ht="45" x14ac:dyDescent="0.25">
      <c r="A1285" s="10" t="s">
        <v>2086</v>
      </c>
      <c r="B1285" s="11" t="s">
        <v>2087</v>
      </c>
      <c r="C1285" s="182" t="s">
        <v>2088</v>
      </c>
      <c r="D1285" s="182"/>
      <c r="E1285" s="182"/>
      <c r="F1285" s="10" t="s">
        <v>35</v>
      </c>
      <c r="G1285" s="12">
        <v>1</v>
      </c>
      <c r="H1285" s="12"/>
      <c r="I1285" s="13">
        <v>5206.22</v>
      </c>
      <c r="J1285" s="72"/>
      <c r="K1285" s="131"/>
      <c r="L1285" s="72">
        <v>5206.22</v>
      </c>
      <c r="M1285" s="13"/>
    </row>
    <row r="1286" spans="1:13" s="2" customFormat="1" ht="15" x14ac:dyDescent="0.25">
      <c r="A1286" s="10" t="s">
        <v>2089</v>
      </c>
      <c r="B1286" s="11" t="s">
        <v>2090</v>
      </c>
      <c r="C1286" s="182" t="s">
        <v>2091</v>
      </c>
      <c r="D1286" s="182"/>
      <c r="E1286" s="182"/>
      <c r="F1286" s="10" t="s">
        <v>793</v>
      </c>
      <c r="G1286" s="12">
        <v>6</v>
      </c>
      <c r="H1286" s="12"/>
      <c r="I1286" s="13">
        <v>10749.78</v>
      </c>
      <c r="J1286" s="72"/>
      <c r="K1286" s="131"/>
      <c r="L1286" s="72">
        <v>1177.4100000000001</v>
      </c>
      <c r="M1286" s="13"/>
    </row>
    <row r="1287" spans="1:13" s="2" customFormat="1" ht="15" x14ac:dyDescent="0.25">
      <c r="A1287" s="14"/>
      <c r="B1287" s="15"/>
      <c r="C1287" s="15"/>
      <c r="D1287" s="15"/>
      <c r="E1287" s="16" t="s">
        <v>18</v>
      </c>
      <c r="F1287" s="16"/>
      <c r="G1287" s="17"/>
      <c r="H1287" s="17"/>
      <c r="I1287" s="18">
        <v>28304.66</v>
      </c>
      <c r="J1287" s="114"/>
      <c r="K1287" s="138"/>
      <c r="L1287" s="151"/>
      <c r="M1287" s="19"/>
    </row>
    <row r="1288" spans="1:13" s="2" customFormat="1" ht="22.5" x14ac:dyDescent="0.25">
      <c r="A1288" s="20"/>
      <c r="B1288" s="21" t="s">
        <v>69</v>
      </c>
      <c r="C1288" s="183" t="s">
        <v>70</v>
      </c>
      <c r="D1288" s="183"/>
      <c r="E1288" s="183"/>
      <c r="F1288" s="22" t="s">
        <v>71</v>
      </c>
      <c r="G1288" s="17" t="s">
        <v>2092</v>
      </c>
      <c r="H1288" s="17"/>
      <c r="I1288" s="23">
        <v>18.64</v>
      </c>
      <c r="J1288" s="109"/>
      <c r="K1288" s="132"/>
      <c r="L1288" s="147">
        <v>18.64</v>
      </c>
      <c r="M1288" s="24"/>
    </row>
    <row r="1289" spans="1:13" s="2" customFormat="1" ht="22.5" x14ac:dyDescent="0.25">
      <c r="A1289" s="20"/>
      <c r="B1289" s="21" t="s">
        <v>778</v>
      </c>
      <c r="C1289" s="183" t="s">
        <v>24</v>
      </c>
      <c r="D1289" s="183"/>
      <c r="E1289" s="183"/>
      <c r="F1289" s="22" t="s">
        <v>71</v>
      </c>
      <c r="G1289" s="17" t="s">
        <v>2093</v>
      </c>
      <c r="H1289" s="17"/>
      <c r="I1289" s="23">
        <v>84.4</v>
      </c>
      <c r="J1289" s="109"/>
      <c r="K1289" s="132"/>
      <c r="L1289" s="147">
        <v>84.4</v>
      </c>
      <c r="M1289" s="24"/>
    </row>
    <row r="1290" spans="1:13" s="2" customFormat="1" ht="22.5" x14ac:dyDescent="0.25">
      <c r="A1290" s="20"/>
      <c r="B1290" s="21" t="s">
        <v>795</v>
      </c>
      <c r="C1290" s="183" t="s">
        <v>796</v>
      </c>
      <c r="D1290" s="183"/>
      <c r="E1290" s="183"/>
      <c r="F1290" s="22" t="s">
        <v>71</v>
      </c>
      <c r="G1290" s="17" t="s">
        <v>2094</v>
      </c>
      <c r="H1290" s="17"/>
      <c r="I1290" s="23">
        <v>31.16</v>
      </c>
      <c r="J1290" s="109"/>
      <c r="K1290" s="132"/>
      <c r="L1290" s="147">
        <v>31.16</v>
      </c>
      <c r="M1290" s="24"/>
    </row>
    <row r="1291" spans="1:13" s="2" customFormat="1" ht="22.5" x14ac:dyDescent="0.25">
      <c r="A1291" s="25" t="s">
        <v>76</v>
      </c>
      <c r="B1291" s="26" t="s">
        <v>798</v>
      </c>
      <c r="C1291" s="186" t="s">
        <v>799</v>
      </c>
      <c r="D1291" s="186"/>
      <c r="E1291" s="186"/>
      <c r="F1291" s="27" t="s">
        <v>79</v>
      </c>
      <c r="G1291" s="28" t="s">
        <v>1173</v>
      </c>
      <c r="H1291" s="28"/>
      <c r="I1291" s="29">
        <v>0</v>
      </c>
      <c r="J1291" s="110"/>
      <c r="K1291" s="133"/>
      <c r="L1291" s="148">
        <v>0</v>
      </c>
      <c r="M1291" s="30"/>
    </row>
    <row r="1292" spans="1:13" s="2" customFormat="1" ht="22.5" x14ac:dyDescent="0.25">
      <c r="A1292" s="20"/>
      <c r="B1292" s="21" t="s">
        <v>800</v>
      </c>
      <c r="C1292" s="183" t="s">
        <v>801</v>
      </c>
      <c r="D1292" s="183"/>
      <c r="E1292" s="183"/>
      <c r="F1292" s="22" t="s">
        <v>282</v>
      </c>
      <c r="G1292" s="17" t="s">
        <v>2095</v>
      </c>
      <c r="H1292" s="17"/>
      <c r="I1292" s="23">
        <v>1.73</v>
      </c>
      <c r="J1292" s="109"/>
      <c r="K1292" s="132"/>
      <c r="L1292" s="147">
        <v>1.73</v>
      </c>
      <c r="M1292" s="24"/>
    </row>
    <row r="1293" spans="1:13" s="2" customFormat="1" ht="45" x14ac:dyDescent="0.25">
      <c r="A1293" s="10" t="s">
        <v>2096</v>
      </c>
      <c r="B1293" s="11" t="s">
        <v>2097</v>
      </c>
      <c r="C1293" s="182" t="s">
        <v>2098</v>
      </c>
      <c r="D1293" s="182"/>
      <c r="E1293" s="182"/>
      <c r="F1293" s="10" t="s">
        <v>35</v>
      </c>
      <c r="G1293" s="12">
        <v>2</v>
      </c>
      <c r="H1293" s="12"/>
      <c r="I1293" s="13">
        <v>93499.94</v>
      </c>
      <c r="J1293" s="72"/>
      <c r="K1293" s="131"/>
      <c r="L1293" s="72">
        <v>93499.94</v>
      </c>
      <c r="M1293" s="13"/>
    </row>
    <row r="1294" spans="1:13" s="2" customFormat="1" ht="45" x14ac:dyDescent="0.25">
      <c r="A1294" s="10" t="s">
        <v>2099</v>
      </c>
      <c r="B1294" s="11" t="s">
        <v>2097</v>
      </c>
      <c r="C1294" s="182" t="s">
        <v>2100</v>
      </c>
      <c r="D1294" s="182"/>
      <c r="E1294" s="182"/>
      <c r="F1294" s="10" t="s">
        <v>35</v>
      </c>
      <c r="G1294" s="12">
        <v>2</v>
      </c>
      <c r="H1294" s="12"/>
      <c r="I1294" s="13">
        <v>90312.54</v>
      </c>
      <c r="J1294" s="72"/>
      <c r="K1294" s="131"/>
      <c r="L1294" s="72">
        <v>90312.54</v>
      </c>
      <c r="M1294" s="13"/>
    </row>
    <row r="1295" spans="1:13" s="2" customFormat="1" ht="45" x14ac:dyDescent="0.25">
      <c r="A1295" s="10" t="s">
        <v>2101</v>
      </c>
      <c r="B1295" s="11" t="s">
        <v>2097</v>
      </c>
      <c r="C1295" s="182" t="s">
        <v>2102</v>
      </c>
      <c r="D1295" s="182"/>
      <c r="E1295" s="182"/>
      <c r="F1295" s="10" t="s">
        <v>35</v>
      </c>
      <c r="G1295" s="12">
        <v>2</v>
      </c>
      <c r="H1295" s="12"/>
      <c r="I1295" s="13">
        <v>81600.06</v>
      </c>
      <c r="J1295" s="72"/>
      <c r="K1295" s="131"/>
      <c r="L1295" s="72">
        <v>81600.06</v>
      </c>
      <c r="M1295" s="13"/>
    </row>
    <row r="1296" spans="1:13" s="2" customFormat="1" ht="15" x14ac:dyDescent="0.25">
      <c r="A1296" s="10" t="s">
        <v>2103</v>
      </c>
      <c r="B1296" s="11" t="s">
        <v>791</v>
      </c>
      <c r="C1296" s="182" t="s">
        <v>2104</v>
      </c>
      <c r="D1296" s="182"/>
      <c r="E1296" s="182"/>
      <c r="F1296" s="10" t="s">
        <v>793</v>
      </c>
      <c r="G1296" s="12">
        <v>4</v>
      </c>
      <c r="H1296" s="12"/>
      <c r="I1296" s="13">
        <v>3617.44</v>
      </c>
      <c r="J1296" s="72"/>
      <c r="K1296" s="131"/>
      <c r="L1296" s="72">
        <v>149.99</v>
      </c>
      <c r="M1296" s="13"/>
    </row>
    <row r="1297" spans="1:13" s="2" customFormat="1" ht="15" x14ac:dyDescent="0.25">
      <c r="A1297" s="14"/>
      <c r="B1297" s="15"/>
      <c r="C1297" s="15"/>
      <c r="D1297" s="15"/>
      <c r="E1297" s="16" t="s">
        <v>18</v>
      </c>
      <c r="F1297" s="16"/>
      <c r="G1297" s="17"/>
      <c r="H1297" s="17"/>
      <c r="I1297" s="18">
        <v>10029.700000000001</v>
      </c>
      <c r="J1297" s="114"/>
      <c r="K1297" s="138"/>
      <c r="L1297" s="151"/>
      <c r="M1297" s="19"/>
    </row>
    <row r="1298" spans="1:13" s="2" customFormat="1" ht="22.5" x14ac:dyDescent="0.25">
      <c r="A1298" s="20"/>
      <c r="B1298" s="21" t="s">
        <v>69</v>
      </c>
      <c r="C1298" s="183" t="s">
        <v>70</v>
      </c>
      <c r="D1298" s="183"/>
      <c r="E1298" s="183"/>
      <c r="F1298" s="22" t="s">
        <v>71</v>
      </c>
      <c r="G1298" s="17" t="s">
        <v>2055</v>
      </c>
      <c r="H1298" s="17"/>
      <c r="I1298" s="23">
        <v>6.21</v>
      </c>
      <c r="J1298" s="109"/>
      <c r="K1298" s="132"/>
      <c r="L1298" s="147">
        <v>6.21</v>
      </c>
      <c r="M1298" s="24"/>
    </row>
    <row r="1299" spans="1:13" s="2" customFormat="1" ht="22.5" x14ac:dyDescent="0.25">
      <c r="A1299" s="20"/>
      <c r="B1299" s="21" t="s">
        <v>795</v>
      </c>
      <c r="C1299" s="183" t="s">
        <v>796</v>
      </c>
      <c r="D1299" s="183"/>
      <c r="E1299" s="183"/>
      <c r="F1299" s="22" t="s">
        <v>71</v>
      </c>
      <c r="G1299" s="17" t="s">
        <v>2056</v>
      </c>
      <c r="H1299" s="17"/>
      <c r="I1299" s="23">
        <v>10.51</v>
      </c>
      <c r="J1299" s="109"/>
      <c r="K1299" s="132"/>
      <c r="L1299" s="147">
        <v>10.51</v>
      </c>
      <c r="M1299" s="24"/>
    </row>
    <row r="1300" spans="1:13" s="2" customFormat="1" ht="22.5" x14ac:dyDescent="0.25">
      <c r="A1300" s="25" t="s">
        <v>76</v>
      </c>
      <c r="B1300" s="26" t="s">
        <v>798</v>
      </c>
      <c r="C1300" s="186" t="s">
        <v>799</v>
      </c>
      <c r="D1300" s="186"/>
      <c r="E1300" s="186"/>
      <c r="F1300" s="27" t="s">
        <v>79</v>
      </c>
      <c r="G1300" s="28" t="s">
        <v>1318</v>
      </c>
      <c r="H1300" s="28"/>
      <c r="I1300" s="29">
        <v>0</v>
      </c>
      <c r="J1300" s="110"/>
      <c r="K1300" s="133"/>
      <c r="L1300" s="148">
        <v>0</v>
      </c>
      <c r="M1300" s="30"/>
    </row>
    <row r="1301" spans="1:13" s="2" customFormat="1" ht="22.5" x14ac:dyDescent="0.25">
      <c r="A1301" s="20"/>
      <c r="B1301" s="21" t="s">
        <v>800</v>
      </c>
      <c r="C1301" s="183" t="s">
        <v>801</v>
      </c>
      <c r="D1301" s="183"/>
      <c r="E1301" s="183"/>
      <c r="F1301" s="22" t="s">
        <v>282</v>
      </c>
      <c r="G1301" s="17" t="s">
        <v>2057</v>
      </c>
      <c r="H1301" s="17"/>
      <c r="I1301" s="23">
        <v>0.57999999999999996</v>
      </c>
      <c r="J1301" s="109"/>
      <c r="K1301" s="132"/>
      <c r="L1301" s="147">
        <v>0.57999999999999996</v>
      </c>
      <c r="M1301" s="24"/>
    </row>
    <row r="1302" spans="1:13" s="2" customFormat="1" ht="45" x14ac:dyDescent="0.25">
      <c r="A1302" s="10" t="s">
        <v>2105</v>
      </c>
      <c r="B1302" s="11" t="s">
        <v>2106</v>
      </c>
      <c r="C1302" s="182" t="s">
        <v>2107</v>
      </c>
      <c r="D1302" s="182"/>
      <c r="E1302" s="182"/>
      <c r="F1302" s="10" t="s">
        <v>35</v>
      </c>
      <c r="G1302" s="12">
        <v>4</v>
      </c>
      <c r="H1302" s="12"/>
      <c r="I1302" s="13">
        <v>26152.85</v>
      </c>
      <c r="J1302" s="72"/>
      <c r="K1302" s="131"/>
      <c r="L1302" s="72">
        <v>26152.85</v>
      </c>
      <c r="M1302" s="13"/>
    </row>
    <row r="1303" spans="1:13" s="2" customFormat="1" ht="15" x14ac:dyDescent="0.25">
      <c r="A1303" s="10" t="s">
        <v>2108</v>
      </c>
      <c r="B1303" s="11" t="s">
        <v>2109</v>
      </c>
      <c r="C1303" s="182" t="s">
        <v>2110</v>
      </c>
      <c r="D1303" s="182"/>
      <c r="E1303" s="182"/>
      <c r="F1303" s="10" t="s">
        <v>2111</v>
      </c>
      <c r="G1303" s="32">
        <v>0.1</v>
      </c>
      <c r="H1303" s="32"/>
      <c r="I1303" s="13">
        <v>2256.04</v>
      </c>
      <c r="J1303" s="72"/>
      <c r="K1303" s="131"/>
      <c r="L1303" s="72">
        <v>169.23</v>
      </c>
      <c r="M1303" s="13"/>
    </row>
    <row r="1304" spans="1:13" s="2" customFormat="1" ht="15" x14ac:dyDescent="0.25">
      <c r="A1304" s="14"/>
      <c r="B1304" s="15"/>
      <c r="C1304" s="15"/>
      <c r="D1304" s="15"/>
      <c r="E1304" s="16" t="s">
        <v>18</v>
      </c>
      <c r="F1304" s="16"/>
      <c r="G1304" s="17"/>
      <c r="H1304" s="17"/>
      <c r="I1304" s="18">
        <v>6248.75</v>
      </c>
      <c r="J1304" s="114"/>
      <c r="K1304" s="138"/>
      <c r="L1304" s="151"/>
      <c r="M1304" s="19"/>
    </row>
    <row r="1305" spans="1:13" s="2" customFormat="1" ht="22.5" x14ac:dyDescent="0.25">
      <c r="A1305" s="20"/>
      <c r="B1305" s="21" t="s">
        <v>176</v>
      </c>
      <c r="C1305" s="183" t="s">
        <v>177</v>
      </c>
      <c r="D1305" s="183"/>
      <c r="E1305" s="183"/>
      <c r="F1305" s="22" t="s">
        <v>71</v>
      </c>
      <c r="G1305" s="17" t="s">
        <v>2112</v>
      </c>
      <c r="H1305" s="17"/>
      <c r="I1305" s="23">
        <v>0.01</v>
      </c>
      <c r="J1305" s="109"/>
      <c r="K1305" s="132"/>
      <c r="L1305" s="147">
        <v>0.01</v>
      </c>
      <c r="M1305" s="24"/>
    </row>
    <row r="1306" spans="1:13" s="2" customFormat="1" ht="22.5" x14ac:dyDescent="0.25">
      <c r="A1306" s="20"/>
      <c r="B1306" s="21" t="s">
        <v>182</v>
      </c>
      <c r="C1306" s="183" t="s">
        <v>183</v>
      </c>
      <c r="D1306" s="183"/>
      <c r="E1306" s="183"/>
      <c r="F1306" s="22" t="s">
        <v>21</v>
      </c>
      <c r="G1306" s="17" t="s">
        <v>2112</v>
      </c>
      <c r="H1306" s="17"/>
      <c r="I1306" s="23">
        <v>0</v>
      </c>
      <c r="J1306" s="109"/>
      <c r="K1306" s="132"/>
      <c r="L1306" s="147">
        <v>0</v>
      </c>
      <c r="M1306" s="24"/>
    </row>
    <row r="1307" spans="1:13" s="2" customFormat="1" ht="22.5" x14ac:dyDescent="0.25">
      <c r="A1307" s="20"/>
      <c r="B1307" s="21" t="s">
        <v>41</v>
      </c>
      <c r="C1307" s="183" t="s">
        <v>42</v>
      </c>
      <c r="D1307" s="183"/>
      <c r="E1307" s="183"/>
      <c r="F1307" s="22" t="s">
        <v>21</v>
      </c>
      <c r="G1307" s="17" t="s">
        <v>2113</v>
      </c>
      <c r="H1307" s="17"/>
      <c r="I1307" s="23">
        <v>15.91</v>
      </c>
      <c r="J1307" s="109"/>
      <c r="K1307" s="132"/>
      <c r="L1307" s="147">
        <v>15.91</v>
      </c>
      <c r="M1307" s="24"/>
    </row>
    <row r="1308" spans="1:13" s="2" customFormat="1" ht="22.5" x14ac:dyDescent="0.25">
      <c r="A1308" s="20"/>
      <c r="B1308" s="21" t="s">
        <v>778</v>
      </c>
      <c r="C1308" s="183" t="s">
        <v>24</v>
      </c>
      <c r="D1308" s="183"/>
      <c r="E1308" s="183"/>
      <c r="F1308" s="22" t="s">
        <v>71</v>
      </c>
      <c r="G1308" s="17" t="s">
        <v>2114</v>
      </c>
      <c r="H1308" s="17"/>
      <c r="I1308" s="23">
        <v>3.59</v>
      </c>
      <c r="J1308" s="109"/>
      <c r="K1308" s="132"/>
      <c r="L1308" s="147">
        <v>3.59</v>
      </c>
      <c r="M1308" s="24"/>
    </row>
    <row r="1309" spans="1:13" s="2" customFormat="1" ht="22.5" x14ac:dyDescent="0.25">
      <c r="A1309" s="20"/>
      <c r="B1309" s="21" t="s">
        <v>2115</v>
      </c>
      <c r="C1309" s="183" t="s">
        <v>2116</v>
      </c>
      <c r="D1309" s="183"/>
      <c r="E1309" s="183"/>
      <c r="F1309" s="22" t="s">
        <v>21</v>
      </c>
      <c r="G1309" s="17" t="s">
        <v>2117</v>
      </c>
      <c r="H1309" s="17"/>
      <c r="I1309" s="23">
        <v>0.02</v>
      </c>
      <c r="J1309" s="109"/>
      <c r="K1309" s="132"/>
      <c r="L1309" s="147">
        <v>0.02</v>
      </c>
      <c r="M1309" s="24"/>
    </row>
    <row r="1310" spans="1:13" s="2" customFormat="1" ht="22.5" x14ac:dyDescent="0.25">
      <c r="A1310" s="25" t="s">
        <v>76</v>
      </c>
      <c r="B1310" s="26" t="s">
        <v>2118</v>
      </c>
      <c r="C1310" s="186" t="s">
        <v>2119</v>
      </c>
      <c r="D1310" s="186"/>
      <c r="E1310" s="186"/>
      <c r="F1310" s="27" t="s">
        <v>79</v>
      </c>
      <c r="G1310" s="28" t="s">
        <v>2120</v>
      </c>
      <c r="H1310" s="28"/>
      <c r="I1310" s="29">
        <v>0</v>
      </c>
      <c r="J1310" s="110"/>
      <c r="K1310" s="133"/>
      <c r="L1310" s="148">
        <v>0</v>
      </c>
      <c r="M1310" s="30"/>
    </row>
    <row r="1311" spans="1:13" s="2" customFormat="1" ht="45" x14ac:dyDescent="0.25">
      <c r="A1311" s="10" t="s">
        <v>2121</v>
      </c>
      <c r="B1311" s="11" t="s">
        <v>2122</v>
      </c>
      <c r="C1311" s="182" t="s">
        <v>2123</v>
      </c>
      <c r="D1311" s="182"/>
      <c r="E1311" s="182"/>
      <c r="F1311" s="10" t="s">
        <v>35</v>
      </c>
      <c r="G1311" s="12">
        <v>1</v>
      </c>
      <c r="H1311" s="12"/>
      <c r="I1311" s="13">
        <v>7165.46</v>
      </c>
      <c r="J1311" s="72"/>
      <c r="K1311" s="131"/>
      <c r="L1311" s="72">
        <v>7165.46</v>
      </c>
      <c r="M1311" s="13"/>
    </row>
    <row r="1312" spans="1:13" s="2" customFormat="1" ht="15" x14ac:dyDescent="0.25">
      <c r="A1312" s="10" t="s">
        <v>2124</v>
      </c>
      <c r="B1312" s="11" t="s">
        <v>2125</v>
      </c>
      <c r="C1312" s="182" t="s">
        <v>2126</v>
      </c>
      <c r="D1312" s="182"/>
      <c r="E1312" s="182"/>
      <c r="F1312" s="10" t="s">
        <v>2111</v>
      </c>
      <c r="G1312" s="32">
        <v>0.3</v>
      </c>
      <c r="H1312" s="32"/>
      <c r="I1312" s="13">
        <v>5118.0200000000004</v>
      </c>
      <c r="J1312" s="72"/>
      <c r="K1312" s="131"/>
      <c r="L1312" s="72">
        <v>304.98</v>
      </c>
      <c r="M1312" s="13"/>
    </row>
    <row r="1313" spans="1:13" s="2" customFormat="1" ht="15" x14ac:dyDescent="0.25">
      <c r="A1313" s="14"/>
      <c r="B1313" s="15"/>
      <c r="C1313" s="15"/>
      <c r="D1313" s="15"/>
      <c r="E1313" s="16" t="s">
        <v>18</v>
      </c>
      <c r="F1313" s="16"/>
      <c r="G1313" s="17"/>
      <c r="H1313" s="17"/>
      <c r="I1313" s="18">
        <v>14368.91</v>
      </c>
      <c r="J1313" s="114"/>
      <c r="K1313" s="138"/>
      <c r="L1313" s="151"/>
      <c r="M1313" s="19"/>
    </row>
    <row r="1314" spans="1:13" s="2" customFormat="1" ht="22.5" x14ac:dyDescent="0.25">
      <c r="A1314" s="20"/>
      <c r="B1314" s="21" t="s">
        <v>176</v>
      </c>
      <c r="C1314" s="183" t="s">
        <v>177</v>
      </c>
      <c r="D1314" s="183"/>
      <c r="E1314" s="183"/>
      <c r="F1314" s="22" t="s">
        <v>71</v>
      </c>
      <c r="G1314" s="17" t="s">
        <v>2127</v>
      </c>
      <c r="H1314" s="17"/>
      <c r="I1314" s="23">
        <v>0.03</v>
      </c>
      <c r="J1314" s="109"/>
      <c r="K1314" s="132"/>
      <c r="L1314" s="147">
        <v>0.03</v>
      </c>
      <c r="M1314" s="24"/>
    </row>
    <row r="1315" spans="1:13" s="2" customFormat="1" ht="22.5" x14ac:dyDescent="0.25">
      <c r="A1315" s="20"/>
      <c r="B1315" s="21" t="s">
        <v>182</v>
      </c>
      <c r="C1315" s="183" t="s">
        <v>183</v>
      </c>
      <c r="D1315" s="183"/>
      <c r="E1315" s="183"/>
      <c r="F1315" s="22" t="s">
        <v>21</v>
      </c>
      <c r="G1315" s="17" t="s">
        <v>2127</v>
      </c>
      <c r="H1315" s="17"/>
      <c r="I1315" s="23">
        <v>0</v>
      </c>
      <c r="J1315" s="109"/>
      <c r="K1315" s="132"/>
      <c r="L1315" s="147">
        <v>0</v>
      </c>
      <c r="M1315" s="24"/>
    </row>
    <row r="1316" spans="1:13" s="2" customFormat="1" ht="22.5" x14ac:dyDescent="0.25">
      <c r="A1316" s="20"/>
      <c r="B1316" s="21" t="s">
        <v>41</v>
      </c>
      <c r="C1316" s="183" t="s">
        <v>42</v>
      </c>
      <c r="D1316" s="183"/>
      <c r="E1316" s="183"/>
      <c r="F1316" s="22" t="s">
        <v>21</v>
      </c>
      <c r="G1316" s="17" t="s">
        <v>2128</v>
      </c>
      <c r="H1316" s="17"/>
      <c r="I1316" s="23">
        <v>26.68</v>
      </c>
      <c r="J1316" s="109"/>
      <c r="K1316" s="132"/>
      <c r="L1316" s="147">
        <v>26.68</v>
      </c>
      <c r="M1316" s="24"/>
    </row>
    <row r="1317" spans="1:13" s="2" customFormat="1" ht="22.5" x14ac:dyDescent="0.25">
      <c r="A1317" s="20"/>
      <c r="B1317" s="21" t="s">
        <v>778</v>
      </c>
      <c r="C1317" s="183" t="s">
        <v>24</v>
      </c>
      <c r="D1317" s="183"/>
      <c r="E1317" s="183"/>
      <c r="F1317" s="22" t="s">
        <v>71</v>
      </c>
      <c r="G1317" s="17" t="s">
        <v>2129</v>
      </c>
      <c r="H1317" s="17"/>
      <c r="I1317" s="23">
        <v>8.44</v>
      </c>
      <c r="J1317" s="109"/>
      <c r="K1317" s="132"/>
      <c r="L1317" s="147">
        <v>8.44</v>
      </c>
      <c r="M1317" s="24"/>
    </row>
    <row r="1318" spans="1:13" s="2" customFormat="1" ht="22.5" x14ac:dyDescent="0.25">
      <c r="A1318" s="20"/>
      <c r="B1318" s="21" t="s">
        <v>2115</v>
      </c>
      <c r="C1318" s="183" t="s">
        <v>2116</v>
      </c>
      <c r="D1318" s="183"/>
      <c r="E1318" s="183"/>
      <c r="F1318" s="22" t="s">
        <v>21</v>
      </c>
      <c r="G1318" s="17" t="s">
        <v>2130</v>
      </c>
      <c r="H1318" s="17"/>
      <c r="I1318" s="23">
        <v>7.0000000000000007E-2</v>
      </c>
      <c r="J1318" s="109"/>
      <c r="K1318" s="132"/>
      <c r="L1318" s="147">
        <v>7.0000000000000007E-2</v>
      </c>
      <c r="M1318" s="24"/>
    </row>
    <row r="1319" spans="1:13" s="2" customFormat="1" ht="22.5" x14ac:dyDescent="0.25">
      <c r="A1319" s="25" t="s">
        <v>76</v>
      </c>
      <c r="B1319" s="26" t="s">
        <v>2118</v>
      </c>
      <c r="C1319" s="186" t="s">
        <v>2119</v>
      </c>
      <c r="D1319" s="186"/>
      <c r="E1319" s="186"/>
      <c r="F1319" s="27" t="s">
        <v>79</v>
      </c>
      <c r="G1319" s="28" t="s">
        <v>2131</v>
      </c>
      <c r="H1319" s="28"/>
      <c r="I1319" s="29">
        <v>0</v>
      </c>
      <c r="J1319" s="110"/>
      <c r="K1319" s="133"/>
      <c r="L1319" s="148">
        <v>0</v>
      </c>
      <c r="M1319" s="30"/>
    </row>
    <row r="1320" spans="1:13" s="2" customFormat="1" ht="45" x14ac:dyDescent="0.25">
      <c r="A1320" s="10" t="s">
        <v>2132</v>
      </c>
      <c r="B1320" s="11" t="s">
        <v>2133</v>
      </c>
      <c r="C1320" s="182" t="s">
        <v>2134</v>
      </c>
      <c r="D1320" s="182"/>
      <c r="E1320" s="182"/>
      <c r="F1320" s="10" t="s">
        <v>35</v>
      </c>
      <c r="G1320" s="12">
        <v>2</v>
      </c>
      <c r="H1320" s="12"/>
      <c r="I1320" s="13">
        <v>7065.17</v>
      </c>
      <c r="J1320" s="72"/>
      <c r="K1320" s="131"/>
      <c r="L1320" s="72">
        <v>7065.17</v>
      </c>
      <c r="M1320" s="13"/>
    </row>
    <row r="1321" spans="1:13" s="2" customFormat="1" ht="45" x14ac:dyDescent="0.25">
      <c r="A1321" s="10" t="s">
        <v>2135</v>
      </c>
      <c r="B1321" s="11" t="s">
        <v>2133</v>
      </c>
      <c r="C1321" s="182" t="s">
        <v>2136</v>
      </c>
      <c r="D1321" s="182"/>
      <c r="E1321" s="182"/>
      <c r="F1321" s="10" t="s">
        <v>35</v>
      </c>
      <c r="G1321" s="12">
        <v>1</v>
      </c>
      <c r="H1321" s="12"/>
      <c r="I1321" s="13">
        <v>3946.54</v>
      </c>
      <c r="J1321" s="72"/>
      <c r="K1321" s="131"/>
      <c r="L1321" s="72">
        <v>3946.54</v>
      </c>
      <c r="M1321" s="13"/>
    </row>
    <row r="1322" spans="1:13" s="2" customFormat="1" ht="15" x14ac:dyDescent="0.25">
      <c r="A1322" s="10" t="s">
        <v>2137</v>
      </c>
      <c r="B1322" s="11" t="s">
        <v>2138</v>
      </c>
      <c r="C1322" s="182" t="s">
        <v>2139</v>
      </c>
      <c r="D1322" s="182"/>
      <c r="E1322" s="182"/>
      <c r="F1322" s="10" t="s">
        <v>2111</v>
      </c>
      <c r="G1322" s="32">
        <v>0.2</v>
      </c>
      <c r="H1322" s="32"/>
      <c r="I1322" s="13">
        <v>5838.09</v>
      </c>
      <c r="J1322" s="72"/>
      <c r="K1322" s="131"/>
      <c r="L1322" s="72">
        <v>530.36</v>
      </c>
      <c r="M1322" s="13"/>
    </row>
    <row r="1323" spans="1:13" s="2" customFormat="1" ht="15" x14ac:dyDescent="0.25">
      <c r="A1323" s="14"/>
      <c r="B1323" s="15"/>
      <c r="C1323" s="15"/>
      <c r="D1323" s="15"/>
      <c r="E1323" s="16" t="s">
        <v>18</v>
      </c>
      <c r="F1323" s="16"/>
      <c r="G1323" s="17"/>
      <c r="H1323" s="17"/>
      <c r="I1323" s="18">
        <v>15984.64</v>
      </c>
      <c r="J1323" s="114"/>
      <c r="K1323" s="138"/>
      <c r="L1323" s="151"/>
      <c r="M1323" s="19"/>
    </row>
    <row r="1324" spans="1:13" s="2" customFormat="1" ht="22.5" x14ac:dyDescent="0.25">
      <c r="A1324" s="20"/>
      <c r="B1324" s="21" t="s">
        <v>176</v>
      </c>
      <c r="C1324" s="183" t="s">
        <v>177</v>
      </c>
      <c r="D1324" s="183"/>
      <c r="E1324" s="183"/>
      <c r="F1324" s="22" t="s">
        <v>71</v>
      </c>
      <c r="G1324" s="17" t="s">
        <v>2140</v>
      </c>
      <c r="H1324" s="17"/>
      <c r="I1324" s="23">
        <v>0.02</v>
      </c>
      <c r="J1324" s="109"/>
      <c r="K1324" s="132"/>
      <c r="L1324" s="147">
        <v>0.02</v>
      </c>
      <c r="M1324" s="24"/>
    </row>
    <row r="1325" spans="1:13" s="2" customFormat="1" ht="22.5" x14ac:dyDescent="0.25">
      <c r="A1325" s="20"/>
      <c r="B1325" s="21" t="s">
        <v>182</v>
      </c>
      <c r="C1325" s="183" t="s">
        <v>183</v>
      </c>
      <c r="D1325" s="183"/>
      <c r="E1325" s="183"/>
      <c r="F1325" s="22" t="s">
        <v>21</v>
      </c>
      <c r="G1325" s="17" t="s">
        <v>2140</v>
      </c>
      <c r="H1325" s="17"/>
      <c r="I1325" s="23">
        <v>0</v>
      </c>
      <c r="J1325" s="109"/>
      <c r="K1325" s="132"/>
      <c r="L1325" s="147">
        <v>0</v>
      </c>
      <c r="M1325" s="24"/>
    </row>
    <row r="1326" spans="1:13" s="2" customFormat="1" ht="22.5" x14ac:dyDescent="0.25">
      <c r="A1326" s="20"/>
      <c r="B1326" s="21" t="s">
        <v>41</v>
      </c>
      <c r="C1326" s="183" t="s">
        <v>42</v>
      </c>
      <c r="D1326" s="183"/>
      <c r="E1326" s="183"/>
      <c r="F1326" s="22" t="s">
        <v>21</v>
      </c>
      <c r="G1326" s="17" t="s">
        <v>2141</v>
      </c>
      <c r="H1326" s="17"/>
      <c r="I1326" s="23">
        <v>49.61</v>
      </c>
      <c r="J1326" s="109"/>
      <c r="K1326" s="132"/>
      <c r="L1326" s="147">
        <v>49.61</v>
      </c>
      <c r="M1326" s="24"/>
    </row>
    <row r="1327" spans="1:13" s="2" customFormat="1" ht="22.5" x14ac:dyDescent="0.25">
      <c r="A1327" s="20"/>
      <c r="B1327" s="21" t="s">
        <v>778</v>
      </c>
      <c r="C1327" s="183" t="s">
        <v>24</v>
      </c>
      <c r="D1327" s="183"/>
      <c r="E1327" s="183"/>
      <c r="F1327" s="22" t="s">
        <v>71</v>
      </c>
      <c r="G1327" s="17" t="s">
        <v>2142</v>
      </c>
      <c r="H1327" s="17"/>
      <c r="I1327" s="23">
        <v>11.57</v>
      </c>
      <c r="J1327" s="109"/>
      <c r="K1327" s="132"/>
      <c r="L1327" s="147">
        <v>11.57</v>
      </c>
      <c r="M1327" s="24"/>
    </row>
    <row r="1328" spans="1:13" s="2" customFormat="1" ht="22.5" x14ac:dyDescent="0.25">
      <c r="A1328" s="20"/>
      <c r="B1328" s="21" t="s">
        <v>2115</v>
      </c>
      <c r="C1328" s="183" t="s">
        <v>2116</v>
      </c>
      <c r="D1328" s="183"/>
      <c r="E1328" s="183"/>
      <c r="F1328" s="22" t="s">
        <v>21</v>
      </c>
      <c r="G1328" s="17" t="s">
        <v>2143</v>
      </c>
      <c r="H1328" s="17"/>
      <c r="I1328" s="23">
        <v>0.05</v>
      </c>
      <c r="J1328" s="109"/>
      <c r="K1328" s="132"/>
      <c r="L1328" s="147">
        <v>0.05</v>
      </c>
      <c r="M1328" s="24"/>
    </row>
    <row r="1329" spans="1:13" s="2" customFormat="1" ht="22.5" x14ac:dyDescent="0.25">
      <c r="A1329" s="25" t="s">
        <v>76</v>
      </c>
      <c r="B1329" s="26" t="s">
        <v>2118</v>
      </c>
      <c r="C1329" s="186" t="s">
        <v>2119</v>
      </c>
      <c r="D1329" s="186"/>
      <c r="E1329" s="186"/>
      <c r="F1329" s="27" t="s">
        <v>79</v>
      </c>
      <c r="G1329" s="28" t="s">
        <v>2144</v>
      </c>
      <c r="H1329" s="28"/>
      <c r="I1329" s="29">
        <v>0</v>
      </c>
      <c r="J1329" s="110"/>
      <c r="K1329" s="133"/>
      <c r="L1329" s="148">
        <v>0</v>
      </c>
      <c r="M1329" s="30"/>
    </row>
    <row r="1330" spans="1:13" s="2" customFormat="1" ht="45" x14ac:dyDescent="0.25">
      <c r="A1330" s="10" t="s">
        <v>2145</v>
      </c>
      <c r="B1330" s="11" t="s">
        <v>2133</v>
      </c>
      <c r="C1330" s="182" t="s">
        <v>2146</v>
      </c>
      <c r="D1330" s="182"/>
      <c r="E1330" s="182"/>
      <c r="F1330" s="10" t="s">
        <v>35</v>
      </c>
      <c r="G1330" s="12">
        <v>2</v>
      </c>
      <c r="H1330" s="12"/>
      <c r="I1330" s="13">
        <v>25386.1</v>
      </c>
      <c r="J1330" s="72"/>
      <c r="K1330" s="131"/>
      <c r="L1330" s="72">
        <v>25386.1</v>
      </c>
      <c r="M1330" s="13"/>
    </row>
    <row r="1331" spans="1:13" s="2" customFormat="1" ht="15" x14ac:dyDescent="0.25">
      <c r="A1331" s="10" t="s">
        <v>2147</v>
      </c>
      <c r="B1331" s="11" t="s">
        <v>2148</v>
      </c>
      <c r="C1331" s="182" t="s">
        <v>2149</v>
      </c>
      <c r="D1331" s="182"/>
      <c r="E1331" s="182"/>
      <c r="F1331" s="10" t="s">
        <v>2111</v>
      </c>
      <c r="G1331" s="32">
        <v>0.2</v>
      </c>
      <c r="H1331" s="32"/>
      <c r="I1331" s="13">
        <v>7526.66</v>
      </c>
      <c r="J1331" s="72"/>
      <c r="K1331" s="131"/>
      <c r="L1331" s="72">
        <v>830.36</v>
      </c>
      <c r="M1331" s="13"/>
    </row>
    <row r="1332" spans="1:13" s="2" customFormat="1" ht="15" x14ac:dyDescent="0.25">
      <c r="A1332" s="14"/>
      <c r="B1332" s="15"/>
      <c r="C1332" s="15"/>
      <c r="D1332" s="15"/>
      <c r="E1332" s="16" t="s">
        <v>18</v>
      </c>
      <c r="F1332" s="16"/>
      <c r="G1332" s="17"/>
      <c r="H1332" s="17"/>
      <c r="I1332" s="18">
        <v>20267.240000000002</v>
      </c>
      <c r="J1332" s="114"/>
      <c r="K1332" s="138"/>
      <c r="L1332" s="151"/>
      <c r="M1332" s="19"/>
    </row>
    <row r="1333" spans="1:13" s="2" customFormat="1" ht="22.5" x14ac:dyDescent="0.25">
      <c r="A1333" s="20"/>
      <c r="B1333" s="21" t="s">
        <v>176</v>
      </c>
      <c r="C1333" s="183" t="s">
        <v>177</v>
      </c>
      <c r="D1333" s="183"/>
      <c r="E1333" s="183"/>
      <c r="F1333" s="22" t="s">
        <v>71</v>
      </c>
      <c r="G1333" s="17" t="s">
        <v>2140</v>
      </c>
      <c r="H1333" s="17"/>
      <c r="I1333" s="23">
        <v>0.02</v>
      </c>
      <c r="J1333" s="109"/>
      <c r="K1333" s="132"/>
      <c r="L1333" s="147">
        <v>0.02</v>
      </c>
      <c r="M1333" s="24"/>
    </row>
    <row r="1334" spans="1:13" s="2" customFormat="1" ht="22.5" x14ac:dyDescent="0.25">
      <c r="A1334" s="20"/>
      <c r="B1334" s="21" t="s">
        <v>182</v>
      </c>
      <c r="C1334" s="183" t="s">
        <v>183</v>
      </c>
      <c r="D1334" s="183"/>
      <c r="E1334" s="183"/>
      <c r="F1334" s="22" t="s">
        <v>21</v>
      </c>
      <c r="G1334" s="17" t="s">
        <v>2140</v>
      </c>
      <c r="H1334" s="17"/>
      <c r="I1334" s="23">
        <v>0</v>
      </c>
      <c r="J1334" s="109"/>
      <c r="K1334" s="132"/>
      <c r="L1334" s="147">
        <v>0</v>
      </c>
      <c r="M1334" s="24"/>
    </row>
    <row r="1335" spans="1:13" s="2" customFormat="1" ht="22.5" x14ac:dyDescent="0.25">
      <c r="A1335" s="20"/>
      <c r="B1335" s="21" t="s">
        <v>41</v>
      </c>
      <c r="C1335" s="183" t="s">
        <v>42</v>
      </c>
      <c r="D1335" s="183"/>
      <c r="E1335" s="183"/>
      <c r="F1335" s="22" t="s">
        <v>21</v>
      </c>
      <c r="G1335" s="17" t="s">
        <v>2150</v>
      </c>
      <c r="H1335" s="17"/>
      <c r="I1335" s="23">
        <v>78.62</v>
      </c>
      <c r="J1335" s="109"/>
      <c r="K1335" s="132"/>
      <c r="L1335" s="147">
        <v>78.62</v>
      </c>
      <c r="M1335" s="24"/>
    </row>
    <row r="1336" spans="1:13" s="2" customFormat="1" ht="22.5" x14ac:dyDescent="0.25">
      <c r="A1336" s="20"/>
      <c r="B1336" s="21" t="s">
        <v>778</v>
      </c>
      <c r="C1336" s="183" t="s">
        <v>24</v>
      </c>
      <c r="D1336" s="183"/>
      <c r="E1336" s="183"/>
      <c r="F1336" s="22" t="s">
        <v>71</v>
      </c>
      <c r="G1336" s="17" t="s">
        <v>2151</v>
      </c>
      <c r="H1336" s="17"/>
      <c r="I1336" s="23">
        <v>17.190000000000001</v>
      </c>
      <c r="J1336" s="109"/>
      <c r="K1336" s="132"/>
      <c r="L1336" s="147">
        <v>17.190000000000001</v>
      </c>
      <c r="M1336" s="24"/>
    </row>
    <row r="1337" spans="1:13" s="2" customFormat="1" ht="22.5" x14ac:dyDescent="0.25">
      <c r="A1337" s="20"/>
      <c r="B1337" s="21" t="s">
        <v>2115</v>
      </c>
      <c r="C1337" s="183" t="s">
        <v>2116</v>
      </c>
      <c r="D1337" s="183"/>
      <c r="E1337" s="183"/>
      <c r="F1337" s="22" t="s">
        <v>21</v>
      </c>
      <c r="G1337" s="17" t="s">
        <v>2143</v>
      </c>
      <c r="H1337" s="17"/>
      <c r="I1337" s="23">
        <v>0.05</v>
      </c>
      <c r="J1337" s="109"/>
      <c r="K1337" s="132"/>
      <c r="L1337" s="147">
        <v>0.05</v>
      </c>
      <c r="M1337" s="24"/>
    </row>
    <row r="1338" spans="1:13" s="2" customFormat="1" ht="22.5" x14ac:dyDescent="0.25">
      <c r="A1338" s="25" t="s">
        <v>76</v>
      </c>
      <c r="B1338" s="26" t="s">
        <v>2118</v>
      </c>
      <c r="C1338" s="186" t="s">
        <v>2119</v>
      </c>
      <c r="D1338" s="186"/>
      <c r="E1338" s="186"/>
      <c r="F1338" s="27" t="s">
        <v>79</v>
      </c>
      <c r="G1338" s="28" t="s">
        <v>2144</v>
      </c>
      <c r="H1338" s="28"/>
      <c r="I1338" s="29">
        <v>0</v>
      </c>
      <c r="J1338" s="110"/>
      <c r="K1338" s="133"/>
      <c r="L1338" s="148">
        <v>0</v>
      </c>
      <c r="M1338" s="30"/>
    </row>
    <row r="1339" spans="1:13" s="2" customFormat="1" ht="45" x14ac:dyDescent="0.25">
      <c r="A1339" s="10" t="s">
        <v>2152</v>
      </c>
      <c r="B1339" s="11" t="s">
        <v>2133</v>
      </c>
      <c r="C1339" s="182" t="s">
        <v>2153</v>
      </c>
      <c r="D1339" s="182"/>
      <c r="E1339" s="182"/>
      <c r="F1339" s="10" t="s">
        <v>35</v>
      </c>
      <c r="G1339" s="12">
        <v>2</v>
      </c>
      <c r="H1339" s="12"/>
      <c r="I1339" s="13">
        <v>32216.76</v>
      </c>
      <c r="J1339" s="72"/>
      <c r="K1339" s="131"/>
      <c r="L1339" s="72">
        <v>32216.76</v>
      </c>
      <c r="M1339" s="13"/>
    </row>
    <row r="1340" spans="1:13" s="2" customFormat="1" ht="15" x14ac:dyDescent="0.25">
      <c r="A1340" s="10" t="s">
        <v>2154</v>
      </c>
      <c r="B1340" s="11" t="s">
        <v>1887</v>
      </c>
      <c r="C1340" s="182" t="s">
        <v>1888</v>
      </c>
      <c r="D1340" s="182"/>
      <c r="E1340" s="182"/>
      <c r="F1340" s="10" t="s">
        <v>17</v>
      </c>
      <c r="G1340" s="12">
        <v>3</v>
      </c>
      <c r="H1340" s="12"/>
      <c r="I1340" s="13">
        <v>6379.35</v>
      </c>
      <c r="J1340" s="72"/>
      <c r="K1340" s="131"/>
      <c r="L1340" s="72">
        <v>1929.02</v>
      </c>
      <c r="M1340" s="13"/>
    </row>
    <row r="1341" spans="1:13" s="2" customFormat="1" ht="15" x14ac:dyDescent="0.25">
      <c r="A1341" s="14"/>
      <c r="B1341" s="15"/>
      <c r="C1341" s="15"/>
      <c r="D1341" s="15"/>
      <c r="E1341" s="16" t="s">
        <v>18</v>
      </c>
      <c r="F1341" s="16"/>
      <c r="G1341" s="17"/>
      <c r="H1341" s="17"/>
      <c r="I1341" s="18">
        <v>13877.96</v>
      </c>
      <c r="J1341" s="114"/>
      <c r="K1341" s="138"/>
      <c r="L1341" s="151"/>
      <c r="M1341" s="19"/>
    </row>
    <row r="1342" spans="1:13" s="2" customFormat="1" ht="22.5" x14ac:dyDescent="0.25">
      <c r="A1342" s="20"/>
      <c r="B1342" s="21" t="s">
        <v>69</v>
      </c>
      <c r="C1342" s="183" t="s">
        <v>70</v>
      </c>
      <c r="D1342" s="183"/>
      <c r="E1342" s="183"/>
      <c r="F1342" s="22" t="s">
        <v>71</v>
      </c>
      <c r="G1342" s="17" t="s">
        <v>2155</v>
      </c>
      <c r="H1342" s="17"/>
      <c r="I1342" s="23">
        <v>30.5</v>
      </c>
      <c r="J1342" s="109"/>
      <c r="K1342" s="132"/>
      <c r="L1342" s="147">
        <v>30.5</v>
      </c>
      <c r="M1342" s="24"/>
    </row>
    <row r="1343" spans="1:13" s="2" customFormat="1" ht="22.5" x14ac:dyDescent="0.25">
      <c r="A1343" s="20"/>
      <c r="B1343" s="21" t="s">
        <v>778</v>
      </c>
      <c r="C1343" s="183" t="s">
        <v>24</v>
      </c>
      <c r="D1343" s="183"/>
      <c r="E1343" s="183"/>
      <c r="F1343" s="22" t="s">
        <v>71</v>
      </c>
      <c r="G1343" s="17" t="s">
        <v>2156</v>
      </c>
      <c r="H1343" s="17"/>
      <c r="I1343" s="23">
        <v>192.24</v>
      </c>
      <c r="J1343" s="109"/>
      <c r="K1343" s="132"/>
      <c r="L1343" s="147">
        <v>192.24</v>
      </c>
      <c r="M1343" s="24"/>
    </row>
    <row r="1344" spans="1:13" s="2" customFormat="1" ht="45" x14ac:dyDescent="0.25">
      <c r="A1344" s="10" t="s">
        <v>2157</v>
      </c>
      <c r="B1344" s="11" t="s">
        <v>2158</v>
      </c>
      <c r="C1344" s="182" t="s">
        <v>2159</v>
      </c>
      <c r="D1344" s="182"/>
      <c r="E1344" s="182"/>
      <c r="F1344" s="10" t="s">
        <v>35</v>
      </c>
      <c r="G1344" s="12">
        <v>3</v>
      </c>
      <c r="H1344" s="12"/>
      <c r="I1344" s="13">
        <v>38122.53</v>
      </c>
      <c r="J1344" s="72"/>
      <c r="K1344" s="131"/>
      <c r="L1344" s="72">
        <v>38122.53</v>
      </c>
      <c r="M1344" s="13"/>
    </row>
    <row r="1345" spans="1:13" s="2" customFormat="1" ht="15" x14ac:dyDescent="0.25">
      <c r="A1345" s="10" t="s">
        <v>2160</v>
      </c>
      <c r="B1345" s="11" t="s">
        <v>97</v>
      </c>
      <c r="C1345" s="182" t="s">
        <v>2161</v>
      </c>
      <c r="D1345" s="182"/>
      <c r="E1345" s="182"/>
      <c r="F1345" s="10" t="s">
        <v>17</v>
      </c>
      <c r="G1345" s="12">
        <v>89</v>
      </c>
      <c r="H1345" s="12"/>
      <c r="I1345" s="13">
        <v>58725.15</v>
      </c>
      <c r="J1345" s="72"/>
      <c r="K1345" s="131"/>
      <c r="L1345" s="72">
        <v>1063.6199999999999</v>
      </c>
      <c r="M1345" s="13"/>
    </row>
    <row r="1346" spans="1:13" s="2" customFormat="1" ht="15" x14ac:dyDescent="0.25">
      <c r="A1346" s="14"/>
      <c r="B1346" s="15"/>
      <c r="C1346" s="15"/>
      <c r="D1346" s="15"/>
      <c r="E1346" s="16" t="s">
        <v>18</v>
      </c>
      <c r="F1346" s="16"/>
      <c r="G1346" s="17"/>
      <c r="H1346" s="17"/>
      <c r="I1346" s="18">
        <v>137144.82999999999</v>
      </c>
      <c r="J1346" s="114"/>
      <c r="K1346" s="138"/>
      <c r="L1346" s="151"/>
      <c r="M1346" s="19"/>
    </row>
    <row r="1347" spans="1:13" s="2" customFormat="1" ht="22.5" x14ac:dyDescent="0.25">
      <c r="A1347" s="20"/>
      <c r="B1347" s="21" t="s">
        <v>99</v>
      </c>
      <c r="C1347" s="183" t="s">
        <v>100</v>
      </c>
      <c r="D1347" s="183"/>
      <c r="E1347" s="183"/>
      <c r="F1347" s="22" t="s">
        <v>21</v>
      </c>
      <c r="G1347" s="17" t="s">
        <v>2162</v>
      </c>
      <c r="H1347" s="17"/>
      <c r="I1347" s="23">
        <v>88.03</v>
      </c>
      <c r="J1347" s="109"/>
      <c r="K1347" s="132"/>
      <c r="L1347" s="147">
        <v>88.03</v>
      </c>
      <c r="M1347" s="24"/>
    </row>
    <row r="1348" spans="1:13" s="2" customFormat="1" ht="22.5" x14ac:dyDescent="0.25">
      <c r="A1348" s="20"/>
      <c r="B1348" s="21" t="s">
        <v>28</v>
      </c>
      <c r="C1348" s="183" t="s">
        <v>29</v>
      </c>
      <c r="D1348" s="183"/>
      <c r="E1348" s="183"/>
      <c r="F1348" s="22" t="s">
        <v>30</v>
      </c>
      <c r="G1348" s="17" t="s">
        <v>2163</v>
      </c>
      <c r="H1348" s="17"/>
      <c r="I1348" s="23">
        <v>34.71</v>
      </c>
      <c r="J1348" s="109"/>
      <c r="K1348" s="132"/>
      <c r="L1348" s="147">
        <v>34.71</v>
      </c>
      <c r="M1348" s="24"/>
    </row>
    <row r="1349" spans="1:13" s="2" customFormat="1" ht="45" x14ac:dyDescent="0.25">
      <c r="A1349" s="10" t="s">
        <v>2164</v>
      </c>
      <c r="B1349" s="11" t="s">
        <v>2165</v>
      </c>
      <c r="C1349" s="182" t="s">
        <v>2166</v>
      </c>
      <c r="D1349" s="182"/>
      <c r="E1349" s="182"/>
      <c r="F1349" s="10" t="s">
        <v>35</v>
      </c>
      <c r="G1349" s="12">
        <v>89</v>
      </c>
      <c r="H1349" s="12"/>
      <c r="I1349" s="13">
        <v>21634.67</v>
      </c>
      <c r="J1349" s="72"/>
      <c r="K1349" s="131"/>
      <c r="L1349" s="72">
        <v>21634.67</v>
      </c>
      <c r="M1349" s="13"/>
    </row>
    <row r="1350" spans="1:13" s="2" customFormat="1" ht="15" x14ac:dyDescent="0.25">
      <c r="A1350" s="10" t="s">
        <v>2167</v>
      </c>
      <c r="B1350" s="11" t="s">
        <v>2168</v>
      </c>
      <c r="C1350" s="182" t="s">
        <v>2169</v>
      </c>
      <c r="D1350" s="182"/>
      <c r="E1350" s="182"/>
      <c r="F1350" s="10" t="s">
        <v>2170</v>
      </c>
      <c r="G1350" s="12">
        <v>2</v>
      </c>
      <c r="H1350" s="12"/>
      <c r="I1350" s="13">
        <v>2956.9</v>
      </c>
      <c r="J1350" s="72"/>
      <c r="K1350" s="131"/>
      <c r="L1350" s="72">
        <v>231.4</v>
      </c>
      <c r="M1350" s="13"/>
    </row>
    <row r="1351" spans="1:13" s="2" customFormat="1" ht="15" x14ac:dyDescent="0.25">
      <c r="A1351" s="14"/>
      <c r="B1351" s="15"/>
      <c r="C1351" s="15"/>
      <c r="D1351" s="15"/>
      <c r="E1351" s="16" t="s">
        <v>18</v>
      </c>
      <c r="F1351" s="16"/>
      <c r="G1351" s="17"/>
      <c r="H1351" s="17"/>
      <c r="I1351" s="18">
        <v>7912.04</v>
      </c>
      <c r="J1351" s="114"/>
      <c r="K1351" s="138"/>
      <c r="L1351" s="151"/>
      <c r="M1351" s="19"/>
    </row>
    <row r="1352" spans="1:13" s="2" customFormat="1" ht="22.5" x14ac:dyDescent="0.25">
      <c r="A1352" s="20"/>
      <c r="B1352" s="21" t="s">
        <v>69</v>
      </c>
      <c r="C1352" s="183" t="s">
        <v>70</v>
      </c>
      <c r="D1352" s="183"/>
      <c r="E1352" s="183"/>
      <c r="F1352" s="22" t="s">
        <v>71</v>
      </c>
      <c r="G1352" s="17" t="s">
        <v>2171</v>
      </c>
      <c r="H1352" s="17"/>
      <c r="I1352" s="23">
        <v>4.5199999999999996</v>
      </c>
      <c r="J1352" s="109"/>
      <c r="K1352" s="132"/>
      <c r="L1352" s="147">
        <v>4.5199999999999996</v>
      </c>
      <c r="M1352" s="24"/>
    </row>
    <row r="1353" spans="1:13" s="2" customFormat="1" ht="22.5" x14ac:dyDescent="0.25">
      <c r="A1353" s="20"/>
      <c r="B1353" s="21" t="s">
        <v>778</v>
      </c>
      <c r="C1353" s="183" t="s">
        <v>24</v>
      </c>
      <c r="D1353" s="183"/>
      <c r="E1353" s="183"/>
      <c r="F1353" s="22" t="s">
        <v>71</v>
      </c>
      <c r="G1353" s="17" t="s">
        <v>2172</v>
      </c>
      <c r="H1353" s="17"/>
      <c r="I1353" s="23">
        <v>22.19</v>
      </c>
      <c r="J1353" s="109"/>
      <c r="K1353" s="132"/>
      <c r="L1353" s="147">
        <v>22.19</v>
      </c>
      <c r="M1353" s="24"/>
    </row>
    <row r="1354" spans="1:13" s="2" customFormat="1" ht="22.5" x14ac:dyDescent="0.25">
      <c r="A1354" s="25" t="s">
        <v>344</v>
      </c>
      <c r="B1354" s="26" t="s">
        <v>366</v>
      </c>
      <c r="C1354" s="186" t="s">
        <v>367</v>
      </c>
      <c r="D1354" s="186"/>
      <c r="E1354" s="186"/>
      <c r="F1354" s="27" t="s">
        <v>21</v>
      </c>
      <c r="G1354" s="28" t="s">
        <v>347</v>
      </c>
      <c r="H1354" s="28"/>
      <c r="I1354" s="29">
        <v>0</v>
      </c>
      <c r="J1354" s="110"/>
      <c r="K1354" s="133"/>
      <c r="L1354" s="148">
        <v>0</v>
      </c>
      <c r="M1354" s="30"/>
    </row>
    <row r="1355" spans="1:13" s="2" customFormat="1" ht="22.5" x14ac:dyDescent="0.25">
      <c r="A1355" s="25" t="s">
        <v>76</v>
      </c>
      <c r="B1355" s="26" t="s">
        <v>2173</v>
      </c>
      <c r="C1355" s="186" t="s">
        <v>2174</v>
      </c>
      <c r="D1355" s="186"/>
      <c r="E1355" s="186"/>
      <c r="F1355" s="27" t="s">
        <v>79</v>
      </c>
      <c r="G1355" s="28" t="s">
        <v>91</v>
      </c>
      <c r="H1355" s="28"/>
      <c r="I1355" s="29">
        <v>0</v>
      </c>
      <c r="J1355" s="110"/>
      <c r="K1355" s="133"/>
      <c r="L1355" s="148">
        <v>0</v>
      </c>
      <c r="M1355" s="30"/>
    </row>
    <row r="1356" spans="1:13" s="2" customFormat="1" ht="45" x14ac:dyDescent="0.25">
      <c r="A1356" s="10" t="s">
        <v>2175</v>
      </c>
      <c r="B1356" s="11" t="s">
        <v>2176</v>
      </c>
      <c r="C1356" s="182" t="s">
        <v>2177</v>
      </c>
      <c r="D1356" s="182"/>
      <c r="E1356" s="182"/>
      <c r="F1356" s="10" t="s">
        <v>35</v>
      </c>
      <c r="G1356" s="12">
        <v>2</v>
      </c>
      <c r="H1356" s="12"/>
      <c r="I1356" s="13">
        <v>87178.31</v>
      </c>
      <c r="J1356" s="72"/>
      <c r="K1356" s="131"/>
      <c r="L1356" s="72">
        <v>87178.31</v>
      </c>
      <c r="M1356" s="13"/>
    </row>
    <row r="1357" spans="1:13" s="2" customFormat="1" ht="15" x14ac:dyDescent="0.25">
      <c r="A1357" s="209" t="s">
        <v>2178</v>
      </c>
      <c r="B1357" s="210"/>
      <c r="C1357" s="210"/>
      <c r="D1357" s="210"/>
      <c r="E1357" s="210"/>
      <c r="F1357" s="210"/>
      <c r="G1357" s="210"/>
      <c r="H1357" s="210"/>
      <c r="I1357" s="210"/>
      <c r="J1357" s="210"/>
      <c r="K1357" s="210"/>
      <c r="L1357" s="211"/>
      <c r="M1357" s="122"/>
    </row>
    <row r="1358" spans="1:13" s="2" customFormat="1" ht="15" x14ac:dyDescent="0.25">
      <c r="A1358" s="206" t="s">
        <v>2179</v>
      </c>
      <c r="B1358" s="207"/>
      <c r="C1358" s="207"/>
      <c r="D1358" s="207"/>
      <c r="E1358" s="207"/>
      <c r="F1358" s="207"/>
      <c r="G1358" s="207"/>
      <c r="H1358" s="207"/>
      <c r="I1358" s="207"/>
      <c r="J1358" s="207"/>
      <c r="K1358" s="207"/>
      <c r="L1358" s="208"/>
      <c r="M1358" s="123"/>
    </row>
    <row r="1359" spans="1:13" s="2" customFormat="1" ht="56.25" x14ac:dyDescent="0.25">
      <c r="A1359" s="10" t="s">
        <v>2180</v>
      </c>
      <c r="B1359" s="11" t="s">
        <v>2181</v>
      </c>
      <c r="C1359" s="182" t="s">
        <v>2182</v>
      </c>
      <c r="D1359" s="182"/>
      <c r="E1359" s="182"/>
      <c r="F1359" s="10" t="s">
        <v>808</v>
      </c>
      <c r="G1359" s="33">
        <v>7.8899999999999998E-2</v>
      </c>
      <c r="H1359" s="33"/>
      <c r="I1359" s="13">
        <v>8393.3700000000008</v>
      </c>
      <c r="J1359" s="72"/>
      <c r="K1359" s="131"/>
      <c r="L1359" s="72">
        <v>487.95</v>
      </c>
      <c r="M1359" s="13"/>
    </row>
    <row r="1360" spans="1:13" s="2" customFormat="1" ht="15" x14ac:dyDescent="0.25">
      <c r="A1360" s="14"/>
      <c r="B1360" s="15"/>
      <c r="C1360" s="15"/>
      <c r="D1360" s="15"/>
      <c r="E1360" s="16" t="s">
        <v>18</v>
      </c>
      <c r="F1360" s="16"/>
      <c r="G1360" s="17"/>
      <c r="H1360" s="17"/>
      <c r="I1360" s="18">
        <v>23341.19</v>
      </c>
      <c r="J1360" s="114"/>
      <c r="K1360" s="138"/>
      <c r="L1360" s="151"/>
      <c r="M1360" s="19"/>
    </row>
    <row r="1361" spans="1:13" s="2" customFormat="1" ht="22.5" x14ac:dyDescent="0.25">
      <c r="A1361" s="20"/>
      <c r="B1361" s="21" t="s">
        <v>809</v>
      </c>
      <c r="C1361" s="183" t="s">
        <v>810</v>
      </c>
      <c r="D1361" s="183"/>
      <c r="E1361" s="183"/>
      <c r="F1361" s="22" t="s">
        <v>71</v>
      </c>
      <c r="G1361" s="17" t="s">
        <v>2183</v>
      </c>
      <c r="H1361" s="17"/>
      <c r="I1361" s="23">
        <v>6.43</v>
      </c>
      <c r="J1361" s="109"/>
      <c r="K1361" s="132"/>
      <c r="L1361" s="147">
        <v>6.43</v>
      </c>
      <c r="M1361" s="24"/>
    </row>
    <row r="1362" spans="1:13" s="2" customFormat="1" ht="22.5" x14ac:dyDescent="0.25">
      <c r="A1362" s="20"/>
      <c r="B1362" s="21" t="s">
        <v>69</v>
      </c>
      <c r="C1362" s="183" t="s">
        <v>70</v>
      </c>
      <c r="D1362" s="183"/>
      <c r="E1362" s="183"/>
      <c r="F1362" s="22" t="s">
        <v>71</v>
      </c>
      <c r="G1362" s="17" t="s">
        <v>2184</v>
      </c>
      <c r="H1362" s="17"/>
      <c r="I1362" s="23">
        <v>0.5</v>
      </c>
      <c r="J1362" s="109"/>
      <c r="K1362" s="132"/>
      <c r="L1362" s="147">
        <v>0.5</v>
      </c>
      <c r="M1362" s="24"/>
    </row>
    <row r="1363" spans="1:13" s="2" customFormat="1" ht="22.5" x14ac:dyDescent="0.25">
      <c r="A1363" s="20"/>
      <c r="B1363" s="21" t="s">
        <v>41</v>
      </c>
      <c r="C1363" s="183" t="s">
        <v>42</v>
      </c>
      <c r="D1363" s="183"/>
      <c r="E1363" s="183"/>
      <c r="F1363" s="22" t="s">
        <v>21</v>
      </c>
      <c r="G1363" s="17" t="s">
        <v>2185</v>
      </c>
      <c r="H1363" s="17"/>
      <c r="I1363" s="23">
        <v>29.54</v>
      </c>
      <c r="J1363" s="109"/>
      <c r="K1363" s="132"/>
      <c r="L1363" s="147">
        <v>29.54</v>
      </c>
      <c r="M1363" s="24"/>
    </row>
    <row r="1364" spans="1:13" s="2" customFormat="1" ht="22.5" x14ac:dyDescent="0.25">
      <c r="A1364" s="20"/>
      <c r="B1364" s="21" t="s">
        <v>778</v>
      </c>
      <c r="C1364" s="183" t="s">
        <v>24</v>
      </c>
      <c r="D1364" s="183"/>
      <c r="E1364" s="183"/>
      <c r="F1364" s="22" t="s">
        <v>71</v>
      </c>
      <c r="G1364" s="17" t="s">
        <v>2186</v>
      </c>
      <c r="H1364" s="17"/>
      <c r="I1364" s="23">
        <v>18.5</v>
      </c>
      <c r="J1364" s="109"/>
      <c r="K1364" s="132"/>
      <c r="L1364" s="147">
        <v>18.5</v>
      </c>
      <c r="M1364" s="24"/>
    </row>
    <row r="1365" spans="1:13" s="2" customFormat="1" ht="22.5" x14ac:dyDescent="0.25">
      <c r="A1365" s="25" t="s">
        <v>344</v>
      </c>
      <c r="B1365" s="26" t="s">
        <v>815</v>
      </c>
      <c r="C1365" s="186" t="s">
        <v>816</v>
      </c>
      <c r="D1365" s="186"/>
      <c r="E1365" s="186"/>
      <c r="F1365" s="27" t="s">
        <v>817</v>
      </c>
      <c r="G1365" s="28" t="s">
        <v>347</v>
      </c>
      <c r="H1365" s="28"/>
      <c r="I1365" s="29">
        <v>0</v>
      </c>
      <c r="J1365" s="110"/>
      <c r="K1365" s="133"/>
      <c r="L1365" s="148">
        <v>0</v>
      </c>
      <c r="M1365" s="30"/>
    </row>
    <row r="1366" spans="1:13" s="2" customFormat="1" ht="22.5" x14ac:dyDescent="0.25">
      <c r="A1366" s="25" t="s">
        <v>76</v>
      </c>
      <c r="B1366" s="26" t="s">
        <v>818</v>
      </c>
      <c r="C1366" s="186" t="s">
        <v>819</v>
      </c>
      <c r="D1366" s="186"/>
      <c r="E1366" s="186"/>
      <c r="F1366" s="27" t="s">
        <v>817</v>
      </c>
      <c r="G1366" s="28" t="s">
        <v>2187</v>
      </c>
      <c r="H1366" s="28"/>
      <c r="I1366" s="29">
        <v>0</v>
      </c>
      <c r="J1366" s="110"/>
      <c r="K1366" s="133"/>
      <c r="L1366" s="148">
        <v>0</v>
      </c>
      <c r="M1366" s="30"/>
    </row>
    <row r="1367" spans="1:13" s="2" customFormat="1" ht="22.5" x14ac:dyDescent="0.25">
      <c r="A1367" s="25" t="s">
        <v>344</v>
      </c>
      <c r="B1367" s="26" t="s">
        <v>821</v>
      </c>
      <c r="C1367" s="186" t="s">
        <v>822</v>
      </c>
      <c r="D1367" s="186"/>
      <c r="E1367" s="186"/>
      <c r="F1367" s="27" t="s">
        <v>79</v>
      </c>
      <c r="G1367" s="28" t="s">
        <v>347</v>
      </c>
      <c r="H1367" s="28"/>
      <c r="I1367" s="29">
        <v>0</v>
      </c>
      <c r="J1367" s="110"/>
      <c r="K1367" s="133"/>
      <c r="L1367" s="148">
        <v>0</v>
      </c>
      <c r="M1367" s="30"/>
    </row>
    <row r="1368" spans="1:13" s="2" customFormat="1" ht="22.5" x14ac:dyDescent="0.25">
      <c r="A1368" s="25" t="s">
        <v>344</v>
      </c>
      <c r="B1368" s="26" t="s">
        <v>366</v>
      </c>
      <c r="C1368" s="186" t="s">
        <v>367</v>
      </c>
      <c r="D1368" s="186"/>
      <c r="E1368" s="186"/>
      <c r="F1368" s="27" t="s">
        <v>21</v>
      </c>
      <c r="G1368" s="28" t="s">
        <v>347</v>
      </c>
      <c r="H1368" s="28"/>
      <c r="I1368" s="29">
        <v>0</v>
      </c>
      <c r="J1368" s="110"/>
      <c r="K1368" s="133"/>
      <c r="L1368" s="148">
        <v>0</v>
      </c>
      <c r="M1368" s="30"/>
    </row>
    <row r="1369" spans="1:13" s="2" customFormat="1" ht="22.5" x14ac:dyDescent="0.25">
      <c r="A1369" s="25" t="s">
        <v>344</v>
      </c>
      <c r="B1369" s="26" t="s">
        <v>823</v>
      </c>
      <c r="C1369" s="186" t="s">
        <v>824</v>
      </c>
      <c r="D1369" s="186"/>
      <c r="E1369" s="186"/>
      <c r="F1369" s="27" t="s">
        <v>79</v>
      </c>
      <c r="G1369" s="28" t="s">
        <v>347</v>
      </c>
      <c r="H1369" s="28"/>
      <c r="I1369" s="29">
        <v>0</v>
      </c>
      <c r="J1369" s="110"/>
      <c r="K1369" s="133"/>
      <c r="L1369" s="148">
        <v>0</v>
      </c>
      <c r="M1369" s="30"/>
    </row>
    <row r="1370" spans="1:13" s="2" customFormat="1" ht="22.5" x14ac:dyDescent="0.25">
      <c r="A1370" s="25" t="s">
        <v>344</v>
      </c>
      <c r="B1370" s="26" t="s">
        <v>825</v>
      </c>
      <c r="C1370" s="186" t="s">
        <v>826</v>
      </c>
      <c r="D1370" s="186"/>
      <c r="E1370" s="186"/>
      <c r="F1370" s="27" t="s">
        <v>79</v>
      </c>
      <c r="G1370" s="28" t="s">
        <v>347</v>
      </c>
      <c r="H1370" s="28"/>
      <c r="I1370" s="29">
        <v>0</v>
      </c>
      <c r="J1370" s="110"/>
      <c r="K1370" s="133"/>
      <c r="L1370" s="148">
        <v>0</v>
      </c>
      <c r="M1370" s="30"/>
    </row>
    <row r="1371" spans="1:13" s="2" customFormat="1" ht="22.5" x14ac:dyDescent="0.25">
      <c r="A1371" s="20"/>
      <c r="B1371" s="21" t="s">
        <v>784</v>
      </c>
      <c r="C1371" s="183" t="s">
        <v>785</v>
      </c>
      <c r="D1371" s="183"/>
      <c r="E1371" s="183"/>
      <c r="F1371" s="22" t="s">
        <v>71</v>
      </c>
      <c r="G1371" s="17" t="s">
        <v>2188</v>
      </c>
      <c r="H1371" s="17"/>
      <c r="I1371" s="23">
        <v>1.38</v>
      </c>
      <c r="J1371" s="109"/>
      <c r="K1371" s="132"/>
      <c r="L1371" s="147">
        <v>1.38</v>
      </c>
      <c r="M1371" s="24"/>
    </row>
    <row r="1372" spans="1:13" s="2" customFormat="1" ht="45" x14ac:dyDescent="0.25">
      <c r="A1372" s="10" t="s">
        <v>2189</v>
      </c>
      <c r="B1372" s="11" t="s">
        <v>2190</v>
      </c>
      <c r="C1372" s="182" t="s">
        <v>2191</v>
      </c>
      <c r="D1372" s="182"/>
      <c r="E1372" s="182"/>
      <c r="F1372" s="10" t="s">
        <v>165</v>
      </c>
      <c r="G1372" s="32">
        <v>1.5</v>
      </c>
      <c r="H1372" s="32"/>
      <c r="I1372" s="13">
        <v>572.47</v>
      </c>
      <c r="J1372" s="72"/>
      <c r="K1372" s="131"/>
      <c r="L1372" s="72">
        <v>572.47</v>
      </c>
      <c r="M1372" s="13"/>
    </row>
    <row r="1373" spans="1:13" s="2" customFormat="1" ht="45" x14ac:dyDescent="0.25">
      <c r="A1373" s="10" t="s">
        <v>2192</v>
      </c>
      <c r="B1373" s="11" t="s">
        <v>2190</v>
      </c>
      <c r="C1373" s="182" t="s">
        <v>2193</v>
      </c>
      <c r="D1373" s="182"/>
      <c r="E1373" s="182"/>
      <c r="F1373" s="10" t="s">
        <v>165</v>
      </c>
      <c r="G1373" s="12">
        <v>6</v>
      </c>
      <c r="H1373" s="12"/>
      <c r="I1373" s="13">
        <v>2848.45</v>
      </c>
      <c r="J1373" s="72"/>
      <c r="K1373" s="131"/>
      <c r="L1373" s="72">
        <v>2848.45</v>
      </c>
      <c r="M1373" s="13"/>
    </row>
    <row r="1374" spans="1:13" s="2" customFormat="1" ht="45" x14ac:dyDescent="0.25">
      <c r="A1374" s="10" t="s">
        <v>2194</v>
      </c>
      <c r="B1374" s="11" t="s">
        <v>2195</v>
      </c>
      <c r="C1374" s="182" t="s">
        <v>2196</v>
      </c>
      <c r="D1374" s="182"/>
      <c r="E1374" s="182"/>
      <c r="F1374" s="10" t="s">
        <v>35</v>
      </c>
      <c r="G1374" s="12">
        <v>2</v>
      </c>
      <c r="H1374" s="12"/>
      <c r="I1374" s="13">
        <v>319.20999999999998</v>
      </c>
      <c r="J1374" s="72"/>
      <c r="K1374" s="131"/>
      <c r="L1374" s="72">
        <v>319.20999999999998</v>
      </c>
      <c r="M1374" s="13"/>
    </row>
    <row r="1375" spans="1:13" s="2" customFormat="1" ht="45" x14ac:dyDescent="0.25">
      <c r="A1375" s="10" t="s">
        <v>2197</v>
      </c>
      <c r="B1375" s="11" t="s">
        <v>2198</v>
      </c>
      <c r="C1375" s="182" t="s">
        <v>2199</v>
      </c>
      <c r="D1375" s="182"/>
      <c r="E1375" s="182"/>
      <c r="F1375" s="10" t="s">
        <v>35</v>
      </c>
      <c r="G1375" s="12">
        <v>1</v>
      </c>
      <c r="H1375" s="12"/>
      <c r="I1375" s="13">
        <v>5960.59</v>
      </c>
      <c r="J1375" s="72"/>
      <c r="K1375" s="131"/>
      <c r="L1375" s="72">
        <v>5960.59</v>
      </c>
      <c r="M1375" s="13"/>
    </row>
    <row r="1376" spans="1:13" s="2" customFormat="1" ht="45" x14ac:dyDescent="0.25">
      <c r="A1376" s="10" t="s">
        <v>2200</v>
      </c>
      <c r="B1376" s="11" t="s">
        <v>2201</v>
      </c>
      <c r="C1376" s="182" t="s">
        <v>2202</v>
      </c>
      <c r="D1376" s="182"/>
      <c r="E1376" s="182"/>
      <c r="F1376" s="10" t="s">
        <v>35</v>
      </c>
      <c r="G1376" s="12">
        <v>7</v>
      </c>
      <c r="H1376" s="12"/>
      <c r="I1376" s="13">
        <v>928.7</v>
      </c>
      <c r="J1376" s="72"/>
      <c r="K1376" s="131"/>
      <c r="L1376" s="72">
        <v>928.7</v>
      </c>
      <c r="M1376" s="13"/>
    </row>
    <row r="1377" spans="1:13" s="2" customFormat="1" ht="45" x14ac:dyDescent="0.25">
      <c r="A1377" s="10" t="s">
        <v>2203</v>
      </c>
      <c r="B1377" s="11" t="s">
        <v>2201</v>
      </c>
      <c r="C1377" s="182" t="s">
        <v>2204</v>
      </c>
      <c r="D1377" s="182"/>
      <c r="E1377" s="182"/>
      <c r="F1377" s="10" t="s">
        <v>35</v>
      </c>
      <c r="G1377" s="12">
        <v>11</v>
      </c>
      <c r="H1377" s="12"/>
      <c r="I1377" s="13">
        <v>1168.8399999999999</v>
      </c>
      <c r="J1377" s="72"/>
      <c r="K1377" s="131"/>
      <c r="L1377" s="72">
        <v>1168.8399999999999</v>
      </c>
      <c r="M1377" s="13"/>
    </row>
    <row r="1378" spans="1:13" s="2" customFormat="1" ht="56.25" x14ac:dyDescent="0.25">
      <c r="A1378" s="10" t="s">
        <v>2205</v>
      </c>
      <c r="B1378" s="11" t="s">
        <v>2206</v>
      </c>
      <c r="C1378" s="182" t="s">
        <v>2207</v>
      </c>
      <c r="D1378" s="182"/>
      <c r="E1378" s="182"/>
      <c r="F1378" s="10" t="s">
        <v>808</v>
      </c>
      <c r="G1378" s="33">
        <v>0.5071</v>
      </c>
      <c r="H1378" s="33"/>
      <c r="I1378" s="13">
        <v>49506.92</v>
      </c>
      <c r="J1378" s="72"/>
      <c r="K1378" s="131"/>
      <c r="L1378" s="72">
        <v>3133.63</v>
      </c>
      <c r="M1378" s="13"/>
    </row>
    <row r="1379" spans="1:13" s="2" customFormat="1" ht="15" x14ac:dyDescent="0.25">
      <c r="A1379" s="14"/>
      <c r="B1379" s="15"/>
      <c r="C1379" s="15"/>
      <c r="D1379" s="15"/>
      <c r="E1379" s="16" t="s">
        <v>18</v>
      </c>
      <c r="F1379" s="16"/>
      <c r="G1379" s="17"/>
      <c r="H1379" s="17"/>
      <c r="I1379" s="18">
        <v>137415.14000000001</v>
      </c>
      <c r="J1379" s="114"/>
      <c r="K1379" s="138"/>
      <c r="L1379" s="151"/>
      <c r="M1379" s="19"/>
    </row>
    <row r="1380" spans="1:13" s="2" customFormat="1" ht="22.5" x14ac:dyDescent="0.25">
      <c r="A1380" s="20"/>
      <c r="B1380" s="21" t="s">
        <v>809</v>
      </c>
      <c r="C1380" s="183" t="s">
        <v>810</v>
      </c>
      <c r="D1380" s="183"/>
      <c r="E1380" s="183"/>
      <c r="F1380" s="22" t="s">
        <v>71</v>
      </c>
      <c r="G1380" s="17" t="s">
        <v>2208</v>
      </c>
      <c r="H1380" s="17"/>
      <c r="I1380" s="23">
        <v>41.34</v>
      </c>
      <c r="J1380" s="109"/>
      <c r="K1380" s="132"/>
      <c r="L1380" s="147">
        <v>41.34</v>
      </c>
      <c r="M1380" s="24"/>
    </row>
    <row r="1381" spans="1:13" s="2" customFormat="1" ht="22.5" x14ac:dyDescent="0.25">
      <c r="A1381" s="20"/>
      <c r="B1381" s="21" t="s">
        <v>69</v>
      </c>
      <c r="C1381" s="183" t="s">
        <v>70</v>
      </c>
      <c r="D1381" s="183"/>
      <c r="E1381" s="183"/>
      <c r="F1381" s="22" t="s">
        <v>71</v>
      </c>
      <c r="G1381" s="17" t="s">
        <v>2209</v>
      </c>
      <c r="H1381" s="17"/>
      <c r="I1381" s="23">
        <v>2.94</v>
      </c>
      <c r="J1381" s="109"/>
      <c r="K1381" s="132"/>
      <c r="L1381" s="147">
        <v>2.94</v>
      </c>
      <c r="M1381" s="24"/>
    </row>
    <row r="1382" spans="1:13" s="2" customFormat="1" ht="22.5" x14ac:dyDescent="0.25">
      <c r="A1382" s="20"/>
      <c r="B1382" s="21" t="s">
        <v>41</v>
      </c>
      <c r="C1382" s="183" t="s">
        <v>42</v>
      </c>
      <c r="D1382" s="183"/>
      <c r="E1382" s="183"/>
      <c r="F1382" s="22" t="s">
        <v>21</v>
      </c>
      <c r="G1382" s="17" t="s">
        <v>2210</v>
      </c>
      <c r="H1382" s="17"/>
      <c r="I1382" s="23">
        <v>189.86</v>
      </c>
      <c r="J1382" s="109"/>
      <c r="K1382" s="132"/>
      <c r="L1382" s="147">
        <v>189.86</v>
      </c>
      <c r="M1382" s="24"/>
    </row>
    <row r="1383" spans="1:13" s="2" customFormat="1" ht="22.5" x14ac:dyDescent="0.25">
      <c r="A1383" s="20"/>
      <c r="B1383" s="21" t="s">
        <v>778</v>
      </c>
      <c r="C1383" s="183" t="s">
        <v>24</v>
      </c>
      <c r="D1383" s="183"/>
      <c r="E1383" s="183"/>
      <c r="F1383" s="22" t="s">
        <v>71</v>
      </c>
      <c r="G1383" s="17" t="s">
        <v>2211</v>
      </c>
      <c r="H1383" s="17"/>
      <c r="I1383" s="23">
        <v>118.88</v>
      </c>
      <c r="J1383" s="109"/>
      <c r="K1383" s="132"/>
      <c r="L1383" s="147">
        <v>118.88</v>
      </c>
      <c r="M1383" s="24"/>
    </row>
    <row r="1384" spans="1:13" s="2" customFormat="1" ht="22.5" x14ac:dyDescent="0.25">
      <c r="A1384" s="25" t="s">
        <v>344</v>
      </c>
      <c r="B1384" s="26" t="s">
        <v>815</v>
      </c>
      <c r="C1384" s="186" t="s">
        <v>816</v>
      </c>
      <c r="D1384" s="186"/>
      <c r="E1384" s="186"/>
      <c r="F1384" s="27" t="s">
        <v>817</v>
      </c>
      <c r="G1384" s="28" t="s">
        <v>347</v>
      </c>
      <c r="H1384" s="28"/>
      <c r="I1384" s="29">
        <v>0</v>
      </c>
      <c r="J1384" s="110"/>
      <c r="K1384" s="133"/>
      <c r="L1384" s="148">
        <v>0</v>
      </c>
      <c r="M1384" s="30"/>
    </row>
    <row r="1385" spans="1:13" s="2" customFormat="1" ht="22.5" x14ac:dyDescent="0.25">
      <c r="A1385" s="25" t="s">
        <v>76</v>
      </c>
      <c r="B1385" s="26" t="s">
        <v>818</v>
      </c>
      <c r="C1385" s="186" t="s">
        <v>819</v>
      </c>
      <c r="D1385" s="186"/>
      <c r="E1385" s="186"/>
      <c r="F1385" s="27" t="s">
        <v>817</v>
      </c>
      <c r="G1385" s="28" t="s">
        <v>2212</v>
      </c>
      <c r="H1385" s="28"/>
      <c r="I1385" s="29">
        <v>0</v>
      </c>
      <c r="J1385" s="110"/>
      <c r="K1385" s="133"/>
      <c r="L1385" s="148">
        <v>0</v>
      </c>
      <c r="M1385" s="30"/>
    </row>
    <row r="1386" spans="1:13" s="2" customFormat="1" ht="22.5" x14ac:dyDescent="0.25">
      <c r="A1386" s="25" t="s">
        <v>344</v>
      </c>
      <c r="B1386" s="26" t="s">
        <v>821</v>
      </c>
      <c r="C1386" s="186" t="s">
        <v>822</v>
      </c>
      <c r="D1386" s="186"/>
      <c r="E1386" s="186"/>
      <c r="F1386" s="27" t="s">
        <v>79</v>
      </c>
      <c r="G1386" s="28" t="s">
        <v>347</v>
      </c>
      <c r="H1386" s="28"/>
      <c r="I1386" s="29">
        <v>0</v>
      </c>
      <c r="J1386" s="110"/>
      <c r="K1386" s="133"/>
      <c r="L1386" s="148">
        <v>0</v>
      </c>
      <c r="M1386" s="30"/>
    </row>
    <row r="1387" spans="1:13" s="2" customFormat="1" ht="22.5" x14ac:dyDescent="0.25">
      <c r="A1387" s="25" t="s">
        <v>344</v>
      </c>
      <c r="B1387" s="26" t="s">
        <v>366</v>
      </c>
      <c r="C1387" s="186" t="s">
        <v>367</v>
      </c>
      <c r="D1387" s="186"/>
      <c r="E1387" s="186"/>
      <c r="F1387" s="27" t="s">
        <v>21</v>
      </c>
      <c r="G1387" s="28" t="s">
        <v>347</v>
      </c>
      <c r="H1387" s="28"/>
      <c r="I1387" s="29">
        <v>0</v>
      </c>
      <c r="J1387" s="110"/>
      <c r="K1387" s="133"/>
      <c r="L1387" s="148">
        <v>0</v>
      </c>
      <c r="M1387" s="30"/>
    </row>
    <row r="1388" spans="1:13" s="2" customFormat="1" ht="22.5" x14ac:dyDescent="0.25">
      <c r="A1388" s="25" t="s">
        <v>344</v>
      </c>
      <c r="B1388" s="26" t="s">
        <v>823</v>
      </c>
      <c r="C1388" s="186" t="s">
        <v>824</v>
      </c>
      <c r="D1388" s="186"/>
      <c r="E1388" s="186"/>
      <c r="F1388" s="27" t="s">
        <v>79</v>
      </c>
      <c r="G1388" s="28" t="s">
        <v>347</v>
      </c>
      <c r="H1388" s="28"/>
      <c r="I1388" s="29">
        <v>0</v>
      </c>
      <c r="J1388" s="110"/>
      <c r="K1388" s="133"/>
      <c r="L1388" s="148">
        <v>0</v>
      </c>
      <c r="M1388" s="30"/>
    </row>
    <row r="1389" spans="1:13" s="2" customFormat="1" ht="22.5" x14ac:dyDescent="0.25">
      <c r="A1389" s="25" t="s">
        <v>344</v>
      </c>
      <c r="B1389" s="26" t="s">
        <v>825</v>
      </c>
      <c r="C1389" s="186" t="s">
        <v>826</v>
      </c>
      <c r="D1389" s="186"/>
      <c r="E1389" s="186"/>
      <c r="F1389" s="27" t="s">
        <v>79</v>
      </c>
      <c r="G1389" s="28" t="s">
        <v>347</v>
      </c>
      <c r="H1389" s="28"/>
      <c r="I1389" s="29">
        <v>0</v>
      </c>
      <c r="J1389" s="110"/>
      <c r="K1389" s="133"/>
      <c r="L1389" s="148">
        <v>0</v>
      </c>
      <c r="M1389" s="30"/>
    </row>
    <row r="1390" spans="1:13" s="2" customFormat="1" ht="22.5" x14ac:dyDescent="0.25">
      <c r="A1390" s="20"/>
      <c r="B1390" s="21" t="s">
        <v>784</v>
      </c>
      <c r="C1390" s="183" t="s">
        <v>785</v>
      </c>
      <c r="D1390" s="183"/>
      <c r="E1390" s="183"/>
      <c r="F1390" s="22" t="s">
        <v>71</v>
      </c>
      <c r="G1390" s="17" t="s">
        <v>2213</v>
      </c>
      <c r="H1390" s="17"/>
      <c r="I1390" s="23">
        <v>8.84</v>
      </c>
      <c r="J1390" s="109"/>
      <c r="K1390" s="132"/>
      <c r="L1390" s="147">
        <v>8.84</v>
      </c>
      <c r="M1390" s="24"/>
    </row>
    <row r="1391" spans="1:13" s="2" customFormat="1" ht="45" x14ac:dyDescent="0.25">
      <c r="A1391" s="10" t="s">
        <v>2214</v>
      </c>
      <c r="B1391" s="11" t="s">
        <v>2215</v>
      </c>
      <c r="C1391" s="182" t="s">
        <v>2216</v>
      </c>
      <c r="D1391" s="182"/>
      <c r="E1391" s="182"/>
      <c r="F1391" s="10" t="s">
        <v>165</v>
      </c>
      <c r="G1391" s="12">
        <v>15</v>
      </c>
      <c r="H1391" s="12"/>
      <c r="I1391" s="13">
        <v>9303.44</v>
      </c>
      <c r="J1391" s="72"/>
      <c r="K1391" s="131"/>
      <c r="L1391" s="72">
        <v>9303.44</v>
      </c>
      <c r="M1391" s="13"/>
    </row>
    <row r="1392" spans="1:13" s="2" customFormat="1" ht="45" x14ac:dyDescent="0.25">
      <c r="A1392" s="10" t="s">
        <v>2217</v>
      </c>
      <c r="B1392" s="11" t="s">
        <v>2215</v>
      </c>
      <c r="C1392" s="182" t="s">
        <v>2218</v>
      </c>
      <c r="D1392" s="182"/>
      <c r="E1392" s="182"/>
      <c r="F1392" s="10" t="s">
        <v>165</v>
      </c>
      <c r="G1392" s="12">
        <v>35</v>
      </c>
      <c r="H1392" s="12"/>
      <c r="I1392" s="13">
        <v>26806.16</v>
      </c>
      <c r="J1392" s="72"/>
      <c r="K1392" s="131"/>
      <c r="L1392" s="72">
        <v>26806.16</v>
      </c>
      <c r="M1392" s="13"/>
    </row>
    <row r="1393" spans="1:13" s="2" customFormat="1" ht="45" x14ac:dyDescent="0.25">
      <c r="A1393" s="10" t="s">
        <v>2219</v>
      </c>
      <c r="B1393" s="11" t="s">
        <v>2195</v>
      </c>
      <c r="C1393" s="182" t="s">
        <v>2220</v>
      </c>
      <c r="D1393" s="182"/>
      <c r="E1393" s="182"/>
      <c r="F1393" s="10" t="s">
        <v>35</v>
      </c>
      <c r="G1393" s="12">
        <v>2</v>
      </c>
      <c r="H1393" s="12"/>
      <c r="I1393" s="13">
        <v>594.08000000000004</v>
      </c>
      <c r="J1393" s="72"/>
      <c r="K1393" s="131"/>
      <c r="L1393" s="72">
        <v>594.08000000000004</v>
      </c>
      <c r="M1393" s="13"/>
    </row>
    <row r="1394" spans="1:13" s="2" customFormat="1" ht="45" x14ac:dyDescent="0.25">
      <c r="A1394" s="10" t="s">
        <v>2221</v>
      </c>
      <c r="B1394" s="11" t="s">
        <v>2195</v>
      </c>
      <c r="C1394" s="182" t="s">
        <v>2222</v>
      </c>
      <c r="D1394" s="182"/>
      <c r="E1394" s="182"/>
      <c r="F1394" s="10" t="s">
        <v>35</v>
      </c>
      <c r="G1394" s="12">
        <v>4</v>
      </c>
      <c r="H1394" s="12"/>
      <c r="I1394" s="13">
        <v>1310.08</v>
      </c>
      <c r="J1394" s="72"/>
      <c r="K1394" s="131"/>
      <c r="L1394" s="72">
        <v>1310.08</v>
      </c>
      <c r="M1394" s="13"/>
    </row>
    <row r="1395" spans="1:13" s="2" customFormat="1" ht="45" x14ac:dyDescent="0.25">
      <c r="A1395" s="10" t="s">
        <v>2223</v>
      </c>
      <c r="B1395" s="11" t="s">
        <v>2224</v>
      </c>
      <c r="C1395" s="182" t="s">
        <v>2225</v>
      </c>
      <c r="D1395" s="182"/>
      <c r="E1395" s="182"/>
      <c r="F1395" s="10" t="s">
        <v>35</v>
      </c>
      <c r="G1395" s="12">
        <v>3</v>
      </c>
      <c r="H1395" s="12"/>
      <c r="I1395" s="13">
        <v>2310.92</v>
      </c>
      <c r="J1395" s="72"/>
      <c r="K1395" s="131"/>
      <c r="L1395" s="72">
        <v>2310.92</v>
      </c>
      <c r="M1395" s="13"/>
    </row>
    <row r="1396" spans="1:13" s="2" customFormat="1" ht="45" x14ac:dyDescent="0.25">
      <c r="A1396" s="10" t="s">
        <v>2226</v>
      </c>
      <c r="B1396" s="11" t="s">
        <v>2198</v>
      </c>
      <c r="C1396" s="182" t="s">
        <v>2227</v>
      </c>
      <c r="D1396" s="182"/>
      <c r="E1396" s="182"/>
      <c r="F1396" s="10" t="s">
        <v>35</v>
      </c>
      <c r="G1396" s="12">
        <v>1</v>
      </c>
      <c r="H1396" s="12"/>
      <c r="I1396" s="13">
        <v>683.27</v>
      </c>
      <c r="J1396" s="72"/>
      <c r="K1396" s="131"/>
      <c r="L1396" s="72">
        <v>683.27</v>
      </c>
      <c r="M1396" s="13"/>
    </row>
    <row r="1397" spans="1:13" s="2" customFormat="1" ht="45" x14ac:dyDescent="0.25">
      <c r="A1397" s="10" t="s">
        <v>2228</v>
      </c>
      <c r="B1397" s="11" t="s">
        <v>2198</v>
      </c>
      <c r="C1397" s="182" t="s">
        <v>2229</v>
      </c>
      <c r="D1397" s="182"/>
      <c r="E1397" s="182"/>
      <c r="F1397" s="10" t="s">
        <v>35</v>
      </c>
      <c r="G1397" s="12">
        <v>1</v>
      </c>
      <c r="H1397" s="12"/>
      <c r="I1397" s="13">
        <v>747.27</v>
      </c>
      <c r="J1397" s="72"/>
      <c r="K1397" s="131"/>
      <c r="L1397" s="72">
        <v>747.27</v>
      </c>
      <c r="M1397" s="13"/>
    </row>
    <row r="1398" spans="1:13" s="2" customFormat="1" ht="45" x14ac:dyDescent="0.25">
      <c r="A1398" s="10" t="s">
        <v>2230</v>
      </c>
      <c r="B1398" s="11" t="s">
        <v>2201</v>
      </c>
      <c r="C1398" s="182" t="s">
        <v>2231</v>
      </c>
      <c r="D1398" s="182"/>
      <c r="E1398" s="182"/>
      <c r="F1398" s="10" t="s">
        <v>35</v>
      </c>
      <c r="G1398" s="12">
        <v>1</v>
      </c>
      <c r="H1398" s="12"/>
      <c r="I1398" s="13">
        <v>331.07</v>
      </c>
      <c r="J1398" s="72"/>
      <c r="K1398" s="131"/>
      <c r="L1398" s="72">
        <v>331.07</v>
      </c>
      <c r="M1398" s="13"/>
    </row>
    <row r="1399" spans="1:13" s="2" customFormat="1" ht="45" x14ac:dyDescent="0.25">
      <c r="A1399" s="10" t="s">
        <v>2232</v>
      </c>
      <c r="B1399" s="11" t="s">
        <v>2201</v>
      </c>
      <c r="C1399" s="182" t="s">
        <v>2233</v>
      </c>
      <c r="D1399" s="182"/>
      <c r="E1399" s="182"/>
      <c r="F1399" s="10" t="s">
        <v>35</v>
      </c>
      <c r="G1399" s="12">
        <v>4</v>
      </c>
      <c r="H1399" s="12"/>
      <c r="I1399" s="13">
        <v>1429.94</v>
      </c>
      <c r="J1399" s="72"/>
      <c r="K1399" s="131"/>
      <c r="L1399" s="72">
        <v>1429.94</v>
      </c>
      <c r="M1399" s="13"/>
    </row>
    <row r="1400" spans="1:13" s="2" customFormat="1" ht="56.25" x14ac:dyDescent="0.25">
      <c r="A1400" s="10" t="s">
        <v>2234</v>
      </c>
      <c r="B1400" s="11" t="s">
        <v>2235</v>
      </c>
      <c r="C1400" s="182" t="s">
        <v>2236</v>
      </c>
      <c r="D1400" s="182"/>
      <c r="E1400" s="182"/>
      <c r="F1400" s="10" t="s">
        <v>808</v>
      </c>
      <c r="G1400" s="33">
        <v>0.25280000000000002</v>
      </c>
      <c r="H1400" s="33"/>
      <c r="I1400" s="13">
        <v>21421.01</v>
      </c>
      <c r="J1400" s="72"/>
      <c r="K1400" s="131"/>
      <c r="L1400" s="72">
        <v>1383.8</v>
      </c>
      <c r="M1400" s="13"/>
    </row>
    <row r="1401" spans="1:13" s="2" customFormat="1" ht="15" x14ac:dyDescent="0.25">
      <c r="A1401" s="14"/>
      <c r="B1401" s="15"/>
      <c r="C1401" s="15"/>
      <c r="D1401" s="15"/>
      <c r="E1401" s="16" t="s">
        <v>18</v>
      </c>
      <c r="F1401" s="16"/>
      <c r="G1401" s="17"/>
      <c r="H1401" s="17"/>
      <c r="I1401" s="18">
        <v>59349.85</v>
      </c>
      <c r="J1401" s="114"/>
      <c r="K1401" s="138"/>
      <c r="L1401" s="151"/>
      <c r="M1401" s="19"/>
    </row>
    <row r="1402" spans="1:13" s="2" customFormat="1" ht="22.5" x14ac:dyDescent="0.25">
      <c r="A1402" s="20"/>
      <c r="B1402" s="21" t="s">
        <v>809</v>
      </c>
      <c r="C1402" s="183" t="s">
        <v>810</v>
      </c>
      <c r="D1402" s="183"/>
      <c r="E1402" s="183"/>
      <c r="F1402" s="22" t="s">
        <v>71</v>
      </c>
      <c r="G1402" s="17" t="s">
        <v>2237</v>
      </c>
      <c r="H1402" s="17"/>
      <c r="I1402" s="23">
        <v>21.1</v>
      </c>
      <c r="J1402" s="109"/>
      <c r="K1402" s="132"/>
      <c r="L1402" s="147">
        <v>21.1</v>
      </c>
      <c r="M1402" s="24"/>
    </row>
    <row r="1403" spans="1:13" s="2" customFormat="1" ht="22.5" x14ac:dyDescent="0.25">
      <c r="A1403" s="20"/>
      <c r="B1403" s="21" t="s">
        <v>69</v>
      </c>
      <c r="C1403" s="183" t="s">
        <v>70</v>
      </c>
      <c r="D1403" s="183"/>
      <c r="E1403" s="183"/>
      <c r="F1403" s="22" t="s">
        <v>71</v>
      </c>
      <c r="G1403" s="17" t="s">
        <v>2238</v>
      </c>
      <c r="H1403" s="17"/>
      <c r="I1403" s="23">
        <v>1.39</v>
      </c>
      <c r="J1403" s="109"/>
      <c r="K1403" s="132"/>
      <c r="L1403" s="147">
        <v>1.39</v>
      </c>
      <c r="M1403" s="24"/>
    </row>
    <row r="1404" spans="1:13" s="2" customFormat="1" ht="22.5" x14ac:dyDescent="0.25">
      <c r="A1404" s="20"/>
      <c r="B1404" s="21" t="s">
        <v>41</v>
      </c>
      <c r="C1404" s="183" t="s">
        <v>42</v>
      </c>
      <c r="D1404" s="183"/>
      <c r="E1404" s="183"/>
      <c r="F1404" s="22" t="s">
        <v>21</v>
      </c>
      <c r="G1404" s="17" t="s">
        <v>2239</v>
      </c>
      <c r="H1404" s="17"/>
      <c r="I1404" s="23">
        <v>89.68</v>
      </c>
      <c r="J1404" s="109"/>
      <c r="K1404" s="132"/>
      <c r="L1404" s="147">
        <v>89.68</v>
      </c>
      <c r="M1404" s="24"/>
    </row>
    <row r="1405" spans="1:13" s="2" customFormat="1" ht="22.5" x14ac:dyDescent="0.25">
      <c r="A1405" s="20"/>
      <c r="B1405" s="21" t="s">
        <v>778</v>
      </c>
      <c r="C1405" s="183" t="s">
        <v>24</v>
      </c>
      <c r="D1405" s="183"/>
      <c r="E1405" s="183"/>
      <c r="F1405" s="22" t="s">
        <v>71</v>
      </c>
      <c r="G1405" s="17" t="s">
        <v>2240</v>
      </c>
      <c r="H1405" s="17"/>
      <c r="I1405" s="23">
        <v>43.46</v>
      </c>
      <c r="J1405" s="109"/>
      <c r="K1405" s="132"/>
      <c r="L1405" s="147">
        <v>43.46</v>
      </c>
      <c r="M1405" s="24"/>
    </row>
    <row r="1406" spans="1:13" s="2" customFormat="1" ht="22.5" x14ac:dyDescent="0.25">
      <c r="A1406" s="25" t="s">
        <v>344</v>
      </c>
      <c r="B1406" s="26" t="s">
        <v>815</v>
      </c>
      <c r="C1406" s="186" t="s">
        <v>816</v>
      </c>
      <c r="D1406" s="186"/>
      <c r="E1406" s="186"/>
      <c r="F1406" s="27" t="s">
        <v>817</v>
      </c>
      <c r="G1406" s="28" t="s">
        <v>347</v>
      </c>
      <c r="H1406" s="28"/>
      <c r="I1406" s="29">
        <v>0</v>
      </c>
      <c r="J1406" s="110"/>
      <c r="K1406" s="133"/>
      <c r="L1406" s="148">
        <v>0</v>
      </c>
      <c r="M1406" s="30"/>
    </row>
    <row r="1407" spans="1:13" s="2" customFormat="1" ht="22.5" x14ac:dyDescent="0.25">
      <c r="A1407" s="25" t="s">
        <v>76</v>
      </c>
      <c r="B1407" s="26" t="s">
        <v>818</v>
      </c>
      <c r="C1407" s="186" t="s">
        <v>819</v>
      </c>
      <c r="D1407" s="186"/>
      <c r="E1407" s="186"/>
      <c r="F1407" s="27" t="s">
        <v>817</v>
      </c>
      <c r="G1407" s="28" t="s">
        <v>2241</v>
      </c>
      <c r="H1407" s="28"/>
      <c r="I1407" s="29">
        <v>0</v>
      </c>
      <c r="J1407" s="110"/>
      <c r="K1407" s="133"/>
      <c r="L1407" s="148">
        <v>0</v>
      </c>
      <c r="M1407" s="30"/>
    </row>
    <row r="1408" spans="1:13" s="2" customFormat="1" ht="22.5" x14ac:dyDescent="0.25">
      <c r="A1408" s="25" t="s">
        <v>344</v>
      </c>
      <c r="B1408" s="26" t="s">
        <v>821</v>
      </c>
      <c r="C1408" s="186" t="s">
        <v>822</v>
      </c>
      <c r="D1408" s="186"/>
      <c r="E1408" s="186"/>
      <c r="F1408" s="27" t="s">
        <v>79</v>
      </c>
      <c r="G1408" s="28" t="s">
        <v>347</v>
      </c>
      <c r="H1408" s="28"/>
      <c r="I1408" s="29">
        <v>0</v>
      </c>
      <c r="J1408" s="110"/>
      <c r="K1408" s="133"/>
      <c r="L1408" s="148">
        <v>0</v>
      </c>
      <c r="M1408" s="30"/>
    </row>
    <row r="1409" spans="1:13" s="2" customFormat="1" ht="22.5" x14ac:dyDescent="0.25">
      <c r="A1409" s="25" t="s">
        <v>344</v>
      </c>
      <c r="B1409" s="26" t="s">
        <v>366</v>
      </c>
      <c r="C1409" s="186" t="s">
        <v>367</v>
      </c>
      <c r="D1409" s="186"/>
      <c r="E1409" s="186"/>
      <c r="F1409" s="27" t="s">
        <v>21</v>
      </c>
      <c r="G1409" s="28" t="s">
        <v>347</v>
      </c>
      <c r="H1409" s="28"/>
      <c r="I1409" s="29">
        <v>0</v>
      </c>
      <c r="J1409" s="110"/>
      <c r="K1409" s="133"/>
      <c r="L1409" s="148">
        <v>0</v>
      </c>
      <c r="M1409" s="30"/>
    </row>
    <row r="1410" spans="1:13" s="2" customFormat="1" ht="22.5" x14ac:dyDescent="0.25">
      <c r="A1410" s="25" t="s">
        <v>344</v>
      </c>
      <c r="B1410" s="26" t="s">
        <v>825</v>
      </c>
      <c r="C1410" s="186" t="s">
        <v>826</v>
      </c>
      <c r="D1410" s="186"/>
      <c r="E1410" s="186"/>
      <c r="F1410" s="27" t="s">
        <v>79</v>
      </c>
      <c r="G1410" s="28" t="s">
        <v>347</v>
      </c>
      <c r="H1410" s="28"/>
      <c r="I1410" s="29">
        <v>0</v>
      </c>
      <c r="J1410" s="110"/>
      <c r="K1410" s="133"/>
      <c r="L1410" s="148">
        <v>0</v>
      </c>
      <c r="M1410" s="30"/>
    </row>
    <row r="1411" spans="1:13" s="2" customFormat="1" ht="22.5" x14ac:dyDescent="0.25">
      <c r="A1411" s="20"/>
      <c r="B1411" s="21" t="s">
        <v>784</v>
      </c>
      <c r="C1411" s="183" t="s">
        <v>785</v>
      </c>
      <c r="D1411" s="183"/>
      <c r="E1411" s="183"/>
      <c r="F1411" s="22" t="s">
        <v>71</v>
      </c>
      <c r="G1411" s="17" t="s">
        <v>2242</v>
      </c>
      <c r="H1411" s="17"/>
      <c r="I1411" s="23">
        <v>4.16</v>
      </c>
      <c r="J1411" s="109"/>
      <c r="K1411" s="132"/>
      <c r="L1411" s="147">
        <v>4.16</v>
      </c>
      <c r="M1411" s="24"/>
    </row>
    <row r="1412" spans="1:13" s="2" customFormat="1" ht="45" x14ac:dyDescent="0.25">
      <c r="A1412" s="10" t="s">
        <v>2243</v>
      </c>
      <c r="B1412" s="11" t="s">
        <v>2215</v>
      </c>
      <c r="C1412" s="182" t="s">
        <v>2244</v>
      </c>
      <c r="D1412" s="182"/>
      <c r="E1412" s="182"/>
      <c r="F1412" s="10" t="s">
        <v>165</v>
      </c>
      <c r="G1412" s="32">
        <v>4.5</v>
      </c>
      <c r="H1412" s="32"/>
      <c r="I1412" s="13">
        <v>5013.1000000000004</v>
      </c>
      <c r="J1412" s="72"/>
      <c r="K1412" s="131"/>
      <c r="L1412" s="72">
        <v>5013.1000000000004</v>
      </c>
      <c r="M1412" s="13"/>
    </row>
    <row r="1413" spans="1:13" s="2" customFormat="1" ht="45" x14ac:dyDescent="0.25">
      <c r="A1413" s="10" t="s">
        <v>2245</v>
      </c>
      <c r="B1413" s="11" t="s">
        <v>2215</v>
      </c>
      <c r="C1413" s="182" t="s">
        <v>2246</v>
      </c>
      <c r="D1413" s="182"/>
      <c r="E1413" s="182"/>
      <c r="F1413" s="10" t="s">
        <v>165</v>
      </c>
      <c r="G1413" s="12">
        <v>7</v>
      </c>
      <c r="H1413" s="12"/>
      <c r="I1413" s="13">
        <v>10234.469999999999</v>
      </c>
      <c r="J1413" s="72"/>
      <c r="K1413" s="131"/>
      <c r="L1413" s="72">
        <v>10234.469999999999</v>
      </c>
      <c r="M1413" s="13"/>
    </row>
    <row r="1414" spans="1:13" s="2" customFormat="1" ht="45" x14ac:dyDescent="0.25">
      <c r="A1414" s="10" t="s">
        <v>2247</v>
      </c>
      <c r="B1414" s="11" t="s">
        <v>2195</v>
      </c>
      <c r="C1414" s="182" t="s">
        <v>2248</v>
      </c>
      <c r="D1414" s="182"/>
      <c r="E1414" s="182"/>
      <c r="F1414" s="10" t="s">
        <v>35</v>
      </c>
      <c r="G1414" s="12">
        <v>1</v>
      </c>
      <c r="H1414" s="12"/>
      <c r="I1414" s="13">
        <v>381.47</v>
      </c>
      <c r="J1414" s="72"/>
      <c r="K1414" s="131"/>
      <c r="L1414" s="72">
        <v>381.47</v>
      </c>
      <c r="M1414" s="13"/>
    </row>
    <row r="1415" spans="1:13" s="2" customFormat="1" ht="45" x14ac:dyDescent="0.25">
      <c r="A1415" s="10" t="s">
        <v>2249</v>
      </c>
      <c r="B1415" s="11" t="s">
        <v>2195</v>
      </c>
      <c r="C1415" s="182" t="s">
        <v>2250</v>
      </c>
      <c r="D1415" s="182"/>
      <c r="E1415" s="182"/>
      <c r="F1415" s="10" t="s">
        <v>35</v>
      </c>
      <c r="G1415" s="12">
        <v>1</v>
      </c>
      <c r="H1415" s="12"/>
      <c r="I1415" s="13">
        <v>5251.68</v>
      </c>
      <c r="J1415" s="72"/>
      <c r="K1415" s="131"/>
      <c r="L1415" s="72">
        <v>5251.68</v>
      </c>
      <c r="M1415" s="13"/>
    </row>
    <row r="1416" spans="1:13" s="2" customFormat="1" ht="45" x14ac:dyDescent="0.25">
      <c r="A1416" s="10" t="s">
        <v>2251</v>
      </c>
      <c r="B1416" s="11" t="s">
        <v>2224</v>
      </c>
      <c r="C1416" s="182" t="s">
        <v>2252</v>
      </c>
      <c r="D1416" s="182"/>
      <c r="E1416" s="182"/>
      <c r="F1416" s="10" t="s">
        <v>35</v>
      </c>
      <c r="G1416" s="12">
        <v>1</v>
      </c>
      <c r="H1416" s="12"/>
      <c r="I1416" s="13">
        <v>1281.07</v>
      </c>
      <c r="J1416" s="72"/>
      <c r="K1416" s="131"/>
      <c r="L1416" s="72">
        <v>1281.07</v>
      </c>
      <c r="M1416" s="13"/>
    </row>
    <row r="1417" spans="1:13" s="2" customFormat="1" ht="45" x14ac:dyDescent="0.25">
      <c r="A1417" s="10" t="s">
        <v>2253</v>
      </c>
      <c r="B1417" s="11" t="s">
        <v>2224</v>
      </c>
      <c r="C1417" s="182" t="s">
        <v>2254</v>
      </c>
      <c r="D1417" s="182"/>
      <c r="E1417" s="182"/>
      <c r="F1417" s="10" t="s">
        <v>35</v>
      </c>
      <c r="G1417" s="12">
        <v>1</v>
      </c>
      <c r="H1417" s="12"/>
      <c r="I1417" s="13">
        <v>1179.93</v>
      </c>
      <c r="J1417" s="72"/>
      <c r="K1417" s="131"/>
      <c r="L1417" s="72">
        <v>1179.93</v>
      </c>
      <c r="M1417" s="13"/>
    </row>
    <row r="1418" spans="1:13" s="2" customFormat="1" ht="45" x14ac:dyDescent="0.25">
      <c r="A1418" s="10" t="s">
        <v>2255</v>
      </c>
      <c r="B1418" s="11" t="s">
        <v>2224</v>
      </c>
      <c r="C1418" s="182" t="s">
        <v>2256</v>
      </c>
      <c r="D1418" s="182"/>
      <c r="E1418" s="182"/>
      <c r="F1418" s="10" t="s">
        <v>35</v>
      </c>
      <c r="G1418" s="12">
        <v>1</v>
      </c>
      <c r="H1418" s="12"/>
      <c r="I1418" s="13">
        <v>976.33</v>
      </c>
      <c r="J1418" s="72"/>
      <c r="K1418" s="131"/>
      <c r="L1418" s="72">
        <v>976.33</v>
      </c>
      <c r="M1418" s="13"/>
    </row>
    <row r="1419" spans="1:13" s="2" customFormat="1" ht="45" x14ac:dyDescent="0.25">
      <c r="A1419" s="10" t="s">
        <v>2257</v>
      </c>
      <c r="B1419" s="11" t="s">
        <v>2224</v>
      </c>
      <c r="C1419" s="182" t="s">
        <v>2258</v>
      </c>
      <c r="D1419" s="182"/>
      <c r="E1419" s="182"/>
      <c r="F1419" s="10" t="s">
        <v>35</v>
      </c>
      <c r="G1419" s="12">
        <v>3</v>
      </c>
      <c r="H1419" s="12"/>
      <c r="I1419" s="13">
        <v>3619.53</v>
      </c>
      <c r="J1419" s="72"/>
      <c r="K1419" s="131"/>
      <c r="L1419" s="72">
        <v>3619.53</v>
      </c>
      <c r="M1419" s="13"/>
    </row>
    <row r="1420" spans="1:13" s="2" customFormat="1" ht="45" x14ac:dyDescent="0.25">
      <c r="A1420" s="10" t="s">
        <v>2259</v>
      </c>
      <c r="B1420" s="11" t="s">
        <v>2224</v>
      </c>
      <c r="C1420" s="182" t="s">
        <v>2260</v>
      </c>
      <c r="D1420" s="182"/>
      <c r="E1420" s="182"/>
      <c r="F1420" s="10" t="s">
        <v>35</v>
      </c>
      <c r="G1420" s="12">
        <v>1</v>
      </c>
      <c r="H1420" s="12"/>
      <c r="I1420" s="13">
        <v>1642.28</v>
      </c>
      <c r="J1420" s="72"/>
      <c r="K1420" s="131"/>
      <c r="L1420" s="72">
        <v>1642.28</v>
      </c>
      <c r="M1420" s="13"/>
    </row>
    <row r="1421" spans="1:13" s="2" customFormat="1" ht="45" x14ac:dyDescent="0.25">
      <c r="A1421" s="10" t="s">
        <v>2261</v>
      </c>
      <c r="B1421" s="11" t="s">
        <v>2224</v>
      </c>
      <c r="C1421" s="182" t="s">
        <v>2262</v>
      </c>
      <c r="D1421" s="182"/>
      <c r="E1421" s="182"/>
      <c r="F1421" s="10" t="s">
        <v>35</v>
      </c>
      <c r="G1421" s="12">
        <v>1</v>
      </c>
      <c r="H1421" s="12"/>
      <c r="I1421" s="13">
        <v>1227.81</v>
      </c>
      <c r="J1421" s="72"/>
      <c r="K1421" s="131"/>
      <c r="L1421" s="72">
        <v>1227.81</v>
      </c>
      <c r="M1421" s="13"/>
    </row>
    <row r="1422" spans="1:13" s="2" customFormat="1" ht="45" x14ac:dyDescent="0.25">
      <c r="A1422" s="10" t="s">
        <v>2263</v>
      </c>
      <c r="B1422" s="11" t="s">
        <v>2198</v>
      </c>
      <c r="C1422" s="182" t="s">
        <v>2264</v>
      </c>
      <c r="D1422" s="182"/>
      <c r="E1422" s="182"/>
      <c r="F1422" s="10" t="s">
        <v>35</v>
      </c>
      <c r="G1422" s="12">
        <v>1</v>
      </c>
      <c r="H1422" s="12"/>
      <c r="I1422" s="13">
        <v>1007.85</v>
      </c>
      <c r="J1422" s="72"/>
      <c r="K1422" s="131"/>
      <c r="L1422" s="72">
        <v>1007.85</v>
      </c>
      <c r="M1422" s="13"/>
    </row>
    <row r="1423" spans="1:13" s="2" customFormat="1" ht="45" x14ac:dyDescent="0.25">
      <c r="A1423" s="10" t="s">
        <v>2265</v>
      </c>
      <c r="B1423" s="11" t="s">
        <v>2198</v>
      </c>
      <c r="C1423" s="182" t="s">
        <v>2266</v>
      </c>
      <c r="D1423" s="182"/>
      <c r="E1423" s="182"/>
      <c r="F1423" s="10" t="s">
        <v>35</v>
      </c>
      <c r="G1423" s="12">
        <v>1</v>
      </c>
      <c r="H1423" s="12"/>
      <c r="I1423" s="13">
        <v>918.31</v>
      </c>
      <c r="J1423" s="72"/>
      <c r="K1423" s="131"/>
      <c r="L1423" s="72">
        <v>918.31</v>
      </c>
      <c r="M1423" s="13"/>
    </row>
    <row r="1424" spans="1:13" s="2" customFormat="1" ht="45" x14ac:dyDescent="0.25">
      <c r="A1424" s="10" t="s">
        <v>2267</v>
      </c>
      <c r="B1424" s="11" t="s">
        <v>2198</v>
      </c>
      <c r="C1424" s="182" t="s">
        <v>2268</v>
      </c>
      <c r="D1424" s="182"/>
      <c r="E1424" s="182"/>
      <c r="F1424" s="10" t="s">
        <v>35</v>
      </c>
      <c r="G1424" s="12">
        <v>1</v>
      </c>
      <c r="H1424" s="12"/>
      <c r="I1424" s="13">
        <v>1044.22</v>
      </c>
      <c r="J1424" s="72"/>
      <c r="K1424" s="131"/>
      <c r="L1424" s="72">
        <v>1044.22</v>
      </c>
      <c r="M1424" s="13"/>
    </row>
    <row r="1425" spans="1:13" s="2" customFormat="1" ht="45" x14ac:dyDescent="0.25">
      <c r="A1425" s="10" t="s">
        <v>2269</v>
      </c>
      <c r="B1425" s="11" t="s">
        <v>2201</v>
      </c>
      <c r="C1425" s="182" t="s">
        <v>2270</v>
      </c>
      <c r="D1425" s="182"/>
      <c r="E1425" s="182"/>
      <c r="F1425" s="10" t="s">
        <v>35</v>
      </c>
      <c r="G1425" s="12">
        <v>1</v>
      </c>
      <c r="H1425" s="12"/>
      <c r="I1425" s="13">
        <v>489.03</v>
      </c>
      <c r="J1425" s="72"/>
      <c r="K1425" s="131"/>
      <c r="L1425" s="72">
        <v>489.03</v>
      </c>
      <c r="M1425" s="13"/>
    </row>
    <row r="1426" spans="1:13" s="2" customFormat="1" ht="56.25" x14ac:dyDescent="0.25">
      <c r="A1426" s="10" t="s">
        <v>2271</v>
      </c>
      <c r="B1426" s="11" t="s">
        <v>2206</v>
      </c>
      <c r="C1426" s="182" t="s">
        <v>2272</v>
      </c>
      <c r="D1426" s="182"/>
      <c r="E1426" s="182"/>
      <c r="F1426" s="10" t="s">
        <v>808</v>
      </c>
      <c r="G1426" s="33">
        <v>0.24660000000000001</v>
      </c>
      <c r="H1426" s="33"/>
      <c r="I1426" s="13">
        <v>24074.95</v>
      </c>
      <c r="J1426" s="72"/>
      <c r="K1426" s="131"/>
      <c r="L1426" s="72">
        <v>1523.87</v>
      </c>
      <c r="M1426" s="13"/>
    </row>
    <row r="1427" spans="1:13" s="2" customFormat="1" ht="15" x14ac:dyDescent="0.25">
      <c r="A1427" s="14"/>
      <c r="B1427" s="15"/>
      <c r="C1427" s="15"/>
      <c r="D1427" s="15"/>
      <c r="E1427" s="16" t="s">
        <v>18</v>
      </c>
      <c r="F1427" s="16"/>
      <c r="G1427" s="17"/>
      <c r="H1427" s="17"/>
      <c r="I1427" s="18">
        <v>66824.240000000005</v>
      </c>
      <c r="J1427" s="114"/>
      <c r="K1427" s="138"/>
      <c r="L1427" s="151"/>
      <c r="M1427" s="19"/>
    </row>
    <row r="1428" spans="1:13" s="2" customFormat="1" ht="22.5" x14ac:dyDescent="0.25">
      <c r="A1428" s="20"/>
      <c r="B1428" s="21" t="s">
        <v>809</v>
      </c>
      <c r="C1428" s="183" t="s">
        <v>810</v>
      </c>
      <c r="D1428" s="183"/>
      <c r="E1428" s="183"/>
      <c r="F1428" s="22" t="s">
        <v>71</v>
      </c>
      <c r="G1428" s="17" t="s">
        <v>2273</v>
      </c>
      <c r="H1428" s="17"/>
      <c r="I1428" s="23">
        <v>20.100000000000001</v>
      </c>
      <c r="J1428" s="109"/>
      <c r="K1428" s="132"/>
      <c r="L1428" s="147">
        <v>20.100000000000001</v>
      </c>
      <c r="M1428" s="24"/>
    </row>
    <row r="1429" spans="1:13" s="2" customFormat="1" ht="22.5" x14ac:dyDescent="0.25">
      <c r="A1429" s="20"/>
      <c r="B1429" s="21" t="s">
        <v>69</v>
      </c>
      <c r="C1429" s="183" t="s">
        <v>70</v>
      </c>
      <c r="D1429" s="183"/>
      <c r="E1429" s="183"/>
      <c r="F1429" s="22" t="s">
        <v>71</v>
      </c>
      <c r="G1429" s="17" t="s">
        <v>2274</v>
      </c>
      <c r="H1429" s="17"/>
      <c r="I1429" s="23">
        <v>1.43</v>
      </c>
      <c r="J1429" s="109"/>
      <c r="K1429" s="132"/>
      <c r="L1429" s="147">
        <v>1.43</v>
      </c>
      <c r="M1429" s="24"/>
    </row>
    <row r="1430" spans="1:13" s="2" customFormat="1" ht="22.5" x14ac:dyDescent="0.25">
      <c r="A1430" s="20"/>
      <c r="B1430" s="21" t="s">
        <v>41</v>
      </c>
      <c r="C1430" s="183" t="s">
        <v>42</v>
      </c>
      <c r="D1430" s="183"/>
      <c r="E1430" s="183"/>
      <c r="F1430" s="22" t="s">
        <v>21</v>
      </c>
      <c r="G1430" s="17" t="s">
        <v>2275</v>
      </c>
      <c r="H1430" s="17"/>
      <c r="I1430" s="23">
        <v>92.33</v>
      </c>
      <c r="J1430" s="109"/>
      <c r="K1430" s="132"/>
      <c r="L1430" s="147">
        <v>92.33</v>
      </c>
      <c r="M1430" s="24"/>
    </row>
    <row r="1431" spans="1:13" s="2" customFormat="1" ht="22.5" x14ac:dyDescent="0.25">
      <c r="A1431" s="20"/>
      <c r="B1431" s="21" t="s">
        <v>778</v>
      </c>
      <c r="C1431" s="183" t="s">
        <v>24</v>
      </c>
      <c r="D1431" s="183"/>
      <c r="E1431" s="183"/>
      <c r="F1431" s="22" t="s">
        <v>71</v>
      </c>
      <c r="G1431" s="17" t="s">
        <v>2276</v>
      </c>
      <c r="H1431" s="17"/>
      <c r="I1431" s="23">
        <v>57.81</v>
      </c>
      <c r="J1431" s="109"/>
      <c r="K1431" s="132"/>
      <c r="L1431" s="147">
        <v>57.81</v>
      </c>
      <c r="M1431" s="24"/>
    </row>
    <row r="1432" spans="1:13" s="2" customFormat="1" ht="22.5" x14ac:dyDescent="0.25">
      <c r="A1432" s="25" t="s">
        <v>344</v>
      </c>
      <c r="B1432" s="26" t="s">
        <v>815</v>
      </c>
      <c r="C1432" s="186" t="s">
        <v>816</v>
      </c>
      <c r="D1432" s="186"/>
      <c r="E1432" s="186"/>
      <c r="F1432" s="27" t="s">
        <v>817</v>
      </c>
      <c r="G1432" s="28" t="s">
        <v>347</v>
      </c>
      <c r="H1432" s="28"/>
      <c r="I1432" s="29">
        <v>0</v>
      </c>
      <c r="J1432" s="110"/>
      <c r="K1432" s="133"/>
      <c r="L1432" s="148">
        <v>0</v>
      </c>
      <c r="M1432" s="30"/>
    </row>
    <row r="1433" spans="1:13" s="2" customFormat="1" ht="22.5" x14ac:dyDescent="0.25">
      <c r="A1433" s="25" t="s">
        <v>76</v>
      </c>
      <c r="B1433" s="26" t="s">
        <v>818</v>
      </c>
      <c r="C1433" s="186" t="s">
        <v>819</v>
      </c>
      <c r="D1433" s="186"/>
      <c r="E1433" s="186"/>
      <c r="F1433" s="27" t="s">
        <v>817</v>
      </c>
      <c r="G1433" s="28" t="s">
        <v>2277</v>
      </c>
      <c r="H1433" s="28"/>
      <c r="I1433" s="29">
        <v>0</v>
      </c>
      <c r="J1433" s="110"/>
      <c r="K1433" s="133"/>
      <c r="L1433" s="148">
        <v>0</v>
      </c>
      <c r="M1433" s="30"/>
    </row>
    <row r="1434" spans="1:13" s="2" customFormat="1" ht="22.5" x14ac:dyDescent="0.25">
      <c r="A1434" s="25" t="s">
        <v>344</v>
      </c>
      <c r="B1434" s="26" t="s">
        <v>821</v>
      </c>
      <c r="C1434" s="186" t="s">
        <v>822</v>
      </c>
      <c r="D1434" s="186"/>
      <c r="E1434" s="186"/>
      <c r="F1434" s="27" t="s">
        <v>79</v>
      </c>
      <c r="G1434" s="28" t="s">
        <v>347</v>
      </c>
      <c r="H1434" s="28"/>
      <c r="I1434" s="29">
        <v>0</v>
      </c>
      <c r="J1434" s="110"/>
      <c r="K1434" s="133"/>
      <c r="L1434" s="148">
        <v>0</v>
      </c>
      <c r="M1434" s="30"/>
    </row>
    <row r="1435" spans="1:13" s="2" customFormat="1" ht="22.5" x14ac:dyDescent="0.25">
      <c r="A1435" s="25" t="s">
        <v>344</v>
      </c>
      <c r="B1435" s="26" t="s">
        <v>366</v>
      </c>
      <c r="C1435" s="186" t="s">
        <v>367</v>
      </c>
      <c r="D1435" s="186"/>
      <c r="E1435" s="186"/>
      <c r="F1435" s="27" t="s">
        <v>21</v>
      </c>
      <c r="G1435" s="28" t="s">
        <v>347</v>
      </c>
      <c r="H1435" s="28"/>
      <c r="I1435" s="29">
        <v>0</v>
      </c>
      <c r="J1435" s="110"/>
      <c r="K1435" s="133"/>
      <c r="L1435" s="148">
        <v>0</v>
      </c>
      <c r="M1435" s="30"/>
    </row>
    <row r="1436" spans="1:13" s="2" customFormat="1" ht="22.5" x14ac:dyDescent="0.25">
      <c r="A1436" s="25" t="s">
        <v>344</v>
      </c>
      <c r="B1436" s="26" t="s">
        <v>823</v>
      </c>
      <c r="C1436" s="186" t="s">
        <v>824</v>
      </c>
      <c r="D1436" s="186"/>
      <c r="E1436" s="186"/>
      <c r="F1436" s="27" t="s">
        <v>79</v>
      </c>
      <c r="G1436" s="28" t="s">
        <v>347</v>
      </c>
      <c r="H1436" s="28"/>
      <c r="I1436" s="29">
        <v>0</v>
      </c>
      <c r="J1436" s="110"/>
      <c r="K1436" s="133"/>
      <c r="L1436" s="148">
        <v>0</v>
      </c>
      <c r="M1436" s="30"/>
    </row>
    <row r="1437" spans="1:13" s="2" customFormat="1" ht="22.5" x14ac:dyDescent="0.25">
      <c r="A1437" s="25" t="s">
        <v>344</v>
      </c>
      <c r="B1437" s="26" t="s">
        <v>825</v>
      </c>
      <c r="C1437" s="186" t="s">
        <v>826</v>
      </c>
      <c r="D1437" s="186"/>
      <c r="E1437" s="186"/>
      <c r="F1437" s="27" t="s">
        <v>79</v>
      </c>
      <c r="G1437" s="28" t="s">
        <v>347</v>
      </c>
      <c r="H1437" s="28"/>
      <c r="I1437" s="29">
        <v>0</v>
      </c>
      <c r="J1437" s="110"/>
      <c r="K1437" s="133"/>
      <c r="L1437" s="148">
        <v>0</v>
      </c>
      <c r="M1437" s="30"/>
    </row>
    <row r="1438" spans="1:13" s="2" customFormat="1" ht="22.5" x14ac:dyDescent="0.25">
      <c r="A1438" s="20"/>
      <c r="B1438" s="21" t="s">
        <v>784</v>
      </c>
      <c r="C1438" s="183" t="s">
        <v>785</v>
      </c>
      <c r="D1438" s="183"/>
      <c r="E1438" s="183"/>
      <c r="F1438" s="22" t="s">
        <v>71</v>
      </c>
      <c r="G1438" s="17" t="s">
        <v>2278</v>
      </c>
      <c r="H1438" s="17"/>
      <c r="I1438" s="23">
        <v>4.3</v>
      </c>
      <c r="J1438" s="109"/>
      <c r="K1438" s="132"/>
      <c r="L1438" s="147">
        <v>4.3</v>
      </c>
      <c r="M1438" s="24"/>
    </row>
    <row r="1439" spans="1:13" s="2" customFormat="1" ht="45" x14ac:dyDescent="0.25">
      <c r="A1439" s="10" t="s">
        <v>2279</v>
      </c>
      <c r="B1439" s="11" t="s">
        <v>2215</v>
      </c>
      <c r="C1439" s="182" t="s">
        <v>2280</v>
      </c>
      <c r="D1439" s="182"/>
      <c r="E1439" s="182"/>
      <c r="F1439" s="10" t="s">
        <v>165</v>
      </c>
      <c r="G1439" s="12">
        <v>13</v>
      </c>
      <c r="H1439" s="12"/>
      <c r="I1439" s="13">
        <v>13457.81</v>
      </c>
      <c r="J1439" s="72"/>
      <c r="K1439" s="131"/>
      <c r="L1439" s="72">
        <v>13457.81</v>
      </c>
      <c r="M1439" s="13"/>
    </row>
    <row r="1440" spans="1:13" s="2" customFormat="1" ht="45" x14ac:dyDescent="0.25">
      <c r="A1440" s="10" t="s">
        <v>2281</v>
      </c>
      <c r="B1440" s="11" t="s">
        <v>2215</v>
      </c>
      <c r="C1440" s="182" t="s">
        <v>2282</v>
      </c>
      <c r="D1440" s="182"/>
      <c r="E1440" s="182"/>
      <c r="F1440" s="10" t="s">
        <v>165</v>
      </c>
      <c r="G1440" s="12">
        <v>11</v>
      </c>
      <c r="H1440" s="12"/>
      <c r="I1440" s="13">
        <v>14184.21</v>
      </c>
      <c r="J1440" s="72"/>
      <c r="K1440" s="131"/>
      <c r="L1440" s="72">
        <v>14184.21</v>
      </c>
      <c r="M1440" s="13"/>
    </row>
    <row r="1441" spans="1:13" s="2" customFormat="1" ht="45" x14ac:dyDescent="0.25">
      <c r="A1441" s="10" t="s">
        <v>2283</v>
      </c>
      <c r="B1441" s="11" t="s">
        <v>2215</v>
      </c>
      <c r="C1441" s="182" t="s">
        <v>2284</v>
      </c>
      <c r="D1441" s="182"/>
      <c r="E1441" s="182"/>
      <c r="F1441" s="10" t="s">
        <v>165</v>
      </c>
      <c r="G1441" s="12">
        <v>1</v>
      </c>
      <c r="H1441" s="12"/>
      <c r="I1441" s="13">
        <v>1681.95</v>
      </c>
      <c r="J1441" s="72"/>
      <c r="K1441" s="131"/>
      <c r="L1441" s="72">
        <v>1681.95</v>
      </c>
      <c r="M1441" s="13"/>
    </row>
    <row r="1442" spans="1:13" s="2" customFormat="1" ht="45" x14ac:dyDescent="0.25">
      <c r="A1442" s="10" t="s">
        <v>2285</v>
      </c>
      <c r="B1442" s="11" t="s">
        <v>2224</v>
      </c>
      <c r="C1442" s="182" t="s">
        <v>2286</v>
      </c>
      <c r="D1442" s="182"/>
      <c r="E1442" s="182"/>
      <c r="F1442" s="10" t="s">
        <v>35</v>
      </c>
      <c r="G1442" s="12">
        <v>3</v>
      </c>
      <c r="H1442" s="12"/>
      <c r="I1442" s="13">
        <v>2935.22</v>
      </c>
      <c r="J1442" s="72"/>
      <c r="K1442" s="131"/>
      <c r="L1442" s="72">
        <v>2935.22</v>
      </c>
      <c r="M1442" s="13"/>
    </row>
    <row r="1443" spans="1:13" s="2" customFormat="1" ht="45" x14ac:dyDescent="0.25">
      <c r="A1443" s="10" t="s">
        <v>2287</v>
      </c>
      <c r="B1443" s="11" t="s">
        <v>2224</v>
      </c>
      <c r="C1443" s="182" t="s">
        <v>2288</v>
      </c>
      <c r="D1443" s="182"/>
      <c r="E1443" s="182"/>
      <c r="F1443" s="10" t="s">
        <v>35</v>
      </c>
      <c r="G1443" s="12">
        <v>2</v>
      </c>
      <c r="H1443" s="12"/>
      <c r="I1443" s="13">
        <v>2294.21</v>
      </c>
      <c r="J1443" s="72"/>
      <c r="K1443" s="131"/>
      <c r="L1443" s="72">
        <v>2294.21</v>
      </c>
      <c r="M1443" s="13"/>
    </row>
    <row r="1444" spans="1:13" s="2" customFormat="1" ht="56.25" x14ac:dyDescent="0.25">
      <c r="A1444" s="10" t="s">
        <v>2289</v>
      </c>
      <c r="B1444" s="11" t="s">
        <v>2290</v>
      </c>
      <c r="C1444" s="182" t="s">
        <v>2291</v>
      </c>
      <c r="D1444" s="182"/>
      <c r="E1444" s="182"/>
      <c r="F1444" s="10" t="s">
        <v>808</v>
      </c>
      <c r="G1444" s="37">
        <v>1.7760000000000001E-2</v>
      </c>
      <c r="H1444" s="37"/>
      <c r="I1444" s="13">
        <v>1629.96</v>
      </c>
      <c r="J1444" s="72"/>
      <c r="K1444" s="131"/>
      <c r="L1444" s="72">
        <v>222.29</v>
      </c>
      <c r="M1444" s="13"/>
    </row>
    <row r="1445" spans="1:13" s="2" customFormat="1" ht="15" x14ac:dyDescent="0.25">
      <c r="A1445" s="14"/>
      <c r="B1445" s="15"/>
      <c r="C1445" s="15"/>
      <c r="D1445" s="15"/>
      <c r="E1445" s="16" t="s">
        <v>18</v>
      </c>
      <c r="F1445" s="16"/>
      <c r="G1445" s="17"/>
      <c r="H1445" s="17"/>
      <c r="I1445" s="18">
        <v>4294.57</v>
      </c>
      <c r="J1445" s="114"/>
      <c r="K1445" s="138"/>
      <c r="L1445" s="151"/>
      <c r="M1445" s="19"/>
    </row>
    <row r="1446" spans="1:13" s="2" customFormat="1" ht="22.5" x14ac:dyDescent="0.25">
      <c r="A1446" s="20"/>
      <c r="B1446" s="21" t="s">
        <v>69</v>
      </c>
      <c r="C1446" s="183" t="s">
        <v>70</v>
      </c>
      <c r="D1446" s="183"/>
      <c r="E1446" s="183"/>
      <c r="F1446" s="22" t="s">
        <v>71</v>
      </c>
      <c r="G1446" s="17" t="s">
        <v>2292</v>
      </c>
      <c r="H1446" s="17"/>
      <c r="I1446" s="23">
        <v>0.1</v>
      </c>
      <c r="J1446" s="109"/>
      <c r="K1446" s="132"/>
      <c r="L1446" s="147">
        <v>0.1</v>
      </c>
      <c r="M1446" s="24"/>
    </row>
    <row r="1447" spans="1:13" s="2" customFormat="1" ht="22.5" x14ac:dyDescent="0.25">
      <c r="A1447" s="20"/>
      <c r="B1447" s="21" t="s">
        <v>41</v>
      </c>
      <c r="C1447" s="183" t="s">
        <v>42</v>
      </c>
      <c r="D1447" s="183"/>
      <c r="E1447" s="183"/>
      <c r="F1447" s="22" t="s">
        <v>21</v>
      </c>
      <c r="G1447" s="17" t="s">
        <v>2293</v>
      </c>
      <c r="H1447" s="17"/>
      <c r="I1447" s="23">
        <v>6.3</v>
      </c>
      <c r="J1447" s="109"/>
      <c r="K1447" s="132"/>
      <c r="L1447" s="147">
        <v>6.3</v>
      </c>
      <c r="M1447" s="24"/>
    </row>
    <row r="1448" spans="1:13" s="2" customFormat="1" ht="22.5" x14ac:dyDescent="0.25">
      <c r="A1448" s="20"/>
      <c r="B1448" s="21" t="s">
        <v>778</v>
      </c>
      <c r="C1448" s="183" t="s">
        <v>24</v>
      </c>
      <c r="D1448" s="183"/>
      <c r="E1448" s="183"/>
      <c r="F1448" s="22" t="s">
        <v>71</v>
      </c>
      <c r="G1448" s="17" t="s">
        <v>2294</v>
      </c>
      <c r="H1448" s="17"/>
      <c r="I1448" s="23">
        <v>3.05</v>
      </c>
      <c r="J1448" s="109"/>
      <c r="K1448" s="132"/>
      <c r="L1448" s="147">
        <v>3.05</v>
      </c>
      <c r="M1448" s="24"/>
    </row>
    <row r="1449" spans="1:13" s="2" customFormat="1" ht="22.5" x14ac:dyDescent="0.25">
      <c r="A1449" s="20"/>
      <c r="B1449" s="21" t="s">
        <v>965</v>
      </c>
      <c r="C1449" s="183" t="s">
        <v>966</v>
      </c>
      <c r="D1449" s="183"/>
      <c r="E1449" s="183"/>
      <c r="F1449" s="22" t="s">
        <v>21</v>
      </c>
      <c r="G1449" s="17" t="s">
        <v>2295</v>
      </c>
      <c r="H1449" s="17"/>
      <c r="I1449" s="23">
        <v>12.65</v>
      </c>
      <c r="J1449" s="109"/>
      <c r="K1449" s="132"/>
      <c r="L1449" s="147">
        <v>12.65</v>
      </c>
      <c r="M1449" s="24"/>
    </row>
    <row r="1450" spans="1:13" s="2" customFormat="1" ht="22.5" x14ac:dyDescent="0.25">
      <c r="A1450" s="20"/>
      <c r="B1450" s="21" t="s">
        <v>968</v>
      </c>
      <c r="C1450" s="183" t="s">
        <v>969</v>
      </c>
      <c r="D1450" s="183"/>
      <c r="E1450" s="183"/>
      <c r="F1450" s="22" t="s">
        <v>21</v>
      </c>
      <c r="G1450" s="17" t="s">
        <v>2296</v>
      </c>
      <c r="H1450" s="17"/>
      <c r="I1450" s="23">
        <v>3.57</v>
      </c>
      <c r="J1450" s="109"/>
      <c r="K1450" s="132"/>
      <c r="L1450" s="147">
        <v>3.57</v>
      </c>
      <c r="M1450" s="24"/>
    </row>
    <row r="1451" spans="1:13" s="2" customFormat="1" ht="22.5" x14ac:dyDescent="0.25">
      <c r="A1451" s="25" t="s">
        <v>344</v>
      </c>
      <c r="B1451" s="26" t="s">
        <v>815</v>
      </c>
      <c r="C1451" s="186" t="s">
        <v>816</v>
      </c>
      <c r="D1451" s="186"/>
      <c r="E1451" s="186"/>
      <c r="F1451" s="27" t="s">
        <v>817</v>
      </c>
      <c r="G1451" s="28" t="s">
        <v>347</v>
      </c>
      <c r="H1451" s="28"/>
      <c r="I1451" s="29">
        <v>0</v>
      </c>
      <c r="J1451" s="110"/>
      <c r="K1451" s="133"/>
      <c r="L1451" s="148">
        <v>0</v>
      </c>
      <c r="M1451" s="30"/>
    </row>
    <row r="1452" spans="1:13" s="2" customFormat="1" ht="22.5" x14ac:dyDescent="0.25">
      <c r="A1452" s="25" t="s">
        <v>76</v>
      </c>
      <c r="B1452" s="26" t="s">
        <v>818</v>
      </c>
      <c r="C1452" s="186" t="s">
        <v>819</v>
      </c>
      <c r="D1452" s="186"/>
      <c r="E1452" s="186"/>
      <c r="F1452" s="27" t="s">
        <v>817</v>
      </c>
      <c r="G1452" s="28" t="s">
        <v>2297</v>
      </c>
      <c r="H1452" s="28"/>
      <c r="I1452" s="29">
        <v>0</v>
      </c>
      <c r="J1452" s="110"/>
      <c r="K1452" s="133"/>
      <c r="L1452" s="148">
        <v>0</v>
      </c>
      <c r="M1452" s="30"/>
    </row>
    <row r="1453" spans="1:13" s="2" customFormat="1" ht="22.5" x14ac:dyDescent="0.25">
      <c r="A1453" s="25" t="s">
        <v>344</v>
      </c>
      <c r="B1453" s="26" t="s">
        <v>821</v>
      </c>
      <c r="C1453" s="186" t="s">
        <v>822</v>
      </c>
      <c r="D1453" s="186"/>
      <c r="E1453" s="186"/>
      <c r="F1453" s="27" t="s">
        <v>79</v>
      </c>
      <c r="G1453" s="28" t="s">
        <v>347</v>
      </c>
      <c r="H1453" s="28"/>
      <c r="I1453" s="29">
        <v>0</v>
      </c>
      <c r="J1453" s="110"/>
      <c r="K1453" s="133"/>
      <c r="L1453" s="148">
        <v>0</v>
      </c>
      <c r="M1453" s="30"/>
    </row>
    <row r="1454" spans="1:13" s="2" customFormat="1" ht="22.5" x14ac:dyDescent="0.25">
      <c r="A1454" s="25" t="s">
        <v>344</v>
      </c>
      <c r="B1454" s="26" t="s">
        <v>366</v>
      </c>
      <c r="C1454" s="186" t="s">
        <v>367</v>
      </c>
      <c r="D1454" s="186"/>
      <c r="E1454" s="186"/>
      <c r="F1454" s="27" t="s">
        <v>21</v>
      </c>
      <c r="G1454" s="28" t="s">
        <v>347</v>
      </c>
      <c r="H1454" s="28"/>
      <c r="I1454" s="29">
        <v>0</v>
      </c>
      <c r="J1454" s="110"/>
      <c r="K1454" s="133"/>
      <c r="L1454" s="148">
        <v>0</v>
      </c>
      <c r="M1454" s="30"/>
    </row>
    <row r="1455" spans="1:13" s="2" customFormat="1" ht="22.5" x14ac:dyDescent="0.25">
      <c r="A1455" s="25" t="s">
        <v>344</v>
      </c>
      <c r="B1455" s="26" t="s">
        <v>823</v>
      </c>
      <c r="C1455" s="186" t="s">
        <v>824</v>
      </c>
      <c r="D1455" s="186"/>
      <c r="E1455" s="186"/>
      <c r="F1455" s="27" t="s">
        <v>79</v>
      </c>
      <c r="G1455" s="28" t="s">
        <v>347</v>
      </c>
      <c r="H1455" s="28"/>
      <c r="I1455" s="29">
        <v>0</v>
      </c>
      <c r="J1455" s="110"/>
      <c r="K1455" s="133"/>
      <c r="L1455" s="148">
        <v>0</v>
      </c>
      <c r="M1455" s="30"/>
    </row>
    <row r="1456" spans="1:13" s="2" customFormat="1" ht="22.5" x14ac:dyDescent="0.25">
      <c r="A1456" s="25" t="s">
        <v>344</v>
      </c>
      <c r="B1456" s="26" t="s">
        <v>825</v>
      </c>
      <c r="C1456" s="186" t="s">
        <v>826</v>
      </c>
      <c r="D1456" s="186"/>
      <c r="E1456" s="186"/>
      <c r="F1456" s="27" t="s">
        <v>79</v>
      </c>
      <c r="G1456" s="28" t="s">
        <v>347</v>
      </c>
      <c r="H1456" s="28"/>
      <c r="I1456" s="29">
        <v>0</v>
      </c>
      <c r="J1456" s="110"/>
      <c r="K1456" s="133"/>
      <c r="L1456" s="148">
        <v>0</v>
      </c>
      <c r="M1456" s="30"/>
    </row>
    <row r="1457" spans="1:13" s="2" customFormat="1" ht="45" x14ac:dyDescent="0.25">
      <c r="A1457" s="10" t="s">
        <v>2298</v>
      </c>
      <c r="B1457" s="11" t="s">
        <v>2215</v>
      </c>
      <c r="C1457" s="182" t="s">
        <v>2299</v>
      </c>
      <c r="D1457" s="182"/>
      <c r="E1457" s="182"/>
      <c r="F1457" s="10" t="s">
        <v>165</v>
      </c>
      <c r="G1457" s="12">
        <v>1</v>
      </c>
      <c r="H1457" s="12"/>
      <c r="I1457" s="13">
        <v>19036.330000000002</v>
      </c>
      <c r="J1457" s="72"/>
      <c r="K1457" s="131"/>
      <c r="L1457" s="72">
        <v>19036.330000000002</v>
      </c>
      <c r="M1457" s="13"/>
    </row>
    <row r="1458" spans="1:13" s="2" customFormat="1" ht="45" x14ac:dyDescent="0.25">
      <c r="A1458" s="10" t="s">
        <v>2300</v>
      </c>
      <c r="B1458" s="11" t="s">
        <v>2198</v>
      </c>
      <c r="C1458" s="182" t="s">
        <v>2301</v>
      </c>
      <c r="D1458" s="182"/>
      <c r="E1458" s="182"/>
      <c r="F1458" s="10" t="s">
        <v>35</v>
      </c>
      <c r="G1458" s="12">
        <v>2</v>
      </c>
      <c r="H1458" s="12"/>
      <c r="I1458" s="13">
        <v>23106.27</v>
      </c>
      <c r="J1458" s="72"/>
      <c r="K1458" s="131"/>
      <c r="L1458" s="72">
        <v>23106.27</v>
      </c>
      <c r="M1458" s="13"/>
    </row>
    <row r="1459" spans="1:13" s="2" customFormat="1" ht="56.25" x14ac:dyDescent="0.25">
      <c r="A1459" s="10" t="s">
        <v>2302</v>
      </c>
      <c r="B1459" s="11" t="s">
        <v>2303</v>
      </c>
      <c r="C1459" s="182" t="s">
        <v>2304</v>
      </c>
      <c r="D1459" s="182"/>
      <c r="E1459" s="182"/>
      <c r="F1459" s="10" t="s">
        <v>808</v>
      </c>
      <c r="G1459" s="33">
        <v>0.1028</v>
      </c>
      <c r="H1459" s="33"/>
      <c r="I1459" s="13">
        <v>9434.73</v>
      </c>
      <c r="J1459" s="72"/>
      <c r="K1459" s="131"/>
      <c r="L1459" s="72">
        <v>1286.69</v>
      </c>
      <c r="M1459" s="13"/>
    </row>
    <row r="1460" spans="1:13" s="2" customFormat="1" ht="15" x14ac:dyDescent="0.25">
      <c r="A1460" s="14"/>
      <c r="B1460" s="15"/>
      <c r="C1460" s="15"/>
      <c r="D1460" s="15"/>
      <c r="E1460" s="16" t="s">
        <v>18</v>
      </c>
      <c r="F1460" s="16"/>
      <c r="G1460" s="17"/>
      <c r="H1460" s="17"/>
      <c r="I1460" s="18">
        <v>24858.33</v>
      </c>
      <c r="J1460" s="114"/>
      <c r="K1460" s="138"/>
      <c r="L1460" s="151"/>
      <c r="M1460" s="19"/>
    </row>
    <row r="1461" spans="1:13" s="2" customFormat="1" ht="22.5" x14ac:dyDescent="0.25">
      <c r="A1461" s="20"/>
      <c r="B1461" s="21" t="s">
        <v>69</v>
      </c>
      <c r="C1461" s="183" t="s">
        <v>70</v>
      </c>
      <c r="D1461" s="183"/>
      <c r="E1461" s="183"/>
      <c r="F1461" s="22" t="s">
        <v>71</v>
      </c>
      <c r="G1461" s="17" t="s">
        <v>2305</v>
      </c>
      <c r="H1461" s="17"/>
      <c r="I1461" s="23">
        <v>0.56999999999999995</v>
      </c>
      <c r="J1461" s="109"/>
      <c r="K1461" s="132"/>
      <c r="L1461" s="147">
        <v>0.56999999999999995</v>
      </c>
      <c r="M1461" s="24"/>
    </row>
    <row r="1462" spans="1:13" s="2" customFormat="1" ht="22.5" x14ac:dyDescent="0.25">
      <c r="A1462" s="20"/>
      <c r="B1462" s="21" t="s">
        <v>41</v>
      </c>
      <c r="C1462" s="183" t="s">
        <v>42</v>
      </c>
      <c r="D1462" s="183"/>
      <c r="E1462" s="183"/>
      <c r="F1462" s="22" t="s">
        <v>21</v>
      </c>
      <c r="G1462" s="17" t="s">
        <v>2306</v>
      </c>
      <c r="H1462" s="17"/>
      <c r="I1462" s="23">
        <v>36.47</v>
      </c>
      <c r="J1462" s="109"/>
      <c r="K1462" s="132"/>
      <c r="L1462" s="147">
        <v>36.47</v>
      </c>
      <c r="M1462" s="24"/>
    </row>
    <row r="1463" spans="1:13" s="2" customFormat="1" ht="22.5" x14ac:dyDescent="0.25">
      <c r="A1463" s="20"/>
      <c r="B1463" s="21" t="s">
        <v>778</v>
      </c>
      <c r="C1463" s="183" t="s">
        <v>24</v>
      </c>
      <c r="D1463" s="183"/>
      <c r="E1463" s="183"/>
      <c r="F1463" s="22" t="s">
        <v>71</v>
      </c>
      <c r="G1463" s="17" t="s">
        <v>2307</v>
      </c>
      <c r="H1463" s="17"/>
      <c r="I1463" s="23">
        <v>17.670000000000002</v>
      </c>
      <c r="J1463" s="109"/>
      <c r="K1463" s="132"/>
      <c r="L1463" s="147">
        <v>17.670000000000002</v>
      </c>
      <c r="M1463" s="24"/>
    </row>
    <row r="1464" spans="1:13" s="2" customFormat="1" ht="22.5" x14ac:dyDescent="0.25">
      <c r="A1464" s="20"/>
      <c r="B1464" s="21" t="s">
        <v>965</v>
      </c>
      <c r="C1464" s="183" t="s">
        <v>966</v>
      </c>
      <c r="D1464" s="183"/>
      <c r="E1464" s="183"/>
      <c r="F1464" s="22" t="s">
        <v>21</v>
      </c>
      <c r="G1464" s="17" t="s">
        <v>2308</v>
      </c>
      <c r="H1464" s="17"/>
      <c r="I1464" s="23">
        <v>73.23</v>
      </c>
      <c r="J1464" s="109"/>
      <c r="K1464" s="132"/>
      <c r="L1464" s="147">
        <v>73.23</v>
      </c>
      <c r="M1464" s="24"/>
    </row>
    <row r="1465" spans="1:13" s="2" customFormat="1" ht="22.5" x14ac:dyDescent="0.25">
      <c r="A1465" s="20"/>
      <c r="B1465" s="21" t="s">
        <v>968</v>
      </c>
      <c r="C1465" s="183" t="s">
        <v>969</v>
      </c>
      <c r="D1465" s="183"/>
      <c r="E1465" s="183"/>
      <c r="F1465" s="22" t="s">
        <v>21</v>
      </c>
      <c r="G1465" s="17" t="s">
        <v>2309</v>
      </c>
      <c r="H1465" s="17"/>
      <c r="I1465" s="23">
        <v>20.64</v>
      </c>
      <c r="J1465" s="109"/>
      <c r="K1465" s="132"/>
      <c r="L1465" s="147">
        <v>20.64</v>
      </c>
      <c r="M1465" s="24"/>
    </row>
    <row r="1466" spans="1:13" s="2" customFormat="1" ht="22.5" x14ac:dyDescent="0.25">
      <c r="A1466" s="25" t="s">
        <v>344</v>
      </c>
      <c r="B1466" s="26" t="s">
        <v>815</v>
      </c>
      <c r="C1466" s="186" t="s">
        <v>816</v>
      </c>
      <c r="D1466" s="186"/>
      <c r="E1466" s="186"/>
      <c r="F1466" s="27" t="s">
        <v>817</v>
      </c>
      <c r="G1466" s="28" t="s">
        <v>347</v>
      </c>
      <c r="H1466" s="28"/>
      <c r="I1466" s="29">
        <v>0</v>
      </c>
      <c r="J1466" s="110"/>
      <c r="K1466" s="133"/>
      <c r="L1466" s="148">
        <v>0</v>
      </c>
      <c r="M1466" s="30"/>
    </row>
    <row r="1467" spans="1:13" s="2" customFormat="1" ht="22.5" x14ac:dyDescent="0.25">
      <c r="A1467" s="25" t="s">
        <v>76</v>
      </c>
      <c r="B1467" s="26" t="s">
        <v>818</v>
      </c>
      <c r="C1467" s="186" t="s">
        <v>819</v>
      </c>
      <c r="D1467" s="186"/>
      <c r="E1467" s="186"/>
      <c r="F1467" s="27" t="s">
        <v>817</v>
      </c>
      <c r="G1467" s="28" t="s">
        <v>2310</v>
      </c>
      <c r="H1467" s="28"/>
      <c r="I1467" s="29">
        <v>0</v>
      </c>
      <c r="J1467" s="110"/>
      <c r="K1467" s="133"/>
      <c r="L1467" s="148">
        <v>0</v>
      </c>
      <c r="M1467" s="30"/>
    </row>
    <row r="1468" spans="1:13" s="2" customFormat="1" ht="22.5" x14ac:dyDescent="0.25">
      <c r="A1468" s="25" t="s">
        <v>344</v>
      </c>
      <c r="B1468" s="26" t="s">
        <v>821</v>
      </c>
      <c r="C1468" s="186" t="s">
        <v>822</v>
      </c>
      <c r="D1468" s="186"/>
      <c r="E1468" s="186"/>
      <c r="F1468" s="27" t="s">
        <v>79</v>
      </c>
      <c r="G1468" s="28" t="s">
        <v>347</v>
      </c>
      <c r="H1468" s="28"/>
      <c r="I1468" s="29">
        <v>0</v>
      </c>
      <c r="J1468" s="110"/>
      <c r="K1468" s="133"/>
      <c r="L1468" s="148">
        <v>0</v>
      </c>
      <c r="M1468" s="30"/>
    </row>
    <row r="1469" spans="1:13" s="2" customFormat="1" ht="22.5" x14ac:dyDescent="0.25">
      <c r="A1469" s="25" t="s">
        <v>344</v>
      </c>
      <c r="B1469" s="26" t="s">
        <v>366</v>
      </c>
      <c r="C1469" s="186" t="s">
        <v>367</v>
      </c>
      <c r="D1469" s="186"/>
      <c r="E1469" s="186"/>
      <c r="F1469" s="27" t="s">
        <v>21</v>
      </c>
      <c r="G1469" s="28" t="s">
        <v>347</v>
      </c>
      <c r="H1469" s="28"/>
      <c r="I1469" s="29">
        <v>0</v>
      </c>
      <c r="J1469" s="110"/>
      <c r="K1469" s="133"/>
      <c r="L1469" s="148">
        <v>0</v>
      </c>
      <c r="M1469" s="30"/>
    </row>
    <row r="1470" spans="1:13" s="2" customFormat="1" ht="22.5" x14ac:dyDescent="0.25">
      <c r="A1470" s="25" t="s">
        <v>344</v>
      </c>
      <c r="B1470" s="26" t="s">
        <v>825</v>
      </c>
      <c r="C1470" s="186" t="s">
        <v>826</v>
      </c>
      <c r="D1470" s="186"/>
      <c r="E1470" s="186"/>
      <c r="F1470" s="27" t="s">
        <v>79</v>
      </c>
      <c r="G1470" s="28" t="s">
        <v>347</v>
      </c>
      <c r="H1470" s="28"/>
      <c r="I1470" s="29">
        <v>0</v>
      </c>
      <c r="J1470" s="110"/>
      <c r="K1470" s="133"/>
      <c r="L1470" s="148">
        <v>0</v>
      </c>
      <c r="M1470" s="30"/>
    </row>
    <row r="1471" spans="1:13" s="2" customFormat="1" ht="45" x14ac:dyDescent="0.25">
      <c r="A1471" s="10" t="s">
        <v>2311</v>
      </c>
      <c r="B1471" s="11" t="s">
        <v>2215</v>
      </c>
      <c r="C1471" s="182" t="s">
        <v>2312</v>
      </c>
      <c r="D1471" s="182"/>
      <c r="E1471" s="182"/>
      <c r="F1471" s="10" t="s">
        <v>165</v>
      </c>
      <c r="G1471" s="12">
        <v>4</v>
      </c>
      <c r="H1471" s="12"/>
      <c r="I1471" s="13">
        <v>97773.13</v>
      </c>
      <c r="J1471" s="72"/>
      <c r="K1471" s="131"/>
      <c r="L1471" s="72">
        <v>97773.13</v>
      </c>
      <c r="M1471" s="13"/>
    </row>
    <row r="1472" spans="1:13" s="2" customFormat="1" ht="45" x14ac:dyDescent="0.25">
      <c r="A1472" s="10" t="s">
        <v>2313</v>
      </c>
      <c r="B1472" s="11" t="s">
        <v>2224</v>
      </c>
      <c r="C1472" s="182" t="s">
        <v>2314</v>
      </c>
      <c r="D1472" s="182"/>
      <c r="E1472" s="182"/>
      <c r="F1472" s="10" t="s">
        <v>35</v>
      </c>
      <c r="G1472" s="12">
        <v>1</v>
      </c>
      <c r="H1472" s="12"/>
      <c r="I1472" s="13">
        <v>31440.39</v>
      </c>
      <c r="J1472" s="72"/>
      <c r="K1472" s="131"/>
      <c r="L1472" s="72">
        <v>31440.39</v>
      </c>
      <c r="M1472" s="13"/>
    </row>
    <row r="1473" spans="1:13" s="2" customFormat="1" ht="45" x14ac:dyDescent="0.25">
      <c r="A1473" s="10" t="s">
        <v>2315</v>
      </c>
      <c r="B1473" s="11" t="s">
        <v>2224</v>
      </c>
      <c r="C1473" s="182" t="s">
        <v>2316</v>
      </c>
      <c r="D1473" s="182"/>
      <c r="E1473" s="182"/>
      <c r="F1473" s="10" t="s">
        <v>35</v>
      </c>
      <c r="G1473" s="12">
        <v>1</v>
      </c>
      <c r="H1473" s="12"/>
      <c r="I1473" s="13">
        <v>14968.12</v>
      </c>
      <c r="J1473" s="72"/>
      <c r="K1473" s="131"/>
      <c r="L1473" s="72">
        <v>14968.12</v>
      </c>
      <c r="M1473" s="13"/>
    </row>
    <row r="1474" spans="1:13" s="2" customFormat="1" ht="45" x14ac:dyDescent="0.25">
      <c r="A1474" s="10" t="s">
        <v>2317</v>
      </c>
      <c r="B1474" s="11" t="s">
        <v>2224</v>
      </c>
      <c r="C1474" s="182" t="s">
        <v>2318</v>
      </c>
      <c r="D1474" s="182"/>
      <c r="E1474" s="182"/>
      <c r="F1474" s="10" t="s">
        <v>35</v>
      </c>
      <c r="G1474" s="12">
        <v>1</v>
      </c>
      <c r="H1474" s="12"/>
      <c r="I1474" s="13">
        <v>18250.86</v>
      </c>
      <c r="J1474" s="72"/>
      <c r="K1474" s="131"/>
      <c r="L1474" s="72">
        <v>18250.86</v>
      </c>
      <c r="M1474" s="13"/>
    </row>
    <row r="1475" spans="1:13" s="2" customFormat="1" ht="56.25" x14ac:dyDescent="0.25">
      <c r="A1475" s="10" t="s">
        <v>2319</v>
      </c>
      <c r="B1475" s="11" t="s">
        <v>2290</v>
      </c>
      <c r="C1475" s="182" t="s">
        <v>2320</v>
      </c>
      <c r="D1475" s="182"/>
      <c r="E1475" s="182"/>
      <c r="F1475" s="10" t="s">
        <v>808</v>
      </c>
      <c r="G1475" s="37">
        <v>7.0040000000000005E-2</v>
      </c>
      <c r="H1475" s="37"/>
      <c r="I1475" s="13">
        <v>6428.1</v>
      </c>
      <c r="J1475" s="72"/>
      <c r="K1475" s="131"/>
      <c r="L1475" s="72">
        <v>876.65</v>
      </c>
      <c r="M1475" s="13"/>
    </row>
    <row r="1476" spans="1:13" s="2" customFormat="1" ht="15" x14ac:dyDescent="0.25">
      <c r="A1476" s="14"/>
      <c r="B1476" s="15"/>
      <c r="C1476" s="15"/>
      <c r="D1476" s="15"/>
      <c r="E1476" s="16" t="s">
        <v>18</v>
      </c>
      <c r="F1476" s="16"/>
      <c r="G1476" s="17"/>
      <c r="H1476" s="17"/>
      <c r="I1476" s="18">
        <v>16936.57</v>
      </c>
      <c r="J1476" s="114"/>
      <c r="K1476" s="138"/>
      <c r="L1476" s="151"/>
      <c r="M1476" s="19"/>
    </row>
    <row r="1477" spans="1:13" s="2" customFormat="1" ht="22.5" x14ac:dyDescent="0.25">
      <c r="A1477" s="20"/>
      <c r="B1477" s="21" t="s">
        <v>69</v>
      </c>
      <c r="C1477" s="183" t="s">
        <v>70</v>
      </c>
      <c r="D1477" s="183"/>
      <c r="E1477" s="183"/>
      <c r="F1477" s="22" t="s">
        <v>71</v>
      </c>
      <c r="G1477" s="17" t="s">
        <v>2321</v>
      </c>
      <c r="H1477" s="17"/>
      <c r="I1477" s="23">
        <v>0.39</v>
      </c>
      <c r="J1477" s="109"/>
      <c r="K1477" s="132"/>
      <c r="L1477" s="147">
        <v>0.39</v>
      </c>
      <c r="M1477" s="24"/>
    </row>
    <row r="1478" spans="1:13" s="2" customFormat="1" ht="22.5" x14ac:dyDescent="0.25">
      <c r="A1478" s="20"/>
      <c r="B1478" s="21" t="s">
        <v>41</v>
      </c>
      <c r="C1478" s="183" t="s">
        <v>42</v>
      </c>
      <c r="D1478" s="183"/>
      <c r="E1478" s="183"/>
      <c r="F1478" s="22" t="s">
        <v>21</v>
      </c>
      <c r="G1478" s="17" t="s">
        <v>2322</v>
      </c>
      <c r="H1478" s="17"/>
      <c r="I1478" s="23">
        <v>24.85</v>
      </c>
      <c r="J1478" s="109"/>
      <c r="K1478" s="132"/>
      <c r="L1478" s="147">
        <v>24.85</v>
      </c>
      <c r="M1478" s="24"/>
    </row>
    <row r="1479" spans="1:13" s="2" customFormat="1" ht="22.5" x14ac:dyDescent="0.25">
      <c r="A1479" s="20"/>
      <c r="B1479" s="21" t="s">
        <v>778</v>
      </c>
      <c r="C1479" s="183" t="s">
        <v>24</v>
      </c>
      <c r="D1479" s="183"/>
      <c r="E1479" s="183"/>
      <c r="F1479" s="22" t="s">
        <v>71</v>
      </c>
      <c r="G1479" s="17" t="s">
        <v>2323</v>
      </c>
      <c r="H1479" s="17"/>
      <c r="I1479" s="23">
        <v>12.04</v>
      </c>
      <c r="J1479" s="109"/>
      <c r="K1479" s="132"/>
      <c r="L1479" s="147">
        <v>12.04</v>
      </c>
      <c r="M1479" s="24"/>
    </row>
    <row r="1480" spans="1:13" s="2" customFormat="1" ht="22.5" x14ac:dyDescent="0.25">
      <c r="A1480" s="20"/>
      <c r="B1480" s="21" t="s">
        <v>965</v>
      </c>
      <c r="C1480" s="183" t="s">
        <v>966</v>
      </c>
      <c r="D1480" s="183"/>
      <c r="E1480" s="183"/>
      <c r="F1480" s="22" t="s">
        <v>21</v>
      </c>
      <c r="G1480" s="17" t="s">
        <v>2324</v>
      </c>
      <c r="H1480" s="17"/>
      <c r="I1480" s="23">
        <v>49.89</v>
      </c>
      <c r="J1480" s="109"/>
      <c r="K1480" s="132"/>
      <c r="L1480" s="147">
        <v>49.89</v>
      </c>
      <c r="M1480" s="24"/>
    </row>
    <row r="1481" spans="1:13" s="2" customFormat="1" ht="22.5" x14ac:dyDescent="0.25">
      <c r="A1481" s="20"/>
      <c r="B1481" s="21" t="s">
        <v>968</v>
      </c>
      <c r="C1481" s="183" t="s">
        <v>969</v>
      </c>
      <c r="D1481" s="183"/>
      <c r="E1481" s="183"/>
      <c r="F1481" s="22" t="s">
        <v>21</v>
      </c>
      <c r="G1481" s="17" t="s">
        <v>2325</v>
      </c>
      <c r="H1481" s="17"/>
      <c r="I1481" s="23">
        <v>14.07</v>
      </c>
      <c r="J1481" s="109"/>
      <c r="K1481" s="132"/>
      <c r="L1481" s="147">
        <v>14.07</v>
      </c>
      <c r="M1481" s="24"/>
    </row>
    <row r="1482" spans="1:13" s="2" customFormat="1" ht="22.5" x14ac:dyDescent="0.25">
      <c r="A1482" s="25" t="s">
        <v>344</v>
      </c>
      <c r="B1482" s="26" t="s">
        <v>815</v>
      </c>
      <c r="C1482" s="186" t="s">
        <v>816</v>
      </c>
      <c r="D1482" s="186"/>
      <c r="E1482" s="186"/>
      <c r="F1482" s="27" t="s">
        <v>817</v>
      </c>
      <c r="G1482" s="28" t="s">
        <v>347</v>
      </c>
      <c r="H1482" s="28"/>
      <c r="I1482" s="29">
        <v>0</v>
      </c>
      <c r="J1482" s="110"/>
      <c r="K1482" s="133"/>
      <c r="L1482" s="148">
        <v>0</v>
      </c>
      <c r="M1482" s="30"/>
    </row>
    <row r="1483" spans="1:13" s="2" customFormat="1" ht="22.5" x14ac:dyDescent="0.25">
      <c r="A1483" s="25" t="s">
        <v>76</v>
      </c>
      <c r="B1483" s="26" t="s">
        <v>818</v>
      </c>
      <c r="C1483" s="186" t="s">
        <v>819</v>
      </c>
      <c r="D1483" s="186"/>
      <c r="E1483" s="186"/>
      <c r="F1483" s="27" t="s">
        <v>817</v>
      </c>
      <c r="G1483" s="28" t="s">
        <v>2326</v>
      </c>
      <c r="H1483" s="28"/>
      <c r="I1483" s="29">
        <v>0</v>
      </c>
      <c r="J1483" s="110"/>
      <c r="K1483" s="133"/>
      <c r="L1483" s="148">
        <v>0</v>
      </c>
      <c r="M1483" s="30"/>
    </row>
    <row r="1484" spans="1:13" s="2" customFormat="1" ht="22.5" x14ac:dyDescent="0.25">
      <c r="A1484" s="25" t="s">
        <v>344</v>
      </c>
      <c r="B1484" s="26" t="s">
        <v>821</v>
      </c>
      <c r="C1484" s="186" t="s">
        <v>822</v>
      </c>
      <c r="D1484" s="186"/>
      <c r="E1484" s="186"/>
      <c r="F1484" s="27" t="s">
        <v>79</v>
      </c>
      <c r="G1484" s="28" t="s">
        <v>347</v>
      </c>
      <c r="H1484" s="28"/>
      <c r="I1484" s="29">
        <v>0</v>
      </c>
      <c r="J1484" s="110"/>
      <c r="K1484" s="133"/>
      <c r="L1484" s="148">
        <v>0</v>
      </c>
      <c r="M1484" s="30"/>
    </row>
    <row r="1485" spans="1:13" s="2" customFormat="1" ht="22.5" x14ac:dyDescent="0.25">
      <c r="A1485" s="25" t="s">
        <v>344</v>
      </c>
      <c r="B1485" s="26" t="s">
        <v>366</v>
      </c>
      <c r="C1485" s="186" t="s">
        <v>367</v>
      </c>
      <c r="D1485" s="186"/>
      <c r="E1485" s="186"/>
      <c r="F1485" s="27" t="s">
        <v>21</v>
      </c>
      <c r="G1485" s="28" t="s">
        <v>347</v>
      </c>
      <c r="H1485" s="28"/>
      <c r="I1485" s="29">
        <v>0</v>
      </c>
      <c r="J1485" s="110"/>
      <c r="K1485" s="133"/>
      <c r="L1485" s="148">
        <v>0</v>
      </c>
      <c r="M1485" s="30"/>
    </row>
    <row r="1486" spans="1:13" s="2" customFormat="1" ht="22.5" x14ac:dyDescent="0.25">
      <c r="A1486" s="25" t="s">
        <v>344</v>
      </c>
      <c r="B1486" s="26" t="s">
        <v>823</v>
      </c>
      <c r="C1486" s="186" t="s">
        <v>824</v>
      </c>
      <c r="D1486" s="186"/>
      <c r="E1486" s="186"/>
      <c r="F1486" s="27" t="s">
        <v>79</v>
      </c>
      <c r="G1486" s="28" t="s">
        <v>347</v>
      </c>
      <c r="H1486" s="28"/>
      <c r="I1486" s="29">
        <v>0</v>
      </c>
      <c r="J1486" s="110"/>
      <c r="K1486" s="133"/>
      <c r="L1486" s="148">
        <v>0</v>
      </c>
      <c r="M1486" s="30"/>
    </row>
    <row r="1487" spans="1:13" s="2" customFormat="1" ht="22.5" x14ac:dyDescent="0.25">
      <c r="A1487" s="25" t="s">
        <v>344</v>
      </c>
      <c r="B1487" s="26" t="s">
        <v>825</v>
      </c>
      <c r="C1487" s="186" t="s">
        <v>826</v>
      </c>
      <c r="D1487" s="186"/>
      <c r="E1487" s="186"/>
      <c r="F1487" s="27" t="s">
        <v>79</v>
      </c>
      <c r="G1487" s="28" t="s">
        <v>347</v>
      </c>
      <c r="H1487" s="28"/>
      <c r="I1487" s="29">
        <v>0</v>
      </c>
      <c r="J1487" s="110"/>
      <c r="K1487" s="133"/>
      <c r="L1487" s="148">
        <v>0</v>
      </c>
      <c r="M1487" s="30"/>
    </row>
    <row r="1488" spans="1:13" s="2" customFormat="1" ht="45" x14ac:dyDescent="0.25">
      <c r="A1488" s="10" t="s">
        <v>2327</v>
      </c>
      <c r="B1488" s="11" t="s">
        <v>2215</v>
      </c>
      <c r="C1488" s="182" t="s">
        <v>2328</v>
      </c>
      <c r="D1488" s="182"/>
      <c r="E1488" s="182"/>
      <c r="F1488" s="10" t="s">
        <v>165</v>
      </c>
      <c r="G1488" s="12">
        <v>4</v>
      </c>
      <c r="H1488" s="12"/>
      <c r="I1488" s="13">
        <v>106845.69</v>
      </c>
      <c r="J1488" s="72"/>
      <c r="K1488" s="131"/>
      <c r="L1488" s="72">
        <v>106845.69</v>
      </c>
      <c r="M1488" s="13"/>
    </row>
    <row r="1489" spans="1:13" s="2" customFormat="1" ht="45" x14ac:dyDescent="0.25">
      <c r="A1489" s="10" t="s">
        <v>2329</v>
      </c>
      <c r="B1489" s="11" t="s">
        <v>2224</v>
      </c>
      <c r="C1489" s="182" t="s">
        <v>2330</v>
      </c>
      <c r="D1489" s="182"/>
      <c r="E1489" s="182"/>
      <c r="F1489" s="10" t="s">
        <v>35</v>
      </c>
      <c r="G1489" s="12">
        <v>2</v>
      </c>
      <c r="H1489" s="12"/>
      <c r="I1489" s="13">
        <v>43898.41</v>
      </c>
      <c r="J1489" s="72"/>
      <c r="K1489" s="131"/>
      <c r="L1489" s="72">
        <v>43898.41</v>
      </c>
      <c r="M1489" s="13"/>
    </row>
    <row r="1490" spans="1:13" s="2" customFormat="1" ht="15" x14ac:dyDescent="0.25">
      <c r="A1490" s="10" t="s">
        <v>2331</v>
      </c>
      <c r="B1490" s="11" t="s">
        <v>834</v>
      </c>
      <c r="C1490" s="182" t="s">
        <v>835</v>
      </c>
      <c r="D1490" s="182"/>
      <c r="E1490" s="182"/>
      <c r="F1490" s="10" t="s">
        <v>71</v>
      </c>
      <c r="G1490" s="32">
        <v>0.2</v>
      </c>
      <c r="H1490" s="32"/>
      <c r="I1490" s="13">
        <v>19911.63</v>
      </c>
      <c r="J1490" s="72"/>
      <c r="K1490" s="131"/>
      <c r="L1490" s="72">
        <v>19911.63</v>
      </c>
      <c r="M1490" s="13"/>
    </row>
    <row r="1491" spans="1:13" s="2" customFormat="1" ht="22.5" x14ac:dyDescent="0.25">
      <c r="A1491" s="10" t="s">
        <v>2332</v>
      </c>
      <c r="B1491" s="11" t="s">
        <v>2333</v>
      </c>
      <c r="C1491" s="182" t="s">
        <v>2334</v>
      </c>
      <c r="D1491" s="182"/>
      <c r="E1491" s="182"/>
      <c r="F1491" s="10" t="s">
        <v>726</v>
      </c>
      <c r="G1491" s="32">
        <v>0.7</v>
      </c>
      <c r="H1491" s="32"/>
      <c r="I1491" s="13">
        <v>10839.48</v>
      </c>
      <c r="J1491" s="72"/>
      <c r="K1491" s="131"/>
      <c r="L1491" s="72">
        <v>1939.66</v>
      </c>
      <c r="M1491" s="13"/>
    </row>
    <row r="1492" spans="1:13" s="2" customFormat="1" ht="15" x14ac:dyDescent="0.25">
      <c r="A1492" s="14"/>
      <c r="B1492" s="15"/>
      <c r="C1492" s="15"/>
      <c r="D1492" s="15"/>
      <c r="E1492" s="16" t="s">
        <v>18</v>
      </c>
      <c r="F1492" s="16"/>
      <c r="G1492" s="17"/>
      <c r="H1492" s="17"/>
      <c r="I1492" s="18">
        <v>23263.03</v>
      </c>
      <c r="J1492" s="114"/>
      <c r="K1492" s="138"/>
      <c r="L1492" s="151"/>
      <c r="M1492" s="19"/>
    </row>
    <row r="1493" spans="1:13" s="2" customFormat="1" ht="22.5" x14ac:dyDescent="0.25">
      <c r="A1493" s="20"/>
      <c r="B1493" s="21" t="s">
        <v>730</v>
      </c>
      <c r="C1493" s="183" t="s">
        <v>731</v>
      </c>
      <c r="D1493" s="183"/>
      <c r="E1493" s="183"/>
      <c r="F1493" s="22" t="s">
        <v>71</v>
      </c>
      <c r="G1493" s="17" t="s">
        <v>2335</v>
      </c>
      <c r="H1493" s="17"/>
      <c r="I1493" s="23">
        <v>5.71</v>
      </c>
      <c r="J1493" s="109"/>
      <c r="K1493" s="132"/>
      <c r="L1493" s="147">
        <v>5.71</v>
      </c>
      <c r="M1493" s="24"/>
    </row>
    <row r="1494" spans="1:13" s="2" customFormat="1" ht="22.5" x14ac:dyDescent="0.25">
      <c r="A1494" s="20"/>
      <c r="B1494" s="21" t="s">
        <v>733</v>
      </c>
      <c r="C1494" s="183" t="s">
        <v>734</v>
      </c>
      <c r="D1494" s="183"/>
      <c r="E1494" s="183"/>
      <c r="F1494" s="22" t="s">
        <v>71</v>
      </c>
      <c r="G1494" s="17" t="s">
        <v>2336</v>
      </c>
      <c r="H1494" s="17"/>
      <c r="I1494" s="23">
        <v>7.32</v>
      </c>
      <c r="J1494" s="109"/>
      <c r="K1494" s="132"/>
      <c r="L1494" s="147">
        <v>7.32</v>
      </c>
      <c r="M1494" s="24"/>
    </row>
    <row r="1495" spans="1:13" s="2" customFormat="1" ht="22.5" x14ac:dyDescent="0.25">
      <c r="A1495" s="20"/>
      <c r="B1495" s="21" t="s">
        <v>736</v>
      </c>
      <c r="C1495" s="183" t="s">
        <v>737</v>
      </c>
      <c r="D1495" s="183"/>
      <c r="E1495" s="183"/>
      <c r="F1495" s="22" t="s">
        <v>71</v>
      </c>
      <c r="G1495" s="17" t="s">
        <v>2337</v>
      </c>
      <c r="H1495" s="17"/>
      <c r="I1495" s="23">
        <v>0.83</v>
      </c>
      <c r="J1495" s="109"/>
      <c r="K1495" s="132"/>
      <c r="L1495" s="147">
        <v>0.83</v>
      </c>
      <c r="M1495" s="24"/>
    </row>
    <row r="1496" spans="1:13" s="2" customFormat="1" ht="22.5" x14ac:dyDescent="0.25">
      <c r="A1496" s="20"/>
      <c r="B1496" s="21" t="s">
        <v>739</v>
      </c>
      <c r="C1496" s="183" t="s">
        <v>740</v>
      </c>
      <c r="D1496" s="183"/>
      <c r="E1496" s="183"/>
      <c r="F1496" s="22" t="s">
        <v>71</v>
      </c>
      <c r="G1496" s="17" t="s">
        <v>2338</v>
      </c>
      <c r="H1496" s="17"/>
      <c r="I1496" s="23">
        <v>179.39</v>
      </c>
      <c r="J1496" s="109"/>
      <c r="K1496" s="132"/>
      <c r="L1496" s="147">
        <v>179.39</v>
      </c>
      <c r="M1496" s="24"/>
    </row>
    <row r="1497" spans="1:13" s="2" customFormat="1" ht="22.5" x14ac:dyDescent="0.25">
      <c r="A1497" s="20"/>
      <c r="B1497" s="21" t="s">
        <v>2339</v>
      </c>
      <c r="C1497" s="183" t="s">
        <v>2340</v>
      </c>
      <c r="D1497" s="183"/>
      <c r="E1497" s="183"/>
      <c r="F1497" s="22" t="s">
        <v>2341</v>
      </c>
      <c r="G1497" s="17" t="s">
        <v>2342</v>
      </c>
      <c r="H1497" s="17"/>
      <c r="I1497" s="23">
        <v>30.73</v>
      </c>
      <c r="J1497" s="109"/>
      <c r="K1497" s="132"/>
      <c r="L1497" s="147">
        <v>30.73</v>
      </c>
      <c r="M1497" s="24"/>
    </row>
    <row r="1498" spans="1:13" s="2" customFormat="1" ht="45" x14ac:dyDescent="0.25">
      <c r="A1498" s="10" t="s">
        <v>2343</v>
      </c>
      <c r="B1498" s="11" t="s">
        <v>2344</v>
      </c>
      <c r="C1498" s="182" t="s">
        <v>2345</v>
      </c>
      <c r="D1498" s="182"/>
      <c r="E1498" s="182"/>
      <c r="F1498" s="10" t="s">
        <v>282</v>
      </c>
      <c r="G1498" s="32">
        <v>0.7</v>
      </c>
      <c r="H1498" s="32"/>
      <c r="I1498" s="13">
        <v>392.09</v>
      </c>
      <c r="J1498" s="72"/>
      <c r="K1498" s="131"/>
      <c r="L1498" s="72">
        <v>392.09</v>
      </c>
      <c r="M1498" s="13"/>
    </row>
    <row r="1499" spans="1:13" s="2" customFormat="1" ht="45" x14ac:dyDescent="0.25">
      <c r="A1499" s="10" t="s">
        <v>2346</v>
      </c>
      <c r="B1499" s="11" t="s">
        <v>2347</v>
      </c>
      <c r="C1499" s="182" t="s">
        <v>2348</v>
      </c>
      <c r="D1499" s="182"/>
      <c r="E1499" s="182"/>
      <c r="F1499" s="10" t="s">
        <v>35</v>
      </c>
      <c r="G1499" s="12">
        <v>2</v>
      </c>
      <c r="H1499" s="12"/>
      <c r="I1499" s="13">
        <v>999.54</v>
      </c>
      <c r="J1499" s="72"/>
      <c r="K1499" s="131"/>
      <c r="L1499" s="72">
        <v>999.54</v>
      </c>
      <c r="M1499" s="13"/>
    </row>
    <row r="1500" spans="1:13" s="2" customFormat="1" ht="45" x14ac:dyDescent="0.25">
      <c r="A1500" s="10" t="s">
        <v>2349</v>
      </c>
      <c r="B1500" s="11" t="s">
        <v>2350</v>
      </c>
      <c r="C1500" s="182" t="s">
        <v>2351</v>
      </c>
      <c r="D1500" s="182"/>
      <c r="E1500" s="182"/>
      <c r="F1500" s="10" t="s">
        <v>165</v>
      </c>
      <c r="G1500" s="12">
        <v>50</v>
      </c>
      <c r="H1500" s="12"/>
      <c r="I1500" s="13">
        <v>835.69</v>
      </c>
      <c r="J1500" s="72"/>
      <c r="K1500" s="131"/>
      <c r="L1500" s="72">
        <v>835.69</v>
      </c>
      <c r="M1500" s="13"/>
    </row>
    <row r="1501" spans="1:13" s="2" customFormat="1" ht="45" x14ac:dyDescent="0.25">
      <c r="A1501" s="10" t="s">
        <v>2352</v>
      </c>
      <c r="B1501" s="11" t="s">
        <v>2353</v>
      </c>
      <c r="C1501" s="182" t="s">
        <v>2354</v>
      </c>
      <c r="D1501" s="182"/>
      <c r="E1501" s="182"/>
      <c r="F1501" s="10" t="s">
        <v>35</v>
      </c>
      <c r="G1501" s="12">
        <v>1</v>
      </c>
      <c r="H1501" s="12"/>
      <c r="I1501" s="13">
        <v>861.06</v>
      </c>
      <c r="J1501" s="72"/>
      <c r="K1501" s="131"/>
      <c r="L1501" s="72">
        <v>861.06</v>
      </c>
      <c r="M1501" s="13"/>
    </row>
    <row r="1502" spans="1:13" s="2" customFormat="1" ht="45" x14ac:dyDescent="0.25">
      <c r="A1502" s="10" t="s">
        <v>2355</v>
      </c>
      <c r="B1502" s="11" t="s">
        <v>2356</v>
      </c>
      <c r="C1502" s="182" t="s">
        <v>2357</v>
      </c>
      <c r="D1502" s="182"/>
      <c r="E1502" s="182"/>
      <c r="F1502" s="10" t="s">
        <v>21</v>
      </c>
      <c r="G1502" s="12">
        <v>1</v>
      </c>
      <c r="H1502" s="12"/>
      <c r="I1502" s="13">
        <v>843.22</v>
      </c>
      <c r="J1502" s="72"/>
      <c r="K1502" s="131"/>
      <c r="L1502" s="72">
        <v>843.22</v>
      </c>
      <c r="M1502" s="13"/>
    </row>
    <row r="1503" spans="1:13" s="2" customFormat="1" ht="56.25" x14ac:dyDescent="0.25">
      <c r="A1503" s="10" t="s">
        <v>2358</v>
      </c>
      <c r="B1503" s="11" t="s">
        <v>841</v>
      </c>
      <c r="C1503" s="182" t="s">
        <v>2359</v>
      </c>
      <c r="D1503" s="182"/>
      <c r="E1503" s="182"/>
      <c r="F1503" s="10" t="s">
        <v>843</v>
      </c>
      <c r="G1503" s="36">
        <v>0.22600000000000001</v>
      </c>
      <c r="H1503" s="36"/>
      <c r="I1503" s="13">
        <v>34707.839999999997</v>
      </c>
      <c r="J1503" s="72"/>
      <c r="K1503" s="131"/>
      <c r="L1503" s="72">
        <v>1892.89</v>
      </c>
      <c r="M1503" s="13"/>
    </row>
    <row r="1504" spans="1:13" s="2" customFormat="1" ht="15" x14ac:dyDescent="0.25">
      <c r="A1504" s="14"/>
      <c r="B1504" s="15"/>
      <c r="C1504" s="15"/>
      <c r="D1504" s="15"/>
      <c r="E1504" s="16" t="s">
        <v>18</v>
      </c>
      <c r="F1504" s="16"/>
      <c r="G1504" s="17"/>
      <c r="H1504" s="17"/>
      <c r="I1504" s="18">
        <v>81363.360000000001</v>
      </c>
      <c r="J1504" s="114"/>
      <c r="K1504" s="138"/>
      <c r="L1504" s="151"/>
      <c r="M1504" s="19"/>
    </row>
    <row r="1505" spans="1:13" s="2" customFormat="1" ht="22.5" x14ac:dyDescent="0.25">
      <c r="A1505" s="20"/>
      <c r="B1505" s="21" t="s">
        <v>727</v>
      </c>
      <c r="C1505" s="183" t="s">
        <v>728</v>
      </c>
      <c r="D1505" s="183"/>
      <c r="E1505" s="183"/>
      <c r="F1505" s="22" t="s">
        <v>71</v>
      </c>
      <c r="G1505" s="17" t="s">
        <v>2360</v>
      </c>
      <c r="H1505" s="17"/>
      <c r="I1505" s="23">
        <v>154.76</v>
      </c>
      <c r="J1505" s="109"/>
      <c r="K1505" s="132"/>
      <c r="L1505" s="147">
        <v>154.76</v>
      </c>
      <c r="M1505" s="24"/>
    </row>
    <row r="1506" spans="1:13" s="2" customFormat="1" ht="22.5" x14ac:dyDescent="0.25">
      <c r="A1506" s="20"/>
      <c r="B1506" s="21" t="s">
        <v>847</v>
      </c>
      <c r="C1506" s="183" t="s">
        <v>848</v>
      </c>
      <c r="D1506" s="183"/>
      <c r="E1506" s="183"/>
      <c r="F1506" s="22" t="s">
        <v>21</v>
      </c>
      <c r="G1506" s="17" t="s">
        <v>2361</v>
      </c>
      <c r="H1506" s="17"/>
      <c r="I1506" s="23">
        <v>21.74</v>
      </c>
      <c r="J1506" s="109"/>
      <c r="K1506" s="132"/>
      <c r="L1506" s="147">
        <v>21.74</v>
      </c>
      <c r="M1506" s="24"/>
    </row>
    <row r="1507" spans="1:13" s="2" customFormat="1" ht="22.5" x14ac:dyDescent="0.25">
      <c r="A1507" s="20"/>
      <c r="B1507" s="21" t="s">
        <v>853</v>
      </c>
      <c r="C1507" s="183" t="s">
        <v>854</v>
      </c>
      <c r="D1507" s="183"/>
      <c r="E1507" s="183"/>
      <c r="F1507" s="22" t="s">
        <v>71</v>
      </c>
      <c r="G1507" s="17" t="s">
        <v>2362</v>
      </c>
      <c r="H1507" s="17"/>
      <c r="I1507" s="23">
        <v>42.07</v>
      </c>
      <c r="J1507" s="109"/>
      <c r="K1507" s="132"/>
      <c r="L1507" s="147">
        <v>42.07</v>
      </c>
      <c r="M1507" s="24"/>
    </row>
    <row r="1508" spans="1:13" s="2" customFormat="1" ht="22.5" x14ac:dyDescent="0.25">
      <c r="A1508" s="20"/>
      <c r="B1508" s="21" t="s">
        <v>371</v>
      </c>
      <c r="C1508" s="183" t="s">
        <v>372</v>
      </c>
      <c r="D1508" s="183"/>
      <c r="E1508" s="183"/>
      <c r="F1508" s="22" t="s">
        <v>282</v>
      </c>
      <c r="G1508" s="17" t="s">
        <v>2363</v>
      </c>
      <c r="H1508" s="17"/>
      <c r="I1508" s="23">
        <v>0</v>
      </c>
      <c r="J1508" s="109"/>
      <c r="K1508" s="132"/>
      <c r="L1508" s="147">
        <v>0</v>
      </c>
      <c r="M1508" s="24"/>
    </row>
    <row r="1509" spans="1:13" s="2" customFormat="1" ht="45" x14ac:dyDescent="0.25">
      <c r="A1509" s="10" t="s">
        <v>2364</v>
      </c>
      <c r="B1509" s="11" t="s">
        <v>2365</v>
      </c>
      <c r="C1509" s="182" t="s">
        <v>2366</v>
      </c>
      <c r="D1509" s="182"/>
      <c r="E1509" s="182"/>
      <c r="F1509" s="10" t="s">
        <v>817</v>
      </c>
      <c r="G1509" s="32">
        <v>22.6</v>
      </c>
      <c r="H1509" s="32"/>
      <c r="I1509" s="13">
        <v>12850.71</v>
      </c>
      <c r="J1509" s="72"/>
      <c r="K1509" s="131"/>
      <c r="L1509" s="72">
        <v>12850.71</v>
      </c>
      <c r="M1509" s="13"/>
    </row>
    <row r="1510" spans="1:13" s="2" customFormat="1" ht="45" x14ac:dyDescent="0.25">
      <c r="A1510" s="10" t="s">
        <v>2367</v>
      </c>
      <c r="B1510" s="11" t="s">
        <v>2368</v>
      </c>
      <c r="C1510" s="182" t="s">
        <v>2369</v>
      </c>
      <c r="D1510" s="182"/>
      <c r="E1510" s="182"/>
      <c r="F1510" s="10" t="s">
        <v>817</v>
      </c>
      <c r="G1510" s="12">
        <v>5</v>
      </c>
      <c r="H1510" s="12"/>
      <c r="I1510" s="13">
        <v>2796.31</v>
      </c>
      <c r="J1510" s="72"/>
      <c r="K1510" s="131"/>
      <c r="L1510" s="72">
        <v>2796.31</v>
      </c>
      <c r="M1510" s="13"/>
    </row>
    <row r="1511" spans="1:13" s="2" customFormat="1" ht="45" x14ac:dyDescent="0.25">
      <c r="A1511" s="10" t="s">
        <v>2370</v>
      </c>
      <c r="B1511" s="11" t="s">
        <v>2368</v>
      </c>
      <c r="C1511" s="182" t="s">
        <v>2371</v>
      </c>
      <c r="D1511" s="182"/>
      <c r="E1511" s="182"/>
      <c r="F1511" s="10" t="s">
        <v>817</v>
      </c>
      <c r="G1511" s="32">
        <v>1.6</v>
      </c>
      <c r="H1511" s="32"/>
      <c r="I1511" s="13">
        <v>968.26</v>
      </c>
      <c r="J1511" s="72"/>
      <c r="K1511" s="131"/>
      <c r="L1511" s="72">
        <v>968.26</v>
      </c>
      <c r="M1511" s="13"/>
    </row>
    <row r="1512" spans="1:13" s="2" customFormat="1" ht="45" x14ac:dyDescent="0.25">
      <c r="A1512" s="10" t="s">
        <v>2372</v>
      </c>
      <c r="B1512" s="11" t="s">
        <v>2373</v>
      </c>
      <c r="C1512" s="182" t="s">
        <v>2374</v>
      </c>
      <c r="D1512" s="182"/>
      <c r="E1512" s="182"/>
      <c r="F1512" s="10" t="s">
        <v>21</v>
      </c>
      <c r="G1512" s="12">
        <v>20</v>
      </c>
      <c r="H1512" s="12"/>
      <c r="I1512" s="13">
        <v>1529.36</v>
      </c>
      <c r="J1512" s="72"/>
      <c r="K1512" s="131"/>
      <c r="L1512" s="72">
        <v>1529.36</v>
      </c>
      <c r="M1512" s="13"/>
    </row>
    <row r="1513" spans="1:13" s="2" customFormat="1" ht="15" x14ac:dyDescent="0.25">
      <c r="A1513" s="206" t="s">
        <v>2375</v>
      </c>
      <c r="B1513" s="207"/>
      <c r="C1513" s="207"/>
      <c r="D1513" s="207"/>
      <c r="E1513" s="207"/>
      <c r="F1513" s="207"/>
      <c r="G1513" s="207"/>
      <c r="H1513" s="207"/>
      <c r="I1513" s="207"/>
      <c r="J1513" s="207"/>
      <c r="K1513" s="207"/>
      <c r="L1513" s="208"/>
      <c r="M1513" s="123"/>
    </row>
    <row r="1514" spans="1:13" s="2" customFormat="1" ht="56.25" x14ac:dyDescent="0.25">
      <c r="A1514" s="10" t="s">
        <v>2376</v>
      </c>
      <c r="B1514" s="11" t="s">
        <v>2181</v>
      </c>
      <c r="C1514" s="182" t="s">
        <v>2182</v>
      </c>
      <c r="D1514" s="182"/>
      <c r="E1514" s="182"/>
      <c r="F1514" s="10" t="s">
        <v>808</v>
      </c>
      <c r="G1514" s="33">
        <v>7.1800000000000003E-2</v>
      </c>
      <c r="H1514" s="33"/>
      <c r="I1514" s="13">
        <v>7638.07</v>
      </c>
      <c r="J1514" s="72"/>
      <c r="K1514" s="131"/>
      <c r="L1514" s="72">
        <v>444.04</v>
      </c>
      <c r="M1514" s="13"/>
    </row>
    <row r="1515" spans="1:13" s="2" customFormat="1" ht="15" x14ac:dyDescent="0.25">
      <c r="A1515" s="14"/>
      <c r="B1515" s="15"/>
      <c r="C1515" s="15"/>
      <c r="D1515" s="15"/>
      <c r="E1515" s="16" t="s">
        <v>18</v>
      </c>
      <c r="F1515" s="16"/>
      <c r="G1515" s="17"/>
      <c r="H1515" s="17"/>
      <c r="I1515" s="18">
        <v>21240.77</v>
      </c>
      <c r="J1515" s="114"/>
      <c r="K1515" s="138"/>
      <c r="L1515" s="151"/>
      <c r="M1515" s="19"/>
    </row>
    <row r="1516" spans="1:13" s="2" customFormat="1" ht="22.5" x14ac:dyDescent="0.25">
      <c r="A1516" s="20"/>
      <c r="B1516" s="21" t="s">
        <v>809</v>
      </c>
      <c r="C1516" s="183" t="s">
        <v>810</v>
      </c>
      <c r="D1516" s="183"/>
      <c r="E1516" s="183"/>
      <c r="F1516" s="22" t="s">
        <v>71</v>
      </c>
      <c r="G1516" s="17" t="s">
        <v>2377</v>
      </c>
      <c r="H1516" s="17"/>
      <c r="I1516" s="23">
        <v>5.85</v>
      </c>
      <c r="J1516" s="109"/>
      <c r="K1516" s="132"/>
      <c r="L1516" s="147">
        <v>5.85</v>
      </c>
      <c r="M1516" s="24"/>
    </row>
    <row r="1517" spans="1:13" s="2" customFormat="1" ht="22.5" x14ac:dyDescent="0.25">
      <c r="A1517" s="20"/>
      <c r="B1517" s="21" t="s">
        <v>69</v>
      </c>
      <c r="C1517" s="183" t="s">
        <v>70</v>
      </c>
      <c r="D1517" s="183"/>
      <c r="E1517" s="183"/>
      <c r="F1517" s="22" t="s">
        <v>71</v>
      </c>
      <c r="G1517" s="17" t="s">
        <v>2378</v>
      </c>
      <c r="H1517" s="17"/>
      <c r="I1517" s="23">
        <v>0.46</v>
      </c>
      <c r="J1517" s="109"/>
      <c r="K1517" s="132"/>
      <c r="L1517" s="147">
        <v>0.46</v>
      </c>
      <c r="M1517" s="24"/>
    </row>
    <row r="1518" spans="1:13" s="2" customFormat="1" ht="22.5" x14ac:dyDescent="0.25">
      <c r="A1518" s="20"/>
      <c r="B1518" s="21" t="s">
        <v>41</v>
      </c>
      <c r="C1518" s="183" t="s">
        <v>42</v>
      </c>
      <c r="D1518" s="183"/>
      <c r="E1518" s="183"/>
      <c r="F1518" s="22" t="s">
        <v>21</v>
      </c>
      <c r="G1518" s="17" t="s">
        <v>2379</v>
      </c>
      <c r="H1518" s="17"/>
      <c r="I1518" s="23">
        <v>26.88</v>
      </c>
      <c r="J1518" s="109"/>
      <c r="K1518" s="132"/>
      <c r="L1518" s="147">
        <v>26.88</v>
      </c>
      <c r="M1518" s="24"/>
    </row>
    <row r="1519" spans="1:13" s="2" customFormat="1" ht="22.5" x14ac:dyDescent="0.25">
      <c r="A1519" s="20"/>
      <c r="B1519" s="21" t="s">
        <v>778</v>
      </c>
      <c r="C1519" s="183" t="s">
        <v>24</v>
      </c>
      <c r="D1519" s="183"/>
      <c r="E1519" s="183"/>
      <c r="F1519" s="22" t="s">
        <v>71</v>
      </c>
      <c r="G1519" s="17" t="s">
        <v>2380</v>
      </c>
      <c r="H1519" s="17"/>
      <c r="I1519" s="23">
        <v>16.829999999999998</v>
      </c>
      <c r="J1519" s="109"/>
      <c r="K1519" s="132"/>
      <c r="L1519" s="147">
        <v>16.829999999999998</v>
      </c>
      <c r="M1519" s="24"/>
    </row>
    <row r="1520" spans="1:13" s="2" customFormat="1" ht="22.5" x14ac:dyDescent="0.25">
      <c r="A1520" s="25" t="s">
        <v>344</v>
      </c>
      <c r="B1520" s="26" t="s">
        <v>815</v>
      </c>
      <c r="C1520" s="186" t="s">
        <v>816</v>
      </c>
      <c r="D1520" s="186"/>
      <c r="E1520" s="186"/>
      <c r="F1520" s="27" t="s">
        <v>817</v>
      </c>
      <c r="G1520" s="28" t="s">
        <v>347</v>
      </c>
      <c r="H1520" s="28"/>
      <c r="I1520" s="29">
        <v>0</v>
      </c>
      <c r="J1520" s="110"/>
      <c r="K1520" s="133"/>
      <c r="L1520" s="148">
        <v>0</v>
      </c>
      <c r="M1520" s="30"/>
    </row>
    <row r="1521" spans="1:13" s="2" customFormat="1" ht="22.5" x14ac:dyDescent="0.25">
      <c r="A1521" s="25" t="s">
        <v>76</v>
      </c>
      <c r="B1521" s="26" t="s">
        <v>818</v>
      </c>
      <c r="C1521" s="186" t="s">
        <v>819</v>
      </c>
      <c r="D1521" s="186"/>
      <c r="E1521" s="186"/>
      <c r="F1521" s="27" t="s">
        <v>817</v>
      </c>
      <c r="G1521" s="28" t="s">
        <v>2381</v>
      </c>
      <c r="H1521" s="28"/>
      <c r="I1521" s="29">
        <v>0</v>
      </c>
      <c r="J1521" s="110"/>
      <c r="K1521" s="133"/>
      <c r="L1521" s="148">
        <v>0</v>
      </c>
      <c r="M1521" s="30"/>
    </row>
    <row r="1522" spans="1:13" s="2" customFormat="1" ht="22.5" x14ac:dyDescent="0.25">
      <c r="A1522" s="25" t="s">
        <v>344</v>
      </c>
      <c r="B1522" s="26" t="s">
        <v>821</v>
      </c>
      <c r="C1522" s="186" t="s">
        <v>822</v>
      </c>
      <c r="D1522" s="186"/>
      <c r="E1522" s="186"/>
      <c r="F1522" s="27" t="s">
        <v>79</v>
      </c>
      <c r="G1522" s="28" t="s">
        <v>347</v>
      </c>
      <c r="H1522" s="28"/>
      <c r="I1522" s="29">
        <v>0</v>
      </c>
      <c r="J1522" s="110"/>
      <c r="K1522" s="133"/>
      <c r="L1522" s="148">
        <v>0</v>
      </c>
      <c r="M1522" s="30"/>
    </row>
    <row r="1523" spans="1:13" s="2" customFormat="1" ht="22.5" x14ac:dyDescent="0.25">
      <c r="A1523" s="25" t="s">
        <v>344</v>
      </c>
      <c r="B1523" s="26" t="s">
        <v>366</v>
      </c>
      <c r="C1523" s="186" t="s">
        <v>367</v>
      </c>
      <c r="D1523" s="186"/>
      <c r="E1523" s="186"/>
      <c r="F1523" s="27" t="s">
        <v>21</v>
      </c>
      <c r="G1523" s="28" t="s">
        <v>347</v>
      </c>
      <c r="H1523" s="28"/>
      <c r="I1523" s="29">
        <v>0</v>
      </c>
      <c r="J1523" s="110"/>
      <c r="K1523" s="133"/>
      <c r="L1523" s="148">
        <v>0</v>
      </c>
      <c r="M1523" s="30"/>
    </row>
    <row r="1524" spans="1:13" s="2" customFormat="1" ht="22.5" x14ac:dyDescent="0.25">
      <c r="A1524" s="25" t="s">
        <v>344</v>
      </c>
      <c r="B1524" s="26" t="s">
        <v>823</v>
      </c>
      <c r="C1524" s="186" t="s">
        <v>824</v>
      </c>
      <c r="D1524" s="186"/>
      <c r="E1524" s="186"/>
      <c r="F1524" s="27" t="s">
        <v>79</v>
      </c>
      <c r="G1524" s="28" t="s">
        <v>347</v>
      </c>
      <c r="H1524" s="28"/>
      <c r="I1524" s="29">
        <v>0</v>
      </c>
      <c r="J1524" s="110"/>
      <c r="K1524" s="133"/>
      <c r="L1524" s="148">
        <v>0</v>
      </c>
      <c r="M1524" s="30"/>
    </row>
    <row r="1525" spans="1:13" s="2" customFormat="1" ht="22.5" x14ac:dyDescent="0.25">
      <c r="A1525" s="25" t="s">
        <v>344</v>
      </c>
      <c r="B1525" s="26" t="s">
        <v>825</v>
      </c>
      <c r="C1525" s="186" t="s">
        <v>826</v>
      </c>
      <c r="D1525" s="186"/>
      <c r="E1525" s="186"/>
      <c r="F1525" s="27" t="s">
        <v>79</v>
      </c>
      <c r="G1525" s="28" t="s">
        <v>347</v>
      </c>
      <c r="H1525" s="28"/>
      <c r="I1525" s="29">
        <v>0</v>
      </c>
      <c r="J1525" s="110"/>
      <c r="K1525" s="133"/>
      <c r="L1525" s="148">
        <v>0</v>
      </c>
      <c r="M1525" s="30"/>
    </row>
    <row r="1526" spans="1:13" s="2" customFormat="1" ht="22.5" x14ac:dyDescent="0.25">
      <c r="A1526" s="20"/>
      <c r="B1526" s="21" t="s">
        <v>784</v>
      </c>
      <c r="C1526" s="183" t="s">
        <v>785</v>
      </c>
      <c r="D1526" s="183"/>
      <c r="E1526" s="183"/>
      <c r="F1526" s="22" t="s">
        <v>71</v>
      </c>
      <c r="G1526" s="17" t="s">
        <v>2382</v>
      </c>
      <c r="H1526" s="17"/>
      <c r="I1526" s="23">
        <v>1.25</v>
      </c>
      <c r="J1526" s="109"/>
      <c r="K1526" s="132"/>
      <c r="L1526" s="147">
        <v>1.25</v>
      </c>
      <c r="M1526" s="24"/>
    </row>
    <row r="1527" spans="1:13" s="2" customFormat="1" ht="45" x14ac:dyDescent="0.25">
      <c r="A1527" s="10" t="s">
        <v>2383</v>
      </c>
      <c r="B1527" s="11" t="s">
        <v>2190</v>
      </c>
      <c r="C1527" s="182" t="s">
        <v>2193</v>
      </c>
      <c r="D1527" s="182"/>
      <c r="E1527" s="182"/>
      <c r="F1527" s="10" t="s">
        <v>165</v>
      </c>
      <c r="G1527" s="12">
        <v>10</v>
      </c>
      <c r="H1527" s="12"/>
      <c r="I1527" s="13">
        <v>4747.41</v>
      </c>
      <c r="J1527" s="72"/>
      <c r="K1527" s="131"/>
      <c r="L1527" s="72">
        <v>4747.41</v>
      </c>
      <c r="M1527" s="13"/>
    </row>
    <row r="1528" spans="1:13" s="2" customFormat="1" ht="45" x14ac:dyDescent="0.25">
      <c r="A1528" s="10" t="s">
        <v>2384</v>
      </c>
      <c r="B1528" s="11" t="s">
        <v>2224</v>
      </c>
      <c r="C1528" s="182" t="s">
        <v>2385</v>
      </c>
      <c r="D1528" s="182"/>
      <c r="E1528" s="182"/>
      <c r="F1528" s="10" t="s">
        <v>35</v>
      </c>
      <c r="G1528" s="12">
        <v>3</v>
      </c>
      <c r="H1528" s="12"/>
      <c r="I1528" s="13">
        <v>818.63</v>
      </c>
      <c r="J1528" s="72"/>
      <c r="K1528" s="131"/>
      <c r="L1528" s="72">
        <v>818.63</v>
      </c>
      <c r="M1528" s="13"/>
    </row>
    <row r="1529" spans="1:13" s="2" customFormat="1" ht="56.25" x14ac:dyDescent="0.25">
      <c r="A1529" s="10" t="s">
        <v>2386</v>
      </c>
      <c r="B1529" s="11" t="s">
        <v>2387</v>
      </c>
      <c r="C1529" s="182" t="s">
        <v>2388</v>
      </c>
      <c r="D1529" s="182"/>
      <c r="E1529" s="182"/>
      <c r="F1529" s="10" t="s">
        <v>808</v>
      </c>
      <c r="G1529" s="33">
        <v>4.5400000000000003E-2</v>
      </c>
      <c r="H1529" s="33"/>
      <c r="I1529" s="13">
        <v>4831.16</v>
      </c>
      <c r="J1529" s="72"/>
      <c r="K1529" s="131"/>
      <c r="L1529" s="72">
        <v>280.77</v>
      </c>
      <c r="M1529" s="13"/>
    </row>
    <row r="1530" spans="1:13" s="2" customFormat="1" ht="15" x14ac:dyDescent="0.25">
      <c r="A1530" s="14"/>
      <c r="B1530" s="15"/>
      <c r="C1530" s="15"/>
      <c r="D1530" s="15"/>
      <c r="E1530" s="16" t="s">
        <v>18</v>
      </c>
      <c r="F1530" s="16"/>
      <c r="G1530" s="17"/>
      <c r="H1530" s="17"/>
      <c r="I1530" s="18">
        <v>13432.32</v>
      </c>
      <c r="J1530" s="114"/>
      <c r="K1530" s="138"/>
      <c r="L1530" s="151"/>
      <c r="M1530" s="19"/>
    </row>
    <row r="1531" spans="1:13" s="2" customFormat="1" ht="22.5" x14ac:dyDescent="0.25">
      <c r="A1531" s="20"/>
      <c r="B1531" s="21" t="s">
        <v>809</v>
      </c>
      <c r="C1531" s="183" t="s">
        <v>810</v>
      </c>
      <c r="D1531" s="183"/>
      <c r="E1531" s="183"/>
      <c r="F1531" s="22" t="s">
        <v>71</v>
      </c>
      <c r="G1531" s="17" t="s">
        <v>2389</v>
      </c>
      <c r="H1531" s="17"/>
      <c r="I1531" s="23">
        <v>3.7</v>
      </c>
      <c r="J1531" s="109"/>
      <c r="K1531" s="132"/>
      <c r="L1531" s="147">
        <v>3.7</v>
      </c>
      <c r="M1531" s="24"/>
    </row>
    <row r="1532" spans="1:13" s="2" customFormat="1" ht="22.5" x14ac:dyDescent="0.25">
      <c r="A1532" s="20"/>
      <c r="B1532" s="21" t="s">
        <v>69</v>
      </c>
      <c r="C1532" s="183" t="s">
        <v>70</v>
      </c>
      <c r="D1532" s="183"/>
      <c r="E1532" s="183"/>
      <c r="F1532" s="22" t="s">
        <v>71</v>
      </c>
      <c r="G1532" s="17" t="s">
        <v>2390</v>
      </c>
      <c r="H1532" s="17"/>
      <c r="I1532" s="23">
        <v>0.28999999999999998</v>
      </c>
      <c r="J1532" s="109"/>
      <c r="K1532" s="132"/>
      <c r="L1532" s="147">
        <v>0.28999999999999998</v>
      </c>
      <c r="M1532" s="24"/>
    </row>
    <row r="1533" spans="1:13" s="2" customFormat="1" ht="22.5" x14ac:dyDescent="0.25">
      <c r="A1533" s="20"/>
      <c r="B1533" s="21" t="s">
        <v>41</v>
      </c>
      <c r="C1533" s="183" t="s">
        <v>42</v>
      </c>
      <c r="D1533" s="183"/>
      <c r="E1533" s="183"/>
      <c r="F1533" s="22" t="s">
        <v>21</v>
      </c>
      <c r="G1533" s="17" t="s">
        <v>2391</v>
      </c>
      <c r="H1533" s="17"/>
      <c r="I1533" s="23">
        <v>17</v>
      </c>
      <c r="J1533" s="109"/>
      <c r="K1533" s="132"/>
      <c r="L1533" s="147">
        <v>17</v>
      </c>
      <c r="M1533" s="24"/>
    </row>
    <row r="1534" spans="1:13" s="2" customFormat="1" ht="22.5" x14ac:dyDescent="0.25">
      <c r="A1534" s="20"/>
      <c r="B1534" s="21" t="s">
        <v>778</v>
      </c>
      <c r="C1534" s="183" t="s">
        <v>24</v>
      </c>
      <c r="D1534" s="183"/>
      <c r="E1534" s="183"/>
      <c r="F1534" s="22" t="s">
        <v>71</v>
      </c>
      <c r="G1534" s="17" t="s">
        <v>2392</v>
      </c>
      <c r="H1534" s="17"/>
      <c r="I1534" s="23">
        <v>10.64</v>
      </c>
      <c r="J1534" s="109"/>
      <c r="K1534" s="132"/>
      <c r="L1534" s="147">
        <v>10.64</v>
      </c>
      <c r="M1534" s="24"/>
    </row>
    <row r="1535" spans="1:13" s="2" customFormat="1" ht="22.5" x14ac:dyDescent="0.25">
      <c r="A1535" s="25" t="s">
        <v>344</v>
      </c>
      <c r="B1535" s="26" t="s">
        <v>815</v>
      </c>
      <c r="C1535" s="186" t="s">
        <v>816</v>
      </c>
      <c r="D1535" s="186"/>
      <c r="E1535" s="186"/>
      <c r="F1535" s="27" t="s">
        <v>817</v>
      </c>
      <c r="G1535" s="28" t="s">
        <v>347</v>
      </c>
      <c r="H1535" s="28"/>
      <c r="I1535" s="29">
        <v>0</v>
      </c>
      <c r="J1535" s="110"/>
      <c r="K1535" s="133"/>
      <c r="L1535" s="148">
        <v>0</v>
      </c>
      <c r="M1535" s="30"/>
    </row>
    <row r="1536" spans="1:13" s="2" customFormat="1" ht="22.5" x14ac:dyDescent="0.25">
      <c r="A1536" s="25" t="s">
        <v>76</v>
      </c>
      <c r="B1536" s="26" t="s">
        <v>818</v>
      </c>
      <c r="C1536" s="186" t="s">
        <v>819</v>
      </c>
      <c r="D1536" s="186"/>
      <c r="E1536" s="186"/>
      <c r="F1536" s="27" t="s">
        <v>817</v>
      </c>
      <c r="G1536" s="28" t="s">
        <v>2393</v>
      </c>
      <c r="H1536" s="28"/>
      <c r="I1536" s="29">
        <v>0</v>
      </c>
      <c r="J1536" s="110"/>
      <c r="K1536" s="133"/>
      <c r="L1536" s="148">
        <v>0</v>
      </c>
      <c r="M1536" s="30"/>
    </row>
    <row r="1537" spans="1:13" s="2" customFormat="1" ht="22.5" x14ac:dyDescent="0.25">
      <c r="A1537" s="25" t="s">
        <v>344</v>
      </c>
      <c r="B1537" s="26" t="s">
        <v>821</v>
      </c>
      <c r="C1537" s="186" t="s">
        <v>822</v>
      </c>
      <c r="D1537" s="186"/>
      <c r="E1537" s="186"/>
      <c r="F1537" s="27" t="s">
        <v>79</v>
      </c>
      <c r="G1537" s="28" t="s">
        <v>347</v>
      </c>
      <c r="H1537" s="28"/>
      <c r="I1537" s="29">
        <v>0</v>
      </c>
      <c r="J1537" s="110"/>
      <c r="K1537" s="133"/>
      <c r="L1537" s="148">
        <v>0</v>
      </c>
      <c r="M1537" s="30"/>
    </row>
    <row r="1538" spans="1:13" s="2" customFormat="1" ht="22.5" x14ac:dyDescent="0.25">
      <c r="A1538" s="25" t="s">
        <v>344</v>
      </c>
      <c r="B1538" s="26" t="s">
        <v>366</v>
      </c>
      <c r="C1538" s="186" t="s">
        <v>367</v>
      </c>
      <c r="D1538" s="186"/>
      <c r="E1538" s="186"/>
      <c r="F1538" s="27" t="s">
        <v>21</v>
      </c>
      <c r="G1538" s="28" t="s">
        <v>347</v>
      </c>
      <c r="H1538" s="28"/>
      <c r="I1538" s="29">
        <v>0</v>
      </c>
      <c r="J1538" s="110"/>
      <c r="K1538" s="133"/>
      <c r="L1538" s="148">
        <v>0</v>
      </c>
      <c r="M1538" s="30"/>
    </row>
    <row r="1539" spans="1:13" s="2" customFormat="1" ht="22.5" x14ac:dyDescent="0.25">
      <c r="A1539" s="25" t="s">
        <v>344</v>
      </c>
      <c r="B1539" s="26" t="s">
        <v>823</v>
      </c>
      <c r="C1539" s="186" t="s">
        <v>824</v>
      </c>
      <c r="D1539" s="186"/>
      <c r="E1539" s="186"/>
      <c r="F1539" s="27" t="s">
        <v>79</v>
      </c>
      <c r="G1539" s="28" t="s">
        <v>347</v>
      </c>
      <c r="H1539" s="28"/>
      <c r="I1539" s="29">
        <v>0</v>
      </c>
      <c r="J1539" s="110"/>
      <c r="K1539" s="133"/>
      <c r="L1539" s="148">
        <v>0</v>
      </c>
      <c r="M1539" s="30"/>
    </row>
    <row r="1540" spans="1:13" s="2" customFormat="1" ht="22.5" x14ac:dyDescent="0.25">
      <c r="A1540" s="25" t="s">
        <v>344</v>
      </c>
      <c r="B1540" s="26" t="s">
        <v>825</v>
      </c>
      <c r="C1540" s="186" t="s">
        <v>826</v>
      </c>
      <c r="D1540" s="186"/>
      <c r="E1540" s="186"/>
      <c r="F1540" s="27" t="s">
        <v>79</v>
      </c>
      <c r="G1540" s="28" t="s">
        <v>347</v>
      </c>
      <c r="H1540" s="28"/>
      <c r="I1540" s="29">
        <v>0</v>
      </c>
      <c r="J1540" s="110"/>
      <c r="K1540" s="133"/>
      <c r="L1540" s="148">
        <v>0</v>
      </c>
      <c r="M1540" s="30"/>
    </row>
    <row r="1541" spans="1:13" s="2" customFormat="1" ht="22.5" x14ac:dyDescent="0.25">
      <c r="A1541" s="20"/>
      <c r="B1541" s="21" t="s">
        <v>784</v>
      </c>
      <c r="C1541" s="183" t="s">
        <v>785</v>
      </c>
      <c r="D1541" s="183"/>
      <c r="E1541" s="183"/>
      <c r="F1541" s="22" t="s">
        <v>71</v>
      </c>
      <c r="G1541" s="17" t="s">
        <v>2394</v>
      </c>
      <c r="H1541" s="17"/>
      <c r="I1541" s="23">
        <v>0.79</v>
      </c>
      <c r="J1541" s="109"/>
      <c r="K1541" s="132"/>
      <c r="L1541" s="147">
        <v>0.79</v>
      </c>
      <c r="M1541" s="24"/>
    </row>
    <row r="1542" spans="1:13" s="2" customFormat="1" ht="45" x14ac:dyDescent="0.25">
      <c r="A1542" s="10" t="s">
        <v>2395</v>
      </c>
      <c r="B1542" s="11" t="s">
        <v>2215</v>
      </c>
      <c r="C1542" s="182" t="s">
        <v>2396</v>
      </c>
      <c r="D1542" s="182"/>
      <c r="E1542" s="182"/>
      <c r="F1542" s="10" t="s">
        <v>165</v>
      </c>
      <c r="G1542" s="32">
        <v>3.5</v>
      </c>
      <c r="H1542" s="32"/>
      <c r="I1542" s="13">
        <v>1593.4</v>
      </c>
      <c r="J1542" s="72"/>
      <c r="K1542" s="131"/>
      <c r="L1542" s="72">
        <v>1593.4</v>
      </c>
      <c r="M1542" s="13"/>
    </row>
    <row r="1543" spans="1:13" s="2" customFormat="1" ht="45" x14ac:dyDescent="0.25">
      <c r="A1543" s="10" t="s">
        <v>2397</v>
      </c>
      <c r="B1543" s="11" t="s">
        <v>2195</v>
      </c>
      <c r="C1543" s="182" t="s">
        <v>2398</v>
      </c>
      <c r="D1543" s="182"/>
      <c r="E1543" s="182"/>
      <c r="F1543" s="10" t="s">
        <v>35</v>
      </c>
      <c r="G1543" s="12">
        <v>2</v>
      </c>
      <c r="H1543" s="12"/>
      <c r="I1543" s="13">
        <v>339.3</v>
      </c>
      <c r="J1543" s="72"/>
      <c r="K1543" s="131"/>
      <c r="L1543" s="72">
        <v>339.3</v>
      </c>
      <c r="M1543" s="13"/>
    </row>
    <row r="1544" spans="1:13" s="2" customFormat="1" ht="45" x14ac:dyDescent="0.25">
      <c r="A1544" s="10" t="s">
        <v>2399</v>
      </c>
      <c r="B1544" s="11" t="s">
        <v>2198</v>
      </c>
      <c r="C1544" s="182" t="s">
        <v>2400</v>
      </c>
      <c r="D1544" s="182"/>
      <c r="E1544" s="182"/>
      <c r="F1544" s="10" t="s">
        <v>35</v>
      </c>
      <c r="G1544" s="12">
        <v>2</v>
      </c>
      <c r="H1544" s="12"/>
      <c r="I1544" s="13">
        <v>628.72</v>
      </c>
      <c r="J1544" s="72"/>
      <c r="K1544" s="131"/>
      <c r="L1544" s="72">
        <v>628.72</v>
      </c>
      <c r="M1544" s="13"/>
    </row>
    <row r="1545" spans="1:13" s="2" customFormat="1" ht="45" x14ac:dyDescent="0.25">
      <c r="A1545" s="10" t="s">
        <v>2401</v>
      </c>
      <c r="B1545" s="11" t="s">
        <v>2201</v>
      </c>
      <c r="C1545" s="182" t="s">
        <v>2402</v>
      </c>
      <c r="D1545" s="182"/>
      <c r="E1545" s="182"/>
      <c r="F1545" s="10" t="s">
        <v>35</v>
      </c>
      <c r="G1545" s="12">
        <v>4</v>
      </c>
      <c r="H1545" s="12"/>
      <c r="I1545" s="13">
        <v>602.39</v>
      </c>
      <c r="J1545" s="72"/>
      <c r="K1545" s="131"/>
      <c r="L1545" s="72">
        <v>602.39</v>
      </c>
      <c r="M1545" s="13"/>
    </row>
    <row r="1546" spans="1:13" s="2" customFormat="1" ht="45" x14ac:dyDescent="0.25">
      <c r="A1546" s="10" t="s">
        <v>2403</v>
      </c>
      <c r="B1546" s="11" t="s">
        <v>2404</v>
      </c>
      <c r="C1546" s="182" t="s">
        <v>2405</v>
      </c>
      <c r="D1546" s="182"/>
      <c r="E1546" s="182"/>
      <c r="F1546" s="10" t="s">
        <v>35</v>
      </c>
      <c r="G1546" s="12">
        <v>1</v>
      </c>
      <c r="H1546" s="12"/>
      <c r="I1546" s="13">
        <v>458.29</v>
      </c>
      <c r="J1546" s="72"/>
      <c r="K1546" s="131"/>
      <c r="L1546" s="72">
        <v>458.29</v>
      </c>
      <c r="M1546" s="13"/>
    </row>
    <row r="1547" spans="1:13" s="2" customFormat="1" ht="56.25" x14ac:dyDescent="0.25">
      <c r="A1547" s="10" t="s">
        <v>2406</v>
      </c>
      <c r="B1547" s="11" t="s">
        <v>2181</v>
      </c>
      <c r="C1547" s="182" t="s">
        <v>2407</v>
      </c>
      <c r="D1547" s="182"/>
      <c r="E1547" s="182"/>
      <c r="F1547" s="10" t="s">
        <v>808</v>
      </c>
      <c r="G1547" s="33">
        <v>8.3199999999999996E-2</v>
      </c>
      <c r="H1547" s="33"/>
      <c r="I1547" s="13">
        <v>8850.81</v>
      </c>
      <c r="J1547" s="72"/>
      <c r="K1547" s="131"/>
      <c r="L1547" s="72">
        <v>514.54999999999995</v>
      </c>
      <c r="M1547" s="13"/>
    </row>
    <row r="1548" spans="1:13" s="2" customFormat="1" ht="15" x14ac:dyDescent="0.25">
      <c r="A1548" s="14"/>
      <c r="B1548" s="15"/>
      <c r="C1548" s="15"/>
      <c r="D1548" s="15"/>
      <c r="E1548" s="16" t="s">
        <v>18</v>
      </c>
      <c r="F1548" s="16"/>
      <c r="G1548" s="17"/>
      <c r="H1548" s="17"/>
      <c r="I1548" s="18">
        <v>24613.279999999999</v>
      </c>
      <c r="J1548" s="114"/>
      <c r="K1548" s="138"/>
      <c r="L1548" s="151"/>
      <c r="M1548" s="19"/>
    </row>
    <row r="1549" spans="1:13" s="2" customFormat="1" ht="22.5" x14ac:dyDescent="0.25">
      <c r="A1549" s="20"/>
      <c r="B1549" s="21" t="s">
        <v>809</v>
      </c>
      <c r="C1549" s="183" t="s">
        <v>810</v>
      </c>
      <c r="D1549" s="183"/>
      <c r="E1549" s="183"/>
      <c r="F1549" s="22" t="s">
        <v>71</v>
      </c>
      <c r="G1549" s="17" t="s">
        <v>2408</v>
      </c>
      <c r="H1549" s="17"/>
      <c r="I1549" s="23">
        <v>6.78</v>
      </c>
      <c r="J1549" s="109"/>
      <c r="K1549" s="132"/>
      <c r="L1549" s="147">
        <v>6.78</v>
      </c>
      <c r="M1549" s="24"/>
    </row>
    <row r="1550" spans="1:13" s="2" customFormat="1" ht="22.5" x14ac:dyDescent="0.25">
      <c r="A1550" s="20"/>
      <c r="B1550" s="21" t="s">
        <v>69</v>
      </c>
      <c r="C1550" s="183" t="s">
        <v>70</v>
      </c>
      <c r="D1550" s="183"/>
      <c r="E1550" s="183"/>
      <c r="F1550" s="22" t="s">
        <v>71</v>
      </c>
      <c r="G1550" s="17" t="s">
        <v>2409</v>
      </c>
      <c r="H1550" s="17"/>
      <c r="I1550" s="23">
        <v>0.53</v>
      </c>
      <c r="J1550" s="109"/>
      <c r="K1550" s="132"/>
      <c r="L1550" s="147">
        <v>0.53</v>
      </c>
      <c r="M1550" s="24"/>
    </row>
    <row r="1551" spans="1:13" s="2" customFormat="1" ht="22.5" x14ac:dyDescent="0.25">
      <c r="A1551" s="20"/>
      <c r="B1551" s="21" t="s">
        <v>41</v>
      </c>
      <c r="C1551" s="183" t="s">
        <v>42</v>
      </c>
      <c r="D1551" s="183"/>
      <c r="E1551" s="183"/>
      <c r="F1551" s="22" t="s">
        <v>21</v>
      </c>
      <c r="G1551" s="17" t="s">
        <v>2410</v>
      </c>
      <c r="H1551" s="17"/>
      <c r="I1551" s="23">
        <v>31.15</v>
      </c>
      <c r="J1551" s="109"/>
      <c r="K1551" s="132"/>
      <c r="L1551" s="147">
        <v>31.15</v>
      </c>
      <c r="M1551" s="24"/>
    </row>
    <row r="1552" spans="1:13" s="2" customFormat="1" ht="22.5" x14ac:dyDescent="0.25">
      <c r="A1552" s="20"/>
      <c r="B1552" s="21" t="s">
        <v>778</v>
      </c>
      <c r="C1552" s="183" t="s">
        <v>24</v>
      </c>
      <c r="D1552" s="183"/>
      <c r="E1552" s="183"/>
      <c r="F1552" s="22" t="s">
        <v>71</v>
      </c>
      <c r="G1552" s="17" t="s">
        <v>2411</v>
      </c>
      <c r="H1552" s="17"/>
      <c r="I1552" s="23">
        <v>19.510000000000002</v>
      </c>
      <c r="J1552" s="109"/>
      <c r="K1552" s="132"/>
      <c r="L1552" s="147">
        <v>19.510000000000002</v>
      </c>
      <c r="M1552" s="24"/>
    </row>
    <row r="1553" spans="1:13" s="2" customFormat="1" ht="22.5" x14ac:dyDescent="0.25">
      <c r="A1553" s="25" t="s">
        <v>344</v>
      </c>
      <c r="B1553" s="26" t="s">
        <v>815</v>
      </c>
      <c r="C1553" s="186" t="s">
        <v>816</v>
      </c>
      <c r="D1553" s="186"/>
      <c r="E1553" s="186"/>
      <c r="F1553" s="27" t="s">
        <v>817</v>
      </c>
      <c r="G1553" s="28" t="s">
        <v>347</v>
      </c>
      <c r="H1553" s="28"/>
      <c r="I1553" s="29">
        <v>0</v>
      </c>
      <c r="J1553" s="110"/>
      <c r="K1553" s="133"/>
      <c r="L1553" s="148">
        <v>0</v>
      </c>
      <c r="M1553" s="30"/>
    </row>
    <row r="1554" spans="1:13" s="2" customFormat="1" ht="22.5" x14ac:dyDescent="0.25">
      <c r="A1554" s="25" t="s">
        <v>76</v>
      </c>
      <c r="B1554" s="26" t="s">
        <v>818</v>
      </c>
      <c r="C1554" s="186" t="s">
        <v>819</v>
      </c>
      <c r="D1554" s="186"/>
      <c r="E1554" s="186"/>
      <c r="F1554" s="27" t="s">
        <v>817</v>
      </c>
      <c r="G1554" s="28" t="s">
        <v>2412</v>
      </c>
      <c r="H1554" s="28"/>
      <c r="I1554" s="29">
        <v>0</v>
      </c>
      <c r="J1554" s="110"/>
      <c r="K1554" s="133"/>
      <c r="L1554" s="148">
        <v>0</v>
      </c>
      <c r="M1554" s="30"/>
    </row>
    <row r="1555" spans="1:13" s="2" customFormat="1" ht="22.5" x14ac:dyDescent="0.25">
      <c r="A1555" s="25" t="s">
        <v>344</v>
      </c>
      <c r="B1555" s="26" t="s">
        <v>821</v>
      </c>
      <c r="C1555" s="186" t="s">
        <v>822</v>
      </c>
      <c r="D1555" s="186"/>
      <c r="E1555" s="186"/>
      <c r="F1555" s="27" t="s">
        <v>79</v>
      </c>
      <c r="G1555" s="28" t="s">
        <v>347</v>
      </c>
      <c r="H1555" s="28"/>
      <c r="I1555" s="29">
        <v>0</v>
      </c>
      <c r="J1555" s="110"/>
      <c r="K1555" s="133"/>
      <c r="L1555" s="148">
        <v>0</v>
      </c>
      <c r="M1555" s="30"/>
    </row>
    <row r="1556" spans="1:13" s="2" customFormat="1" ht="22.5" x14ac:dyDescent="0.25">
      <c r="A1556" s="25" t="s">
        <v>344</v>
      </c>
      <c r="B1556" s="26" t="s">
        <v>366</v>
      </c>
      <c r="C1556" s="186" t="s">
        <v>367</v>
      </c>
      <c r="D1556" s="186"/>
      <c r="E1556" s="186"/>
      <c r="F1556" s="27" t="s">
        <v>21</v>
      </c>
      <c r="G1556" s="28" t="s">
        <v>347</v>
      </c>
      <c r="H1556" s="28"/>
      <c r="I1556" s="29">
        <v>0</v>
      </c>
      <c r="J1556" s="110"/>
      <c r="K1556" s="133"/>
      <c r="L1556" s="148">
        <v>0</v>
      </c>
      <c r="M1556" s="30"/>
    </row>
    <row r="1557" spans="1:13" s="2" customFormat="1" ht="22.5" x14ac:dyDescent="0.25">
      <c r="A1557" s="25" t="s">
        <v>344</v>
      </c>
      <c r="B1557" s="26" t="s">
        <v>823</v>
      </c>
      <c r="C1557" s="186" t="s">
        <v>824</v>
      </c>
      <c r="D1557" s="186"/>
      <c r="E1557" s="186"/>
      <c r="F1557" s="27" t="s">
        <v>79</v>
      </c>
      <c r="G1557" s="28" t="s">
        <v>347</v>
      </c>
      <c r="H1557" s="28"/>
      <c r="I1557" s="29">
        <v>0</v>
      </c>
      <c r="J1557" s="110"/>
      <c r="K1557" s="133"/>
      <c r="L1557" s="148">
        <v>0</v>
      </c>
      <c r="M1557" s="30"/>
    </row>
    <row r="1558" spans="1:13" s="2" customFormat="1" ht="22.5" x14ac:dyDescent="0.25">
      <c r="A1558" s="25" t="s">
        <v>344</v>
      </c>
      <c r="B1558" s="26" t="s">
        <v>825</v>
      </c>
      <c r="C1558" s="186" t="s">
        <v>826</v>
      </c>
      <c r="D1558" s="186"/>
      <c r="E1558" s="186"/>
      <c r="F1558" s="27" t="s">
        <v>79</v>
      </c>
      <c r="G1558" s="28" t="s">
        <v>347</v>
      </c>
      <c r="H1558" s="28"/>
      <c r="I1558" s="29">
        <v>0</v>
      </c>
      <c r="J1558" s="110"/>
      <c r="K1558" s="133"/>
      <c r="L1558" s="148">
        <v>0</v>
      </c>
      <c r="M1558" s="30"/>
    </row>
    <row r="1559" spans="1:13" s="2" customFormat="1" ht="22.5" x14ac:dyDescent="0.25">
      <c r="A1559" s="20"/>
      <c r="B1559" s="21" t="s">
        <v>784</v>
      </c>
      <c r="C1559" s="183" t="s">
        <v>785</v>
      </c>
      <c r="D1559" s="183"/>
      <c r="E1559" s="183"/>
      <c r="F1559" s="22" t="s">
        <v>71</v>
      </c>
      <c r="G1559" s="17" t="s">
        <v>2413</v>
      </c>
      <c r="H1559" s="17"/>
      <c r="I1559" s="23">
        <v>1.45</v>
      </c>
      <c r="J1559" s="109"/>
      <c r="K1559" s="132"/>
      <c r="L1559" s="147">
        <v>1.45</v>
      </c>
      <c r="M1559" s="24"/>
    </row>
    <row r="1560" spans="1:13" s="2" customFormat="1" ht="45" x14ac:dyDescent="0.25">
      <c r="A1560" s="10" t="s">
        <v>2414</v>
      </c>
      <c r="B1560" s="11" t="s">
        <v>2215</v>
      </c>
      <c r="C1560" s="182" t="s">
        <v>2415</v>
      </c>
      <c r="D1560" s="182"/>
      <c r="E1560" s="182"/>
      <c r="F1560" s="10" t="s">
        <v>165</v>
      </c>
      <c r="G1560" s="12">
        <v>10</v>
      </c>
      <c r="H1560" s="12"/>
      <c r="I1560" s="13">
        <v>7241.49</v>
      </c>
      <c r="J1560" s="72"/>
      <c r="K1560" s="131"/>
      <c r="L1560" s="72">
        <v>7241.49</v>
      </c>
      <c r="M1560" s="13"/>
    </row>
    <row r="1561" spans="1:13" s="2" customFormat="1" ht="45" x14ac:dyDescent="0.25">
      <c r="A1561" s="10" t="s">
        <v>2416</v>
      </c>
      <c r="B1561" s="11" t="s">
        <v>2215</v>
      </c>
      <c r="C1561" s="182" t="s">
        <v>2417</v>
      </c>
      <c r="D1561" s="182"/>
      <c r="E1561" s="182"/>
      <c r="F1561" s="10" t="s">
        <v>165</v>
      </c>
      <c r="G1561" s="32">
        <v>1.5</v>
      </c>
      <c r="H1561" s="32"/>
      <c r="I1561" s="13">
        <v>1086.22</v>
      </c>
      <c r="J1561" s="72"/>
      <c r="K1561" s="131"/>
      <c r="L1561" s="72">
        <v>1086.22</v>
      </c>
      <c r="M1561" s="13"/>
    </row>
    <row r="1562" spans="1:13" s="2" customFormat="1" ht="45" x14ac:dyDescent="0.25">
      <c r="A1562" s="10" t="s">
        <v>2418</v>
      </c>
      <c r="B1562" s="11" t="s">
        <v>2224</v>
      </c>
      <c r="C1562" s="182" t="s">
        <v>2419</v>
      </c>
      <c r="D1562" s="182"/>
      <c r="E1562" s="182"/>
      <c r="F1562" s="10" t="s">
        <v>35</v>
      </c>
      <c r="G1562" s="12">
        <v>1</v>
      </c>
      <c r="H1562" s="12"/>
      <c r="I1562" s="13">
        <v>637.64</v>
      </c>
      <c r="J1562" s="72"/>
      <c r="K1562" s="131"/>
      <c r="L1562" s="72">
        <v>637.64</v>
      </c>
      <c r="M1562" s="13"/>
    </row>
    <row r="1563" spans="1:13" s="2" customFormat="1" ht="45" x14ac:dyDescent="0.25">
      <c r="A1563" s="10" t="s">
        <v>2420</v>
      </c>
      <c r="B1563" s="11" t="s">
        <v>2224</v>
      </c>
      <c r="C1563" s="182" t="s">
        <v>2421</v>
      </c>
      <c r="D1563" s="182"/>
      <c r="E1563" s="182"/>
      <c r="F1563" s="10" t="s">
        <v>35</v>
      </c>
      <c r="G1563" s="12">
        <v>1</v>
      </c>
      <c r="H1563" s="12"/>
      <c r="I1563" s="13">
        <v>330.64</v>
      </c>
      <c r="J1563" s="72"/>
      <c r="K1563" s="131"/>
      <c r="L1563" s="72">
        <v>330.64</v>
      </c>
      <c r="M1563" s="13"/>
    </row>
    <row r="1564" spans="1:13" s="2" customFormat="1" ht="45" x14ac:dyDescent="0.25">
      <c r="A1564" s="10" t="s">
        <v>2422</v>
      </c>
      <c r="B1564" s="11" t="s">
        <v>2404</v>
      </c>
      <c r="C1564" s="182" t="s">
        <v>2423</v>
      </c>
      <c r="D1564" s="182"/>
      <c r="E1564" s="182"/>
      <c r="F1564" s="10" t="s">
        <v>35</v>
      </c>
      <c r="G1564" s="12">
        <v>1</v>
      </c>
      <c r="H1564" s="12"/>
      <c r="I1564" s="13">
        <v>651.91999999999996</v>
      </c>
      <c r="J1564" s="72"/>
      <c r="K1564" s="131"/>
      <c r="L1564" s="72">
        <v>651.91999999999996</v>
      </c>
      <c r="M1564" s="13"/>
    </row>
    <row r="1565" spans="1:13" s="2" customFormat="1" ht="15" x14ac:dyDescent="0.25">
      <c r="A1565" s="10" t="s">
        <v>2424</v>
      </c>
      <c r="B1565" s="11" t="s">
        <v>834</v>
      </c>
      <c r="C1565" s="182" t="s">
        <v>835</v>
      </c>
      <c r="D1565" s="182"/>
      <c r="E1565" s="182"/>
      <c r="F1565" s="10" t="s">
        <v>71</v>
      </c>
      <c r="G1565" s="36">
        <v>2.5000000000000001E-2</v>
      </c>
      <c r="H1565" s="36"/>
      <c r="I1565" s="13">
        <v>2488.9499999999998</v>
      </c>
      <c r="J1565" s="72"/>
      <c r="K1565" s="131"/>
      <c r="L1565" s="72">
        <v>2488.9499999999998</v>
      </c>
      <c r="M1565" s="13"/>
    </row>
    <row r="1566" spans="1:13" s="2" customFormat="1" ht="22.5" x14ac:dyDescent="0.25">
      <c r="A1566" s="10" t="s">
        <v>2425</v>
      </c>
      <c r="B1566" s="11" t="s">
        <v>2333</v>
      </c>
      <c r="C1566" s="182" t="s">
        <v>2334</v>
      </c>
      <c r="D1566" s="182"/>
      <c r="E1566" s="182"/>
      <c r="F1566" s="10" t="s">
        <v>726</v>
      </c>
      <c r="G1566" s="36">
        <v>0.252</v>
      </c>
      <c r="H1566" s="36"/>
      <c r="I1566" s="13">
        <v>3902.22</v>
      </c>
      <c r="J1566" s="72"/>
      <c r="K1566" s="131"/>
      <c r="L1566" s="72">
        <v>698.28</v>
      </c>
      <c r="M1566" s="13"/>
    </row>
    <row r="1567" spans="1:13" s="2" customFormat="1" ht="15" x14ac:dyDescent="0.25">
      <c r="A1567" s="14"/>
      <c r="B1567" s="15"/>
      <c r="C1567" s="15"/>
      <c r="D1567" s="15"/>
      <c r="E1567" s="16" t="s">
        <v>18</v>
      </c>
      <c r="F1567" s="16"/>
      <c r="G1567" s="17"/>
      <c r="H1567" s="17"/>
      <c r="I1567" s="18">
        <v>8374.7000000000007</v>
      </c>
      <c r="J1567" s="114"/>
      <c r="K1567" s="138"/>
      <c r="L1567" s="151"/>
      <c r="M1567" s="19"/>
    </row>
    <row r="1568" spans="1:13" s="2" customFormat="1" ht="22.5" x14ac:dyDescent="0.25">
      <c r="A1568" s="20"/>
      <c r="B1568" s="21" t="s">
        <v>730</v>
      </c>
      <c r="C1568" s="183" t="s">
        <v>731</v>
      </c>
      <c r="D1568" s="183"/>
      <c r="E1568" s="183"/>
      <c r="F1568" s="22" t="s">
        <v>71</v>
      </c>
      <c r="G1568" s="17" t="s">
        <v>2426</v>
      </c>
      <c r="H1568" s="17"/>
      <c r="I1568" s="23">
        <v>2.0499999999999998</v>
      </c>
      <c r="J1568" s="109"/>
      <c r="K1568" s="132"/>
      <c r="L1568" s="147">
        <v>2.0499999999999998</v>
      </c>
      <c r="M1568" s="24"/>
    </row>
    <row r="1569" spans="1:13" s="2" customFormat="1" ht="22.5" x14ac:dyDescent="0.25">
      <c r="A1569" s="20"/>
      <c r="B1569" s="21" t="s">
        <v>733</v>
      </c>
      <c r="C1569" s="183" t="s">
        <v>734</v>
      </c>
      <c r="D1569" s="183"/>
      <c r="E1569" s="183"/>
      <c r="F1569" s="22" t="s">
        <v>71</v>
      </c>
      <c r="G1569" s="17" t="s">
        <v>2427</v>
      </c>
      <c r="H1569" s="17"/>
      <c r="I1569" s="23">
        <v>2.64</v>
      </c>
      <c r="J1569" s="109"/>
      <c r="K1569" s="132"/>
      <c r="L1569" s="147">
        <v>2.64</v>
      </c>
      <c r="M1569" s="24"/>
    </row>
    <row r="1570" spans="1:13" s="2" customFormat="1" ht="22.5" x14ac:dyDescent="0.25">
      <c r="A1570" s="20"/>
      <c r="B1570" s="21" t="s">
        <v>736</v>
      </c>
      <c r="C1570" s="183" t="s">
        <v>737</v>
      </c>
      <c r="D1570" s="183"/>
      <c r="E1570" s="183"/>
      <c r="F1570" s="22" t="s">
        <v>71</v>
      </c>
      <c r="G1570" s="17" t="s">
        <v>2428</v>
      </c>
      <c r="H1570" s="17"/>
      <c r="I1570" s="23">
        <v>0.3</v>
      </c>
      <c r="J1570" s="109"/>
      <c r="K1570" s="132"/>
      <c r="L1570" s="147">
        <v>0.3</v>
      </c>
      <c r="M1570" s="24"/>
    </row>
    <row r="1571" spans="1:13" s="2" customFormat="1" ht="22.5" x14ac:dyDescent="0.25">
      <c r="A1571" s="20"/>
      <c r="B1571" s="21" t="s">
        <v>739</v>
      </c>
      <c r="C1571" s="183" t="s">
        <v>740</v>
      </c>
      <c r="D1571" s="183"/>
      <c r="E1571" s="183"/>
      <c r="F1571" s="22" t="s">
        <v>71</v>
      </c>
      <c r="G1571" s="17" t="s">
        <v>2429</v>
      </c>
      <c r="H1571" s="17"/>
      <c r="I1571" s="23">
        <v>64.58</v>
      </c>
      <c r="J1571" s="109"/>
      <c r="K1571" s="132"/>
      <c r="L1571" s="147">
        <v>64.58</v>
      </c>
      <c r="M1571" s="24"/>
    </row>
    <row r="1572" spans="1:13" s="2" customFormat="1" ht="22.5" x14ac:dyDescent="0.25">
      <c r="A1572" s="20"/>
      <c r="B1572" s="21" t="s">
        <v>2339</v>
      </c>
      <c r="C1572" s="183" t="s">
        <v>2340</v>
      </c>
      <c r="D1572" s="183"/>
      <c r="E1572" s="183"/>
      <c r="F1572" s="22" t="s">
        <v>2341</v>
      </c>
      <c r="G1572" s="17" t="s">
        <v>2430</v>
      </c>
      <c r="H1572" s="17"/>
      <c r="I1572" s="23">
        <v>11.06</v>
      </c>
      <c r="J1572" s="109"/>
      <c r="K1572" s="132"/>
      <c r="L1572" s="147">
        <v>11.06</v>
      </c>
      <c r="M1572" s="24"/>
    </row>
    <row r="1573" spans="1:13" s="2" customFormat="1" ht="45" x14ac:dyDescent="0.25">
      <c r="A1573" s="10" t="s">
        <v>2431</v>
      </c>
      <c r="B1573" s="11" t="s">
        <v>2344</v>
      </c>
      <c r="C1573" s="182" t="s">
        <v>2345</v>
      </c>
      <c r="D1573" s="182"/>
      <c r="E1573" s="182"/>
      <c r="F1573" s="10" t="s">
        <v>282</v>
      </c>
      <c r="G1573" s="36">
        <v>0.252</v>
      </c>
      <c r="H1573" s="36"/>
      <c r="I1573" s="13">
        <v>141.15</v>
      </c>
      <c r="J1573" s="72"/>
      <c r="K1573" s="131"/>
      <c r="L1573" s="72">
        <v>141.15</v>
      </c>
      <c r="M1573" s="13"/>
    </row>
    <row r="1574" spans="1:13" s="2" customFormat="1" ht="45" x14ac:dyDescent="0.25">
      <c r="A1574" s="10" t="s">
        <v>2432</v>
      </c>
      <c r="B1574" s="11" t="s">
        <v>2347</v>
      </c>
      <c r="C1574" s="182" t="s">
        <v>2348</v>
      </c>
      <c r="D1574" s="182"/>
      <c r="E1574" s="182"/>
      <c r="F1574" s="10" t="s">
        <v>35</v>
      </c>
      <c r="G1574" s="12">
        <v>1</v>
      </c>
      <c r="H1574" s="12"/>
      <c r="I1574" s="13">
        <v>499.77</v>
      </c>
      <c r="J1574" s="72"/>
      <c r="K1574" s="131"/>
      <c r="L1574" s="72">
        <v>499.77</v>
      </c>
      <c r="M1574" s="13"/>
    </row>
    <row r="1575" spans="1:13" s="2" customFormat="1" ht="45" x14ac:dyDescent="0.25">
      <c r="A1575" s="10" t="s">
        <v>2433</v>
      </c>
      <c r="B1575" s="11" t="s">
        <v>2350</v>
      </c>
      <c r="C1575" s="182" t="s">
        <v>2351</v>
      </c>
      <c r="D1575" s="182"/>
      <c r="E1575" s="182"/>
      <c r="F1575" s="10" t="s">
        <v>165</v>
      </c>
      <c r="G1575" s="32">
        <v>18.5</v>
      </c>
      <c r="H1575" s="32"/>
      <c r="I1575" s="13">
        <v>309.20999999999998</v>
      </c>
      <c r="J1575" s="72"/>
      <c r="K1575" s="131"/>
      <c r="L1575" s="72">
        <v>309.20999999999998</v>
      </c>
      <c r="M1575" s="13"/>
    </row>
    <row r="1576" spans="1:13" s="2" customFormat="1" ht="15" x14ac:dyDescent="0.25">
      <c r="A1576" s="206" t="s">
        <v>2434</v>
      </c>
      <c r="B1576" s="207"/>
      <c r="C1576" s="207"/>
      <c r="D1576" s="207"/>
      <c r="E1576" s="207"/>
      <c r="F1576" s="207"/>
      <c r="G1576" s="207"/>
      <c r="H1576" s="207"/>
      <c r="I1576" s="207"/>
      <c r="J1576" s="207"/>
      <c r="K1576" s="207"/>
      <c r="L1576" s="208"/>
      <c r="M1576" s="123"/>
    </row>
    <row r="1577" spans="1:13" s="2" customFormat="1" ht="56.25" x14ac:dyDescent="0.25">
      <c r="A1577" s="10" t="s">
        <v>2435</v>
      </c>
      <c r="B1577" s="11" t="s">
        <v>2181</v>
      </c>
      <c r="C1577" s="182" t="s">
        <v>2182</v>
      </c>
      <c r="D1577" s="182"/>
      <c r="E1577" s="182"/>
      <c r="F1577" s="10" t="s">
        <v>808</v>
      </c>
      <c r="G1577" s="33">
        <v>0.22040000000000001</v>
      </c>
      <c r="H1577" s="33"/>
      <c r="I1577" s="13">
        <v>23446.12</v>
      </c>
      <c r="J1577" s="72"/>
      <c r="K1577" s="131"/>
      <c r="L1577" s="72">
        <v>1363.05</v>
      </c>
      <c r="M1577" s="13"/>
    </row>
    <row r="1578" spans="1:13" s="2" customFormat="1" ht="15" x14ac:dyDescent="0.25">
      <c r="A1578" s="14"/>
      <c r="B1578" s="15"/>
      <c r="C1578" s="15"/>
      <c r="D1578" s="15"/>
      <c r="E1578" s="16" t="s">
        <v>18</v>
      </c>
      <c r="F1578" s="16"/>
      <c r="G1578" s="17"/>
      <c r="H1578" s="17"/>
      <c r="I1578" s="18">
        <v>65201.46</v>
      </c>
      <c r="J1578" s="114"/>
      <c r="K1578" s="138"/>
      <c r="L1578" s="151"/>
      <c r="M1578" s="19"/>
    </row>
    <row r="1579" spans="1:13" s="2" customFormat="1" ht="22.5" x14ac:dyDescent="0.25">
      <c r="A1579" s="20"/>
      <c r="B1579" s="21" t="s">
        <v>809</v>
      </c>
      <c r="C1579" s="183" t="s">
        <v>810</v>
      </c>
      <c r="D1579" s="183"/>
      <c r="E1579" s="183"/>
      <c r="F1579" s="22" t="s">
        <v>71</v>
      </c>
      <c r="G1579" s="17" t="s">
        <v>2436</v>
      </c>
      <c r="H1579" s="17"/>
      <c r="I1579" s="23">
        <v>17.97</v>
      </c>
      <c r="J1579" s="109"/>
      <c r="K1579" s="132"/>
      <c r="L1579" s="147">
        <v>17.97</v>
      </c>
      <c r="M1579" s="24"/>
    </row>
    <row r="1580" spans="1:13" s="2" customFormat="1" ht="22.5" x14ac:dyDescent="0.25">
      <c r="A1580" s="20"/>
      <c r="B1580" s="21" t="s">
        <v>69</v>
      </c>
      <c r="C1580" s="183" t="s">
        <v>70</v>
      </c>
      <c r="D1580" s="183"/>
      <c r="E1580" s="183"/>
      <c r="F1580" s="22" t="s">
        <v>71</v>
      </c>
      <c r="G1580" s="17" t="s">
        <v>2437</v>
      </c>
      <c r="H1580" s="17"/>
      <c r="I1580" s="23">
        <v>1.4</v>
      </c>
      <c r="J1580" s="109"/>
      <c r="K1580" s="132"/>
      <c r="L1580" s="147">
        <v>1.4</v>
      </c>
      <c r="M1580" s="24"/>
    </row>
    <row r="1581" spans="1:13" s="2" customFormat="1" ht="22.5" x14ac:dyDescent="0.25">
      <c r="A1581" s="20"/>
      <c r="B1581" s="21" t="s">
        <v>41</v>
      </c>
      <c r="C1581" s="183" t="s">
        <v>42</v>
      </c>
      <c r="D1581" s="183"/>
      <c r="E1581" s="183"/>
      <c r="F1581" s="22" t="s">
        <v>21</v>
      </c>
      <c r="G1581" s="17" t="s">
        <v>2438</v>
      </c>
      <c r="H1581" s="17"/>
      <c r="I1581" s="23">
        <v>82.52</v>
      </c>
      <c r="J1581" s="109"/>
      <c r="K1581" s="132"/>
      <c r="L1581" s="147">
        <v>82.52</v>
      </c>
      <c r="M1581" s="24"/>
    </row>
    <row r="1582" spans="1:13" s="2" customFormat="1" ht="22.5" x14ac:dyDescent="0.25">
      <c r="A1582" s="20"/>
      <c r="B1582" s="21" t="s">
        <v>778</v>
      </c>
      <c r="C1582" s="183" t="s">
        <v>24</v>
      </c>
      <c r="D1582" s="183"/>
      <c r="E1582" s="183"/>
      <c r="F1582" s="22" t="s">
        <v>71</v>
      </c>
      <c r="G1582" s="17" t="s">
        <v>2439</v>
      </c>
      <c r="H1582" s="17"/>
      <c r="I1582" s="23">
        <v>51.67</v>
      </c>
      <c r="J1582" s="109"/>
      <c r="K1582" s="132"/>
      <c r="L1582" s="147">
        <v>51.67</v>
      </c>
      <c r="M1582" s="24"/>
    </row>
    <row r="1583" spans="1:13" s="2" customFormat="1" ht="22.5" x14ac:dyDescent="0.25">
      <c r="A1583" s="25" t="s">
        <v>344</v>
      </c>
      <c r="B1583" s="26" t="s">
        <v>815</v>
      </c>
      <c r="C1583" s="186" t="s">
        <v>816</v>
      </c>
      <c r="D1583" s="186"/>
      <c r="E1583" s="186"/>
      <c r="F1583" s="27" t="s">
        <v>817</v>
      </c>
      <c r="G1583" s="28" t="s">
        <v>347</v>
      </c>
      <c r="H1583" s="28"/>
      <c r="I1583" s="29">
        <v>0</v>
      </c>
      <c r="J1583" s="110"/>
      <c r="K1583" s="133"/>
      <c r="L1583" s="148">
        <v>0</v>
      </c>
      <c r="M1583" s="30"/>
    </row>
    <row r="1584" spans="1:13" s="2" customFormat="1" ht="22.5" x14ac:dyDescent="0.25">
      <c r="A1584" s="25" t="s">
        <v>76</v>
      </c>
      <c r="B1584" s="26" t="s">
        <v>818</v>
      </c>
      <c r="C1584" s="186" t="s">
        <v>819</v>
      </c>
      <c r="D1584" s="186"/>
      <c r="E1584" s="186"/>
      <c r="F1584" s="27" t="s">
        <v>817</v>
      </c>
      <c r="G1584" s="28" t="s">
        <v>2440</v>
      </c>
      <c r="H1584" s="28"/>
      <c r="I1584" s="29">
        <v>0</v>
      </c>
      <c r="J1584" s="110"/>
      <c r="K1584" s="133"/>
      <c r="L1584" s="148">
        <v>0</v>
      </c>
      <c r="M1584" s="30"/>
    </row>
    <row r="1585" spans="1:13" s="2" customFormat="1" ht="22.5" x14ac:dyDescent="0.25">
      <c r="A1585" s="25" t="s">
        <v>344</v>
      </c>
      <c r="B1585" s="26" t="s">
        <v>821</v>
      </c>
      <c r="C1585" s="186" t="s">
        <v>822</v>
      </c>
      <c r="D1585" s="186"/>
      <c r="E1585" s="186"/>
      <c r="F1585" s="27" t="s">
        <v>79</v>
      </c>
      <c r="G1585" s="28" t="s">
        <v>347</v>
      </c>
      <c r="H1585" s="28"/>
      <c r="I1585" s="29">
        <v>0</v>
      </c>
      <c r="J1585" s="110"/>
      <c r="K1585" s="133"/>
      <c r="L1585" s="148">
        <v>0</v>
      </c>
      <c r="M1585" s="30"/>
    </row>
    <row r="1586" spans="1:13" s="2" customFormat="1" ht="22.5" x14ac:dyDescent="0.25">
      <c r="A1586" s="25" t="s">
        <v>344</v>
      </c>
      <c r="B1586" s="26" t="s">
        <v>366</v>
      </c>
      <c r="C1586" s="186" t="s">
        <v>367</v>
      </c>
      <c r="D1586" s="186"/>
      <c r="E1586" s="186"/>
      <c r="F1586" s="27" t="s">
        <v>21</v>
      </c>
      <c r="G1586" s="28" t="s">
        <v>347</v>
      </c>
      <c r="H1586" s="28"/>
      <c r="I1586" s="29">
        <v>0</v>
      </c>
      <c r="J1586" s="110"/>
      <c r="K1586" s="133"/>
      <c r="L1586" s="148">
        <v>0</v>
      </c>
      <c r="M1586" s="30"/>
    </row>
    <row r="1587" spans="1:13" s="2" customFormat="1" ht="22.5" x14ac:dyDescent="0.25">
      <c r="A1587" s="25" t="s">
        <v>344</v>
      </c>
      <c r="B1587" s="26" t="s">
        <v>823</v>
      </c>
      <c r="C1587" s="186" t="s">
        <v>824</v>
      </c>
      <c r="D1587" s="186"/>
      <c r="E1587" s="186"/>
      <c r="F1587" s="27" t="s">
        <v>79</v>
      </c>
      <c r="G1587" s="28" t="s">
        <v>347</v>
      </c>
      <c r="H1587" s="28"/>
      <c r="I1587" s="29">
        <v>0</v>
      </c>
      <c r="J1587" s="110"/>
      <c r="K1587" s="133"/>
      <c r="L1587" s="148">
        <v>0</v>
      </c>
      <c r="M1587" s="30"/>
    </row>
    <row r="1588" spans="1:13" s="2" customFormat="1" ht="22.5" x14ac:dyDescent="0.25">
      <c r="A1588" s="25" t="s">
        <v>344</v>
      </c>
      <c r="B1588" s="26" t="s">
        <v>825</v>
      </c>
      <c r="C1588" s="186" t="s">
        <v>826</v>
      </c>
      <c r="D1588" s="186"/>
      <c r="E1588" s="186"/>
      <c r="F1588" s="27" t="s">
        <v>79</v>
      </c>
      <c r="G1588" s="28" t="s">
        <v>347</v>
      </c>
      <c r="H1588" s="28"/>
      <c r="I1588" s="29">
        <v>0</v>
      </c>
      <c r="J1588" s="110"/>
      <c r="K1588" s="133"/>
      <c r="L1588" s="148">
        <v>0</v>
      </c>
      <c r="M1588" s="30"/>
    </row>
    <row r="1589" spans="1:13" s="2" customFormat="1" ht="22.5" x14ac:dyDescent="0.25">
      <c r="A1589" s="20"/>
      <c r="B1589" s="21" t="s">
        <v>784</v>
      </c>
      <c r="C1589" s="183" t="s">
        <v>785</v>
      </c>
      <c r="D1589" s="183"/>
      <c r="E1589" s="183"/>
      <c r="F1589" s="22" t="s">
        <v>71</v>
      </c>
      <c r="G1589" s="17" t="s">
        <v>2441</v>
      </c>
      <c r="H1589" s="17"/>
      <c r="I1589" s="23">
        <v>3.84</v>
      </c>
      <c r="J1589" s="109"/>
      <c r="K1589" s="132"/>
      <c r="L1589" s="147">
        <v>3.84</v>
      </c>
      <c r="M1589" s="24"/>
    </row>
    <row r="1590" spans="1:13" s="2" customFormat="1" ht="45" x14ac:dyDescent="0.25">
      <c r="A1590" s="10" t="s">
        <v>2442</v>
      </c>
      <c r="B1590" s="11" t="s">
        <v>2190</v>
      </c>
      <c r="C1590" s="182" t="s">
        <v>2443</v>
      </c>
      <c r="D1590" s="182"/>
      <c r="E1590" s="182"/>
      <c r="F1590" s="10" t="s">
        <v>165</v>
      </c>
      <c r="G1590" s="12">
        <v>1</v>
      </c>
      <c r="H1590" s="12"/>
      <c r="I1590" s="13">
        <v>186.19</v>
      </c>
      <c r="J1590" s="72"/>
      <c r="K1590" s="131"/>
      <c r="L1590" s="72">
        <v>186.19</v>
      </c>
      <c r="M1590" s="13"/>
    </row>
    <row r="1591" spans="1:13" s="2" customFormat="1" ht="45" x14ac:dyDescent="0.25">
      <c r="A1591" s="10" t="s">
        <v>2444</v>
      </c>
      <c r="B1591" s="11" t="s">
        <v>2190</v>
      </c>
      <c r="C1591" s="182" t="s">
        <v>2445</v>
      </c>
      <c r="D1591" s="182"/>
      <c r="E1591" s="182"/>
      <c r="F1591" s="10" t="s">
        <v>165</v>
      </c>
      <c r="G1591" s="12">
        <v>10</v>
      </c>
      <c r="H1591" s="12"/>
      <c r="I1591" s="13">
        <v>2308.7600000000002</v>
      </c>
      <c r="J1591" s="72"/>
      <c r="K1591" s="131"/>
      <c r="L1591" s="72">
        <v>2308.7600000000002</v>
      </c>
      <c r="M1591" s="13"/>
    </row>
    <row r="1592" spans="1:13" s="2" customFormat="1" ht="45" x14ac:dyDescent="0.25">
      <c r="A1592" s="10" t="s">
        <v>2446</v>
      </c>
      <c r="B1592" s="11" t="s">
        <v>2190</v>
      </c>
      <c r="C1592" s="182" t="s">
        <v>2191</v>
      </c>
      <c r="D1592" s="182"/>
      <c r="E1592" s="182"/>
      <c r="F1592" s="10" t="s">
        <v>165</v>
      </c>
      <c r="G1592" s="12">
        <v>11</v>
      </c>
      <c r="H1592" s="12"/>
      <c r="I1592" s="13">
        <v>4198.1099999999997</v>
      </c>
      <c r="J1592" s="72"/>
      <c r="K1592" s="131"/>
      <c r="L1592" s="72">
        <v>4198.1099999999997</v>
      </c>
      <c r="M1592" s="13"/>
    </row>
    <row r="1593" spans="1:13" s="2" customFormat="1" ht="45" x14ac:dyDescent="0.25">
      <c r="A1593" s="10" t="s">
        <v>2447</v>
      </c>
      <c r="B1593" s="11" t="s">
        <v>2190</v>
      </c>
      <c r="C1593" s="182" t="s">
        <v>2193</v>
      </c>
      <c r="D1593" s="182"/>
      <c r="E1593" s="182"/>
      <c r="F1593" s="10" t="s">
        <v>165</v>
      </c>
      <c r="G1593" s="12">
        <v>13</v>
      </c>
      <c r="H1593" s="12"/>
      <c r="I1593" s="13">
        <v>6171.64</v>
      </c>
      <c r="J1593" s="72"/>
      <c r="K1593" s="131"/>
      <c r="L1593" s="72">
        <v>6171.64</v>
      </c>
      <c r="M1593" s="13"/>
    </row>
    <row r="1594" spans="1:13" s="2" customFormat="1" ht="45" x14ac:dyDescent="0.25">
      <c r="A1594" s="10" t="s">
        <v>2448</v>
      </c>
      <c r="B1594" s="11" t="s">
        <v>2195</v>
      </c>
      <c r="C1594" s="182" t="s">
        <v>2449</v>
      </c>
      <c r="D1594" s="182"/>
      <c r="E1594" s="182"/>
      <c r="F1594" s="10" t="s">
        <v>35</v>
      </c>
      <c r="G1594" s="12">
        <v>3</v>
      </c>
      <c r="H1594" s="12"/>
      <c r="I1594" s="13">
        <v>378.27</v>
      </c>
      <c r="J1594" s="72"/>
      <c r="K1594" s="131"/>
      <c r="L1594" s="72">
        <v>378.27</v>
      </c>
      <c r="M1594" s="13"/>
    </row>
    <row r="1595" spans="1:13" s="2" customFormat="1" ht="45" x14ac:dyDescent="0.25">
      <c r="A1595" s="10" t="s">
        <v>2450</v>
      </c>
      <c r="B1595" s="11" t="s">
        <v>2195</v>
      </c>
      <c r="C1595" s="182" t="s">
        <v>2451</v>
      </c>
      <c r="D1595" s="182"/>
      <c r="E1595" s="182"/>
      <c r="F1595" s="10" t="s">
        <v>35</v>
      </c>
      <c r="G1595" s="12">
        <v>2</v>
      </c>
      <c r="H1595" s="12"/>
      <c r="I1595" s="13">
        <v>241.44</v>
      </c>
      <c r="J1595" s="72"/>
      <c r="K1595" s="131"/>
      <c r="L1595" s="72">
        <v>241.44</v>
      </c>
      <c r="M1595" s="13"/>
    </row>
    <row r="1596" spans="1:13" s="2" customFormat="1" ht="45" x14ac:dyDescent="0.25">
      <c r="A1596" s="10" t="s">
        <v>2452</v>
      </c>
      <c r="B1596" s="11" t="s">
        <v>2224</v>
      </c>
      <c r="C1596" s="182" t="s">
        <v>2453</v>
      </c>
      <c r="D1596" s="182"/>
      <c r="E1596" s="182"/>
      <c r="F1596" s="10" t="s">
        <v>35</v>
      </c>
      <c r="G1596" s="12">
        <v>1</v>
      </c>
      <c r="H1596" s="12"/>
      <c r="I1596" s="13">
        <v>139.08000000000001</v>
      </c>
      <c r="J1596" s="72"/>
      <c r="K1596" s="131"/>
      <c r="L1596" s="72">
        <v>139.08000000000001</v>
      </c>
      <c r="M1596" s="13"/>
    </row>
    <row r="1597" spans="1:13" s="2" customFormat="1" ht="45" x14ac:dyDescent="0.25">
      <c r="A1597" s="10" t="s">
        <v>2454</v>
      </c>
      <c r="B1597" s="11" t="s">
        <v>2224</v>
      </c>
      <c r="C1597" s="182" t="s">
        <v>2455</v>
      </c>
      <c r="D1597" s="182"/>
      <c r="E1597" s="182"/>
      <c r="F1597" s="10" t="s">
        <v>35</v>
      </c>
      <c r="G1597" s="12">
        <v>2</v>
      </c>
      <c r="H1597" s="12"/>
      <c r="I1597" s="13">
        <v>414.47</v>
      </c>
      <c r="J1597" s="72"/>
      <c r="K1597" s="131"/>
      <c r="L1597" s="72">
        <v>414.47</v>
      </c>
      <c r="M1597" s="13"/>
    </row>
    <row r="1598" spans="1:13" s="2" customFormat="1" ht="45" x14ac:dyDescent="0.25">
      <c r="A1598" s="10" t="s">
        <v>2456</v>
      </c>
      <c r="B1598" s="11" t="s">
        <v>2224</v>
      </c>
      <c r="C1598" s="182" t="s">
        <v>2457</v>
      </c>
      <c r="D1598" s="182"/>
      <c r="E1598" s="182"/>
      <c r="F1598" s="10" t="s">
        <v>35</v>
      </c>
      <c r="G1598" s="12">
        <v>2</v>
      </c>
      <c r="H1598" s="12"/>
      <c r="I1598" s="13">
        <v>505.4</v>
      </c>
      <c r="J1598" s="72"/>
      <c r="K1598" s="131"/>
      <c r="L1598" s="72">
        <v>505.4</v>
      </c>
      <c r="M1598" s="13"/>
    </row>
    <row r="1599" spans="1:13" s="2" customFormat="1" ht="45" x14ac:dyDescent="0.25">
      <c r="A1599" s="10" t="s">
        <v>2458</v>
      </c>
      <c r="B1599" s="11" t="s">
        <v>2224</v>
      </c>
      <c r="C1599" s="182" t="s">
        <v>2459</v>
      </c>
      <c r="D1599" s="182"/>
      <c r="E1599" s="182"/>
      <c r="F1599" s="10" t="s">
        <v>35</v>
      </c>
      <c r="G1599" s="12">
        <v>4</v>
      </c>
      <c r="H1599" s="12"/>
      <c r="I1599" s="13">
        <v>1091.51</v>
      </c>
      <c r="J1599" s="72"/>
      <c r="K1599" s="131"/>
      <c r="L1599" s="72">
        <v>1091.51</v>
      </c>
      <c r="M1599" s="13"/>
    </row>
    <row r="1600" spans="1:13" s="2" customFormat="1" ht="45" x14ac:dyDescent="0.25">
      <c r="A1600" s="10" t="s">
        <v>2460</v>
      </c>
      <c r="B1600" s="11" t="s">
        <v>2198</v>
      </c>
      <c r="C1600" s="182" t="s">
        <v>2461</v>
      </c>
      <c r="D1600" s="182"/>
      <c r="E1600" s="182"/>
      <c r="F1600" s="10" t="s">
        <v>35</v>
      </c>
      <c r="G1600" s="12">
        <v>1</v>
      </c>
      <c r="H1600" s="12"/>
      <c r="I1600" s="13">
        <v>247.16</v>
      </c>
      <c r="J1600" s="72"/>
      <c r="K1600" s="131"/>
      <c r="L1600" s="72">
        <v>247.16</v>
      </c>
      <c r="M1600" s="13"/>
    </row>
    <row r="1601" spans="1:13" s="2" customFormat="1" ht="45" x14ac:dyDescent="0.25">
      <c r="A1601" s="10" t="s">
        <v>2462</v>
      </c>
      <c r="B1601" s="11" t="s">
        <v>2198</v>
      </c>
      <c r="C1601" s="182" t="s">
        <v>2199</v>
      </c>
      <c r="D1601" s="182"/>
      <c r="E1601" s="182"/>
      <c r="F1601" s="10" t="s">
        <v>35</v>
      </c>
      <c r="G1601" s="12">
        <v>1</v>
      </c>
      <c r="H1601" s="12"/>
      <c r="I1601" s="13">
        <v>5960.59</v>
      </c>
      <c r="J1601" s="72"/>
      <c r="K1601" s="131"/>
      <c r="L1601" s="72">
        <v>5960.59</v>
      </c>
      <c r="M1601" s="13"/>
    </row>
    <row r="1602" spans="1:13" s="2" customFormat="1" ht="45" x14ac:dyDescent="0.25">
      <c r="A1602" s="10" t="s">
        <v>2463</v>
      </c>
      <c r="B1602" s="11" t="s">
        <v>2198</v>
      </c>
      <c r="C1602" s="182" t="s">
        <v>2199</v>
      </c>
      <c r="D1602" s="182"/>
      <c r="E1602" s="182"/>
      <c r="F1602" s="10" t="s">
        <v>35</v>
      </c>
      <c r="G1602" s="12">
        <v>2</v>
      </c>
      <c r="H1602" s="12"/>
      <c r="I1602" s="13">
        <v>11921.18</v>
      </c>
      <c r="J1602" s="72"/>
      <c r="K1602" s="131"/>
      <c r="L1602" s="72">
        <v>11921.18</v>
      </c>
      <c r="M1602" s="13"/>
    </row>
    <row r="1603" spans="1:13" s="2" customFormat="1" ht="45" x14ac:dyDescent="0.25">
      <c r="A1603" s="10" t="s">
        <v>2464</v>
      </c>
      <c r="B1603" s="11" t="s">
        <v>2201</v>
      </c>
      <c r="C1603" s="182" t="s">
        <v>2465</v>
      </c>
      <c r="D1603" s="182"/>
      <c r="E1603" s="182"/>
      <c r="F1603" s="10" t="s">
        <v>35</v>
      </c>
      <c r="G1603" s="12">
        <v>1</v>
      </c>
      <c r="H1603" s="12"/>
      <c r="I1603" s="13">
        <v>124.01</v>
      </c>
      <c r="J1603" s="72"/>
      <c r="K1603" s="131"/>
      <c r="L1603" s="72">
        <v>124.01</v>
      </c>
      <c r="M1603" s="13"/>
    </row>
    <row r="1604" spans="1:13" s="2" customFormat="1" ht="45" x14ac:dyDescent="0.25">
      <c r="A1604" s="10" t="s">
        <v>2466</v>
      </c>
      <c r="B1604" s="11" t="s">
        <v>2201</v>
      </c>
      <c r="C1604" s="182" t="s">
        <v>2467</v>
      </c>
      <c r="D1604" s="182"/>
      <c r="E1604" s="182"/>
      <c r="F1604" s="10" t="s">
        <v>35</v>
      </c>
      <c r="G1604" s="12">
        <v>2</v>
      </c>
      <c r="H1604" s="12"/>
      <c r="I1604" s="13">
        <v>294.95999999999998</v>
      </c>
      <c r="J1604" s="72"/>
      <c r="K1604" s="131"/>
      <c r="L1604" s="72">
        <v>294.95999999999998</v>
      </c>
      <c r="M1604" s="13"/>
    </row>
    <row r="1605" spans="1:13" s="2" customFormat="1" ht="45" x14ac:dyDescent="0.25">
      <c r="A1605" s="10" t="s">
        <v>2468</v>
      </c>
      <c r="B1605" s="11" t="s">
        <v>2201</v>
      </c>
      <c r="C1605" s="182" t="s">
        <v>2469</v>
      </c>
      <c r="D1605" s="182"/>
      <c r="E1605" s="182"/>
      <c r="F1605" s="10" t="s">
        <v>35</v>
      </c>
      <c r="G1605" s="12">
        <v>1</v>
      </c>
      <c r="H1605" s="12"/>
      <c r="I1605" s="13">
        <v>143.5</v>
      </c>
      <c r="J1605" s="72"/>
      <c r="K1605" s="131"/>
      <c r="L1605" s="72">
        <v>143.5</v>
      </c>
      <c r="M1605" s="13"/>
    </row>
    <row r="1606" spans="1:13" s="2" customFormat="1" ht="45" x14ac:dyDescent="0.25">
      <c r="A1606" s="10" t="s">
        <v>2470</v>
      </c>
      <c r="B1606" s="11" t="s">
        <v>2201</v>
      </c>
      <c r="C1606" s="182" t="s">
        <v>2471</v>
      </c>
      <c r="D1606" s="182"/>
      <c r="E1606" s="182"/>
      <c r="F1606" s="10" t="s">
        <v>35</v>
      </c>
      <c r="G1606" s="12">
        <v>1</v>
      </c>
      <c r="H1606" s="12"/>
      <c r="I1606" s="13">
        <v>152.5</v>
      </c>
      <c r="J1606" s="72"/>
      <c r="K1606" s="131"/>
      <c r="L1606" s="72">
        <v>152.5</v>
      </c>
      <c r="M1606" s="13"/>
    </row>
    <row r="1607" spans="1:13" s="2" customFormat="1" ht="45" x14ac:dyDescent="0.25">
      <c r="A1607" s="10" t="s">
        <v>2472</v>
      </c>
      <c r="B1607" s="11" t="s">
        <v>2201</v>
      </c>
      <c r="C1607" s="182" t="s">
        <v>2473</v>
      </c>
      <c r="D1607" s="182"/>
      <c r="E1607" s="182"/>
      <c r="F1607" s="10" t="s">
        <v>35</v>
      </c>
      <c r="G1607" s="12">
        <v>1</v>
      </c>
      <c r="H1607" s="12"/>
      <c r="I1607" s="13">
        <v>228.88</v>
      </c>
      <c r="J1607" s="72"/>
      <c r="K1607" s="131"/>
      <c r="L1607" s="72">
        <v>228.88</v>
      </c>
      <c r="M1607" s="13"/>
    </row>
    <row r="1608" spans="1:13" s="2" customFormat="1" ht="45" x14ac:dyDescent="0.25">
      <c r="A1608" s="10" t="s">
        <v>2474</v>
      </c>
      <c r="B1608" s="11" t="s">
        <v>2404</v>
      </c>
      <c r="C1608" s="182" t="s">
        <v>2475</v>
      </c>
      <c r="D1608" s="182"/>
      <c r="E1608" s="182"/>
      <c r="F1608" s="10" t="s">
        <v>35</v>
      </c>
      <c r="G1608" s="12">
        <v>2</v>
      </c>
      <c r="H1608" s="12"/>
      <c r="I1608" s="13">
        <v>563.59</v>
      </c>
      <c r="J1608" s="72"/>
      <c r="K1608" s="131"/>
      <c r="L1608" s="72">
        <v>563.59</v>
      </c>
      <c r="M1608" s="13"/>
    </row>
    <row r="1609" spans="1:13" s="2" customFormat="1" ht="56.25" x14ac:dyDescent="0.25">
      <c r="A1609" s="10" t="s">
        <v>2476</v>
      </c>
      <c r="B1609" s="11" t="s">
        <v>806</v>
      </c>
      <c r="C1609" s="182" t="s">
        <v>807</v>
      </c>
      <c r="D1609" s="182"/>
      <c r="E1609" s="182"/>
      <c r="F1609" s="10" t="s">
        <v>808</v>
      </c>
      <c r="G1609" s="36">
        <v>0.124</v>
      </c>
      <c r="H1609" s="36"/>
      <c r="I1609" s="13">
        <v>12045.1</v>
      </c>
      <c r="J1609" s="72"/>
      <c r="K1609" s="131"/>
      <c r="L1609" s="72">
        <v>699.13</v>
      </c>
      <c r="M1609" s="13"/>
    </row>
    <row r="1610" spans="1:13" s="2" customFormat="1" ht="15" x14ac:dyDescent="0.25">
      <c r="A1610" s="14"/>
      <c r="B1610" s="15"/>
      <c r="C1610" s="15"/>
      <c r="D1610" s="15"/>
      <c r="E1610" s="16" t="s">
        <v>18</v>
      </c>
      <c r="F1610" s="16"/>
      <c r="G1610" s="17"/>
      <c r="H1610" s="17"/>
      <c r="I1610" s="18">
        <v>33545.01</v>
      </c>
      <c r="J1610" s="114"/>
      <c r="K1610" s="138"/>
      <c r="L1610" s="151"/>
      <c r="M1610" s="19"/>
    </row>
    <row r="1611" spans="1:13" s="2" customFormat="1" ht="22.5" x14ac:dyDescent="0.25">
      <c r="A1611" s="20"/>
      <c r="B1611" s="21" t="s">
        <v>809</v>
      </c>
      <c r="C1611" s="183" t="s">
        <v>810</v>
      </c>
      <c r="D1611" s="183"/>
      <c r="E1611" s="183"/>
      <c r="F1611" s="22" t="s">
        <v>71</v>
      </c>
      <c r="G1611" s="17" t="s">
        <v>2477</v>
      </c>
      <c r="H1611" s="17"/>
      <c r="I1611" s="23">
        <v>10.11</v>
      </c>
      <c r="J1611" s="109"/>
      <c r="K1611" s="132"/>
      <c r="L1611" s="147">
        <v>10.11</v>
      </c>
      <c r="M1611" s="24"/>
    </row>
    <row r="1612" spans="1:13" s="2" customFormat="1" ht="22.5" x14ac:dyDescent="0.25">
      <c r="A1612" s="20"/>
      <c r="B1612" s="21" t="s">
        <v>69</v>
      </c>
      <c r="C1612" s="183" t="s">
        <v>70</v>
      </c>
      <c r="D1612" s="183"/>
      <c r="E1612" s="183"/>
      <c r="F1612" s="22" t="s">
        <v>71</v>
      </c>
      <c r="G1612" s="17" t="s">
        <v>2478</v>
      </c>
      <c r="H1612" s="17"/>
      <c r="I1612" s="23">
        <v>0.72</v>
      </c>
      <c r="J1612" s="109"/>
      <c r="K1612" s="132"/>
      <c r="L1612" s="147">
        <v>0.72</v>
      </c>
      <c r="M1612" s="24"/>
    </row>
    <row r="1613" spans="1:13" s="2" customFormat="1" ht="22.5" x14ac:dyDescent="0.25">
      <c r="A1613" s="20"/>
      <c r="B1613" s="21" t="s">
        <v>41</v>
      </c>
      <c r="C1613" s="183" t="s">
        <v>42</v>
      </c>
      <c r="D1613" s="183"/>
      <c r="E1613" s="183"/>
      <c r="F1613" s="22" t="s">
        <v>21</v>
      </c>
      <c r="G1613" s="17" t="s">
        <v>2479</v>
      </c>
      <c r="H1613" s="17"/>
      <c r="I1613" s="23">
        <v>46.43</v>
      </c>
      <c r="J1613" s="109"/>
      <c r="K1613" s="132"/>
      <c r="L1613" s="147">
        <v>46.43</v>
      </c>
      <c r="M1613" s="24"/>
    </row>
    <row r="1614" spans="1:13" s="2" customFormat="1" ht="22.5" x14ac:dyDescent="0.25">
      <c r="A1614" s="20"/>
      <c r="B1614" s="21" t="s">
        <v>778</v>
      </c>
      <c r="C1614" s="183" t="s">
        <v>24</v>
      </c>
      <c r="D1614" s="183"/>
      <c r="E1614" s="183"/>
      <c r="F1614" s="22" t="s">
        <v>71</v>
      </c>
      <c r="G1614" s="17" t="s">
        <v>2480</v>
      </c>
      <c r="H1614" s="17"/>
      <c r="I1614" s="23">
        <v>21.32</v>
      </c>
      <c r="J1614" s="109"/>
      <c r="K1614" s="132"/>
      <c r="L1614" s="147">
        <v>21.32</v>
      </c>
      <c r="M1614" s="24"/>
    </row>
    <row r="1615" spans="1:13" s="2" customFormat="1" ht="22.5" x14ac:dyDescent="0.25">
      <c r="A1615" s="25" t="s">
        <v>344</v>
      </c>
      <c r="B1615" s="26" t="s">
        <v>815</v>
      </c>
      <c r="C1615" s="186" t="s">
        <v>816</v>
      </c>
      <c r="D1615" s="186"/>
      <c r="E1615" s="186"/>
      <c r="F1615" s="27" t="s">
        <v>817</v>
      </c>
      <c r="G1615" s="28" t="s">
        <v>347</v>
      </c>
      <c r="H1615" s="28"/>
      <c r="I1615" s="29">
        <v>0</v>
      </c>
      <c r="J1615" s="110"/>
      <c r="K1615" s="133"/>
      <c r="L1615" s="148">
        <v>0</v>
      </c>
      <c r="M1615" s="30"/>
    </row>
    <row r="1616" spans="1:13" s="2" customFormat="1" ht="22.5" x14ac:dyDescent="0.25">
      <c r="A1616" s="25" t="s">
        <v>76</v>
      </c>
      <c r="B1616" s="26" t="s">
        <v>818</v>
      </c>
      <c r="C1616" s="186" t="s">
        <v>819</v>
      </c>
      <c r="D1616" s="186"/>
      <c r="E1616" s="186"/>
      <c r="F1616" s="27" t="s">
        <v>817</v>
      </c>
      <c r="G1616" s="28" t="s">
        <v>2481</v>
      </c>
      <c r="H1616" s="28"/>
      <c r="I1616" s="29">
        <v>0</v>
      </c>
      <c r="J1616" s="110"/>
      <c r="K1616" s="133"/>
      <c r="L1616" s="148">
        <v>0</v>
      </c>
      <c r="M1616" s="30"/>
    </row>
    <row r="1617" spans="1:13" s="2" customFormat="1" ht="22.5" x14ac:dyDescent="0.25">
      <c r="A1617" s="25" t="s">
        <v>344</v>
      </c>
      <c r="B1617" s="26" t="s">
        <v>821</v>
      </c>
      <c r="C1617" s="186" t="s">
        <v>822</v>
      </c>
      <c r="D1617" s="186"/>
      <c r="E1617" s="186"/>
      <c r="F1617" s="27" t="s">
        <v>79</v>
      </c>
      <c r="G1617" s="28" t="s">
        <v>347</v>
      </c>
      <c r="H1617" s="28"/>
      <c r="I1617" s="29">
        <v>0</v>
      </c>
      <c r="J1617" s="110"/>
      <c r="K1617" s="133"/>
      <c r="L1617" s="148">
        <v>0</v>
      </c>
      <c r="M1617" s="30"/>
    </row>
    <row r="1618" spans="1:13" s="2" customFormat="1" ht="22.5" x14ac:dyDescent="0.25">
      <c r="A1618" s="25" t="s">
        <v>344</v>
      </c>
      <c r="B1618" s="26" t="s">
        <v>366</v>
      </c>
      <c r="C1618" s="186" t="s">
        <v>367</v>
      </c>
      <c r="D1618" s="186"/>
      <c r="E1618" s="186"/>
      <c r="F1618" s="27" t="s">
        <v>21</v>
      </c>
      <c r="G1618" s="28" t="s">
        <v>347</v>
      </c>
      <c r="H1618" s="28"/>
      <c r="I1618" s="29">
        <v>0</v>
      </c>
      <c r="J1618" s="110"/>
      <c r="K1618" s="133"/>
      <c r="L1618" s="148">
        <v>0</v>
      </c>
      <c r="M1618" s="30"/>
    </row>
    <row r="1619" spans="1:13" s="2" customFormat="1" ht="22.5" x14ac:dyDescent="0.25">
      <c r="A1619" s="25" t="s">
        <v>344</v>
      </c>
      <c r="B1619" s="26" t="s">
        <v>823</v>
      </c>
      <c r="C1619" s="186" t="s">
        <v>824</v>
      </c>
      <c r="D1619" s="186"/>
      <c r="E1619" s="186"/>
      <c r="F1619" s="27" t="s">
        <v>79</v>
      </c>
      <c r="G1619" s="28" t="s">
        <v>347</v>
      </c>
      <c r="H1619" s="28"/>
      <c r="I1619" s="29">
        <v>0</v>
      </c>
      <c r="J1619" s="110"/>
      <c r="K1619" s="133"/>
      <c r="L1619" s="148">
        <v>0</v>
      </c>
      <c r="M1619" s="30"/>
    </row>
    <row r="1620" spans="1:13" s="2" customFormat="1" ht="22.5" x14ac:dyDescent="0.25">
      <c r="A1620" s="25" t="s">
        <v>344</v>
      </c>
      <c r="B1620" s="26" t="s">
        <v>825</v>
      </c>
      <c r="C1620" s="186" t="s">
        <v>826</v>
      </c>
      <c r="D1620" s="186"/>
      <c r="E1620" s="186"/>
      <c r="F1620" s="27" t="s">
        <v>79</v>
      </c>
      <c r="G1620" s="28" t="s">
        <v>347</v>
      </c>
      <c r="H1620" s="28"/>
      <c r="I1620" s="29">
        <v>0</v>
      </c>
      <c r="J1620" s="110"/>
      <c r="K1620" s="133"/>
      <c r="L1620" s="148">
        <v>0</v>
      </c>
      <c r="M1620" s="30"/>
    </row>
    <row r="1621" spans="1:13" s="2" customFormat="1" ht="22.5" x14ac:dyDescent="0.25">
      <c r="A1621" s="20"/>
      <c r="B1621" s="21" t="s">
        <v>784</v>
      </c>
      <c r="C1621" s="183" t="s">
        <v>785</v>
      </c>
      <c r="D1621" s="183"/>
      <c r="E1621" s="183"/>
      <c r="F1621" s="22" t="s">
        <v>71</v>
      </c>
      <c r="G1621" s="17" t="s">
        <v>2482</v>
      </c>
      <c r="H1621" s="17"/>
      <c r="I1621" s="23">
        <v>2.16</v>
      </c>
      <c r="J1621" s="109"/>
      <c r="K1621" s="132"/>
      <c r="L1621" s="147">
        <v>2.16</v>
      </c>
      <c r="M1621" s="24"/>
    </row>
    <row r="1622" spans="1:13" s="2" customFormat="1" ht="45" x14ac:dyDescent="0.25">
      <c r="A1622" s="10" t="s">
        <v>2483</v>
      </c>
      <c r="B1622" s="11" t="s">
        <v>2190</v>
      </c>
      <c r="C1622" s="182" t="s">
        <v>2484</v>
      </c>
      <c r="D1622" s="182"/>
      <c r="E1622" s="182"/>
      <c r="F1622" s="10" t="s">
        <v>165</v>
      </c>
      <c r="G1622" s="32">
        <v>8.5</v>
      </c>
      <c r="H1622" s="32"/>
      <c r="I1622" s="13">
        <v>6773.59</v>
      </c>
      <c r="J1622" s="72"/>
      <c r="K1622" s="131"/>
      <c r="L1622" s="72">
        <v>6773.59</v>
      </c>
      <c r="M1622" s="13"/>
    </row>
    <row r="1623" spans="1:13" s="2" customFormat="1" ht="45" x14ac:dyDescent="0.25">
      <c r="A1623" s="10" t="s">
        <v>2485</v>
      </c>
      <c r="B1623" s="11" t="s">
        <v>2224</v>
      </c>
      <c r="C1623" s="182" t="s">
        <v>2486</v>
      </c>
      <c r="D1623" s="182"/>
      <c r="E1623" s="182"/>
      <c r="F1623" s="10" t="s">
        <v>35</v>
      </c>
      <c r="G1623" s="12">
        <v>4</v>
      </c>
      <c r="H1623" s="12"/>
      <c r="I1623" s="13">
        <v>2586.2199999999998</v>
      </c>
      <c r="J1623" s="72"/>
      <c r="K1623" s="131"/>
      <c r="L1623" s="72">
        <v>2586.2199999999998</v>
      </c>
      <c r="M1623" s="13"/>
    </row>
    <row r="1624" spans="1:13" s="2" customFormat="1" ht="45" x14ac:dyDescent="0.25">
      <c r="A1624" s="10" t="s">
        <v>2487</v>
      </c>
      <c r="B1624" s="11" t="s">
        <v>2198</v>
      </c>
      <c r="C1624" s="182" t="s">
        <v>2488</v>
      </c>
      <c r="D1624" s="182"/>
      <c r="E1624" s="182"/>
      <c r="F1624" s="10" t="s">
        <v>35</v>
      </c>
      <c r="G1624" s="12">
        <v>2</v>
      </c>
      <c r="H1624" s="12"/>
      <c r="I1624" s="13">
        <v>746.67</v>
      </c>
      <c r="J1624" s="72"/>
      <c r="K1624" s="131"/>
      <c r="L1624" s="72">
        <v>746.67</v>
      </c>
      <c r="M1624" s="13"/>
    </row>
    <row r="1625" spans="1:13" s="2" customFormat="1" ht="45" x14ac:dyDescent="0.25">
      <c r="A1625" s="10" t="s">
        <v>2489</v>
      </c>
      <c r="B1625" s="11" t="s">
        <v>2201</v>
      </c>
      <c r="C1625" s="182" t="s">
        <v>2490</v>
      </c>
      <c r="D1625" s="182"/>
      <c r="E1625" s="182"/>
      <c r="F1625" s="10" t="s">
        <v>35</v>
      </c>
      <c r="G1625" s="12">
        <v>1</v>
      </c>
      <c r="H1625" s="12"/>
      <c r="I1625" s="13">
        <v>199.53</v>
      </c>
      <c r="J1625" s="72"/>
      <c r="K1625" s="131"/>
      <c r="L1625" s="72">
        <v>199.53</v>
      </c>
      <c r="M1625" s="13"/>
    </row>
    <row r="1626" spans="1:13" s="2" customFormat="1" ht="45" x14ac:dyDescent="0.25">
      <c r="A1626" s="10" t="s">
        <v>2491</v>
      </c>
      <c r="B1626" s="11" t="s">
        <v>2404</v>
      </c>
      <c r="C1626" s="182" t="s">
        <v>2492</v>
      </c>
      <c r="D1626" s="182"/>
      <c r="E1626" s="182"/>
      <c r="F1626" s="10" t="s">
        <v>35</v>
      </c>
      <c r="G1626" s="12">
        <v>1</v>
      </c>
      <c r="H1626" s="12"/>
      <c r="I1626" s="13">
        <v>607.41</v>
      </c>
      <c r="J1626" s="72"/>
      <c r="K1626" s="131"/>
      <c r="L1626" s="72">
        <v>607.41</v>
      </c>
      <c r="M1626" s="13"/>
    </row>
    <row r="1627" spans="1:13" s="2" customFormat="1" ht="56.25" x14ac:dyDescent="0.25">
      <c r="A1627" s="10" t="s">
        <v>2493</v>
      </c>
      <c r="B1627" s="11" t="s">
        <v>2303</v>
      </c>
      <c r="C1627" s="182" t="s">
        <v>2494</v>
      </c>
      <c r="D1627" s="182"/>
      <c r="E1627" s="182"/>
      <c r="F1627" s="10" t="s">
        <v>808</v>
      </c>
      <c r="G1627" s="36">
        <v>8.0000000000000002E-3</v>
      </c>
      <c r="H1627" s="36"/>
      <c r="I1627" s="13">
        <v>734.22</v>
      </c>
      <c r="J1627" s="72"/>
      <c r="K1627" s="131"/>
      <c r="L1627" s="72">
        <v>100.13</v>
      </c>
      <c r="M1627" s="13"/>
    </row>
    <row r="1628" spans="1:13" s="2" customFormat="1" ht="15" x14ac:dyDescent="0.25">
      <c r="A1628" s="14"/>
      <c r="B1628" s="15"/>
      <c r="C1628" s="15"/>
      <c r="D1628" s="15"/>
      <c r="E1628" s="16" t="s">
        <v>18</v>
      </c>
      <c r="F1628" s="16"/>
      <c r="G1628" s="17"/>
      <c r="H1628" s="17"/>
      <c r="I1628" s="18">
        <v>1934.51</v>
      </c>
      <c r="J1628" s="114"/>
      <c r="K1628" s="138"/>
      <c r="L1628" s="151"/>
      <c r="M1628" s="19"/>
    </row>
    <row r="1629" spans="1:13" s="2" customFormat="1" ht="22.5" x14ac:dyDescent="0.25">
      <c r="A1629" s="20"/>
      <c r="B1629" s="21" t="s">
        <v>69</v>
      </c>
      <c r="C1629" s="183" t="s">
        <v>70</v>
      </c>
      <c r="D1629" s="183"/>
      <c r="E1629" s="183"/>
      <c r="F1629" s="22" t="s">
        <v>71</v>
      </c>
      <c r="G1629" s="17" t="s">
        <v>2495</v>
      </c>
      <c r="H1629" s="17"/>
      <c r="I1629" s="23">
        <v>0.04</v>
      </c>
      <c r="J1629" s="109"/>
      <c r="K1629" s="132"/>
      <c r="L1629" s="147">
        <v>0.04</v>
      </c>
      <c r="M1629" s="24"/>
    </row>
    <row r="1630" spans="1:13" s="2" customFormat="1" ht="22.5" x14ac:dyDescent="0.25">
      <c r="A1630" s="20"/>
      <c r="B1630" s="21" t="s">
        <v>41</v>
      </c>
      <c r="C1630" s="183" t="s">
        <v>42</v>
      </c>
      <c r="D1630" s="183"/>
      <c r="E1630" s="183"/>
      <c r="F1630" s="22" t="s">
        <v>21</v>
      </c>
      <c r="G1630" s="17" t="s">
        <v>2496</v>
      </c>
      <c r="H1630" s="17"/>
      <c r="I1630" s="23">
        <v>2.84</v>
      </c>
      <c r="J1630" s="109"/>
      <c r="K1630" s="132"/>
      <c r="L1630" s="147">
        <v>2.84</v>
      </c>
      <c r="M1630" s="24"/>
    </row>
    <row r="1631" spans="1:13" s="2" customFormat="1" ht="22.5" x14ac:dyDescent="0.25">
      <c r="A1631" s="20"/>
      <c r="B1631" s="21" t="s">
        <v>778</v>
      </c>
      <c r="C1631" s="183" t="s">
        <v>24</v>
      </c>
      <c r="D1631" s="183"/>
      <c r="E1631" s="183"/>
      <c r="F1631" s="22" t="s">
        <v>71</v>
      </c>
      <c r="G1631" s="17" t="s">
        <v>2497</v>
      </c>
      <c r="H1631" s="17"/>
      <c r="I1631" s="23">
        <v>1.38</v>
      </c>
      <c r="J1631" s="109"/>
      <c r="K1631" s="132"/>
      <c r="L1631" s="147">
        <v>1.38</v>
      </c>
      <c r="M1631" s="24"/>
    </row>
    <row r="1632" spans="1:13" s="2" customFormat="1" ht="22.5" x14ac:dyDescent="0.25">
      <c r="A1632" s="20"/>
      <c r="B1632" s="21" t="s">
        <v>965</v>
      </c>
      <c r="C1632" s="183" t="s">
        <v>966</v>
      </c>
      <c r="D1632" s="183"/>
      <c r="E1632" s="183"/>
      <c r="F1632" s="22" t="s">
        <v>21</v>
      </c>
      <c r="G1632" s="17" t="s">
        <v>2498</v>
      </c>
      <c r="H1632" s="17"/>
      <c r="I1632" s="23">
        <v>5.7</v>
      </c>
      <c r="J1632" s="109"/>
      <c r="K1632" s="132"/>
      <c r="L1632" s="147">
        <v>5.7</v>
      </c>
      <c r="M1632" s="24"/>
    </row>
    <row r="1633" spans="1:13" s="2" customFormat="1" ht="22.5" x14ac:dyDescent="0.25">
      <c r="A1633" s="20"/>
      <c r="B1633" s="21" t="s">
        <v>968</v>
      </c>
      <c r="C1633" s="183" t="s">
        <v>969</v>
      </c>
      <c r="D1633" s="183"/>
      <c r="E1633" s="183"/>
      <c r="F1633" s="22" t="s">
        <v>21</v>
      </c>
      <c r="G1633" s="17" t="s">
        <v>2499</v>
      </c>
      <c r="H1633" s="17"/>
      <c r="I1633" s="23">
        <v>1.61</v>
      </c>
      <c r="J1633" s="109"/>
      <c r="K1633" s="132"/>
      <c r="L1633" s="147">
        <v>1.61</v>
      </c>
      <c r="M1633" s="24"/>
    </row>
    <row r="1634" spans="1:13" s="2" customFormat="1" ht="22.5" x14ac:dyDescent="0.25">
      <c r="A1634" s="25" t="s">
        <v>344</v>
      </c>
      <c r="B1634" s="26" t="s">
        <v>815</v>
      </c>
      <c r="C1634" s="186" t="s">
        <v>816</v>
      </c>
      <c r="D1634" s="186"/>
      <c r="E1634" s="186"/>
      <c r="F1634" s="27" t="s">
        <v>817</v>
      </c>
      <c r="G1634" s="28" t="s">
        <v>347</v>
      </c>
      <c r="H1634" s="28"/>
      <c r="I1634" s="29">
        <v>0</v>
      </c>
      <c r="J1634" s="110"/>
      <c r="K1634" s="133"/>
      <c r="L1634" s="148">
        <v>0</v>
      </c>
      <c r="M1634" s="30"/>
    </row>
    <row r="1635" spans="1:13" s="2" customFormat="1" ht="22.5" x14ac:dyDescent="0.25">
      <c r="A1635" s="25" t="s">
        <v>76</v>
      </c>
      <c r="B1635" s="26" t="s">
        <v>818</v>
      </c>
      <c r="C1635" s="186" t="s">
        <v>819</v>
      </c>
      <c r="D1635" s="186"/>
      <c r="E1635" s="186"/>
      <c r="F1635" s="27" t="s">
        <v>817</v>
      </c>
      <c r="G1635" s="28" t="s">
        <v>2500</v>
      </c>
      <c r="H1635" s="28"/>
      <c r="I1635" s="29">
        <v>0</v>
      </c>
      <c r="J1635" s="110"/>
      <c r="K1635" s="133"/>
      <c r="L1635" s="148">
        <v>0</v>
      </c>
      <c r="M1635" s="30"/>
    </row>
    <row r="1636" spans="1:13" s="2" customFormat="1" ht="22.5" x14ac:dyDescent="0.25">
      <c r="A1636" s="25" t="s">
        <v>344</v>
      </c>
      <c r="B1636" s="26" t="s">
        <v>821</v>
      </c>
      <c r="C1636" s="186" t="s">
        <v>822</v>
      </c>
      <c r="D1636" s="186"/>
      <c r="E1636" s="186"/>
      <c r="F1636" s="27" t="s">
        <v>79</v>
      </c>
      <c r="G1636" s="28" t="s">
        <v>347</v>
      </c>
      <c r="H1636" s="28"/>
      <c r="I1636" s="29">
        <v>0</v>
      </c>
      <c r="J1636" s="110"/>
      <c r="K1636" s="133"/>
      <c r="L1636" s="148">
        <v>0</v>
      </c>
      <c r="M1636" s="30"/>
    </row>
    <row r="1637" spans="1:13" s="2" customFormat="1" ht="22.5" x14ac:dyDescent="0.25">
      <c r="A1637" s="25" t="s">
        <v>344</v>
      </c>
      <c r="B1637" s="26" t="s">
        <v>366</v>
      </c>
      <c r="C1637" s="186" t="s">
        <v>367</v>
      </c>
      <c r="D1637" s="186"/>
      <c r="E1637" s="186"/>
      <c r="F1637" s="27" t="s">
        <v>21</v>
      </c>
      <c r="G1637" s="28" t="s">
        <v>347</v>
      </c>
      <c r="H1637" s="28"/>
      <c r="I1637" s="29">
        <v>0</v>
      </c>
      <c r="J1637" s="110"/>
      <c r="K1637" s="133"/>
      <c r="L1637" s="148">
        <v>0</v>
      </c>
      <c r="M1637" s="30"/>
    </row>
    <row r="1638" spans="1:13" s="2" customFormat="1" ht="22.5" x14ac:dyDescent="0.25">
      <c r="A1638" s="25" t="s">
        <v>344</v>
      </c>
      <c r="B1638" s="26" t="s">
        <v>825</v>
      </c>
      <c r="C1638" s="186" t="s">
        <v>826</v>
      </c>
      <c r="D1638" s="186"/>
      <c r="E1638" s="186"/>
      <c r="F1638" s="27" t="s">
        <v>79</v>
      </c>
      <c r="G1638" s="28" t="s">
        <v>347</v>
      </c>
      <c r="H1638" s="28"/>
      <c r="I1638" s="29">
        <v>0</v>
      </c>
      <c r="J1638" s="110"/>
      <c r="K1638" s="133"/>
      <c r="L1638" s="148">
        <v>0</v>
      </c>
      <c r="M1638" s="30"/>
    </row>
    <row r="1639" spans="1:13" s="2" customFormat="1" ht="45" x14ac:dyDescent="0.25">
      <c r="A1639" s="10" t="s">
        <v>2501</v>
      </c>
      <c r="B1639" s="11" t="s">
        <v>2215</v>
      </c>
      <c r="C1639" s="182" t="s">
        <v>2502</v>
      </c>
      <c r="D1639" s="182"/>
      <c r="E1639" s="182"/>
      <c r="F1639" s="10" t="s">
        <v>165</v>
      </c>
      <c r="G1639" s="32">
        <v>0.5</v>
      </c>
      <c r="H1639" s="32"/>
      <c r="I1639" s="13">
        <v>798.76</v>
      </c>
      <c r="J1639" s="72"/>
      <c r="K1639" s="131"/>
      <c r="L1639" s="72">
        <v>798.76</v>
      </c>
      <c r="M1639" s="13"/>
    </row>
    <row r="1640" spans="1:13" s="2" customFormat="1" ht="45" x14ac:dyDescent="0.25">
      <c r="A1640" s="10" t="s">
        <v>2503</v>
      </c>
      <c r="B1640" s="11" t="s">
        <v>2201</v>
      </c>
      <c r="C1640" s="182" t="s">
        <v>2504</v>
      </c>
      <c r="D1640" s="182"/>
      <c r="E1640" s="182"/>
      <c r="F1640" s="10" t="s">
        <v>35</v>
      </c>
      <c r="G1640" s="12">
        <v>2</v>
      </c>
      <c r="H1640" s="12"/>
      <c r="I1640" s="13">
        <v>978.06</v>
      </c>
      <c r="J1640" s="72"/>
      <c r="K1640" s="131"/>
      <c r="L1640" s="72">
        <v>978.06</v>
      </c>
      <c r="M1640" s="13"/>
    </row>
    <row r="1641" spans="1:13" s="2" customFormat="1" ht="56.25" x14ac:dyDescent="0.25">
      <c r="A1641" s="10" t="s">
        <v>2505</v>
      </c>
      <c r="B1641" s="11" t="s">
        <v>2506</v>
      </c>
      <c r="C1641" s="182" t="s">
        <v>2507</v>
      </c>
      <c r="D1641" s="182"/>
      <c r="E1641" s="182"/>
      <c r="F1641" s="10" t="s">
        <v>808</v>
      </c>
      <c r="G1641" s="33">
        <v>4.1200000000000001E-2</v>
      </c>
      <c r="H1641" s="33"/>
      <c r="I1641" s="13">
        <v>2710.22</v>
      </c>
      <c r="J1641" s="72"/>
      <c r="K1641" s="131"/>
      <c r="L1641" s="72">
        <v>235.05</v>
      </c>
      <c r="M1641" s="13"/>
    </row>
    <row r="1642" spans="1:13" s="2" customFormat="1" ht="15" x14ac:dyDescent="0.25">
      <c r="A1642" s="14"/>
      <c r="B1642" s="15"/>
      <c r="C1642" s="15"/>
      <c r="D1642" s="15"/>
      <c r="E1642" s="16" t="s">
        <v>18</v>
      </c>
      <c r="F1642" s="16"/>
      <c r="G1642" s="17"/>
      <c r="H1642" s="17"/>
      <c r="I1642" s="18">
        <v>7361.02</v>
      </c>
      <c r="J1642" s="114"/>
      <c r="K1642" s="138"/>
      <c r="L1642" s="151"/>
      <c r="M1642" s="19"/>
    </row>
    <row r="1643" spans="1:13" s="2" customFormat="1" ht="22.5" x14ac:dyDescent="0.25">
      <c r="A1643" s="20"/>
      <c r="B1643" s="21" t="s">
        <v>809</v>
      </c>
      <c r="C1643" s="183" t="s">
        <v>810</v>
      </c>
      <c r="D1643" s="183"/>
      <c r="E1643" s="183"/>
      <c r="F1643" s="22" t="s">
        <v>71</v>
      </c>
      <c r="G1643" s="17" t="s">
        <v>2508</v>
      </c>
      <c r="H1643" s="17"/>
      <c r="I1643" s="23">
        <v>1.8</v>
      </c>
      <c r="J1643" s="109"/>
      <c r="K1643" s="132"/>
      <c r="L1643" s="147">
        <v>1.8</v>
      </c>
      <c r="M1643" s="24"/>
    </row>
    <row r="1644" spans="1:13" s="2" customFormat="1" ht="22.5" x14ac:dyDescent="0.25">
      <c r="A1644" s="20"/>
      <c r="B1644" s="21" t="s">
        <v>69</v>
      </c>
      <c r="C1644" s="183" t="s">
        <v>70</v>
      </c>
      <c r="D1644" s="183"/>
      <c r="E1644" s="183"/>
      <c r="F1644" s="22" t="s">
        <v>71</v>
      </c>
      <c r="G1644" s="17" t="s">
        <v>2509</v>
      </c>
      <c r="H1644" s="17"/>
      <c r="I1644" s="23">
        <v>0.19</v>
      </c>
      <c r="J1644" s="109"/>
      <c r="K1644" s="132"/>
      <c r="L1644" s="147">
        <v>0.19</v>
      </c>
      <c r="M1644" s="24"/>
    </row>
    <row r="1645" spans="1:13" s="2" customFormat="1" ht="22.5" x14ac:dyDescent="0.25">
      <c r="A1645" s="20"/>
      <c r="B1645" s="21" t="s">
        <v>41</v>
      </c>
      <c r="C1645" s="183" t="s">
        <v>42</v>
      </c>
      <c r="D1645" s="183"/>
      <c r="E1645" s="183"/>
      <c r="F1645" s="22" t="s">
        <v>21</v>
      </c>
      <c r="G1645" s="17" t="s">
        <v>2510</v>
      </c>
      <c r="H1645" s="17"/>
      <c r="I1645" s="23">
        <v>19.11</v>
      </c>
      <c r="J1645" s="109"/>
      <c r="K1645" s="132"/>
      <c r="L1645" s="147">
        <v>19.11</v>
      </c>
      <c r="M1645" s="24"/>
    </row>
    <row r="1646" spans="1:13" s="2" customFormat="1" ht="22.5" x14ac:dyDescent="0.25">
      <c r="A1646" s="20"/>
      <c r="B1646" s="21" t="s">
        <v>778</v>
      </c>
      <c r="C1646" s="183" t="s">
        <v>24</v>
      </c>
      <c r="D1646" s="183"/>
      <c r="E1646" s="183"/>
      <c r="F1646" s="22" t="s">
        <v>71</v>
      </c>
      <c r="G1646" s="17" t="s">
        <v>2511</v>
      </c>
      <c r="H1646" s="17"/>
      <c r="I1646" s="23">
        <v>5.15</v>
      </c>
      <c r="J1646" s="109"/>
      <c r="K1646" s="132"/>
      <c r="L1646" s="147">
        <v>5.15</v>
      </c>
      <c r="M1646" s="24"/>
    </row>
    <row r="1647" spans="1:13" s="2" customFormat="1" ht="22.5" x14ac:dyDescent="0.25">
      <c r="A1647" s="25" t="s">
        <v>344</v>
      </c>
      <c r="B1647" s="26" t="s">
        <v>815</v>
      </c>
      <c r="C1647" s="186" t="s">
        <v>816</v>
      </c>
      <c r="D1647" s="186"/>
      <c r="E1647" s="186"/>
      <c r="F1647" s="27" t="s">
        <v>817</v>
      </c>
      <c r="G1647" s="28" t="s">
        <v>347</v>
      </c>
      <c r="H1647" s="28"/>
      <c r="I1647" s="29">
        <v>0</v>
      </c>
      <c r="J1647" s="110"/>
      <c r="K1647" s="133"/>
      <c r="L1647" s="148">
        <v>0</v>
      </c>
      <c r="M1647" s="30"/>
    </row>
    <row r="1648" spans="1:13" s="2" customFormat="1" ht="22.5" x14ac:dyDescent="0.25">
      <c r="A1648" s="25" t="s">
        <v>76</v>
      </c>
      <c r="B1648" s="26" t="s">
        <v>818</v>
      </c>
      <c r="C1648" s="186" t="s">
        <v>819</v>
      </c>
      <c r="D1648" s="186"/>
      <c r="E1648" s="186"/>
      <c r="F1648" s="27" t="s">
        <v>817</v>
      </c>
      <c r="G1648" s="28" t="s">
        <v>2512</v>
      </c>
      <c r="H1648" s="28"/>
      <c r="I1648" s="29">
        <v>0</v>
      </c>
      <c r="J1648" s="110"/>
      <c r="K1648" s="133"/>
      <c r="L1648" s="148">
        <v>0</v>
      </c>
      <c r="M1648" s="30"/>
    </row>
    <row r="1649" spans="1:13" s="2" customFormat="1" ht="22.5" x14ac:dyDescent="0.25">
      <c r="A1649" s="25" t="s">
        <v>344</v>
      </c>
      <c r="B1649" s="26" t="s">
        <v>821</v>
      </c>
      <c r="C1649" s="186" t="s">
        <v>822</v>
      </c>
      <c r="D1649" s="186"/>
      <c r="E1649" s="186"/>
      <c r="F1649" s="27" t="s">
        <v>79</v>
      </c>
      <c r="G1649" s="28" t="s">
        <v>347</v>
      </c>
      <c r="H1649" s="28"/>
      <c r="I1649" s="29">
        <v>0</v>
      </c>
      <c r="J1649" s="110"/>
      <c r="K1649" s="133"/>
      <c r="L1649" s="148">
        <v>0</v>
      </c>
      <c r="M1649" s="30"/>
    </row>
    <row r="1650" spans="1:13" s="2" customFormat="1" ht="22.5" x14ac:dyDescent="0.25">
      <c r="A1650" s="25" t="s">
        <v>344</v>
      </c>
      <c r="B1650" s="26" t="s">
        <v>366</v>
      </c>
      <c r="C1650" s="186" t="s">
        <v>367</v>
      </c>
      <c r="D1650" s="186"/>
      <c r="E1650" s="186"/>
      <c r="F1650" s="27" t="s">
        <v>21</v>
      </c>
      <c r="G1650" s="28" t="s">
        <v>347</v>
      </c>
      <c r="H1650" s="28"/>
      <c r="I1650" s="29">
        <v>0</v>
      </c>
      <c r="J1650" s="110"/>
      <c r="K1650" s="133"/>
      <c r="L1650" s="148">
        <v>0</v>
      </c>
      <c r="M1650" s="30"/>
    </row>
    <row r="1651" spans="1:13" s="2" customFormat="1" ht="22.5" x14ac:dyDescent="0.25">
      <c r="A1651" s="25" t="s">
        <v>344</v>
      </c>
      <c r="B1651" s="26" t="s">
        <v>825</v>
      </c>
      <c r="C1651" s="186" t="s">
        <v>826</v>
      </c>
      <c r="D1651" s="186"/>
      <c r="E1651" s="186"/>
      <c r="F1651" s="27" t="s">
        <v>79</v>
      </c>
      <c r="G1651" s="28" t="s">
        <v>347</v>
      </c>
      <c r="H1651" s="28"/>
      <c r="I1651" s="29">
        <v>0</v>
      </c>
      <c r="J1651" s="110"/>
      <c r="K1651" s="133"/>
      <c r="L1651" s="148">
        <v>0</v>
      </c>
      <c r="M1651" s="30"/>
    </row>
    <row r="1652" spans="1:13" s="2" customFormat="1" ht="22.5" x14ac:dyDescent="0.25">
      <c r="A1652" s="20"/>
      <c r="B1652" s="21" t="s">
        <v>784</v>
      </c>
      <c r="C1652" s="183" t="s">
        <v>785</v>
      </c>
      <c r="D1652" s="183"/>
      <c r="E1652" s="183"/>
      <c r="F1652" s="22" t="s">
        <v>71</v>
      </c>
      <c r="G1652" s="17" t="s">
        <v>2513</v>
      </c>
      <c r="H1652" s="17"/>
      <c r="I1652" s="23">
        <v>0.89</v>
      </c>
      <c r="J1652" s="109"/>
      <c r="K1652" s="132"/>
      <c r="L1652" s="147">
        <v>0.89</v>
      </c>
      <c r="M1652" s="24"/>
    </row>
    <row r="1653" spans="1:13" s="2" customFormat="1" ht="45" x14ac:dyDescent="0.25">
      <c r="A1653" s="10" t="s">
        <v>2514</v>
      </c>
      <c r="B1653" s="11" t="s">
        <v>2215</v>
      </c>
      <c r="C1653" s="182" t="s">
        <v>2515</v>
      </c>
      <c r="D1653" s="182"/>
      <c r="E1653" s="182"/>
      <c r="F1653" s="10" t="s">
        <v>165</v>
      </c>
      <c r="G1653" s="32">
        <v>1.8</v>
      </c>
      <c r="H1653" s="32"/>
      <c r="I1653" s="13">
        <v>49347.4</v>
      </c>
      <c r="J1653" s="72"/>
      <c r="K1653" s="131"/>
      <c r="L1653" s="72">
        <v>49347.4</v>
      </c>
      <c r="M1653" s="13"/>
    </row>
    <row r="1654" spans="1:13" s="2" customFormat="1" ht="45" x14ac:dyDescent="0.25">
      <c r="A1654" s="10" t="s">
        <v>2516</v>
      </c>
      <c r="B1654" s="11" t="s">
        <v>2195</v>
      </c>
      <c r="C1654" s="182" t="s">
        <v>2517</v>
      </c>
      <c r="D1654" s="182"/>
      <c r="E1654" s="182"/>
      <c r="F1654" s="10" t="s">
        <v>35</v>
      </c>
      <c r="G1654" s="12">
        <v>2</v>
      </c>
      <c r="H1654" s="12"/>
      <c r="I1654" s="13">
        <v>12179.94</v>
      </c>
      <c r="J1654" s="72"/>
      <c r="K1654" s="131"/>
      <c r="L1654" s="72">
        <v>12179.94</v>
      </c>
      <c r="M1654" s="13"/>
    </row>
    <row r="1655" spans="1:13" s="2" customFormat="1" ht="45" x14ac:dyDescent="0.25">
      <c r="A1655" s="10" t="s">
        <v>2518</v>
      </c>
      <c r="B1655" s="11" t="s">
        <v>2198</v>
      </c>
      <c r="C1655" s="182" t="s">
        <v>2519</v>
      </c>
      <c r="D1655" s="182"/>
      <c r="E1655" s="182"/>
      <c r="F1655" s="10" t="s">
        <v>35</v>
      </c>
      <c r="G1655" s="12">
        <v>1</v>
      </c>
      <c r="H1655" s="12"/>
      <c r="I1655" s="13">
        <v>1116.45</v>
      </c>
      <c r="J1655" s="72"/>
      <c r="K1655" s="131"/>
      <c r="L1655" s="72">
        <v>1116.45</v>
      </c>
      <c r="M1655" s="13"/>
    </row>
    <row r="1656" spans="1:13" s="2" customFormat="1" ht="56.25" x14ac:dyDescent="0.25">
      <c r="A1656" s="10" t="s">
        <v>2520</v>
      </c>
      <c r="B1656" s="11" t="s">
        <v>2181</v>
      </c>
      <c r="C1656" s="182" t="s">
        <v>2182</v>
      </c>
      <c r="D1656" s="182"/>
      <c r="E1656" s="182"/>
      <c r="F1656" s="10" t="s">
        <v>808</v>
      </c>
      <c r="G1656" s="37">
        <v>4.0680000000000001E-2</v>
      </c>
      <c r="H1656" s="37"/>
      <c r="I1656" s="13">
        <v>4327.53</v>
      </c>
      <c r="J1656" s="72"/>
      <c r="K1656" s="131"/>
      <c r="L1656" s="72">
        <v>251.58</v>
      </c>
      <c r="M1656" s="13"/>
    </row>
    <row r="1657" spans="1:13" s="2" customFormat="1" ht="15" x14ac:dyDescent="0.25">
      <c r="A1657" s="14"/>
      <c r="B1657" s="15"/>
      <c r="C1657" s="15"/>
      <c r="D1657" s="15"/>
      <c r="E1657" s="16" t="s">
        <v>18</v>
      </c>
      <c r="F1657" s="16"/>
      <c r="G1657" s="17"/>
      <c r="H1657" s="17"/>
      <c r="I1657" s="18">
        <v>12034.47</v>
      </c>
      <c r="J1657" s="114"/>
      <c r="K1657" s="138"/>
      <c r="L1657" s="151"/>
      <c r="M1657" s="19"/>
    </row>
    <row r="1658" spans="1:13" s="2" customFormat="1" ht="22.5" x14ac:dyDescent="0.25">
      <c r="A1658" s="20"/>
      <c r="B1658" s="21" t="s">
        <v>809</v>
      </c>
      <c r="C1658" s="183" t="s">
        <v>810</v>
      </c>
      <c r="D1658" s="183"/>
      <c r="E1658" s="183"/>
      <c r="F1658" s="22" t="s">
        <v>71</v>
      </c>
      <c r="G1658" s="17" t="s">
        <v>2521</v>
      </c>
      <c r="H1658" s="17"/>
      <c r="I1658" s="23">
        <v>3.32</v>
      </c>
      <c r="J1658" s="109"/>
      <c r="K1658" s="132"/>
      <c r="L1658" s="147">
        <v>3.32</v>
      </c>
      <c r="M1658" s="24"/>
    </row>
    <row r="1659" spans="1:13" s="2" customFormat="1" ht="22.5" x14ac:dyDescent="0.25">
      <c r="A1659" s="20"/>
      <c r="B1659" s="21" t="s">
        <v>69</v>
      </c>
      <c r="C1659" s="183" t="s">
        <v>70</v>
      </c>
      <c r="D1659" s="183"/>
      <c r="E1659" s="183"/>
      <c r="F1659" s="22" t="s">
        <v>71</v>
      </c>
      <c r="G1659" s="17" t="s">
        <v>2522</v>
      </c>
      <c r="H1659" s="17"/>
      <c r="I1659" s="23">
        <v>0.26</v>
      </c>
      <c r="J1659" s="109"/>
      <c r="K1659" s="132"/>
      <c r="L1659" s="147">
        <v>0.26</v>
      </c>
      <c r="M1659" s="24"/>
    </row>
    <row r="1660" spans="1:13" s="2" customFormat="1" ht="22.5" x14ac:dyDescent="0.25">
      <c r="A1660" s="20"/>
      <c r="B1660" s="21" t="s">
        <v>41</v>
      </c>
      <c r="C1660" s="183" t="s">
        <v>42</v>
      </c>
      <c r="D1660" s="183"/>
      <c r="E1660" s="183"/>
      <c r="F1660" s="22" t="s">
        <v>21</v>
      </c>
      <c r="G1660" s="17" t="s">
        <v>2523</v>
      </c>
      <c r="H1660" s="17"/>
      <c r="I1660" s="23">
        <v>15.23</v>
      </c>
      <c r="J1660" s="109"/>
      <c r="K1660" s="132"/>
      <c r="L1660" s="147">
        <v>15.23</v>
      </c>
      <c r="M1660" s="24"/>
    </row>
    <row r="1661" spans="1:13" s="2" customFormat="1" ht="22.5" x14ac:dyDescent="0.25">
      <c r="A1661" s="20"/>
      <c r="B1661" s="21" t="s">
        <v>778</v>
      </c>
      <c r="C1661" s="183" t="s">
        <v>24</v>
      </c>
      <c r="D1661" s="183"/>
      <c r="E1661" s="183"/>
      <c r="F1661" s="22" t="s">
        <v>71</v>
      </c>
      <c r="G1661" s="17" t="s">
        <v>2524</v>
      </c>
      <c r="H1661" s="17"/>
      <c r="I1661" s="23">
        <v>9.5399999999999991</v>
      </c>
      <c r="J1661" s="109"/>
      <c r="K1661" s="132"/>
      <c r="L1661" s="147">
        <v>9.5399999999999991</v>
      </c>
      <c r="M1661" s="24"/>
    </row>
    <row r="1662" spans="1:13" s="2" customFormat="1" ht="22.5" x14ac:dyDescent="0.25">
      <c r="A1662" s="25" t="s">
        <v>344</v>
      </c>
      <c r="B1662" s="26" t="s">
        <v>815</v>
      </c>
      <c r="C1662" s="186" t="s">
        <v>816</v>
      </c>
      <c r="D1662" s="186"/>
      <c r="E1662" s="186"/>
      <c r="F1662" s="27" t="s">
        <v>817</v>
      </c>
      <c r="G1662" s="28" t="s">
        <v>347</v>
      </c>
      <c r="H1662" s="28"/>
      <c r="I1662" s="29">
        <v>0</v>
      </c>
      <c r="J1662" s="110"/>
      <c r="K1662" s="133"/>
      <c r="L1662" s="148">
        <v>0</v>
      </c>
      <c r="M1662" s="30"/>
    </row>
    <row r="1663" spans="1:13" s="2" customFormat="1" ht="22.5" x14ac:dyDescent="0.25">
      <c r="A1663" s="25" t="s">
        <v>76</v>
      </c>
      <c r="B1663" s="26" t="s">
        <v>818</v>
      </c>
      <c r="C1663" s="186" t="s">
        <v>819</v>
      </c>
      <c r="D1663" s="186"/>
      <c r="E1663" s="186"/>
      <c r="F1663" s="27" t="s">
        <v>817</v>
      </c>
      <c r="G1663" s="28" t="s">
        <v>2525</v>
      </c>
      <c r="H1663" s="28"/>
      <c r="I1663" s="29">
        <v>0</v>
      </c>
      <c r="J1663" s="110"/>
      <c r="K1663" s="133"/>
      <c r="L1663" s="148">
        <v>0</v>
      </c>
      <c r="M1663" s="30"/>
    </row>
    <row r="1664" spans="1:13" s="2" customFormat="1" ht="22.5" x14ac:dyDescent="0.25">
      <c r="A1664" s="25" t="s">
        <v>344</v>
      </c>
      <c r="B1664" s="26" t="s">
        <v>821</v>
      </c>
      <c r="C1664" s="186" t="s">
        <v>822</v>
      </c>
      <c r="D1664" s="186"/>
      <c r="E1664" s="186"/>
      <c r="F1664" s="27" t="s">
        <v>79</v>
      </c>
      <c r="G1664" s="28" t="s">
        <v>347</v>
      </c>
      <c r="H1664" s="28"/>
      <c r="I1664" s="29">
        <v>0</v>
      </c>
      <c r="J1664" s="110"/>
      <c r="K1664" s="133"/>
      <c r="L1664" s="148">
        <v>0</v>
      </c>
      <c r="M1664" s="30"/>
    </row>
    <row r="1665" spans="1:13" s="2" customFormat="1" ht="22.5" x14ac:dyDescent="0.25">
      <c r="A1665" s="25" t="s">
        <v>344</v>
      </c>
      <c r="B1665" s="26" t="s">
        <v>366</v>
      </c>
      <c r="C1665" s="186" t="s">
        <v>367</v>
      </c>
      <c r="D1665" s="186"/>
      <c r="E1665" s="186"/>
      <c r="F1665" s="27" t="s">
        <v>21</v>
      </c>
      <c r="G1665" s="28" t="s">
        <v>347</v>
      </c>
      <c r="H1665" s="28"/>
      <c r="I1665" s="29">
        <v>0</v>
      </c>
      <c r="J1665" s="110"/>
      <c r="K1665" s="133"/>
      <c r="L1665" s="148">
        <v>0</v>
      </c>
      <c r="M1665" s="30"/>
    </row>
    <row r="1666" spans="1:13" s="2" customFormat="1" ht="22.5" x14ac:dyDescent="0.25">
      <c r="A1666" s="25" t="s">
        <v>344</v>
      </c>
      <c r="B1666" s="26" t="s">
        <v>823</v>
      </c>
      <c r="C1666" s="186" t="s">
        <v>824</v>
      </c>
      <c r="D1666" s="186"/>
      <c r="E1666" s="186"/>
      <c r="F1666" s="27" t="s">
        <v>79</v>
      </c>
      <c r="G1666" s="28" t="s">
        <v>347</v>
      </c>
      <c r="H1666" s="28"/>
      <c r="I1666" s="29">
        <v>0</v>
      </c>
      <c r="J1666" s="110"/>
      <c r="K1666" s="133"/>
      <c r="L1666" s="148">
        <v>0</v>
      </c>
      <c r="M1666" s="30"/>
    </row>
    <row r="1667" spans="1:13" s="2" customFormat="1" ht="22.5" x14ac:dyDescent="0.25">
      <c r="A1667" s="25" t="s">
        <v>344</v>
      </c>
      <c r="B1667" s="26" t="s">
        <v>825</v>
      </c>
      <c r="C1667" s="186" t="s">
        <v>826</v>
      </c>
      <c r="D1667" s="186"/>
      <c r="E1667" s="186"/>
      <c r="F1667" s="27" t="s">
        <v>79</v>
      </c>
      <c r="G1667" s="28" t="s">
        <v>347</v>
      </c>
      <c r="H1667" s="28"/>
      <c r="I1667" s="29">
        <v>0</v>
      </c>
      <c r="J1667" s="110"/>
      <c r="K1667" s="133"/>
      <c r="L1667" s="148">
        <v>0</v>
      </c>
      <c r="M1667" s="30"/>
    </row>
    <row r="1668" spans="1:13" s="2" customFormat="1" ht="22.5" x14ac:dyDescent="0.25">
      <c r="A1668" s="20"/>
      <c r="B1668" s="21" t="s">
        <v>784</v>
      </c>
      <c r="C1668" s="183" t="s">
        <v>785</v>
      </c>
      <c r="D1668" s="183"/>
      <c r="E1668" s="183"/>
      <c r="F1668" s="22" t="s">
        <v>71</v>
      </c>
      <c r="G1668" s="17" t="s">
        <v>2526</v>
      </c>
      <c r="H1668" s="17"/>
      <c r="I1668" s="23">
        <v>0.71</v>
      </c>
      <c r="J1668" s="109"/>
      <c r="K1668" s="132"/>
      <c r="L1668" s="147">
        <v>0.71</v>
      </c>
      <c r="M1668" s="24"/>
    </row>
    <row r="1669" spans="1:13" s="2" customFormat="1" ht="45" x14ac:dyDescent="0.25">
      <c r="A1669" s="10" t="s">
        <v>2527</v>
      </c>
      <c r="B1669" s="11" t="s">
        <v>2215</v>
      </c>
      <c r="C1669" s="182" t="s">
        <v>2528</v>
      </c>
      <c r="D1669" s="182"/>
      <c r="E1669" s="182"/>
      <c r="F1669" s="10" t="s">
        <v>165</v>
      </c>
      <c r="G1669" s="12">
        <v>6</v>
      </c>
      <c r="H1669" s="12"/>
      <c r="I1669" s="13">
        <v>64378.96</v>
      </c>
      <c r="J1669" s="72"/>
      <c r="K1669" s="131"/>
      <c r="L1669" s="72">
        <v>64378.96</v>
      </c>
      <c r="M1669" s="13"/>
    </row>
    <row r="1670" spans="1:13" s="2" customFormat="1" ht="45" x14ac:dyDescent="0.25">
      <c r="A1670" s="10" t="s">
        <v>2529</v>
      </c>
      <c r="B1670" s="11" t="s">
        <v>2224</v>
      </c>
      <c r="C1670" s="182" t="s">
        <v>2530</v>
      </c>
      <c r="D1670" s="182"/>
      <c r="E1670" s="182"/>
      <c r="F1670" s="10" t="s">
        <v>35</v>
      </c>
      <c r="G1670" s="12">
        <v>1</v>
      </c>
      <c r="H1670" s="12"/>
      <c r="I1670" s="13">
        <v>466.43</v>
      </c>
      <c r="J1670" s="72"/>
      <c r="K1670" s="131"/>
      <c r="L1670" s="72">
        <v>466.43</v>
      </c>
      <c r="M1670" s="13"/>
    </row>
    <row r="1671" spans="1:13" s="2" customFormat="1" ht="56.25" x14ac:dyDescent="0.25">
      <c r="A1671" s="10" t="s">
        <v>2531</v>
      </c>
      <c r="B1671" s="11" t="s">
        <v>2303</v>
      </c>
      <c r="C1671" s="182" t="s">
        <v>2494</v>
      </c>
      <c r="D1671" s="182"/>
      <c r="E1671" s="182"/>
      <c r="F1671" s="10" t="s">
        <v>808</v>
      </c>
      <c r="G1671" s="33">
        <v>8.9899999999999994E-2</v>
      </c>
      <c r="H1671" s="33"/>
      <c r="I1671" s="13">
        <v>8250.81</v>
      </c>
      <c r="J1671" s="72"/>
      <c r="K1671" s="131"/>
      <c r="L1671" s="72">
        <v>1125.23</v>
      </c>
      <c r="M1671" s="13"/>
    </row>
    <row r="1672" spans="1:13" s="2" customFormat="1" ht="15" x14ac:dyDescent="0.25">
      <c r="A1672" s="14"/>
      <c r="B1672" s="15"/>
      <c r="C1672" s="15"/>
      <c r="D1672" s="15"/>
      <c r="E1672" s="16" t="s">
        <v>18</v>
      </c>
      <c r="F1672" s="16"/>
      <c r="G1672" s="17"/>
      <c r="H1672" s="17"/>
      <c r="I1672" s="18">
        <v>21738.959999999999</v>
      </c>
      <c r="J1672" s="114"/>
      <c r="K1672" s="138"/>
      <c r="L1672" s="151"/>
      <c r="M1672" s="19"/>
    </row>
    <row r="1673" spans="1:13" s="2" customFormat="1" ht="22.5" x14ac:dyDescent="0.25">
      <c r="A1673" s="20"/>
      <c r="B1673" s="21" t="s">
        <v>69</v>
      </c>
      <c r="C1673" s="183" t="s">
        <v>70</v>
      </c>
      <c r="D1673" s="183"/>
      <c r="E1673" s="183"/>
      <c r="F1673" s="22" t="s">
        <v>71</v>
      </c>
      <c r="G1673" s="17" t="s">
        <v>2532</v>
      </c>
      <c r="H1673" s="17"/>
      <c r="I1673" s="23">
        <v>0.5</v>
      </c>
      <c r="J1673" s="109"/>
      <c r="K1673" s="132"/>
      <c r="L1673" s="147">
        <v>0.5</v>
      </c>
      <c r="M1673" s="24"/>
    </row>
    <row r="1674" spans="1:13" s="2" customFormat="1" ht="22.5" x14ac:dyDescent="0.25">
      <c r="A1674" s="20"/>
      <c r="B1674" s="21" t="s">
        <v>41</v>
      </c>
      <c r="C1674" s="183" t="s">
        <v>42</v>
      </c>
      <c r="D1674" s="183"/>
      <c r="E1674" s="183"/>
      <c r="F1674" s="22" t="s">
        <v>21</v>
      </c>
      <c r="G1674" s="17" t="s">
        <v>2533</v>
      </c>
      <c r="H1674" s="17"/>
      <c r="I1674" s="23">
        <v>31.89</v>
      </c>
      <c r="J1674" s="109"/>
      <c r="K1674" s="132"/>
      <c r="L1674" s="147">
        <v>31.89</v>
      </c>
      <c r="M1674" s="24"/>
    </row>
    <row r="1675" spans="1:13" s="2" customFormat="1" ht="22.5" x14ac:dyDescent="0.25">
      <c r="A1675" s="20"/>
      <c r="B1675" s="21" t="s">
        <v>778</v>
      </c>
      <c r="C1675" s="183" t="s">
        <v>24</v>
      </c>
      <c r="D1675" s="183"/>
      <c r="E1675" s="183"/>
      <c r="F1675" s="22" t="s">
        <v>71</v>
      </c>
      <c r="G1675" s="17" t="s">
        <v>2534</v>
      </c>
      <c r="H1675" s="17"/>
      <c r="I1675" s="23">
        <v>15.46</v>
      </c>
      <c r="J1675" s="109"/>
      <c r="K1675" s="132"/>
      <c r="L1675" s="147">
        <v>15.46</v>
      </c>
      <c r="M1675" s="24"/>
    </row>
    <row r="1676" spans="1:13" s="2" customFormat="1" ht="22.5" x14ac:dyDescent="0.25">
      <c r="A1676" s="20"/>
      <c r="B1676" s="21" t="s">
        <v>965</v>
      </c>
      <c r="C1676" s="183" t="s">
        <v>966</v>
      </c>
      <c r="D1676" s="183"/>
      <c r="E1676" s="183"/>
      <c r="F1676" s="22" t="s">
        <v>21</v>
      </c>
      <c r="G1676" s="17" t="s">
        <v>2535</v>
      </c>
      <c r="H1676" s="17"/>
      <c r="I1676" s="23">
        <v>64.040000000000006</v>
      </c>
      <c r="J1676" s="109"/>
      <c r="K1676" s="132"/>
      <c r="L1676" s="147">
        <v>64.040000000000006</v>
      </c>
      <c r="M1676" s="24"/>
    </row>
    <row r="1677" spans="1:13" s="2" customFormat="1" ht="22.5" x14ac:dyDescent="0.25">
      <c r="A1677" s="20"/>
      <c r="B1677" s="21" t="s">
        <v>968</v>
      </c>
      <c r="C1677" s="183" t="s">
        <v>969</v>
      </c>
      <c r="D1677" s="183"/>
      <c r="E1677" s="183"/>
      <c r="F1677" s="22" t="s">
        <v>21</v>
      </c>
      <c r="G1677" s="17" t="s">
        <v>2536</v>
      </c>
      <c r="H1677" s="17"/>
      <c r="I1677" s="23">
        <v>18.05</v>
      </c>
      <c r="J1677" s="109"/>
      <c r="K1677" s="132"/>
      <c r="L1677" s="147">
        <v>18.05</v>
      </c>
      <c r="M1677" s="24"/>
    </row>
    <row r="1678" spans="1:13" s="2" customFormat="1" ht="22.5" x14ac:dyDescent="0.25">
      <c r="A1678" s="25" t="s">
        <v>344</v>
      </c>
      <c r="B1678" s="26" t="s">
        <v>815</v>
      </c>
      <c r="C1678" s="186" t="s">
        <v>816</v>
      </c>
      <c r="D1678" s="186"/>
      <c r="E1678" s="186"/>
      <c r="F1678" s="27" t="s">
        <v>817</v>
      </c>
      <c r="G1678" s="28" t="s">
        <v>347</v>
      </c>
      <c r="H1678" s="28"/>
      <c r="I1678" s="29">
        <v>0</v>
      </c>
      <c r="J1678" s="110"/>
      <c r="K1678" s="133"/>
      <c r="L1678" s="148">
        <v>0</v>
      </c>
      <c r="M1678" s="30"/>
    </row>
    <row r="1679" spans="1:13" s="2" customFormat="1" ht="22.5" x14ac:dyDescent="0.25">
      <c r="A1679" s="25" t="s">
        <v>76</v>
      </c>
      <c r="B1679" s="26" t="s">
        <v>818</v>
      </c>
      <c r="C1679" s="186" t="s">
        <v>819</v>
      </c>
      <c r="D1679" s="186"/>
      <c r="E1679" s="186"/>
      <c r="F1679" s="27" t="s">
        <v>817</v>
      </c>
      <c r="G1679" s="28" t="s">
        <v>2537</v>
      </c>
      <c r="H1679" s="28"/>
      <c r="I1679" s="29">
        <v>0</v>
      </c>
      <c r="J1679" s="110"/>
      <c r="K1679" s="133"/>
      <c r="L1679" s="148">
        <v>0</v>
      </c>
      <c r="M1679" s="30"/>
    </row>
    <row r="1680" spans="1:13" s="2" customFormat="1" ht="22.5" x14ac:dyDescent="0.25">
      <c r="A1680" s="25" t="s">
        <v>344</v>
      </c>
      <c r="B1680" s="26" t="s">
        <v>821</v>
      </c>
      <c r="C1680" s="186" t="s">
        <v>822</v>
      </c>
      <c r="D1680" s="186"/>
      <c r="E1680" s="186"/>
      <c r="F1680" s="27" t="s">
        <v>79</v>
      </c>
      <c r="G1680" s="28" t="s">
        <v>347</v>
      </c>
      <c r="H1680" s="28"/>
      <c r="I1680" s="29">
        <v>0</v>
      </c>
      <c r="J1680" s="110"/>
      <c r="K1680" s="133"/>
      <c r="L1680" s="148">
        <v>0</v>
      </c>
      <c r="M1680" s="30"/>
    </row>
    <row r="1681" spans="1:13" s="2" customFormat="1" ht="22.5" x14ac:dyDescent="0.25">
      <c r="A1681" s="25" t="s">
        <v>344</v>
      </c>
      <c r="B1681" s="26" t="s">
        <v>366</v>
      </c>
      <c r="C1681" s="186" t="s">
        <v>367</v>
      </c>
      <c r="D1681" s="186"/>
      <c r="E1681" s="186"/>
      <c r="F1681" s="27" t="s">
        <v>21</v>
      </c>
      <c r="G1681" s="28" t="s">
        <v>347</v>
      </c>
      <c r="H1681" s="28"/>
      <c r="I1681" s="29">
        <v>0</v>
      </c>
      <c r="J1681" s="110"/>
      <c r="K1681" s="133"/>
      <c r="L1681" s="148">
        <v>0</v>
      </c>
      <c r="M1681" s="30"/>
    </row>
    <row r="1682" spans="1:13" s="2" customFormat="1" ht="22.5" x14ac:dyDescent="0.25">
      <c r="A1682" s="25" t="s">
        <v>344</v>
      </c>
      <c r="B1682" s="26" t="s">
        <v>825</v>
      </c>
      <c r="C1682" s="186" t="s">
        <v>826</v>
      </c>
      <c r="D1682" s="186"/>
      <c r="E1682" s="186"/>
      <c r="F1682" s="27" t="s">
        <v>79</v>
      </c>
      <c r="G1682" s="28" t="s">
        <v>347</v>
      </c>
      <c r="H1682" s="28"/>
      <c r="I1682" s="29">
        <v>0</v>
      </c>
      <c r="J1682" s="110"/>
      <c r="K1682" s="133"/>
      <c r="L1682" s="148">
        <v>0</v>
      </c>
      <c r="M1682" s="30"/>
    </row>
    <row r="1683" spans="1:13" s="2" customFormat="1" ht="45" x14ac:dyDescent="0.25">
      <c r="A1683" s="10" t="s">
        <v>2538</v>
      </c>
      <c r="B1683" s="11" t="s">
        <v>2215</v>
      </c>
      <c r="C1683" s="182" t="s">
        <v>2539</v>
      </c>
      <c r="D1683" s="182"/>
      <c r="E1683" s="182"/>
      <c r="F1683" s="10" t="s">
        <v>165</v>
      </c>
      <c r="G1683" s="12">
        <v>4</v>
      </c>
      <c r="H1683" s="12"/>
      <c r="I1683" s="13">
        <v>72661.899999999994</v>
      </c>
      <c r="J1683" s="72"/>
      <c r="K1683" s="131"/>
      <c r="L1683" s="72">
        <v>72661.899999999994</v>
      </c>
      <c r="M1683" s="13"/>
    </row>
    <row r="1684" spans="1:13" s="2" customFormat="1" ht="45" x14ac:dyDescent="0.25">
      <c r="A1684" s="10" t="s">
        <v>2540</v>
      </c>
      <c r="B1684" s="11" t="s">
        <v>2215</v>
      </c>
      <c r="C1684" s="182" t="s">
        <v>2541</v>
      </c>
      <c r="D1684" s="182"/>
      <c r="E1684" s="182"/>
      <c r="F1684" s="10" t="s">
        <v>165</v>
      </c>
      <c r="G1684" s="32">
        <v>0.5</v>
      </c>
      <c r="H1684" s="32"/>
      <c r="I1684" s="13">
        <v>12221.64</v>
      </c>
      <c r="J1684" s="72"/>
      <c r="K1684" s="131"/>
      <c r="L1684" s="72">
        <v>12221.64</v>
      </c>
      <c r="M1684" s="13"/>
    </row>
    <row r="1685" spans="1:13" s="2" customFormat="1" ht="45" x14ac:dyDescent="0.25">
      <c r="A1685" s="10" t="s">
        <v>2542</v>
      </c>
      <c r="B1685" s="11" t="s">
        <v>2224</v>
      </c>
      <c r="C1685" s="182" t="s">
        <v>2543</v>
      </c>
      <c r="D1685" s="182"/>
      <c r="E1685" s="182"/>
      <c r="F1685" s="10" t="s">
        <v>35</v>
      </c>
      <c r="G1685" s="12">
        <v>1</v>
      </c>
      <c r="H1685" s="12"/>
      <c r="I1685" s="13">
        <v>11423.84</v>
      </c>
      <c r="J1685" s="72"/>
      <c r="K1685" s="131"/>
      <c r="L1685" s="72">
        <v>11423.84</v>
      </c>
      <c r="M1685" s="13"/>
    </row>
    <row r="1686" spans="1:13" s="2" customFormat="1" ht="45" x14ac:dyDescent="0.25">
      <c r="A1686" s="10" t="s">
        <v>2544</v>
      </c>
      <c r="B1686" s="11" t="s">
        <v>2198</v>
      </c>
      <c r="C1686" s="182" t="s">
        <v>2545</v>
      </c>
      <c r="D1686" s="182"/>
      <c r="E1686" s="182"/>
      <c r="F1686" s="10" t="s">
        <v>35</v>
      </c>
      <c r="G1686" s="12">
        <v>1</v>
      </c>
      <c r="H1686" s="12"/>
      <c r="I1686" s="13">
        <v>13554.72</v>
      </c>
      <c r="J1686" s="72"/>
      <c r="K1686" s="131"/>
      <c r="L1686" s="72">
        <v>13554.72</v>
      </c>
      <c r="M1686" s="13"/>
    </row>
    <row r="1687" spans="1:13" s="2" customFormat="1" ht="45" x14ac:dyDescent="0.25">
      <c r="A1687" s="10" t="s">
        <v>2546</v>
      </c>
      <c r="B1687" s="11" t="s">
        <v>2198</v>
      </c>
      <c r="C1687" s="182" t="s">
        <v>2547</v>
      </c>
      <c r="D1687" s="182"/>
      <c r="E1687" s="182"/>
      <c r="F1687" s="10" t="s">
        <v>35</v>
      </c>
      <c r="G1687" s="12">
        <v>1</v>
      </c>
      <c r="H1687" s="12"/>
      <c r="I1687" s="13">
        <v>17110.169999999998</v>
      </c>
      <c r="J1687" s="72"/>
      <c r="K1687" s="131"/>
      <c r="L1687" s="72">
        <v>17110.169999999998</v>
      </c>
      <c r="M1687" s="13"/>
    </row>
    <row r="1688" spans="1:13" s="2" customFormat="1" ht="45" x14ac:dyDescent="0.25">
      <c r="A1688" s="10" t="s">
        <v>2548</v>
      </c>
      <c r="B1688" s="11" t="s">
        <v>2201</v>
      </c>
      <c r="C1688" s="182" t="s">
        <v>2549</v>
      </c>
      <c r="D1688" s="182"/>
      <c r="E1688" s="182"/>
      <c r="F1688" s="10" t="s">
        <v>35</v>
      </c>
      <c r="G1688" s="12">
        <v>2</v>
      </c>
      <c r="H1688" s="12"/>
      <c r="I1688" s="13">
        <v>978.06</v>
      </c>
      <c r="J1688" s="72"/>
      <c r="K1688" s="131"/>
      <c r="L1688" s="72">
        <v>978.06</v>
      </c>
      <c r="M1688" s="13"/>
    </row>
    <row r="1689" spans="1:13" s="2" customFormat="1" ht="56.25" x14ac:dyDescent="0.25">
      <c r="A1689" s="10" t="s">
        <v>2550</v>
      </c>
      <c r="B1689" s="11" t="s">
        <v>2551</v>
      </c>
      <c r="C1689" s="182" t="s">
        <v>2552</v>
      </c>
      <c r="D1689" s="182"/>
      <c r="E1689" s="182"/>
      <c r="F1689" s="10" t="s">
        <v>808</v>
      </c>
      <c r="G1689" s="33">
        <v>6.0699999999999997E-2</v>
      </c>
      <c r="H1689" s="33"/>
      <c r="I1689" s="13">
        <v>4431.67</v>
      </c>
      <c r="J1689" s="72"/>
      <c r="K1689" s="131"/>
      <c r="L1689" s="72">
        <v>785</v>
      </c>
      <c r="M1689" s="13"/>
    </row>
    <row r="1690" spans="1:13" s="2" customFormat="1" ht="15" x14ac:dyDescent="0.25">
      <c r="A1690" s="14"/>
      <c r="B1690" s="15"/>
      <c r="C1690" s="15"/>
      <c r="D1690" s="15"/>
      <c r="E1690" s="16" t="s">
        <v>18</v>
      </c>
      <c r="F1690" s="16"/>
      <c r="G1690" s="17"/>
      <c r="H1690" s="17"/>
      <c r="I1690" s="18">
        <v>11283.69</v>
      </c>
      <c r="J1690" s="114"/>
      <c r="K1690" s="138"/>
      <c r="L1690" s="151"/>
      <c r="M1690" s="19"/>
    </row>
    <row r="1691" spans="1:13" s="2" customFormat="1" ht="22.5" x14ac:dyDescent="0.25">
      <c r="A1691" s="20"/>
      <c r="B1691" s="21" t="s">
        <v>69</v>
      </c>
      <c r="C1691" s="183" t="s">
        <v>70</v>
      </c>
      <c r="D1691" s="183"/>
      <c r="E1691" s="183"/>
      <c r="F1691" s="22" t="s">
        <v>71</v>
      </c>
      <c r="G1691" s="17" t="s">
        <v>2553</v>
      </c>
      <c r="H1691" s="17"/>
      <c r="I1691" s="23">
        <v>0.28000000000000003</v>
      </c>
      <c r="J1691" s="109"/>
      <c r="K1691" s="132"/>
      <c r="L1691" s="147">
        <v>0.28000000000000003</v>
      </c>
      <c r="M1691" s="24"/>
    </row>
    <row r="1692" spans="1:13" s="2" customFormat="1" ht="22.5" x14ac:dyDescent="0.25">
      <c r="A1692" s="20"/>
      <c r="B1692" s="21" t="s">
        <v>41</v>
      </c>
      <c r="C1692" s="183" t="s">
        <v>42</v>
      </c>
      <c r="D1692" s="183"/>
      <c r="E1692" s="183"/>
      <c r="F1692" s="22" t="s">
        <v>21</v>
      </c>
      <c r="G1692" s="17" t="s">
        <v>2554</v>
      </c>
      <c r="H1692" s="17"/>
      <c r="I1692" s="23">
        <v>28.15</v>
      </c>
      <c r="J1692" s="109"/>
      <c r="K1692" s="132"/>
      <c r="L1692" s="147">
        <v>28.15</v>
      </c>
      <c r="M1692" s="24"/>
    </row>
    <row r="1693" spans="1:13" s="2" customFormat="1" ht="22.5" x14ac:dyDescent="0.25">
      <c r="A1693" s="20"/>
      <c r="B1693" s="21" t="s">
        <v>778</v>
      </c>
      <c r="C1693" s="183" t="s">
        <v>24</v>
      </c>
      <c r="D1693" s="183"/>
      <c r="E1693" s="183"/>
      <c r="F1693" s="22" t="s">
        <v>71</v>
      </c>
      <c r="G1693" s="17" t="s">
        <v>2555</v>
      </c>
      <c r="H1693" s="17"/>
      <c r="I1693" s="23">
        <v>7.59</v>
      </c>
      <c r="J1693" s="109"/>
      <c r="K1693" s="132"/>
      <c r="L1693" s="147">
        <v>7.59</v>
      </c>
      <c r="M1693" s="24"/>
    </row>
    <row r="1694" spans="1:13" s="2" customFormat="1" ht="22.5" x14ac:dyDescent="0.25">
      <c r="A1694" s="20"/>
      <c r="B1694" s="21" t="s">
        <v>968</v>
      </c>
      <c r="C1694" s="183" t="s">
        <v>969</v>
      </c>
      <c r="D1694" s="183"/>
      <c r="E1694" s="183"/>
      <c r="F1694" s="22" t="s">
        <v>21</v>
      </c>
      <c r="G1694" s="17" t="s">
        <v>2556</v>
      </c>
      <c r="H1694" s="17"/>
      <c r="I1694" s="23">
        <v>54.62</v>
      </c>
      <c r="J1694" s="109"/>
      <c r="K1694" s="132"/>
      <c r="L1694" s="147">
        <v>54.62</v>
      </c>
      <c r="M1694" s="24"/>
    </row>
    <row r="1695" spans="1:13" s="2" customFormat="1" ht="22.5" x14ac:dyDescent="0.25">
      <c r="A1695" s="25" t="s">
        <v>344</v>
      </c>
      <c r="B1695" s="26" t="s">
        <v>815</v>
      </c>
      <c r="C1695" s="186" t="s">
        <v>816</v>
      </c>
      <c r="D1695" s="186"/>
      <c r="E1695" s="186"/>
      <c r="F1695" s="27" t="s">
        <v>817</v>
      </c>
      <c r="G1695" s="28" t="s">
        <v>347</v>
      </c>
      <c r="H1695" s="28"/>
      <c r="I1695" s="29">
        <v>0</v>
      </c>
      <c r="J1695" s="110"/>
      <c r="K1695" s="133"/>
      <c r="L1695" s="148">
        <v>0</v>
      </c>
      <c r="M1695" s="30"/>
    </row>
    <row r="1696" spans="1:13" s="2" customFormat="1" ht="22.5" x14ac:dyDescent="0.25">
      <c r="A1696" s="25" t="s">
        <v>76</v>
      </c>
      <c r="B1696" s="26" t="s">
        <v>818</v>
      </c>
      <c r="C1696" s="186" t="s">
        <v>819</v>
      </c>
      <c r="D1696" s="186"/>
      <c r="E1696" s="186"/>
      <c r="F1696" s="27" t="s">
        <v>817</v>
      </c>
      <c r="G1696" s="28" t="s">
        <v>2557</v>
      </c>
      <c r="H1696" s="28"/>
      <c r="I1696" s="29">
        <v>0</v>
      </c>
      <c r="J1696" s="110"/>
      <c r="K1696" s="133"/>
      <c r="L1696" s="148">
        <v>0</v>
      </c>
      <c r="M1696" s="30"/>
    </row>
    <row r="1697" spans="1:13" s="2" customFormat="1" ht="22.5" x14ac:dyDescent="0.25">
      <c r="A1697" s="25" t="s">
        <v>344</v>
      </c>
      <c r="B1697" s="26" t="s">
        <v>821</v>
      </c>
      <c r="C1697" s="186" t="s">
        <v>822</v>
      </c>
      <c r="D1697" s="186"/>
      <c r="E1697" s="186"/>
      <c r="F1697" s="27" t="s">
        <v>79</v>
      </c>
      <c r="G1697" s="28" t="s">
        <v>347</v>
      </c>
      <c r="H1697" s="28"/>
      <c r="I1697" s="29">
        <v>0</v>
      </c>
      <c r="J1697" s="110"/>
      <c r="K1697" s="133"/>
      <c r="L1697" s="148">
        <v>0</v>
      </c>
      <c r="M1697" s="30"/>
    </row>
    <row r="1698" spans="1:13" s="2" customFormat="1" ht="22.5" x14ac:dyDescent="0.25">
      <c r="A1698" s="25" t="s">
        <v>344</v>
      </c>
      <c r="B1698" s="26" t="s">
        <v>366</v>
      </c>
      <c r="C1698" s="186" t="s">
        <v>367</v>
      </c>
      <c r="D1698" s="186"/>
      <c r="E1698" s="186"/>
      <c r="F1698" s="27" t="s">
        <v>21</v>
      </c>
      <c r="G1698" s="28" t="s">
        <v>347</v>
      </c>
      <c r="H1698" s="28"/>
      <c r="I1698" s="29">
        <v>0</v>
      </c>
      <c r="J1698" s="110"/>
      <c r="K1698" s="133"/>
      <c r="L1698" s="148">
        <v>0</v>
      </c>
      <c r="M1698" s="30"/>
    </row>
    <row r="1699" spans="1:13" s="2" customFormat="1" ht="22.5" x14ac:dyDescent="0.25">
      <c r="A1699" s="25" t="s">
        <v>344</v>
      </c>
      <c r="B1699" s="26" t="s">
        <v>825</v>
      </c>
      <c r="C1699" s="186" t="s">
        <v>826</v>
      </c>
      <c r="D1699" s="186"/>
      <c r="E1699" s="186"/>
      <c r="F1699" s="27" t="s">
        <v>79</v>
      </c>
      <c r="G1699" s="28" t="s">
        <v>347</v>
      </c>
      <c r="H1699" s="28"/>
      <c r="I1699" s="29">
        <v>0</v>
      </c>
      <c r="J1699" s="110"/>
      <c r="K1699" s="133"/>
      <c r="L1699" s="148">
        <v>0</v>
      </c>
      <c r="M1699" s="30"/>
    </row>
    <row r="1700" spans="1:13" s="2" customFormat="1" ht="45" x14ac:dyDescent="0.25">
      <c r="A1700" s="10" t="s">
        <v>2558</v>
      </c>
      <c r="B1700" s="11" t="s">
        <v>2215</v>
      </c>
      <c r="C1700" s="182" t="s">
        <v>2559</v>
      </c>
      <c r="D1700" s="182"/>
      <c r="E1700" s="182"/>
      <c r="F1700" s="10" t="s">
        <v>165</v>
      </c>
      <c r="G1700" s="32">
        <v>1.8</v>
      </c>
      <c r="H1700" s="32"/>
      <c r="I1700" s="13">
        <v>49347.4</v>
      </c>
      <c r="J1700" s="72"/>
      <c r="K1700" s="131"/>
      <c r="L1700" s="72">
        <v>49347.4</v>
      </c>
      <c r="M1700" s="13"/>
    </row>
    <row r="1701" spans="1:13" s="2" customFormat="1" ht="45" x14ac:dyDescent="0.25">
      <c r="A1701" s="10" t="s">
        <v>2560</v>
      </c>
      <c r="B1701" s="11" t="s">
        <v>2215</v>
      </c>
      <c r="C1701" s="182" t="s">
        <v>2561</v>
      </c>
      <c r="D1701" s="182"/>
      <c r="E1701" s="182"/>
      <c r="F1701" s="10" t="s">
        <v>165</v>
      </c>
      <c r="G1701" s="32">
        <v>0.5</v>
      </c>
      <c r="H1701" s="32"/>
      <c r="I1701" s="13">
        <v>15936.52</v>
      </c>
      <c r="J1701" s="72"/>
      <c r="K1701" s="131"/>
      <c r="L1701" s="72">
        <v>15936.52</v>
      </c>
      <c r="M1701" s="13"/>
    </row>
    <row r="1702" spans="1:13" s="2" customFormat="1" ht="45" x14ac:dyDescent="0.25">
      <c r="A1702" s="10" t="s">
        <v>2562</v>
      </c>
      <c r="B1702" s="11" t="s">
        <v>2195</v>
      </c>
      <c r="C1702" s="182" t="s">
        <v>2563</v>
      </c>
      <c r="D1702" s="182"/>
      <c r="E1702" s="182"/>
      <c r="F1702" s="10" t="s">
        <v>35</v>
      </c>
      <c r="G1702" s="12">
        <v>1</v>
      </c>
      <c r="H1702" s="12"/>
      <c r="I1702" s="13">
        <v>6089.97</v>
      </c>
      <c r="J1702" s="72"/>
      <c r="K1702" s="131"/>
      <c r="L1702" s="72">
        <v>6089.97</v>
      </c>
      <c r="M1702" s="13"/>
    </row>
    <row r="1703" spans="1:13" s="2" customFormat="1" ht="45" x14ac:dyDescent="0.25">
      <c r="A1703" s="10" t="s">
        <v>2564</v>
      </c>
      <c r="B1703" s="11" t="s">
        <v>2224</v>
      </c>
      <c r="C1703" s="182" t="s">
        <v>2565</v>
      </c>
      <c r="D1703" s="182"/>
      <c r="E1703" s="182"/>
      <c r="F1703" s="10" t="s">
        <v>35</v>
      </c>
      <c r="G1703" s="12">
        <v>1</v>
      </c>
      <c r="H1703" s="12"/>
      <c r="I1703" s="13">
        <v>20453.36</v>
      </c>
      <c r="J1703" s="72"/>
      <c r="K1703" s="131"/>
      <c r="L1703" s="72">
        <v>20453.36</v>
      </c>
      <c r="M1703" s="13"/>
    </row>
    <row r="1704" spans="1:13" s="2" customFormat="1" ht="15" x14ac:dyDescent="0.25">
      <c r="A1704" s="10" t="s">
        <v>2566</v>
      </c>
      <c r="B1704" s="11" t="s">
        <v>834</v>
      </c>
      <c r="C1704" s="182" t="s">
        <v>835</v>
      </c>
      <c r="D1704" s="182"/>
      <c r="E1704" s="182"/>
      <c r="F1704" s="10" t="s">
        <v>71</v>
      </c>
      <c r="G1704" s="31">
        <v>7.0000000000000007E-2</v>
      </c>
      <c r="H1704" s="31"/>
      <c r="I1704" s="13">
        <v>6969.07</v>
      </c>
      <c r="J1704" s="72"/>
      <c r="K1704" s="131"/>
      <c r="L1704" s="72">
        <v>6969.07</v>
      </c>
      <c r="M1704" s="13"/>
    </row>
    <row r="1705" spans="1:13" s="2" customFormat="1" ht="22.5" x14ac:dyDescent="0.25">
      <c r="A1705" s="10" t="s">
        <v>2567</v>
      </c>
      <c r="B1705" s="11" t="s">
        <v>2333</v>
      </c>
      <c r="C1705" s="182" t="s">
        <v>2568</v>
      </c>
      <c r="D1705" s="182"/>
      <c r="E1705" s="182"/>
      <c r="F1705" s="10" t="s">
        <v>726</v>
      </c>
      <c r="G1705" s="32">
        <v>0.4</v>
      </c>
      <c r="H1705" s="32"/>
      <c r="I1705" s="13">
        <v>6193.99</v>
      </c>
      <c r="J1705" s="72"/>
      <c r="K1705" s="131"/>
      <c r="L1705" s="72">
        <v>1108.3800000000001</v>
      </c>
      <c r="M1705" s="13"/>
    </row>
    <row r="1706" spans="1:13" s="2" customFormat="1" ht="15" x14ac:dyDescent="0.25">
      <c r="A1706" s="14"/>
      <c r="B1706" s="15"/>
      <c r="C1706" s="15"/>
      <c r="D1706" s="15"/>
      <c r="E1706" s="16" t="s">
        <v>18</v>
      </c>
      <c r="F1706" s="16"/>
      <c r="G1706" s="17"/>
      <c r="H1706" s="17"/>
      <c r="I1706" s="18">
        <v>13293.16</v>
      </c>
      <c r="J1706" s="114"/>
      <c r="K1706" s="138"/>
      <c r="L1706" s="151"/>
      <c r="M1706" s="19"/>
    </row>
    <row r="1707" spans="1:13" s="2" customFormat="1" ht="22.5" x14ac:dyDescent="0.25">
      <c r="A1707" s="20"/>
      <c r="B1707" s="21" t="s">
        <v>730</v>
      </c>
      <c r="C1707" s="183" t="s">
        <v>731</v>
      </c>
      <c r="D1707" s="183"/>
      <c r="E1707" s="183"/>
      <c r="F1707" s="22" t="s">
        <v>71</v>
      </c>
      <c r="G1707" s="17" t="s">
        <v>1384</v>
      </c>
      <c r="H1707" s="17"/>
      <c r="I1707" s="23">
        <v>3.26</v>
      </c>
      <c r="J1707" s="109"/>
      <c r="K1707" s="132"/>
      <c r="L1707" s="147">
        <v>3.26</v>
      </c>
      <c r="M1707" s="24"/>
    </row>
    <row r="1708" spans="1:13" s="2" customFormat="1" ht="22.5" x14ac:dyDescent="0.25">
      <c r="A1708" s="20"/>
      <c r="B1708" s="21" t="s">
        <v>733</v>
      </c>
      <c r="C1708" s="183" t="s">
        <v>734</v>
      </c>
      <c r="D1708" s="183"/>
      <c r="E1708" s="183"/>
      <c r="F1708" s="22" t="s">
        <v>71</v>
      </c>
      <c r="G1708" s="17" t="s">
        <v>2569</v>
      </c>
      <c r="H1708" s="17"/>
      <c r="I1708" s="23">
        <v>4.18</v>
      </c>
      <c r="J1708" s="109"/>
      <c r="K1708" s="132"/>
      <c r="L1708" s="147">
        <v>4.18</v>
      </c>
      <c r="M1708" s="24"/>
    </row>
    <row r="1709" spans="1:13" s="2" customFormat="1" ht="22.5" x14ac:dyDescent="0.25">
      <c r="A1709" s="20"/>
      <c r="B1709" s="21" t="s">
        <v>736</v>
      </c>
      <c r="C1709" s="183" t="s">
        <v>737</v>
      </c>
      <c r="D1709" s="183"/>
      <c r="E1709" s="183"/>
      <c r="F1709" s="22" t="s">
        <v>71</v>
      </c>
      <c r="G1709" s="17" t="s">
        <v>2570</v>
      </c>
      <c r="H1709" s="17"/>
      <c r="I1709" s="23">
        <v>0.47</v>
      </c>
      <c r="J1709" s="109"/>
      <c r="K1709" s="132"/>
      <c r="L1709" s="147">
        <v>0.47</v>
      </c>
      <c r="M1709" s="24"/>
    </row>
    <row r="1710" spans="1:13" s="2" customFormat="1" ht="22.5" x14ac:dyDescent="0.25">
      <c r="A1710" s="20"/>
      <c r="B1710" s="21" t="s">
        <v>739</v>
      </c>
      <c r="C1710" s="183" t="s">
        <v>740</v>
      </c>
      <c r="D1710" s="183"/>
      <c r="E1710" s="183"/>
      <c r="F1710" s="22" t="s">
        <v>71</v>
      </c>
      <c r="G1710" s="17" t="s">
        <v>2571</v>
      </c>
      <c r="H1710" s="17"/>
      <c r="I1710" s="23">
        <v>102.51</v>
      </c>
      <c r="J1710" s="109"/>
      <c r="K1710" s="132"/>
      <c r="L1710" s="147">
        <v>102.51</v>
      </c>
      <c r="M1710" s="24"/>
    </row>
    <row r="1711" spans="1:13" s="2" customFormat="1" ht="22.5" x14ac:dyDescent="0.25">
      <c r="A1711" s="20"/>
      <c r="B1711" s="21" t="s">
        <v>2339</v>
      </c>
      <c r="C1711" s="183" t="s">
        <v>2340</v>
      </c>
      <c r="D1711" s="183"/>
      <c r="E1711" s="183"/>
      <c r="F1711" s="22" t="s">
        <v>2341</v>
      </c>
      <c r="G1711" s="17" t="s">
        <v>2572</v>
      </c>
      <c r="H1711" s="17"/>
      <c r="I1711" s="23">
        <v>17.559999999999999</v>
      </c>
      <c r="J1711" s="109"/>
      <c r="K1711" s="132"/>
      <c r="L1711" s="147">
        <v>17.559999999999999</v>
      </c>
      <c r="M1711" s="24"/>
    </row>
    <row r="1712" spans="1:13" s="2" customFormat="1" ht="45" x14ac:dyDescent="0.25">
      <c r="A1712" s="10" t="s">
        <v>2573</v>
      </c>
      <c r="B1712" s="11" t="s">
        <v>2344</v>
      </c>
      <c r="C1712" s="182" t="s">
        <v>2345</v>
      </c>
      <c r="D1712" s="182"/>
      <c r="E1712" s="182"/>
      <c r="F1712" s="10" t="s">
        <v>282</v>
      </c>
      <c r="G1712" s="32">
        <v>0.4</v>
      </c>
      <c r="H1712" s="32"/>
      <c r="I1712" s="13">
        <v>224.05</v>
      </c>
      <c r="J1712" s="72"/>
      <c r="K1712" s="131"/>
      <c r="L1712" s="72">
        <v>224.05</v>
      </c>
      <c r="M1712" s="13"/>
    </row>
    <row r="1713" spans="1:13" s="2" customFormat="1" ht="45" x14ac:dyDescent="0.25">
      <c r="A1713" s="10" t="s">
        <v>2574</v>
      </c>
      <c r="B1713" s="11" t="s">
        <v>2347</v>
      </c>
      <c r="C1713" s="182" t="s">
        <v>2348</v>
      </c>
      <c r="D1713" s="182"/>
      <c r="E1713" s="182"/>
      <c r="F1713" s="10" t="s">
        <v>35</v>
      </c>
      <c r="G1713" s="12">
        <v>1</v>
      </c>
      <c r="H1713" s="12"/>
      <c r="I1713" s="13">
        <v>499.77</v>
      </c>
      <c r="J1713" s="72"/>
      <c r="K1713" s="131"/>
      <c r="L1713" s="72">
        <v>499.77</v>
      </c>
      <c r="M1713" s="13"/>
    </row>
    <row r="1714" spans="1:13" s="2" customFormat="1" ht="45" x14ac:dyDescent="0.25">
      <c r="A1714" s="10" t="s">
        <v>2575</v>
      </c>
      <c r="B1714" s="11" t="s">
        <v>2350</v>
      </c>
      <c r="C1714" s="182" t="s">
        <v>2351</v>
      </c>
      <c r="D1714" s="182"/>
      <c r="E1714" s="182"/>
      <c r="F1714" s="10" t="s">
        <v>165</v>
      </c>
      <c r="G1714" s="12">
        <v>30</v>
      </c>
      <c r="H1714" s="12"/>
      <c r="I1714" s="13">
        <v>501.41</v>
      </c>
      <c r="J1714" s="72"/>
      <c r="K1714" s="131"/>
      <c r="L1714" s="72">
        <v>501.41</v>
      </c>
      <c r="M1714" s="13"/>
    </row>
    <row r="1715" spans="1:13" s="2" customFormat="1" ht="56.25" x14ac:dyDescent="0.25">
      <c r="A1715" s="10" t="s">
        <v>2576</v>
      </c>
      <c r="B1715" s="11" t="s">
        <v>841</v>
      </c>
      <c r="C1715" s="182" t="s">
        <v>2359</v>
      </c>
      <c r="D1715" s="182"/>
      <c r="E1715" s="182"/>
      <c r="F1715" s="10" t="s">
        <v>843</v>
      </c>
      <c r="G1715" s="36">
        <v>3.7999999999999999E-2</v>
      </c>
      <c r="H1715" s="36"/>
      <c r="I1715" s="13">
        <v>5835.83</v>
      </c>
      <c r="J1715" s="72"/>
      <c r="K1715" s="131"/>
      <c r="L1715" s="72">
        <v>318.27</v>
      </c>
      <c r="M1715" s="13"/>
    </row>
    <row r="1716" spans="1:13" s="2" customFormat="1" ht="15" x14ac:dyDescent="0.25">
      <c r="A1716" s="14"/>
      <c r="B1716" s="15"/>
      <c r="C1716" s="15"/>
      <c r="D1716" s="15"/>
      <c r="E1716" s="16" t="s">
        <v>18</v>
      </c>
      <c r="F1716" s="16"/>
      <c r="G1716" s="17"/>
      <c r="H1716" s="17"/>
      <c r="I1716" s="18">
        <v>13680.57</v>
      </c>
      <c r="J1716" s="114"/>
      <c r="K1716" s="138"/>
      <c r="L1716" s="151"/>
      <c r="M1716" s="19"/>
    </row>
    <row r="1717" spans="1:13" s="2" customFormat="1" ht="22.5" x14ac:dyDescent="0.25">
      <c r="A1717" s="20"/>
      <c r="B1717" s="21" t="s">
        <v>727</v>
      </c>
      <c r="C1717" s="183" t="s">
        <v>728</v>
      </c>
      <c r="D1717" s="183"/>
      <c r="E1717" s="183"/>
      <c r="F1717" s="22" t="s">
        <v>71</v>
      </c>
      <c r="G1717" s="17" t="s">
        <v>2577</v>
      </c>
      <c r="H1717" s="17"/>
      <c r="I1717" s="23">
        <v>26.02</v>
      </c>
      <c r="J1717" s="109"/>
      <c r="K1717" s="132"/>
      <c r="L1717" s="147">
        <v>26.02</v>
      </c>
      <c r="M1717" s="24"/>
    </row>
    <row r="1718" spans="1:13" s="2" customFormat="1" ht="22.5" x14ac:dyDescent="0.25">
      <c r="A1718" s="20"/>
      <c r="B1718" s="21" t="s">
        <v>847</v>
      </c>
      <c r="C1718" s="183" t="s">
        <v>848</v>
      </c>
      <c r="D1718" s="183"/>
      <c r="E1718" s="183"/>
      <c r="F1718" s="22" t="s">
        <v>21</v>
      </c>
      <c r="G1718" s="17" t="s">
        <v>2578</v>
      </c>
      <c r="H1718" s="17"/>
      <c r="I1718" s="23">
        <v>3.66</v>
      </c>
      <c r="J1718" s="109"/>
      <c r="K1718" s="132"/>
      <c r="L1718" s="147">
        <v>3.66</v>
      </c>
      <c r="M1718" s="24"/>
    </row>
    <row r="1719" spans="1:13" s="2" customFormat="1" ht="22.5" x14ac:dyDescent="0.25">
      <c r="A1719" s="20"/>
      <c r="B1719" s="21" t="s">
        <v>853</v>
      </c>
      <c r="C1719" s="183" t="s">
        <v>854</v>
      </c>
      <c r="D1719" s="183"/>
      <c r="E1719" s="183"/>
      <c r="F1719" s="22" t="s">
        <v>71</v>
      </c>
      <c r="G1719" s="17" t="s">
        <v>2579</v>
      </c>
      <c r="H1719" s="17"/>
      <c r="I1719" s="23">
        <v>7.07</v>
      </c>
      <c r="J1719" s="109"/>
      <c r="K1719" s="132"/>
      <c r="L1719" s="147">
        <v>7.07</v>
      </c>
      <c r="M1719" s="24"/>
    </row>
    <row r="1720" spans="1:13" s="2" customFormat="1" ht="22.5" x14ac:dyDescent="0.25">
      <c r="A1720" s="20"/>
      <c r="B1720" s="21" t="s">
        <v>371</v>
      </c>
      <c r="C1720" s="183" t="s">
        <v>372</v>
      </c>
      <c r="D1720" s="183"/>
      <c r="E1720" s="183"/>
      <c r="F1720" s="22" t="s">
        <v>282</v>
      </c>
      <c r="G1720" s="17" t="s">
        <v>2580</v>
      </c>
      <c r="H1720" s="17"/>
      <c r="I1720" s="23">
        <v>0</v>
      </c>
      <c r="J1720" s="109"/>
      <c r="K1720" s="132"/>
      <c r="L1720" s="147">
        <v>0</v>
      </c>
      <c r="M1720" s="24"/>
    </row>
    <row r="1721" spans="1:13" s="2" customFormat="1" ht="45" x14ac:dyDescent="0.25">
      <c r="A1721" s="10" t="s">
        <v>2581</v>
      </c>
      <c r="B1721" s="11" t="s">
        <v>2582</v>
      </c>
      <c r="C1721" s="182" t="s">
        <v>2366</v>
      </c>
      <c r="D1721" s="182"/>
      <c r="E1721" s="182"/>
      <c r="F1721" s="10" t="s">
        <v>817</v>
      </c>
      <c r="G1721" s="32">
        <v>3.8</v>
      </c>
      <c r="H1721" s="32"/>
      <c r="I1721" s="13">
        <v>2160.7399999999998</v>
      </c>
      <c r="J1721" s="72"/>
      <c r="K1721" s="131"/>
      <c r="L1721" s="72">
        <v>2160.7399999999998</v>
      </c>
      <c r="M1721" s="13"/>
    </row>
    <row r="1722" spans="1:13" s="2" customFormat="1" ht="45" x14ac:dyDescent="0.25">
      <c r="A1722" s="10" t="s">
        <v>2583</v>
      </c>
      <c r="B1722" s="11" t="s">
        <v>2368</v>
      </c>
      <c r="C1722" s="182" t="s">
        <v>2371</v>
      </c>
      <c r="D1722" s="182"/>
      <c r="E1722" s="182"/>
      <c r="F1722" s="10" t="s">
        <v>817</v>
      </c>
      <c r="G1722" s="32">
        <v>0.8</v>
      </c>
      <c r="H1722" s="32"/>
      <c r="I1722" s="13">
        <v>484.13</v>
      </c>
      <c r="J1722" s="72"/>
      <c r="K1722" s="131"/>
      <c r="L1722" s="72">
        <v>484.13</v>
      </c>
      <c r="M1722" s="13"/>
    </row>
    <row r="1723" spans="1:13" s="2" customFormat="1" ht="45" x14ac:dyDescent="0.25">
      <c r="A1723" s="10" t="s">
        <v>2584</v>
      </c>
      <c r="B1723" s="11" t="s">
        <v>2373</v>
      </c>
      <c r="C1723" s="182" t="s">
        <v>2374</v>
      </c>
      <c r="D1723" s="182"/>
      <c r="E1723" s="182"/>
      <c r="F1723" s="10" t="s">
        <v>21</v>
      </c>
      <c r="G1723" s="12">
        <v>5</v>
      </c>
      <c r="H1723" s="12"/>
      <c r="I1723" s="13">
        <v>382.34</v>
      </c>
      <c r="J1723" s="72"/>
      <c r="K1723" s="131"/>
      <c r="L1723" s="72">
        <v>382.34</v>
      </c>
      <c r="M1723" s="13"/>
    </row>
    <row r="1724" spans="1:13" s="2" customFormat="1" ht="45" x14ac:dyDescent="0.25">
      <c r="A1724" s="10" t="s">
        <v>2585</v>
      </c>
      <c r="B1724" s="11" t="s">
        <v>2586</v>
      </c>
      <c r="C1724" s="182" t="s">
        <v>2354</v>
      </c>
      <c r="D1724" s="182"/>
      <c r="E1724" s="182"/>
      <c r="F1724" s="10" t="s">
        <v>35</v>
      </c>
      <c r="G1724" s="12">
        <v>1</v>
      </c>
      <c r="H1724" s="12"/>
      <c r="I1724" s="13">
        <v>861.06</v>
      </c>
      <c r="J1724" s="72"/>
      <c r="K1724" s="131"/>
      <c r="L1724" s="72">
        <v>861.06</v>
      </c>
      <c r="M1724" s="13"/>
    </row>
    <row r="1725" spans="1:13" s="2" customFormat="1" ht="45" x14ac:dyDescent="0.25">
      <c r="A1725" s="10" t="s">
        <v>2587</v>
      </c>
      <c r="B1725" s="11" t="s">
        <v>2356</v>
      </c>
      <c r="C1725" s="182" t="s">
        <v>2357</v>
      </c>
      <c r="D1725" s="182"/>
      <c r="E1725" s="182"/>
      <c r="F1725" s="10" t="s">
        <v>21</v>
      </c>
      <c r="G1725" s="12">
        <v>1</v>
      </c>
      <c r="H1725" s="12"/>
      <c r="I1725" s="13">
        <v>843.22</v>
      </c>
      <c r="J1725" s="72"/>
      <c r="K1725" s="131"/>
      <c r="L1725" s="72">
        <v>843.22</v>
      </c>
      <c r="M1725" s="13"/>
    </row>
    <row r="1726" spans="1:13" s="2" customFormat="1" ht="15" x14ac:dyDescent="0.25">
      <c r="A1726" s="206" t="s">
        <v>2588</v>
      </c>
      <c r="B1726" s="207"/>
      <c r="C1726" s="207"/>
      <c r="D1726" s="207"/>
      <c r="E1726" s="207"/>
      <c r="F1726" s="207"/>
      <c r="G1726" s="207"/>
      <c r="H1726" s="207"/>
      <c r="I1726" s="207"/>
      <c r="J1726" s="207"/>
      <c r="K1726" s="207"/>
      <c r="L1726" s="208"/>
      <c r="M1726" s="123"/>
    </row>
    <row r="1727" spans="1:13" s="2" customFormat="1" ht="56.25" x14ac:dyDescent="0.25">
      <c r="A1727" s="10" t="s">
        <v>2589</v>
      </c>
      <c r="B1727" s="11" t="s">
        <v>2590</v>
      </c>
      <c r="C1727" s="182" t="s">
        <v>2591</v>
      </c>
      <c r="D1727" s="182"/>
      <c r="E1727" s="182"/>
      <c r="F1727" s="10" t="s">
        <v>808</v>
      </c>
      <c r="G1727" s="33">
        <v>0.2198</v>
      </c>
      <c r="H1727" s="33"/>
      <c r="I1727" s="13">
        <v>11881.72</v>
      </c>
      <c r="J1727" s="72"/>
      <c r="K1727" s="131"/>
      <c r="L1727" s="72">
        <v>1112.46</v>
      </c>
      <c r="M1727" s="13"/>
    </row>
    <row r="1728" spans="1:13" s="2" customFormat="1" ht="15" x14ac:dyDescent="0.25">
      <c r="A1728" s="14"/>
      <c r="B1728" s="15"/>
      <c r="C1728" s="15"/>
      <c r="D1728" s="15"/>
      <c r="E1728" s="16" t="s">
        <v>18</v>
      </c>
      <c r="F1728" s="16"/>
      <c r="G1728" s="17"/>
      <c r="H1728" s="17"/>
      <c r="I1728" s="18">
        <v>31966.51</v>
      </c>
      <c r="J1728" s="114"/>
      <c r="K1728" s="138"/>
      <c r="L1728" s="151"/>
      <c r="M1728" s="19"/>
    </row>
    <row r="1729" spans="1:13" s="2" customFormat="1" ht="22.5" x14ac:dyDescent="0.25">
      <c r="A1729" s="20"/>
      <c r="B1729" s="21" t="s">
        <v>809</v>
      </c>
      <c r="C1729" s="183" t="s">
        <v>810</v>
      </c>
      <c r="D1729" s="183"/>
      <c r="E1729" s="183"/>
      <c r="F1729" s="22" t="s">
        <v>71</v>
      </c>
      <c r="G1729" s="17" t="s">
        <v>2592</v>
      </c>
      <c r="H1729" s="17"/>
      <c r="I1729" s="23">
        <v>8.58</v>
      </c>
      <c r="J1729" s="109"/>
      <c r="K1729" s="132"/>
      <c r="L1729" s="147">
        <v>8.58</v>
      </c>
      <c r="M1729" s="24"/>
    </row>
    <row r="1730" spans="1:13" s="2" customFormat="1" ht="22.5" x14ac:dyDescent="0.25">
      <c r="A1730" s="20"/>
      <c r="B1730" s="21" t="s">
        <v>69</v>
      </c>
      <c r="C1730" s="183" t="s">
        <v>70</v>
      </c>
      <c r="D1730" s="183"/>
      <c r="E1730" s="183"/>
      <c r="F1730" s="22" t="s">
        <v>71</v>
      </c>
      <c r="G1730" s="17" t="s">
        <v>2593</v>
      </c>
      <c r="H1730" s="17"/>
      <c r="I1730" s="23">
        <v>1.02</v>
      </c>
      <c r="J1730" s="109"/>
      <c r="K1730" s="132"/>
      <c r="L1730" s="147">
        <v>1.02</v>
      </c>
      <c r="M1730" s="24"/>
    </row>
    <row r="1731" spans="1:13" s="2" customFormat="1" ht="22.5" x14ac:dyDescent="0.25">
      <c r="A1731" s="20"/>
      <c r="B1731" s="21" t="s">
        <v>41</v>
      </c>
      <c r="C1731" s="183" t="s">
        <v>42</v>
      </c>
      <c r="D1731" s="183"/>
      <c r="E1731" s="183"/>
      <c r="F1731" s="22" t="s">
        <v>21</v>
      </c>
      <c r="G1731" s="17" t="s">
        <v>2594</v>
      </c>
      <c r="H1731" s="17"/>
      <c r="I1731" s="23">
        <v>93.51</v>
      </c>
      <c r="J1731" s="109"/>
      <c r="K1731" s="132"/>
      <c r="L1731" s="147">
        <v>93.51</v>
      </c>
      <c r="M1731" s="24"/>
    </row>
    <row r="1732" spans="1:13" s="2" customFormat="1" ht="22.5" x14ac:dyDescent="0.25">
      <c r="A1732" s="20"/>
      <c r="B1732" s="21" t="s">
        <v>778</v>
      </c>
      <c r="C1732" s="183" t="s">
        <v>24</v>
      </c>
      <c r="D1732" s="183"/>
      <c r="E1732" s="183"/>
      <c r="F1732" s="22" t="s">
        <v>71</v>
      </c>
      <c r="G1732" s="17" t="s">
        <v>2595</v>
      </c>
      <c r="H1732" s="17"/>
      <c r="I1732" s="23">
        <v>20.61</v>
      </c>
      <c r="J1732" s="109"/>
      <c r="K1732" s="132"/>
      <c r="L1732" s="147">
        <v>20.61</v>
      </c>
      <c r="M1732" s="24"/>
    </row>
    <row r="1733" spans="1:13" s="2" customFormat="1" ht="22.5" x14ac:dyDescent="0.25">
      <c r="A1733" s="25" t="s">
        <v>344</v>
      </c>
      <c r="B1733" s="26" t="s">
        <v>815</v>
      </c>
      <c r="C1733" s="186" t="s">
        <v>816</v>
      </c>
      <c r="D1733" s="186"/>
      <c r="E1733" s="186"/>
      <c r="F1733" s="27" t="s">
        <v>817</v>
      </c>
      <c r="G1733" s="28" t="s">
        <v>347</v>
      </c>
      <c r="H1733" s="28"/>
      <c r="I1733" s="29">
        <v>0</v>
      </c>
      <c r="J1733" s="110"/>
      <c r="K1733" s="133"/>
      <c r="L1733" s="148">
        <v>0</v>
      </c>
      <c r="M1733" s="30"/>
    </row>
    <row r="1734" spans="1:13" s="2" customFormat="1" ht="22.5" x14ac:dyDescent="0.25">
      <c r="A1734" s="25" t="s">
        <v>76</v>
      </c>
      <c r="B1734" s="26" t="s">
        <v>818</v>
      </c>
      <c r="C1734" s="186" t="s">
        <v>819</v>
      </c>
      <c r="D1734" s="186"/>
      <c r="E1734" s="186"/>
      <c r="F1734" s="27" t="s">
        <v>817</v>
      </c>
      <c r="G1734" s="28" t="s">
        <v>2596</v>
      </c>
      <c r="H1734" s="28"/>
      <c r="I1734" s="29">
        <v>0</v>
      </c>
      <c r="J1734" s="110"/>
      <c r="K1734" s="133"/>
      <c r="L1734" s="148">
        <v>0</v>
      </c>
      <c r="M1734" s="30"/>
    </row>
    <row r="1735" spans="1:13" s="2" customFormat="1" ht="22.5" x14ac:dyDescent="0.25">
      <c r="A1735" s="25" t="s">
        <v>344</v>
      </c>
      <c r="B1735" s="26" t="s">
        <v>821</v>
      </c>
      <c r="C1735" s="186" t="s">
        <v>822</v>
      </c>
      <c r="D1735" s="186"/>
      <c r="E1735" s="186"/>
      <c r="F1735" s="27" t="s">
        <v>79</v>
      </c>
      <c r="G1735" s="28" t="s">
        <v>347</v>
      </c>
      <c r="H1735" s="28"/>
      <c r="I1735" s="29">
        <v>0</v>
      </c>
      <c r="J1735" s="110"/>
      <c r="K1735" s="133"/>
      <c r="L1735" s="148">
        <v>0</v>
      </c>
      <c r="M1735" s="30"/>
    </row>
    <row r="1736" spans="1:13" s="2" customFormat="1" ht="22.5" x14ac:dyDescent="0.25">
      <c r="A1736" s="25" t="s">
        <v>344</v>
      </c>
      <c r="B1736" s="26" t="s">
        <v>366</v>
      </c>
      <c r="C1736" s="186" t="s">
        <v>367</v>
      </c>
      <c r="D1736" s="186"/>
      <c r="E1736" s="186"/>
      <c r="F1736" s="27" t="s">
        <v>21</v>
      </c>
      <c r="G1736" s="28" t="s">
        <v>347</v>
      </c>
      <c r="H1736" s="28"/>
      <c r="I1736" s="29">
        <v>0</v>
      </c>
      <c r="J1736" s="110"/>
      <c r="K1736" s="133"/>
      <c r="L1736" s="148">
        <v>0</v>
      </c>
      <c r="M1736" s="30"/>
    </row>
    <row r="1737" spans="1:13" s="2" customFormat="1" ht="22.5" x14ac:dyDescent="0.25">
      <c r="A1737" s="25" t="s">
        <v>344</v>
      </c>
      <c r="B1737" s="26" t="s">
        <v>825</v>
      </c>
      <c r="C1737" s="186" t="s">
        <v>826</v>
      </c>
      <c r="D1737" s="186"/>
      <c r="E1737" s="186"/>
      <c r="F1737" s="27" t="s">
        <v>79</v>
      </c>
      <c r="G1737" s="28" t="s">
        <v>347</v>
      </c>
      <c r="H1737" s="28"/>
      <c r="I1737" s="29">
        <v>0</v>
      </c>
      <c r="J1737" s="110"/>
      <c r="K1737" s="133"/>
      <c r="L1737" s="148">
        <v>0</v>
      </c>
      <c r="M1737" s="30"/>
    </row>
    <row r="1738" spans="1:13" s="2" customFormat="1" ht="22.5" x14ac:dyDescent="0.25">
      <c r="A1738" s="20"/>
      <c r="B1738" s="21" t="s">
        <v>784</v>
      </c>
      <c r="C1738" s="183" t="s">
        <v>785</v>
      </c>
      <c r="D1738" s="183"/>
      <c r="E1738" s="183"/>
      <c r="F1738" s="22" t="s">
        <v>71</v>
      </c>
      <c r="G1738" s="17" t="s">
        <v>2597</v>
      </c>
      <c r="H1738" s="17"/>
      <c r="I1738" s="23">
        <v>4.74</v>
      </c>
      <c r="J1738" s="109"/>
      <c r="K1738" s="132"/>
      <c r="L1738" s="147">
        <v>4.74</v>
      </c>
      <c r="M1738" s="24"/>
    </row>
    <row r="1739" spans="1:13" s="2" customFormat="1" ht="45" x14ac:dyDescent="0.25">
      <c r="A1739" s="10" t="s">
        <v>2598</v>
      </c>
      <c r="B1739" s="11" t="s">
        <v>2215</v>
      </c>
      <c r="C1739" s="182" t="s">
        <v>2599</v>
      </c>
      <c r="D1739" s="182"/>
      <c r="E1739" s="182"/>
      <c r="F1739" s="10" t="s">
        <v>165</v>
      </c>
      <c r="G1739" s="12">
        <v>6</v>
      </c>
      <c r="H1739" s="12"/>
      <c r="I1739" s="13">
        <v>14992.02</v>
      </c>
      <c r="J1739" s="72"/>
      <c r="K1739" s="131"/>
      <c r="L1739" s="72">
        <v>14992.02</v>
      </c>
      <c r="M1739" s="13"/>
    </row>
    <row r="1740" spans="1:13" s="2" customFormat="1" ht="45" x14ac:dyDescent="0.25">
      <c r="A1740" s="10" t="s">
        <v>2600</v>
      </c>
      <c r="B1740" s="11" t="s">
        <v>2195</v>
      </c>
      <c r="C1740" s="182" t="s">
        <v>2601</v>
      </c>
      <c r="D1740" s="182"/>
      <c r="E1740" s="182"/>
      <c r="F1740" s="10" t="s">
        <v>35</v>
      </c>
      <c r="G1740" s="12">
        <v>1</v>
      </c>
      <c r="H1740" s="12"/>
      <c r="I1740" s="13">
        <v>860.46</v>
      </c>
      <c r="J1740" s="72"/>
      <c r="K1740" s="131"/>
      <c r="L1740" s="72">
        <v>860.46</v>
      </c>
      <c r="M1740" s="13"/>
    </row>
    <row r="1741" spans="1:13" s="2" customFormat="1" ht="45" x14ac:dyDescent="0.25">
      <c r="A1741" s="10" t="s">
        <v>2602</v>
      </c>
      <c r="B1741" s="11" t="s">
        <v>2224</v>
      </c>
      <c r="C1741" s="182" t="s">
        <v>2603</v>
      </c>
      <c r="D1741" s="182"/>
      <c r="E1741" s="182"/>
      <c r="F1741" s="10" t="s">
        <v>35</v>
      </c>
      <c r="G1741" s="12">
        <v>1</v>
      </c>
      <c r="H1741" s="12"/>
      <c r="I1741" s="13">
        <v>2814.85</v>
      </c>
      <c r="J1741" s="72"/>
      <c r="K1741" s="131"/>
      <c r="L1741" s="72">
        <v>2814.85</v>
      </c>
      <c r="M1741" s="13"/>
    </row>
    <row r="1742" spans="1:13" s="2" customFormat="1" ht="56.25" x14ac:dyDescent="0.25">
      <c r="A1742" s="10" t="s">
        <v>2604</v>
      </c>
      <c r="B1742" s="11" t="s">
        <v>2605</v>
      </c>
      <c r="C1742" s="182" t="s">
        <v>2606</v>
      </c>
      <c r="D1742" s="182"/>
      <c r="E1742" s="182"/>
      <c r="F1742" s="10" t="s">
        <v>808</v>
      </c>
      <c r="G1742" s="36">
        <v>3.4000000000000002E-2</v>
      </c>
      <c r="H1742" s="36"/>
      <c r="I1742" s="13">
        <v>1735.78</v>
      </c>
      <c r="J1742" s="72"/>
      <c r="K1742" s="131"/>
      <c r="L1742" s="72">
        <v>197.37</v>
      </c>
      <c r="M1742" s="13"/>
    </row>
    <row r="1743" spans="1:13" s="2" customFormat="1" ht="15" x14ac:dyDescent="0.25">
      <c r="A1743" s="14"/>
      <c r="B1743" s="15"/>
      <c r="C1743" s="15"/>
      <c r="D1743" s="15"/>
      <c r="E1743" s="16" t="s">
        <v>18</v>
      </c>
      <c r="F1743" s="16"/>
      <c r="G1743" s="17"/>
      <c r="H1743" s="17"/>
      <c r="I1743" s="18">
        <v>4596.97</v>
      </c>
      <c r="J1743" s="114"/>
      <c r="K1743" s="138"/>
      <c r="L1743" s="151"/>
      <c r="M1743" s="19"/>
    </row>
    <row r="1744" spans="1:13" s="2" customFormat="1" ht="22.5" x14ac:dyDescent="0.25">
      <c r="A1744" s="20"/>
      <c r="B1744" s="21" t="s">
        <v>809</v>
      </c>
      <c r="C1744" s="183" t="s">
        <v>810</v>
      </c>
      <c r="D1744" s="183"/>
      <c r="E1744" s="183"/>
      <c r="F1744" s="22" t="s">
        <v>71</v>
      </c>
      <c r="G1744" s="17" t="s">
        <v>2607</v>
      </c>
      <c r="H1744" s="17"/>
      <c r="I1744" s="23">
        <v>0.92</v>
      </c>
      <c r="J1744" s="109"/>
      <c r="K1744" s="132"/>
      <c r="L1744" s="147">
        <v>0.92</v>
      </c>
      <c r="M1744" s="24"/>
    </row>
    <row r="1745" spans="1:13" s="2" customFormat="1" ht="22.5" x14ac:dyDescent="0.25">
      <c r="A1745" s="20"/>
      <c r="B1745" s="21" t="s">
        <v>69</v>
      </c>
      <c r="C1745" s="183" t="s">
        <v>70</v>
      </c>
      <c r="D1745" s="183"/>
      <c r="E1745" s="183"/>
      <c r="F1745" s="22" t="s">
        <v>71</v>
      </c>
      <c r="G1745" s="17" t="s">
        <v>2608</v>
      </c>
      <c r="H1745" s="17"/>
      <c r="I1745" s="23">
        <v>0.16</v>
      </c>
      <c r="J1745" s="109"/>
      <c r="K1745" s="132"/>
      <c r="L1745" s="147">
        <v>0.16</v>
      </c>
      <c r="M1745" s="24"/>
    </row>
    <row r="1746" spans="1:13" s="2" customFormat="1" ht="22.5" x14ac:dyDescent="0.25">
      <c r="A1746" s="20"/>
      <c r="B1746" s="21" t="s">
        <v>41</v>
      </c>
      <c r="C1746" s="183" t="s">
        <v>42</v>
      </c>
      <c r="D1746" s="183"/>
      <c r="E1746" s="183"/>
      <c r="F1746" s="22" t="s">
        <v>21</v>
      </c>
      <c r="G1746" s="17" t="s">
        <v>2609</v>
      </c>
      <c r="H1746" s="17"/>
      <c r="I1746" s="23">
        <v>15.77</v>
      </c>
      <c r="J1746" s="109"/>
      <c r="K1746" s="132"/>
      <c r="L1746" s="147">
        <v>15.77</v>
      </c>
      <c r="M1746" s="24"/>
    </row>
    <row r="1747" spans="1:13" s="2" customFormat="1" ht="22.5" x14ac:dyDescent="0.25">
      <c r="A1747" s="20"/>
      <c r="B1747" s="21" t="s">
        <v>778</v>
      </c>
      <c r="C1747" s="183" t="s">
        <v>24</v>
      </c>
      <c r="D1747" s="183"/>
      <c r="E1747" s="183"/>
      <c r="F1747" s="22" t="s">
        <v>71</v>
      </c>
      <c r="G1747" s="17" t="s">
        <v>2610</v>
      </c>
      <c r="H1747" s="17"/>
      <c r="I1747" s="23">
        <v>5.21</v>
      </c>
      <c r="J1747" s="109"/>
      <c r="K1747" s="132"/>
      <c r="L1747" s="147">
        <v>5.21</v>
      </c>
      <c r="M1747" s="24"/>
    </row>
    <row r="1748" spans="1:13" s="2" customFormat="1" ht="22.5" x14ac:dyDescent="0.25">
      <c r="A1748" s="25" t="s">
        <v>344</v>
      </c>
      <c r="B1748" s="26" t="s">
        <v>815</v>
      </c>
      <c r="C1748" s="186" t="s">
        <v>816</v>
      </c>
      <c r="D1748" s="186"/>
      <c r="E1748" s="186"/>
      <c r="F1748" s="27" t="s">
        <v>817</v>
      </c>
      <c r="G1748" s="28" t="s">
        <v>347</v>
      </c>
      <c r="H1748" s="28"/>
      <c r="I1748" s="29">
        <v>0</v>
      </c>
      <c r="J1748" s="110"/>
      <c r="K1748" s="133"/>
      <c r="L1748" s="148">
        <v>0</v>
      </c>
      <c r="M1748" s="30"/>
    </row>
    <row r="1749" spans="1:13" s="2" customFormat="1" ht="22.5" x14ac:dyDescent="0.25">
      <c r="A1749" s="25" t="s">
        <v>76</v>
      </c>
      <c r="B1749" s="26" t="s">
        <v>818</v>
      </c>
      <c r="C1749" s="186" t="s">
        <v>819</v>
      </c>
      <c r="D1749" s="186"/>
      <c r="E1749" s="186"/>
      <c r="F1749" s="27" t="s">
        <v>817</v>
      </c>
      <c r="G1749" s="28" t="s">
        <v>2611</v>
      </c>
      <c r="H1749" s="28"/>
      <c r="I1749" s="29">
        <v>0</v>
      </c>
      <c r="J1749" s="110"/>
      <c r="K1749" s="133"/>
      <c r="L1749" s="148">
        <v>0</v>
      </c>
      <c r="M1749" s="30"/>
    </row>
    <row r="1750" spans="1:13" s="2" customFormat="1" ht="22.5" x14ac:dyDescent="0.25">
      <c r="A1750" s="25" t="s">
        <v>344</v>
      </c>
      <c r="B1750" s="26" t="s">
        <v>821</v>
      </c>
      <c r="C1750" s="186" t="s">
        <v>822</v>
      </c>
      <c r="D1750" s="186"/>
      <c r="E1750" s="186"/>
      <c r="F1750" s="27" t="s">
        <v>79</v>
      </c>
      <c r="G1750" s="28" t="s">
        <v>347</v>
      </c>
      <c r="H1750" s="28"/>
      <c r="I1750" s="29">
        <v>0</v>
      </c>
      <c r="J1750" s="110"/>
      <c r="K1750" s="133"/>
      <c r="L1750" s="148">
        <v>0</v>
      </c>
      <c r="M1750" s="30"/>
    </row>
    <row r="1751" spans="1:13" s="2" customFormat="1" ht="22.5" x14ac:dyDescent="0.25">
      <c r="A1751" s="25" t="s">
        <v>344</v>
      </c>
      <c r="B1751" s="26" t="s">
        <v>366</v>
      </c>
      <c r="C1751" s="186" t="s">
        <v>367</v>
      </c>
      <c r="D1751" s="186"/>
      <c r="E1751" s="186"/>
      <c r="F1751" s="27" t="s">
        <v>21</v>
      </c>
      <c r="G1751" s="28" t="s">
        <v>347</v>
      </c>
      <c r="H1751" s="28"/>
      <c r="I1751" s="29">
        <v>0</v>
      </c>
      <c r="J1751" s="110"/>
      <c r="K1751" s="133"/>
      <c r="L1751" s="148">
        <v>0</v>
      </c>
      <c r="M1751" s="30"/>
    </row>
    <row r="1752" spans="1:13" s="2" customFormat="1" ht="22.5" x14ac:dyDescent="0.25">
      <c r="A1752" s="25" t="s">
        <v>344</v>
      </c>
      <c r="B1752" s="26" t="s">
        <v>825</v>
      </c>
      <c r="C1752" s="186" t="s">
        <v>826</v>
      </c>
      <c r="D1752" s="186"/>
      <c r="E1752" s="186"/>
      <c r="F1752" s="27" t="s">
        <v>79</v>
      </c>
      <c r="G1752" s="28" t="s">
        <v>347</v>
      </c>
      <c r="H1752" s="28"/>
      <c r="I1752" s="29">
        <v>0</v>
      </c>
      <c r="J1752" s="110"/>
      <c r="K1752" s="133"/>
      <c r="L1752" s="148">
        <v>0</v>
      </c>
      <c r="M1752" s="30"/>
    </row>
    <row r="1753" spans="1:13" s="2" customFormat="1" ht="22.5" x14ac:dyDescent="0.25">
      <c r="A1753" s="20"/>
      <c r="B1753" s="21" t="s">
        <v>784</v>
      </c>
      <c r="C1753" s="183" t="s">
        <v>785</v>
      </c>
      <c r="D1753" s="183"/>
      <c r="E1753" s="183"/>
      <c r="F1753" s="22" t="s">
        <v>71</v>
      </c>
      <c r="G1753" s="17" t="s">
        <v>2612</v>
      </c>
      <c r="H1753" s="17"/>
      <c r="I1753" s="23">
        <v>0.73</v>
      </c>
      <c r="J1753" s="109"/>
      <c r="K1753" s="132"/>
      <c r="L1753" s="147">
        <v>0.73</v>
      </c>
      <c r="M1753" s="24"/>
    </row>
    <row r="1754" spans="1:13" s="2" customFormat="1" ht="45" x14ac:dyDescent="0.25">
      <c r="A1754" s="10" t="s">
        <v>2613</v>
      </c>
      <c r="B1754" s="11" t="s">
        <v>2215</v>
      </c>
      <c r="C1754" s="182" t="s">
        <v>2614</v>
      </c>
      <c r="D1754" s="182"/>
      <c r="E1754" s="182"/>
      <c r="F1754" s="10" t="s">
        <v>165</v>
      </c>
      <c r="G1754" s="12">
        <v>1</v>
      </c>
      <c r="H1754" s="12"/>
      <c r="I1754" s="13">
        <v>3891.72</v>
      </c>
      <c r="J1754" s="72"/>
      <c r="K1754" s="131"/>
      <c r="L1754" s="72">
        <v>3891.72</v>
      </c>
      <c r="M1754" s="13"/>
    </row>
    <row r="1755" spans="1:13" s="2" customFormat="1" ht="45" x14ac:dyDescent="0.25">
      <c r="A1755" s="10" t="s">
        <v>2615</v>
      </c>
      <c r="B1755" s="11" t="s">
        <v>2195</v>
      </c>
      <c r="C1755" s="182" t="s">
        <v>2616</v>
      </c>
      <c r="D1755" s="182"/>
      <c r="E1755" s="182"/>
      <c r="F1755" s="10" t="s">
        <v>35</v>
      </c>
      <c r="G1755" s="12">
        <v>1</v>
      </c>
      <c r="H1755" s="12"/>
      <c r="I1755" s="13">
        <v>1317.45</v>
      </c>
      <c r="J1755" s="72"/>
      <c r="K1755" s="131"/>
      <c r="L1755" s="72">
        <v>1317.45</v>
      </c>
      <c r="M1755" s="13"/>
    </row>
    <row r="1756" spans="1:13" s="2" customFormat="1" ht="56.25" x14ac:dyDescent="0.25">
      <c r="A1756" s="10" t="s">
        <v>2617</v>
      </c>
      <c r="B1756" s="11" t="s">
        <v>2290</v>
      </c>
      <c r="C1756" s="182" t="s">
        <v>2618</v>
      </c>
      <c r="D1756" s="182"/>
      <c r="E1756" s="182"/>
      <c r="F1756" s="10" t="s">
        <v>808</v>
      </c>
      <c r="G1756" s="33">
        <v>0.17480000000000001</v>
      </c>
      <c r="H1756" s="33"/>
      <c r="I1756" s="13">
        <v>16042.72</v>
      </c>
      <c r="J1756" s="72"/>
      <c r="K1756" s="131"/>
      <c r="L1756" s="72">
        <v>2187.88</v>
      </c>
      <c r="M1756" s="13"/>
    </row>
    <row r="1757" spans="1:13" s="2" customFormat="1" ht="15" x14ac:dyDescent="0.25">
      <c r="A1757" s="14"/>
      <c r="B1757" s="15"/>
      <c r="C1757" s="15"/>
      <c r="D1757" s="15"/>
      <c r="E1757" s="16" t="s">
        <v>18</v>
      </c>
      <c r="F1757" s="16"/>
      <c r="G1757" s="17"/>
      <c r="H1757" s="17"/>
      <c r="I1757" s="18">
        <v>42268.84</v>
      </c>
      <c r="J1757" s="114"/>
      <c r="K1757" s="138"/>
      <c r="L1757" s="151"/>
      <c r="M1757" s="19"/>
    </row>
    <row r="1758" spans="1:13" s="2" customFormat="1" ht="22.5" x14ac:dyDescent="0.25">
      <c r="A1758" s="20"/>
      <c r="B1758" s="21" t="s">
        <v>69</v>
      </c>
      <c r="C1758" s="183" t="s">
        <v>70</v>
      </c>
      <c r="D1758" s="183"/>
      <c r="E1758" s="183"/>
      <c r="F1758" s="22" t="s">
        <v>71</v>
      </c>
      <c r="G1758" s="17" t="s">
        <v>2619</v>
      </c>
      <c r="H1758" s="17"/>
      <c r="I1758" s="23">
        <v>0.96</v>
      </c>
      <c r="J1758" s="109"/>
      <c r="K1758" s="132"/>
      <c r="L1758" s="147">
        <v>0.96</v>
      </c>
      <c r="M1758" s="24"/>
    </row>
    <row r="1759" spans="1:13" s="2" customFormat="1" ht="22.5" x14ac:dyDescent="0.25">
      <c r="A1759" s="20"/>
      <c r="B1759" s="21" t="s">
        <v>41</v>
      </c>
      <c r="C1759" s="183" t="s">
        <v>42</v>
      </c>
      <c r="D1759" s="183"/>
      <c r="E1759" s="183"/>
      <c r="F1759" s="22" t="s">
        <v>21</v>
      </c>
      <c r="G1759" s="17" t="s">
        <v>2620</v>
      </c>
      <c r="H1759" s="17"/>
      <c r="I1759" s="23">
        <v>62.01</v>
      </c>
      <c r="J1759" s="109"/>
      <c r="K1759" s="132"/>
      <c r="L1759" s="147">
        <v>62.01</v>
      </c>
      <c r="M1759" s="24"/>
    </row>
    <row r="1760" spans="1:13" s="2" customFormat="1" ht="22.5" x14ac:dyDescent="0.25">
      <c r="A1760" s="20"/>
      <c r="B1760" s="21" t="s">
        <v>778</v>
      </c>
      <c r="C1760" s="183" t="s">
        <v>24</v>
      </c>
      <c r="D1760" s="183"/>
      <c r="E1760" s="183"/>
      <c r="F1760" s="22" t="s">
        <v>71</v>
      </c>
      <c r="G1760" s="17" t="s">
        <v>2621</v>
      </c>
      <c r="H1760" s="17"/>
      <c r="I1760" s="23">
        <v>30.05</v>
      </c>
      <c r="J1760" s="109"/>
      <c r="K1760" s="132"/>
      <c r="L1760" s="147">
        <v>30.05</v>
      </c>
      <c r="M1760" s="24"/>
    </row>
    <row r="1761" spans="1:13" s="2" customFormat="1" ht="22.5" x14ac:dyDescent="0.25">
      <c r="A1761" s="20"/>
      <c r="B1761" s="21" t="s">
        <v>965</v>
      </c>
      <c r="C1761" s="183" t="s">
        <v>966</v>
      </c>
      <c r="D1761" s="183"/>
      <c r="E1761" s="183"/>
      <c r="F1761" s="22" t="s">
        <v>21</v>
      </c>
      <c r="G1761" s="17" t="s">
        <v>2622</v>
      </c>
      <c r="H1761" s="17"/>
      <c r="I1761" s="23">
        <v>124.52</v>
      </c>
      <c r="J1761" s="109"/>
      <c r="K1761" s="132"/>
      <c r="L1761" s="147">
        <v>124.52</v>
      </c>
      <c r="M1761" s="24"/>
    </row>
    <row r="1762" spans="1:13" s="2" customFormat="1" ht="22.5" x14ac:dyDescent="0.25">
      <c r="A1762" s="20"/>
      <c r="B1762" s="21" t="s">
        <v>968</v>
      </c>
      <c r="C1762" s="183" t="s">
        <v>969</v>
      </c>
      <c r="D1762" s="183"/>
      <c r="E1762" s="183"/>
      <c r="F1762" s="22" t="s">
        <v>21</v>
      </c>
      <c r="G1762" s="17" t="s">
        <v>2623</v>
      </c>
      <c r="H1762" s="17"/>
      <c r="I1762" s="23">
        <v>35.1</v>
      </c>
      <c r="J1762" s="109"/>
      <c r="K1762" s="132"/>
      <c r="L1762" s="147">
        <v>35.1</v>
      </c>
      <c r="M1762" s="24"/>
    </row>
    <row r="1763" spans="1:13" s="2" customFormat="1" ht="22.5" x14ac:dyDescent="0.25">
      <c r="A1763" s="25" t="s">
        <v>344</v>
      </c>
      <c r="B1763" s="26" t="s">
        <v>815</v>
      </c>
      <c r="C1763" s="186" t="s">
        <v>816</v>
      </c>
      <c r="D1763" s="186"/>
      <c r="E1763" s="186"/>
      <c r="F1763" s="27" t="s">
        <v>817</v>
      </c>
      <c r="G1763" s="28" t="s">
        <v>347</v>
      </c>
      <c r="H1763" s="28"/>
      <c r="I1763" s="29">
        <v>0</v>
      </c>
      <c r="J1763" s="110"/>
      <c r="K1763" s="133"/>
      <c r="L1763" s="148">
        <v>0</v>
      </c>
      <c r="M1763" s="30"/>
    </row>
    <row r="1764" spans="1:13" s="2" customFormat="1" ht="22.5" x14ac:dyDescent="0.25">
      <c r="A1764" s="25" t="s">
        <v>76</v>
      </c>
      <c r="B1764" s="26" t="s">
        <v>818</v>
      </c>
      <c r="C1764" s="186" t="s">
        <v>819</v>
      </c>
      <c r="D1764" s="186"/>
      <c r="E1764" s="186"/>
      <c r="F1764" s="27" t="s">
        <v>817</v>
      </c>
      <c r="G1764" s="28" t="s">
        <v>2624</v>
      </c>
      <c r="H1764" s="28"/>
      <c r="I1764" s="29">
        <v>0</v>
      </c>
      <c r="J1764" s="110"/>
      <c r="K1764" s="133"/>
      <c r="L1764" s="148">
        <v>0</v>
      </c>
      <c r="M1764" s="30"/>
    </row>
    <row r="1765" spans="1:13" s="2" customFormat="1" ht="22.5" x14ac:dyDescent="0.25">
      <c r="A1765" s="25" t="s">
        <v>344</v>
      </c>
      <c r="B1765" s="26" t="s">
        <v>821</v>
      </c>
      <c r="C1765" s="186" t="s">
        <v>822</v>
      </c>
      <c r="D1765" s="186"/>
      <c r="E1765" s="186"/>
      <c r="F1765" s="27" t="s">
        <v>79</v>
      </c>
      <c r="G1765" s="28" t="s">
        <v>347</v>
      </c>
      <c r="H1765" s="28"/>
      <c r="I1765" s="29">
        <v>0</v>
      </c>
      <c r="J1765" s="110"/>
      <c r="K1765" s="133"/>
      <c r="L1765" s="148">
        <v>0</v>
      </c>
      <c r="M1765" s="30"/>
    </row>
    <row r="1766" spans="1:13" s="2" customFormat="1" ht="22.5" x14ac:dyDescent="0.25">
      <c r="A1766" s="25" t="s">
        <v>344</v>
      </c>
      <c r="B1766" s="26" t="s">
        <v>366</v>
      </c>
      <c r="C1766" s="186" t="s">
        <v>367</v>
      </c>
      <c r="D1766" s="186"/>
      <c r="E1766" s="186"/>
      <c r="F1766" s="27" t="s">
        <v>21</v>
      </c>
      <c r="G1766" s="28" t="s">
        <v>347</v>
      </c>
      <c r="H1766" s="28"/>
      <c r="I1766" s="29">
        <v>0</v>
      </c>
      <c r="J1766" s="110"/>
      <c r="K1766" s="133"/>
      <c r="L1766" s="148">
        <v>0</v>
      </c>
      <c r="M1766" s="30"/>
    </row>
    <row r="1767" spans="1:13" s="2" customFormat="1" ht="22.5" x14ac:dyDescent="0.25">
      <c r="A1767" s="25" t="s">
        <v>344</v>
      </c>
      <c r="B1767" s="26" t="s">
        <v>823</v>
      </c>
      <c r="C1767" s="186" t="s">
        <v>824</v>
      </c>
      <c r="D1767" s="186"/>
      <c r="E1767" s="186"/>
      <c r="F1767" s="27" t="s">
        <v>79</v>
      </c>
      <c r="G1767" s="28" t="s">
        <v>347</v>
      </c>
      <c r="H1767" s="28"/>
      <c r="I1767" s="29">
        <v>0</v>
      </c>
      <c r="J1767" s="110"/>
      <c r="K1767" s="133"/>
      <c r="L1767" s="148">
        <v>0</v>
      </c>
      <c r="M1767" s="30"/>
    </row>
    <row r="1768" spans="1:13" s="2" customFormat="1" ht="22.5" x14ac:dyDescent="0.25">
      <c r="A1768" s="25" t="s">
        <v>344</v>
      </c>
      <c r="B1768" s="26" t="s">
        <v>825</v>
      </c>
      <c r="C1768" s="186" t="s">
        <v>826</v>
      </c>
      <c r="D1768" s="186"/>
      <c r="E1768" s="186"/>
      <c r="F1768" s="27" t="s">
        <v>79</v>
      </c>
      <c r="G1768" s="28" t="s">
        <v>347</v>
      </c>
      <c r="H1768" s="28"/>
      <c r="I1768" s="29">
        <v>0</v>
      </c>
      <c r="J1768" s="110"/>
      <c r="K1768" s="133"/>
      <c r="L1768" s="148">
        <v>0</v>
      </c>
      <c r="M1768" s="30"/>
    </row>
    <row r="1769" spans="1:13" s="2" customFormat="1" ht="45" x14ac:dyDescent="0.25">
      <c r="A1769" s="10" t="s">
        <v>2625</v>
      </c>
      <c r="B1769" s="11" t="s">
        <v>2215</v>
      </c>
      <c r="C1769" s="182" t="s">
        <v>2626</v>
      </c>
      <c r="D1769" s="182"/>
      <c r="E1769" s="182"/>
      <c r="F1769" s="10" t="s">
        <v>165</v>
      </c>
      <c r="G1769" s="12">
        <v>10</v>
      </c>
      <c r="H1769" s="12"/>
      <c r="I1769" s="13">
        <v>190363.25</v>
      </c>
      <c r="J1769" s="72"/>
      <c r="K1769" s="131"/>
      <c r="L1769" s="72">
        <v>190363.25</v>
      </c>
      <c r="M1769" s="13"/>
    </row>
    <row r="1770" spans="1:13" s="2" customFormat="1" ht="45" x14ac:dyDescent="0.25">
      <c r="A1770" s="10" t="s">
        <v>2627</v>
      </c>
      <c r="B1770" s="11" t="s">
        <v>2224</v>
      </c>
      <c r="C1770" s="182" t="s">
        <v>2628</v>
      </c>
      <c r="D1770" s="182"/>
      <c r="E1770" s="182"/>
      <c r="F1770" s="10" t="s">
        <v>35</v>
      </c>
      <c r="G1770" s="12">
        <v>2</v>
      </c>
      <c r="H1770" s="12"/>
      <c r="I1770" s="13">
        <v>22116.77</v>
      </c>
      <c r="J1770" s="72"/>
      <c r="K1770" s="131"/>
      <c r="L1770" s="72">
        <v>22116.77</v>
      </c>
      <c r="M1770" s="13"/>
    </row>
    <row r="1771" spans="1:13" s="2" customFormat="1" ht="45" x14ac:dyDescent="0.25">
      <c r="A1771" s="10" t="s">
        <v>2629</v>
      </c>
      <c r="B1771" s="11" t="s">
        <v>2201</v>
      </c>
      <c r="C1771" s="182" t="s">
        <v>2630</v>
      </c>
      <c r="D1771" s="182"/>
      <c r="E1771" s="182"/>
      <c r="F1771" s="10" t="s">
        <v>35</v>
      </c>
      <c r="G1771" s="12">
        <v>10</v>
      </c>
      <c r="H1771" s="12"/>
      <c r="I1771" s="13">
        <v>41148.86</v>
      </c>
      <c r="J1771" s="72"/>
      <c r="K1771" s="131"/>
      <c r="L1771" s="72">
        <v>41148.86</v>
      </c>
      <c r="M1771" s="13"/>
    </row>
    <row r="1772" spans="1:13" s="2" customFormat="1" ht="56.25" x14ac:dyDescent="0.25">
      <c r="A1772" s="10" t="s">
        <v>2631</v>
      </c>
      <c r="B1772" s="11" t="s">
        <v>2303</v>
      </c>
      <c r="C1772" s="182" t="s">
        <v>2632</v>
      </c>
      <c r="D1772" s="182"/>
      <c r="E1772" s="182"/>
      <c r="F1772" s="10" t="s">
        <v>808</v>
      </c>
      <c r="G1772" s="36">
        <v>0.182</v>
      </c>
      <c r="H1772" s="36"/>
      <c r="I1772" s="13">
        <v>16703.52</v>
      </c>
      <c r="J1772" s="72"/>
      <c r="K1772" s="131"/>
      <c r="L1772" s="72">
        <v>2278</v>
      </c>
      <c r="M1772" s="13"/>
    </row>
    <row r="1773" spans="1:13" s="2" customFormat="1" ht="15" x14ac:dyDescent="0.25">
      <c r="A1773" s="14"/>
      <c r="B1773" s="15"/>
      <c r="C1773" s="15"/>
      <c r="D1773" s="15"/>
      <c r="E1773" s="16" t="s">
        <v>18</v>
      </c>
      <c r="F1773" s="16"/>
      <c r="G1773" s="17"/>
      <c r="H1773" s="17"/>
      <c r="I1773" s="18">
        <v>44009.88</v>
      </c>
      <c r="J1773" s="114"/>
      <c r="K1773" s="138"/>
      <c r="L1773" s="151"/>
      <c r="M1773" s="19"/>
    </row>
    <row r="1774" spans="1:13" s="2" customFormat="1" ht="22.5" x14ac:dyDescent="0.25">
      <c r="A1774" s="20"/>
      <c r="B1774" s="21" t="s">
        <v>69</v>
      </c>
      <c r="C1774" s="183" t="s">
        <v>70</v>
      </c>
      <c r="D1774" s="183"/>
      <c r="E1774" s="183"/>
      <c r="F1774" s="22" t="s">
        <v>71</v>
      </c>
      <c r="G1774" s="17" t="s">
        <v>2633</v>
      </c>
      <c r="H1774" s="17"/>
      <c r="I1774" s="23">
        <v>1</v>
      </c>
      <c r="J1774" s="109"/>
      <c r="K1774" s="132"/>
      <c r="L1774" s="147">
        <v>1</v>
      </c>
      <c r="M1774" s="24"/>
    </row>
    <row r="1775" spans="1:13" s="2" customFormat="1" ht="22.5" x14ac:dyDescent="0.25">
      <c r="A1775" s="20"/>
      <c r="B1775" s="21" t="s">
        <v>41</v>
      </c>
      <c r="C1775" s="183" t="s">
        <v>42</v>
      </c>
      <c r="D1775" s="183"/>
      <c r="E1775" s="183"/>
      <c r="F1775" s="22" t="s">
        <v>21</v>
      </c>
      <c r="G1775" s="17" t="s">
        <v>2634</v>
      </c>
      <c r="H1775" s="17"/>
      <c r="I1775" s="23">
        <v>64.56</v>
      </c>
      <c r="J1775" s="109"/>
      <c r="K1775" s="132"/>
      <c r="L1775" s="147">
        <v>64.56</v>
      </c>
      <c r="M1775" s="24"/>
    </row>
    <row r="1776" spans="1:13" s="2" customFormat="1" ht="22.5" x14ac:dyDescent="0.25">
      <c r="A1776" s="20"/>
      <c r="B1776" s="21" t="s">
        <v>778</v>
      </c>
      <c r="C1776" s="183" t="s">
        <v>24</v>
      </c>
      <c r="D1776" s="183"/>
      <c r="E1776" s="183"/>
      <c r="F1776" s="22" t="s">
        <v>71</v>
      </c>
      <c r="G1776" s="17" t="s">
        <v>2635</v>
      </c>
      <c r="H1776" s="17"/>
      <c r="I1776" s="23">
        <v>31.29</v>
      </c>
      <c r="J1776" s="109"/>
      <c r="K1776" s="132"/>
      <c r="L1776" s="147">
        <v>31.29</v>
      </c>
      <c r="M1776" s="24"/>
    </row>
    <row r="1777" spans="1:13" s="2" customFormat="1" ht="22.5" x14ac:dyDescent="0.25">
      <c r="A1777" s="20"/>
      <c r="B1777" s="21" t="s">
        <v>965</v>
      </c>
      <c r="C1777" s="183" t="s">
        <v>966</v>
      </c>
      <c r="D1777" s="183"/>
      <c r="E1777" s="183"/>
      <c r="F1777" s="22" t="s">
        <v>21</v>
      </c>
      <c r="G1777" s="17" t="s">
        <v>2636</v>
      </c>
      <c r="H1777" s="17"/>
      <c r="I1777" s="23">
        <v>129.63999999999999</v>
      </c>
      <c r="J1777" s="109"/>
      <c r="K1777" s="132"/>
      <c r="L1777" s="147">
        <v>129.63999999999999</v>
      </c>
      <c r="M1777" s="24"/>
    </row>
    <row r="1778" spans="1:13" s="2" customFormat="1" ht="22.5" x14ac:dyDescent="0.25">
      <c r="A1778" s="20"/>
      <c r="B1778" s="21" t="s">
        <v>968</v>
      </c>
      <c r="C1778" s="183" t="s">
        <v>969</v>
      </c>
      <c r="D1778" s="183"/>
      <c r="E1778" s="183"/>
      <c r="F1778" s="22" t="s">
        <v>21</v>
      </c>
      <c r="G1778" s="17" t="s">
        <v>2637</v>
      </c>
      <c r="H1778" s="17"/>
      <c r="I1778" s="23">
        <v>36.549999999999997</v>
      </c>
      <c r="J1778" s="109"/>
      <c r="K1778" s="132"/>
      <c r="L1778" s="147">
        <v>36.549999999999997</v>
      </c>
      <c r="M1778" s="24"/>
    </row>
    <row r="1779" spans="1:13" s="2" customFormat="1" ht="22.5" x14ac:dyDescent="0.25">
      <c r="A1779" s="25" t="s">
        <v>344</v>
      </c>
      <c r="B1779" s="26" t="s">
        <v>815</v>
      </c>
      <c r="C1779" s="186" t="s">
        <v>816</v>
      </c>
      <c r="D1779" s="186"/>
      <c r="E1779" s="186"/>
      <c r="F1779" s="27" t="s">
        <v>817</v>
      </c>
      <c r="G1779" s="28" t="s">
        <v>347</v>
      </c>
      <c r="H1779" s="28"/>
      <c r="I1779" s="29">
        <v>0</v>
      </c>
      <c r="J1779" s="110"/>
      <c r="K1779" s="133"/>
      <c r="L1779" s="148">
        <v>0</v>
      </c>
      <c r="M1779" s="30"/>
    </row>
    <row r="1780" spans="1:13" s="2" customFormat="1" ht="22.5" x14ac:dyDescent="0.25">
      <c r="A1780" s="25" t="s">
        <v>76</v>
      </c>
      <c r="B1780" s="26" t="s">
        <v>818</v>
      </c>
      <c r="C1780" s="186" t="s">
        <v>819</v>
      </c>
      <c r="D1780" s="186"/>
      <c r="E1780" s="186"/>
      <c r="F1780" s="27" t="s">
        <v>817</v>
      </c>
      <c r="G1780" s="28" t="s">
        <v>2638</v>
      </c>
      <c r="H1780" s="28"/>
      <c r="I1780" s="29">
        <v>0</v>
      </c>
      <c r="J1780" s="110"/>
      <c r="K1780" s="133"/>
      <c r="L1780" s="148">
        <v>0</v>
      </c>
      <c r="M1780" s="30"/>
    </row>
    <row r="1781" spans="1:13" s="2" customFormat="1" ht="22.5" x14ac:dyDescent="0.25">
      <c r="A1781" s="25" t="s">
        <v>344</v>
      </c>
      <c r="B1781" s="26" t="s">
        <v>821</v>
      </c>
      <c r="C1781" s="186" t="s">
        <v>822</v>
      </c>
      <c r="D1781" s="186"/>
      <c r="E1781" s="186"/>
      <c r="F1781" s="27" t="s">
        <v>79</v>
      </c>
      <c r="G1781" s="28" t="s">
        <v>347</v>
      </c>
      <c r="H1781" s="28"/>
      <c r="I1781" s="29">
        <v>0</v>
      </c>
      <c r="J1781" s="110"/>
      <c r="K1781" s="133"/>
      <c r="L1781" s="148">
        <v>0</v>
      </c>
      <c r="M1781" s="30"/>
    </row>
    <row r="1782" spans="1:13" s="2" customFormat="1" ht="22.5" x14ac:dyDescent="0.25">
      <c r="A1782" s="25" t="s">
        <v>344</v>
      </c>
      <c r="B1782" s="26" t="s">
        <v>366</v>
      </c>
      <c r="C1782" s="186" t="s">
        <v>367</v>
      </c>
      <c r="D1782" s="186"/>
      <c r="E1782" s="186"/>
      <c r="F1782" s="27" t="s">
        <v>21</v>
      </c>
      <c r="G1782" s="28" t="s">
        <v>347</v>
      </c>
      <c r="H1782" s="28"/>
      <c r="I1782" s="29">
        <v>0</v>
      </c>
      <c r="J1782" s="110"/>
      <c r="K1782" s="133"/>
      <c r="L1782" s="148">
        <v>0</v>
      </c>
      <c r="M1782" s="30"/>
    </row>
    <row r="1783" spans="1:13" s="2" customFormat="1" ht="22.5" x14ac:dyDescent="0.25">
      <c r="A1783" s="25" t="s">
        <v>344</v>
      </c>
      <c r="B1783" s="26" t="s">
        <v>825</v>
      </c>
      <c r="C1783" s="186" t="s">
        <v>826</v>
      </c>
      <c r="D1783" s="186"/>
      <c r="E1783" s="186"/>
      <c r="F1783" s="27" t="s">
        <v>79</v>
      </c>
      <c r="G1783" s="28" t="s">
        <v>347</v>
      </c>
      <c r="H1783" s="28"/>
      <c r="I1783" s="29">
        <v>0</v>
      </c>
      <c r="J1783" s="110"/>
      <c r="K1783" s="133"/>
      <c r="L1783" s="148">
        <v>0</v>
      </c>
      <c r="M1783" s="30"/>
    </row>
    <row r="1784" spans="1:13" s="2" customFormat="1" ht="45" x14ac:dyDescent="0.25">
      <c r="A1784" s="10" t="s">
        <v>2639</v>
      </c>
      <c r="B1784" s="11" t="s">
        <v>2215</v>
      </c>
      <c r="C1784" s="182" t="s">
        <v>2640</v>
      </c>
      <c r="D1784" s="182"/>
      <c r="E1784" s="182"/>
      <c r="F1784" s="10" t="s">
        <v>165</v>
      </c>
      <c r="G1784" s="12">
        <v>13</v>
      </c>
      <c r="H1784" s="12"/>
      <c r="I1784" s="13">
        <v>298445.08</v>
      </c>
      <c r="J1784" s="72"/>
      <c r="K1784" s="131"/>
      <c r="L1784" s="72">
        <v>298445.08</v>
      </c>
      <c r="M1784" s="13"/>
    </row>
    <row r="1785" spans="1:13" s="2" customFormat="1" ht="45" x14ac:dyDescent="0.25">
      <c r="A1785" s="10" t="s">
        <v>2641</v>
      </c>
      <c r="B1785" s="11" t="s">
        <v>2195</v>
      </c>
      <c r="C1785" s="182" t="s">
        <v>2642</v>
      </c>
      <c r="D1785" s="182"/>
      <c r="E1785" s="182"/>
      <c r="F1785" s="10" t="s">
        <v>35</v>
      </c>
      <c r="G1785" s="12">
        <v>2</v>
      </c>
      <c r="H1785" s="12"/>
      <c r="I1785" s="13">
        <v>9553.7099999999991</v>
      </c>
      <c r="J1785" s="72"/>
      <c r="K1785" s="131"/>
      <c r="L1785" s="72">
        <v>9553.7099999999991</v>
      </c>
      <c r="M1785" s="13"/>
    </row>
    <row r="1786" spans="1:13" s="2" customFormat="1" ht="56.25" x14ac:dyDescent="0.25">
      <c r="A1786" s="10" t="s">
        <v>2643</v>
      </c>
      <c r="B1786" s="11" t="s">
        <v>2551</v>
      </c>
      <c r="C1786" s="182" t="s">
        <v>2644</v>
      </c>
      <c r="D1786" s="182"/>
      <c r="E1786" s="182"/>
      <c r="F1786" s="10" t="s">
        <v>808</v>
      </c>
      <c r="G1786" s="33">
        <v>1.0758000000000001</v>
      </c>
      <c r="H1786" s="33"/>
      <c r="I1786" s="13">
        <v>78543.47</v>
      </c>
      <c r="J1786" s="72"/>
      <c r="K1786" s="131"/>
      <c r="L1786" s="72">
        <v>13912.69</v>
      </c>
      <c r="M1786" s="13"/>
    </row>
    <row r="1787" spans="1:13" s="2" customFormat="1" ht="15" x14ac:dyDescent="0.25">
      <c r="A1787" s="14"/>
      <c r="B1787" s="15"/>
      <c r="C1787" s="15"/>
      <c r="D1787" s="15"/>
      <c r="E1787" s="16" t="s">
        <v>18</v>
      </c>
      <c r="F1787" s="16"/>
      <c r="G1787" s="17"/>
      <c r="H1787" s="17"/>
      <c r="I1787" s="18">
        <v>199983.35999999999</v>
      </c>
      <c r="J1787" s="114"/>
      <c r="K1787" s="138"/>
      <c r="L1787" s="151"/>
      <c r="M1787" s="19"/>
    </row>
    <row r="1788" spans="1:13" s="2" customFormat="1" ht="22.5" x14ac:dyDescent="0.25">
      <c r="A1788" s="20"/>
      <c r="B1788" s="21" t="s">
        <v>69</v>
      </c>
      <c r="C1788" s="183" t="s">
        <v>70</v>
      </c>
      <c r="D1788" s="183"/>
      <c r="E1788" s="183"/>
      <c r="F1788" s="22" t="s">
        <v>71</v>
      </c>
      <c r="G1788" s="17" t="s">
        <v>2645</v>
      </c>
      <c r="H1788" s="17"/>
      <c r="I1788" s="23">
        <v>5.01</v>
      </c>
      <c r="J1788" s="109"/>
      <c r="K1788" s="132"/>
      <c r="L1788" s="147">
        <v>5.01</v>
      </c>
      <c r="M1788" s="24"/>
    </row>
    <row r="1789" spans="1:13" s="2" customFormat="1" ht="22.5" x14ac:dyDescent="0.25">
      <c r="A1789" s="20"/>
      <c r="B1789" s="21" t="s">
        <v>41</v>
      </c>
      <c r="C1789" s="183" t="s">
        <v>42</v>
      </c>
      <c r="D1789" s="183"/>
      <c r="E1789" s="183"/>
      <c r="F1789" s="22" t="s">
        <v>21</v>
      </c>
      <c r="G1789" s="17" t="s">
        <v>2646</v>
      </c>
      <c r="H1789" s="17"/>
      <c r="I1789" s="23">
        <v>498.94</v>
      </c>
      <c r="J1789" s="109"/>
      <c r="K1789" s="132"/>
      <c r="L1789" s="147">
        <v>498.94</v>
      </c>
      <c r="M1789" s="24"/>
    </row>
    <row r="1790" spans="1:13" s="2" customFormat="1" ht="22.5" x14ac:dyDescent="0.25">
      <c r="A1790" s="20"/>
      <c r="B1790" s="21" t="s">
        <v>778</v>
      </c>
      <c r="C1790" s="183" t="s">
        <v>24</v>
      </c>
      <c r="D1790" s="183"/>
      <c r="E1790" s="183"/>
      <c r="F1790" s="22" t="s">
        <v>71</v>
      </c>
      <c r="G1790" s="17" t="s">
        <v>2647</v>
      </c>
      <c r="H1790" s="17"/>
      <c r="I1790" s="23">
        <v>134.51</v>
      </c>
      <c r="J1790" s="109"/>
      <c r="K1790" s="132"/>
      <c r="L1790" s="147">
        <v>134.51</v>
      </c>
      <c r="M1790" s="24"/>
    </row>
    <row r="1791" spans="1:13" s="2" customFormat="1" ht="22.5" x14ac:dyDescent="0.25">
      <c r="A1791" s="20"/>
      <c r="B1791" s="21" t="s">
        <v>968</v>
      </c>
      <c r="C1791" s="183" t="s">
        <v>969</v>
      </c>
      <c r="D1791" s="183"/>
      <c r="E1791" s="183"/>
      <c r="F1791" s="22" t="s">
        <v>21</v>
      </c>
      <c r="G1791" s="17" t="s">
        <v>2648</v>
      </c>
      <c r="H1791" s="17"/>
      <c r="I1791" s="23">
        <v>968.08</v>
      </c>
      <c r="J1791" s="109"/>
      <c r="K1791" s="132"/>
      <c r="L1791" s="147">
        <v>968.08</v>
      </c>
      <c r="M1791" s="24"/>
    </row>
    <row r="1792" spans="1:13" s="2" customFormat="1" ht="22.5" x14ac:dyDescent="0.25">
      <c r="A1792" s="25" t="s">
        <v>344</v>
      </c>
      <c r="B1792" s="26" t="s">
        <v>815</v>
      </c>
      <c r="C1792" s="186" t="s">
        <v>816</v>
      </c>
      <c r="D1792" s="186"/>
      <c r="E1792" s="186"/>
      <c r="F1792" s="27" t="s">
        <v>817</v>
      </c>
      <c r="G1792" s="28" t="s">
        <v>347</v>
      </c>
      <c r="H1792" s="28"/>
      <c r="I1792" s="29">
        <v>0</v>
      </c>
      <c r="J1792" s="110"/>
      <c r="K1792" s="133"/>
      <c r="L1792" s="148">
        <v>0</v>
      </c>
      <c r="M1792" s="30"/>
    </row>
    <row r="1793" spans="1:13" s="2" customFormat="1" ht="22.5" x14ac:dyDescent="0.25">
      <c r="A1793" s="25" t="s">
        <v>76</v>
      </c>
      <c r="B1793" s="26" t="s">
        <v>818</v>
      </c>
      <c r="C1793" s="186" t="s">
        <v>819</v>
      </c>
      <c r="D1793" s="186"/>
      <c r="E1793" s="186"/>
      <c r="F1793" s="27" t="s">
        <v>817</v>
      </c>
      <c r="G1793" s="28" t="s">
        <v>2649</v>
      </c>
      <c r="H1793" s="28"/>
      <c r="I1793" s="29">
        <v>0</v>
      </c>
      <c r="J1793" s="110"/>
      <c r="K1793" s="133"/>
      <c r="L1793" s="148">
        <v>0</v>
      </c>
      <c r="M1793" s="30"/>
    </row>
    <row r="1794" spans="1:13" s="2" customFormat="1" ht="22.5" x14ac:dyDescent="0.25">
      <c r="A1794" s="25" t="s">
        <v>344</v>
      </c>
      <c r="B1794" s="26" t="s">
        <v>821</v>
      </c>
      <c r="C1794" s="186" t="s">
        <v>822</v>
      </c>
      <c r="D1794" s="186"/>
      <c r="E1794" s="186"/>
      <c r="F1794" s="27" t="s">
        <v>79</v>
      </c>
      <c r="G1794" s="28" t="s">
        <v>347</v>
      </c>
      <c r="H1794" s="28"/>
      <c r="I1794" s="29">
        <v>0</v>
      </c>
      <c r="J1794" s="110"/>
      <c r="K1794" s="133"/>
      <c r="L1794" s="148">
        <v>0</v>
      </c>
      <c r="M1794" s="30"/>
    </row>
    <row r="1795" spans="1:13" s="2" customFormat="1" ht="22.5" x14ac:dyDescent="0.25">
      <c r="A1795" s="25" t="s">
        <v>344</v>
      </c>
      <c r="B1795" s="26" t="s">
        <v>366</v>
      </c>
      <c r="C1795" s="186" t="s">
        <v>367</v>
      </c>
      <c r="D1795" s="186"/>
      <c r="E1795" s="186"/>
      <c r="F1795" s="27" t="s">
        <v>21</v>
      </c>
      <c r="G1795" s="28" t="s">
        <v>347</v>
      </c>
      <c r="H1795" s="28"/>
      <c r="I1795" s="29">
        <v>0</v>
      </c>
      <c r="J1795" s="110"/>
      <c r="K1795" s="133"/>
      <c r="L1795" s="148">
        <v>0</v>
      </c>
      <c r="M1795" s="30"/>
    </row>
    <row r="1796" spans="1:13" s="2" customFormat="1" ht="22.5" x14ac:dyDescent="0.25">
      <c r="A1796" s="25" t="s">
        <v>344</v>
      </c>
      <c r="B1796" s="26" t="s">
        <v>825</v>
      </c>
      <c r="C1796" s="186" t="s">
        <v>826</v>
      </c>
      <c r="D1796" s="186"/>
      <c r="E1796" s="186"/>
      <c r="F1796" s="27" t="s">
        <v>79</v>
      </c>
      <c r="G1796" s="28" t="s">
        <v>347</v>
      </c>
      <c r="H1796" s="28"/>
      <c r="I1796" s="29">
        <v>0</v>
      </c>
      <c r="J1796" s="110"/>
      <c r="K1796" s="133"/>
      <c r="L1796" s="148">
        <v>0</v>
      </c>
      <c r="M1796" s="30"/>
    </row>
    <row r="1797" spans="1:13" s="2" customFormat="1" ht="45" x14ac:dyDescent="0.25">
      <c r="A1797" s="10" t="s">
        <v>2650</v>
      </c>
      <c r="B1797" s="11" t="s">
        <v>2215</v>
      </c>
      <c r="C1797" s="182" t="s">
        <v>2651</v>
      </c>
      <c r="D1797" s="182"/>
      <c r="E1797" s="182"/>
      <c r="F1797" s="10" t="s">
        <v>165</v>
      </c>
      <c r="G1797" s="12">
        <v>14</v>
      </c>
      <c r="H1797" s="12"/>
      <c r="I1797" s="13">
        <v>383813.11</v>
      </c>
      <c r="J1797" s="72"/>
      <c r="K1797" s="131"/>
      <c r="L1797" s="72">
        <v>383813.11</v>
      </c>
      <c r="M1797" s="13"/>
    </row>
    <row r="1798" spans="1:13" s="2" customFormat="1" ht="45" x14ac:dyDescent="0.25">
      <c r="A1798" s="10" t="s">
        <v>2652</v>
      </c>
      <c r="B1798" s="11" t="s">
        <v>2215</v>
      </c>
      <c r="C1798" s="182" t="s">
        <v>2653</v>
      </c>
      <c r="D1798" s="182"/>
      <c r="E1798" s="182"/>
      <c r="F1798" s="10" t="s">
        <v>165</v>
      </c>
      <c r="G1798" s="12">
        <v>24</v>
      </c>
      <c r="H1798" s="12"/>
      <c r="I1798" s="13">
        <v>800616.31</v>
      </c>
      <c r="J1798" s="72"/>
      <c r="K1798" s="131"/>
      <c r="L1798" s="72">
        <v>800616.31</v>
      </c>
      <c r="M1798" s="13"/>
    </row>
    <row r="1799" spans="1:13" s="2" customFormat="1" ht="45" x14ac:dyDescent="0.25">
      <c r="A1799" s="10" t="s">
        <v>2654</v>
      </c>
      <c r="B1799" s="11" t="s">
        <v>2215</v>
      </c>
      <c r="C1799" s="182" t="s">
        <v>2655</v>
      </c>
      <c r="D1799" s="182"/>
      <c r="E1799" s="182"/>
      <c r="F1799" s="10" t="s">
        <v>165</v>
      </c>
      <c r="G1799" s="12">
        <v>7</v>
      </c>
      <c r="H1799" s="12"/>
      <c r="I1799" s="13">
        <v>254316.66</v>
      </c>
      <c r="J1799" s="72"/>
      <c r="K1799" s="131"/>
      <c r="L1799" s="72">
        <v>254316.66</v>
      </c>
      <c r="M1799" s="13"/>
    </row>
    <row r="1800" spans="1:13" s="2" customFormat="1" ht="45" x14ac:dyDescent="0.25">
      <c r="A1800" s="10" t="s">
        <v>2656</v>
      </c>
      <c r="B1800" s="11" t="s">
        <v>2224</v>
      </c>
      <c r="C1800" s="182" t="s">
        <v>2657</v>
      </c>
      <c r="D1800" s="182"/>
      <c r="E1800" s="182"/>
      <c r="F1800" s="10" t="s">
        <v>35</v>
      </c>
      <c r="G1800" s="12">
        <v>1</v>
      </c>
      <c r="H1800" s="12"/>
      <c r="I1800" s="13">
        <v>50270.69</v>
      </c>
      <c r="J1800" s="72"/>
      <c r="K1800" s="131"/>
      <c r="L1800" s="72">
        <v>50270.69</v>
      </c>
      <c r="M1800" s="13"/>
    </row>
    <row r="1801" spans="1:13" s="2" customFormat="1" ht="45" x14ac:dyDescent="0.25">
      <c r="A1801" s="10" t="s">
        <v>2658</v>
      </c>
      <c r="B1801" s="11" t="s">
        <v>2224</v>
      </c>
      <c r="C1801" s="182" t="s">
        <v>2659</v>
      </c>
      <c r="D1801" s="182"/>
      <c r="E1801" s="182"/>
      <c r="F1801" s="10" t="s">
        <v>35</v>
      </c>
      <c r="G1801" s="12">
        <v>1</v>
      </c>
      <c r="H1801" s="12"/>
      <c r="I1801" s="13">
        <v>56626.87</v>
      </c>
      <c r="J1801" s="72"/>
      <c r="K1801" s="131"/>
      <c r="L1801" s="72">
        <v>56626.87</v>
      </c>
      <c r="M1801" s="13"/>
    </row>
    <row r="1802" spans="1:13" s="2" customFormat="1" ht="45" x14ac:dyDescent="0.25">
      <c r="A1802" s="10" t="s">
        <v>2660</v>
      </c>
      <c r="B1802" s="11" t="s">
        <v>2224</v>
      </c>
      <c r="C1802" s="182" t="s">
        <v>2661</v>
      </c>
      <c r="D1802" s="182"/>
      <c r="E1802" s="182"/>
      <c r="F1802" s="10" t="s">
        <v>35</v>
      </c>
      <c r="G1802" s="12">
        <v>1</v>
      </c>
      <c r="H1802" s="12"/>
      <c r="I1802" s="13">
        <v>24691.65</v>
      </c>
      <c r="J1802" s="72"/>
      <c r="K1802" s="131"/>
      <c r="L1802" s="72">
        <v>24691.65</v>
      </c>
      <c r="M1802" s="13"/>
    </row>
    <row r="1803" spans="1:13" s="2" customFormat="1" ht="45" x14ac:dyDescent="0.25">
      <c r="A1803" s="10" t="s">
        <v>2662</v>
      </c>
      <c r="B1803" s="11" t="s">
        <v>2198</v>
      </c>
      <c r="C1803" s="182" t="s">
        <v>2663</v>
      </c>
      <c r="D1803" s="182"/>
      <c r="E1803" s="182"/>
      <c r="F1803" s="10" t="s">
        <v>35</v>
      </c>
      <c r="G1803" s="12">
        <v>2</v>
      </c>
      <c r="H1803" s="12"/>
      <c r="I1803" s="13">
        <v>25089.75</v>
      </c>
      <c r="J1803" s="72"/>
      <c r="K1803" s="131"/>
      <c r="L1803" s="72">
        <v>25089.75</v>
      </c>
      <c r="M1803" s="13"/>
    </row>
    <row r="1804" spans="1:13" s="2" customFormat="1" ht="45" x14ac:dyDescent="0.25">
      <c r="A1804" s="10" t="s">
        <v>2664</v>
      </c>
      <c r="B1804" s="11" t="s">
        <v>2198</v>
      </c>
      <c r="C1804" s="182" t="s">
        <v>2665</v>
      </c>
      <c r="D1804" s="182"/>
      <c r="E1804" s="182"/>
      <c r="F1804" s="10" t="s">
        <v>35</v>
      </c>
      <c r="G1804" s="12">
        <v>1</v>
      </c>
      <c r="H1804" s="12"/>
      <c r="I1804" s="13">
        <v>15197.61</v>
      </c>
      <c r="J1804" s="72"/>
      <c r="K1804" s="131"/>
      <c r="L1804" s="72">
        <v>15197.61</v>
      </c>
      <c r="M1804" s="13"/>
    </row>
    <row r="1805" spans="1:13" s="2" customFormat="1" ht="45" x14ac:dyDescent="0.25">
      <c r="A1805" s="10" t="s">
        <v>2666</v>
      </c>
      <c r="B1805" s="11" t="s">
        <v>2198</v>
      </c>
      <c r="C1805" s="182" t="s">
        <v>2667</v>
      </c>
      <c r="D1805" s="182"/>
      <c r="E1805" s="182"/>
      <c r="F1805" s="10" t="s">
        <v>35</v>
      </c>
      <c r="G1805" s="12">
        <v>1</v>
      </c>
      <c r="H1805" s="12"/>
      <c r="I1805" s="13">
        <v>15064.59</v>
      </c>
      <c r="J1805" s="72"/>
      <c r="K1805" s="131"/>
      <c r="L1805" s="72">
        <v>15064.59</v>
      </c>
      <c r="M1805" s="13"/>
    </row>
    <row r="1806" spans="1:13" s="2" customFormat="1" ht="45" x14ac:dyDescent="0.25">
      <c r="A1806" s="10" t="s">
        <v>2668</v>
      </c>
      <c r="B1806" s="11" t="s">
        <v>2198</v>
      </c>
      <c r="C1806" s="182" t="s">
        <v>2669</v>
      </c>
      <c r="D1806" s="182"/>
      <c r="E1806" s="182"/>
      <c r="F1806" s="10" t="s">
        <v>35</v>
      </c>
      <c r="G1806" s="12">
        <v>1</v>
      </c>
      <c r="H1806" s="12"/>
      <c r="I1806" s="13">
        <v>17179.02</v>
      </c>
      <c r="J1806" s="72"/>
      <c r="K1806" s="131"/>
      <c r="L1806" s="72">
        <v>17179.02</v>
      </c>
      <c r="M1806" s="13"/>
    </row>
    <row r="1807" spans="1:13" s="2" customFormat="1" ht="45" x14ac:dyDescent="0.25">
      <c r="A1807" s="10" t="s">
        <v>2670</v>
      </c>
      <c r="B1807" s="11" t="s">
        <v>2201</v>
      </c>
      <c r="C1807" s="182" t="s">
        <v>2671</v>
      </c>
      <c r="D1807" s="182"/>
      <c r="E1807" s="182"/>
      <c r="F1807" s="10" t="s">
        <v>35</v>
      </c>
      <c r="G1807" s="12">
        <v>1</v>
      </c>
      <c r="H1807" s="12"/>
      <c r="I1807" s="13">
        <v>7210.32</v>
      </c>
      <c r="J1807" s="72"/>
      <c r="K1807" s="131"/>
      <c r="L1807" s="72">
        <v>7210.32</v>
      </c>
      <c r="M1807" s="13"/>
    </row>
    <row r="1808" spans="1:13" s="2" customFormat="1" ht="56.25" x14ac:dyDescent="0.25">
      <c r="A1808" s="10" t="s">
        <v>2672</v>
      </c>
      <c r="B1808" s="11" t="s">
        <v>2673</v>
      </c>
      <c r="C1808" s="182" t="s">
        <v>2674</v>
      </c>
      <c r="D1808" s="182"/>
      <c r="E1808" s="182"/>
      <c r="F1808" s="10" t="s">
        <v>808</v>
      </c>
      <c r="G1808" s="33">
        <v>0.61539999999999995</v>
      </c>
      <c r="H1808" s="33"/>
      <c r="I1808" s="13">
        <v>41545.550000000003</v>
      </c>
      <c r="J1808" s="72"/>
      <c r="K1808" s="131"/>
      <c r="L1808" s="72">
        <v>8176.79</v>
      </c>
      <c r="M1808" s="13"/>
    </row>
    <row r="1809" spans="1:13" s="2" customFormat="1" ht="15" x14ac:dyDescent="0.25">
      <c r="A1809" s="14"/>
      <c r="B1809" s="15"/>
      <c r="C1809" s="15"/>
      <c r="D1809" s="15"/>
      <c r="E1809" s="16" t="s">
        <v>18</v>
      </c>
      <c r="F1809" s="16"/>
      <c r="G1809" s="17"/>
      <c r="H1809" s="17"/>
      <c r="I1809" s="18">
        <v>103987.77</v>
      </c>
      <c r="J1809" s="114"/>
      <c r="K1809" s="138"/>
      <c r="L1809" s="151"/>
      <c r="M1809" s="19"/>
    </row>
    <row r="1810" spans="1:13" s="2" customFormat="1" ht="22.5" x14ac:dyDescent="0.25">
      <c r="A1810" s="20"/>
      <c r="B1810" s="21" t="s">
        <v>69</v>
      </c>
      <c r="C1810" s="183" t="s">
        <v>70</v>
      </c>
      <c r="D1810" s="183"/>
      <c r="E1810" s="183"/>
      <c r="F1810" s="22" t="s">
        <v>71</v>
      </c>
      <c r="G1810" s="17" t="s">
        <v>2675</v>
      </c>
      <c r="H1810" s="17"/>
      <c r="I1810" s="23">
        <v>2.87</v>
      </c>
      <c r="J1810" s="109"/>
      <c r="K1810" s="132"/>
      <c r="L1810" s="147">
        <v>2.87</v>
      </c>
      <c r="M1810" s="24"/>
    </row>
    <row r="1811" spans="1:13" s="2" customFormat="1" ht="22.5" x14ac:dyDescent="0.25">
      <c r="A1811" s="20"/>
      <c r="B1811" s="21" t="s">
        <v>41</v>
      </c>
      <c r="C1811" s="183" t="s">
        <v>42</v>
      </c>
      <c r="D1811" s="183"/>
      <c r="E1811" s="183"/>
      <c r="F1811" s="22" t="s">
        <v>21</v>
      </c>
      <c r="G1811" s="17" t="s">
        <v>2676</v>
      </c>
      <c r="H1811" s="17"/>
      <c r="I1811" s="23">
        <v>261.8</v>
      </c>
      <c r="J1811" s="109"/>
      <c r="K1811" s="132"/>
      <c r="L1811" s="147">
        <v>261.8</v>
      </c>
      <c r="M1811" s="24"/>
    </row>
    <row r="1812" spans="1:13" s="2" customFormat="1" ht="22.5" x14ac:dyDescent="0.25">
      <c r="A1812" s="20"/>
      <c r="B1812" s="21" t="s">
        <v>778</v>
      </c>
      <c r="C1812" s="183" t="s">
        <v>24</v>
      </c>
      <c r="D1812" s="183"/>
      <c r="E1812" s="183"/>
      <c r="F1812" s="22" t="s">
        <v>71</v>
      </c>
      <c r="G1812" s="17" t="s">
        <v>2677</v>
      </c>
      <c r="H1812" s="17"/>
      <c r="I1812" s="23">
        <v>57.71</v>
      </c>
      <c r="J1812" s="109"/>
      <c r="K1812" s="132"/>
      <c r="L1812" s="147">
        <v>57.71</v>
      </c>
      <c r="M1812" s="24"/>
    </row>
    <row r="1813" spans="1:13" s="2" customFormat="1" ht="22.5" x14ac:dyDescent="0.25">
      <c r="A1813" s="20"/>
      <c r="B1813" s="21" t="s">
        <v>968</v>
      </c>
      <c r="C1813" s="183" t="s">
        <v>969</v>
      </c>
      <c r="D1813" s="183"/>
      <c r="E1813" s="183"/>
      <c r="F1813" s="22" t="s">
        <v>21</v>
      </c>
      <c r="G1813" s="17" t="s">
        <v>2678</v>
      </c>
      <c r="H1813" s="17"/>
      <c r="I1813" s="23">
        <v>621.83000000000004</v>
      </c>
      <c r="J1813" s="109"/>
      <c r="K1813" s="132"/>
      <c r="L1813" s="147">
        <v>621.83000000000004</v>
      </c>
      <c r="M1813" s="24"/>
    </row>
    <row r="1814" spans="1:13" s="2" customFormat="1" ht="22.5" x14ac:dyDescent="0.25">
      <c r="A1814" s="25" t="s">
        <v>344</v>
      </c>
      <c r="B1814" s="26" t="s">
        <v>815</v>
      </c>
      <c r="C1814" s="186" t="s">
        <v>816</v>
      </c>
      <c r="D1814" s="186"/>
      <c r="E1814" s="186"/>
      <c r="F1814" s="27" t="s">
        <v>817</v>
      </c>
      <c r="G1814" s="28" t="s">
        <v>347</v>
      </c>
      <c r="H1814" s="28"/>
      <c r="I1814" s="29">
        <v>0</v>
      </c>
      <c r="J1814" s="110"/>
      <c r="K1814" s="133"/>
      <c r="L1814" s="148">
        <v>0</v>
      </c>
      <c r="M1814" s="30"/>
    </row>
    <row r="1815" spans="1:13" s="2" customFormat="1" ht="22.5" x14ac:dyDescent="0.25">
      <c r="A1815" s="25" t="s">
        <v>76</v>
      </c>
      <c r="B1815" s="26" t="s">
        <v>818</v>
      </c>
      <c r="C1815" s="186" t="s">
        <v>819</v>
      </c>
      <c r="D1815" s="186"/>
      <c r="E1815" s="186"/>
      <c r="F1815" s="27" t="s">
        <v>817</v>
      </c>
      <c r="G1815" s="28" t="s">
        <v>2679</v>
      </c>
      <c r="H1815" s="28"/>
      <c r="I1815" s="29">
        <v>0</v>
      </c>
      <c r="J1815" s="110"/>
      <c r="K1815" s="133"/>
      <c r="L1815" s="148">
        <v>0</v>
      </c>
      <c r="M1815" s="30"/>
    </row>
    <row r="1816" spans="1:13" s="2" customFormat="1" ht="22.5" x14ac:dyDescent="0.25">
      <c r="A1816" s="25" t="s">
        <v>344</v>
      </c>
      <c r="B1816" s="26" t="s">
        <v>821</v>
      </c>
      <c r="C1816" s="186" t="s">
        <v>822</v>
      </c>
      <c r="D1816" s="186"/>
      <c r="E1816" s="186"/>
      <c r="F1816" s="27" t="s">
        <v>79</v>
      </c>
      <c r="G1816" s="28" t="s">
        <v>347</v>
      </c>
      <c r="H1816" s="28"/>
      <c r="I1816" s="29">
        <v>0</v>
      </c>
      <c r="J1816" s="110"/>
      <c r="K1816" s="133"/>
      <c r="L1816" s="148">
        <v>0</v>
      </c>
      <c r="M1816" s="30"/>
    </row>
    <row r="1817" spans="1:13" s="2" customFormat="1" ht="22.5" x14ac:dyDescent="0.25">
      <c r="A1817" s="25" t="s">
        <v>344</v>
      </c>
      <c r="B1817" s="26" t="s">
        <v>366</v>
      </c>
      <c r="C1817" s="186" t="s">
        <v>367</v>
      </c>
      <c r="D1817" s="186"/>
      <c r="E1817" s="186"/>
      <c r="F1817" s="27" t="s">
        <v>21</v>
      </c>
      <c r="G1817" s="28" t="s">
        <v>347</v>
      </c>
      <c r="H1817" s="28"/>
      <c r="I1817" s="29">
        <v>0</v>
      </c>
      <c r="J1817" s="110"/>
      <c r="K1817" s="133"/>
      <c r="L1817" s="148">
        <v>0</v>
      </c>
      <c r="M1817" s="30"/>
    </row>
    <row r="1818" spans="1:13" s="2" customFormat="1" ht="22.5" x14ac:dyDescent="0.25">
      <c r="A1818" s="25" t="s">
        <v>344</v>
      </c>
      <c r="B1818" s="26" t="s">
        <v>825</v>
      </c>
      <c r="C1818" s="186" t="s">
        <v>826</v>
      </c>
      <c r="D1818" s="186"/>
      <c r="E1818" s="186"/>
      <c r="F1818" s="27" t="s">
        <v>79</v>
      </c>
      <c r="G1818" s="28" t="s">
        <v>347</v>
      </c>
      <c r="H1818" s="28"/>
      <c r="I1818" s="29">
        <v>0</v>
      </c>
      <c r="J1818" s="110"/>
      <c r="K1818" s="133"/>
      <c r="L1818" s="148">
        <v>0</v>
      </c>
      <c r="M1818" s="30"/>
    </row>
    <row r="1819" spans="1:13" s="2" customFormat="1" ht="45" x14ac:dyDescent="0.25">
      <c r="A1819" s="10" t="s">
        <v>2680</v>
      </c>
      <c r="B1819" s="11" t="s">
        <v>2215</v>
      </c>
      <c r="C1819" s="182" t="s">
        <v>2681</v>
      </c>
      <c r="D1819" s="182"/>
      <c r="E1819" s="182"/>
      <c r="F1819" s="10" t="s">
        <v>165</v>
      </c>
      <c r="G1819" s="12">
        <v>17</v>
      </c>
      <c r="H1819" s="12"/>
      <c r="I1819" s="13">
        <v>724348.9</v>
      </c>
      <c r="J1819" s="72"/>
      <c r="K1819" s="131"/>
      <c r="L1819" s="72">
        <v>724348.9</v>
      </c>
      <c r="M1819" s="13"/>
    </row>
    <row r="1820" spans="1:13" s="2" customFormat="1" ht="45" x14ac:dyDescent="0.25">
      <c r="A1820" s="10" t="s">
        <v>2682</v>
      </c>
      <c r="B1820" s="11" t="s">
        <v>2224</v>
      </c>
      <c r="C1820" s="182" t="s">
        <v>2683</v>
      </c>
      <c r="D1820" s="182"/>
      <c r="E1820" s="182"/>
      <c r="F1820" s="10" t="s">
        <v>35</v>
      </c>
      <c r="G1820" s="12">
        <v>1</v>
      </c>
      <c r="H1820" s="12"/>
      <c r="I1820" s="13">
        <v>38428.230000000003</v>
      </c>
      <c r="J1820" s="72"/>
      <c r="K1820" s="131"/>
      <c r="L1820" s="72">
        <v>38428.230000000003</v>
      </c>
      <c r="M1820" s="13"/>
    </row>
    <row r="1821" spans="1:13" s="2" customFormat="1" ht="45" x14ac:dyDescent="0.25">
      <c r="A1821" s="10" t="s">
        <v>2684</v>
      </c>
      <c r="B1821" s="11" t="s">
        <v>2224</v>
      </c>
      <c r="C1821" s="182" t="s">
        <v>2685</v>
      </c>
      <c r="D1821" s="182"/>
      <c r="E1821" s="182"/>
      <c r="F1821" s="10" t="s">
        <v>35</v>
      </c>
      <c r="G1821" s="12">
        <v>3</v>
      </c>
      <c r="H1821" s="12"/>
      <c r="I1821" s="13">
        <v>101693.25</v>
      </c>
      <c r="J1821" s="72"/>
      <c r="K1821" s="131"/>
      <c r="L1821" s="72">
        <v>101693.25</v>
      </c>
      <c r="M1821" s="13"/>
    </row>
    <row r="1822" spans="1:13" s="2" customFormat="1" ht="45" x14ac:dyDescent="0.25">
      <c r="A1822" s="10" t="s">
        <v>2686</v>
      </c>
      <c r="B1822" s="11" t="s">
        <v>2224</v>
      </c>
      <c r="C1822" s="182" t="s">
        <v>2687</v>
      </c>
      <c r="D1822" s="182"/>
      <c r="E1822" s="182"/>
      <c r="F1822" s="10" t="s">
        <v>35</v>
      </c>
      <c r="G1822" s="12">
        <v>2</v>
      </c>
      <c r="H1822" s="12"/>
      <c r="I1822" s="13">
        <v>78856.570000000007</v>
      </c>
      <c r="J1822" s="72"/>
      <c r="K1822" s="131"/>
      <c r="L1822" s="72">
        <v>78856.570000000007</v>
      </c>
      <c r="M1822" s="13"/>
    </row>
    <row r="1823" spans="1:13" s="2" customFormat="1" ht="56.25" x14ac:dyDescent="0.25">
      <c r="A1823" s="10" t="s">
        <v>2688</v>
      </c>
      <c r="B1823" s="11" t="s">
        <v>2590</v>
      </c>
      <c r="C1823" s="182" t="s">
        <v>2591</v>
      </c>
      <c r="D1823" s="182"/>
      <c r="E1823" s="182"/>
      <c r="F1823" s="10" t="s">
        <v>808</v>
      </c>
      <c r="G1823" s="33">
        <v>0.4733</v>
      </c>
      <c r="H1823" s="33"/>
      <c r="I1823" s="13">
        <v>25585.16</v>
      </c>
      <c r="J1823" s="72"/>
      <c r="K1823" s="131"/>
      <c r="L1823" s="72">
        <v>2395.4899999999998</v>
      </c>
      <c r="M1823" s="13"/>
    </row>
    <row r="1824" spans="1:13" s="2" customFormat="1" ht="15" x14ac:dyDescent="0.25">
      <c r="A1824" s="14"/>
      <c r="B1824" s="15"/>
      <c r="C1824" s="15"/>
      <c r="D1824" s="15"/>
      <c r="E1824" s="16" t="s">
        <v>18</v>
      </c>
      <c r="F1824" s="16"/>
      <c r="G1824" s="17"/>
      <c r="H1824" s="17"/>
      <c r="I1824" s="18">
        <v>68834.179999999993</v>
      </c>
      <c r="J1824" s="114"/>
      <c r="K1824" s="138"/>
      <c r="L1824" s="151"/>
      <c r="M1824" s="19"/>
    </row>
    <row r="1825" spans="1:13" s="2" customFormat="1" ht="22.5" x14ac:dyDescent="0.25">
      <c r="A1825" s="20"/>
      <c r="B1825" s="21" t="s">
        <v>809</v>
      </c>
      <c r="C1825" s="183" t="s">
        <v>810</v>
      </c>
      <c r="D1825" s="183"/>
      <c r="E1825" s="183"/>
      <c r="F1825" s="22" t="s">
        <v>71</v>
      </c>
      <c r="G1825" s="17" t="s">
        <v>2689</v>
      </c>
      <c r="H1825" s="17"/>
      <c r="I1825" s="23">
        <v>18.48</v>
      </c>
      <c r="J1825" s="109"/>
      <c r="K1825" s="132"/>
      <c r="L1825" s="147">
        <v>18.48</v>
      </c>
      <c r="M1825" s="24"/>
    </row>
    <row r="1826" spans="1:13" s="2" customFormat="1" ht="22.5" x14ac:dyDescent="0.25">
      <c r="A1826" s="20"/>
      <c r="B1826" s="21" t="s">
        <v>69</v>
      </c>
      <c r="C1826" s="183" t="s">
        <v>70</v>
      </c>
      <c r="D1826" s="183"/>
      <c r="E1826" s="183"/>
      <c r="F1826" s="22" t="s">
        <v>71</v>
      </c>
      <c r="G1826" s="17" t="s">
        <v>2690</v>
      </c>
      <c r="H1826" s="17"/>
      <c r="I1826" s="23">
        <v>2.21</v>
      </c>
      <c r="J1826" s="109"/>
      <c r="K1826" s="132"/>
      <c r="L1826" s="147">
        <v>2.21</v>
      </c>
      <c r="M1826" s="24"/>
    </row>
    <row r="1827" spans="1:13" s="2" customFormat="1" ht="22.5" x14ac:dyDescent="0.25">
      <c r="A1827" s="20"/>
      <c r="B1827" s="21" t="s">
        <v>41</v>
      </c>
      <c r="C1827" s="183" t="s">
        <v>42</v>
      </c>
      <c r="D1827" s="183"/>
      <c r="E1827" s="183"/>
      <c r="F1827" s="22" t="s">
        <v>21</v>
      </c>
      <c r="G1827" s="17" t="s">
        <v>2691</v>
      </c>
      <c r="H1827" s="17"/>
      <c r="I1827" s="23">
        <v>201.35</v>
      </c>
      <c r="J1827" s="109"/>
      <c r="K1827" s="132"/>
      <c r="L1827" s="147">
        <v>201.35</v>
      </c>
      <c r="M1827" s="24"/>
    </row>
    <row r="1828" spans="1:13" s="2" customFormat="1" ht="22.5" x14ac:dyDescent="0.25">
      <c r="A1828" s="20"/>
      <c r="B1828" s="21" t="s">
        <v>778</v>
      </c>
      <c r="C1828" s="183" t="s">
        <v>24</v>
      </c>
      <c r="D1828" s="183"/>
      <c r="E1828" s="183"/>
      <c r="F1828" s="22" t="s">
        <v>71</v>
      </c>
      <c r="G1828" s="17" t="s">
        <v>2692</v>
      </c>
      <c r="H1828" s="17"/>
      <c r="I1828" s="23">
        <v>44.38</v>
      </c>
      <c r="J1828" s="109"/>
      <c r="K1828" s="132"/>
      <c r="L1828" s="147">
        <v>44.38</v>
      </c>
      <c r="M1828" s="24"/>
    </row>
    <row r="1829" spans="1:13" s="2" customFormat="1" ht="22.5" x14ac:dyDescent="0.25">
      <c r="A1829" s="25" t="s">
        <v>344</v>
      </c>
      <c r="B1829" s="26" t="s">
        <v>815</v>
      </c>
      <c r="C1829" s="186" t="s">
        <v>816</v>
      </c>
      <c r="D1829" s="186"/>
      <c r="E1829" s="186"/>
      <c r="F1829" s="27" t="s">
        <v>817</v>
      </c>
      <c r="G1829" s="28" t="s">
        <v>347</v>
      </c>
      <c r="H1829" s="28"/>
      <c r="I1829" s="29">
        <v>0</v>
      </c>
      <c r="J1829" s="110"/>
      <c r="K1829" s="133"/>
      <c r="L1829" s="148">
        <v>0</v>
      </c>
      <c r="M1829" s="30"/>
    </row>
    <row r="1830" spans="1:13" s="2" customFormat="1" ht="22.5" x14ac:dyDescent="0.25">
      <c r="A1830" s="25" t="s">
        <v>76</v>
      </c>
      <c r="B1830" s="26" t="s">
        <v>818</v>
      </c>
      <c r="C1830" s="186" t="s">
        <v>819</v>
      </c>
      <c r="D1830" s="186"/>
      <c r="E1830" s="186"/>
      <c r="F1830" s="27" t="s">
        <v>817</v>
      </c>
      <c r="G1830" s="28" t="s">
        <v>2693</v>
      </c>
      <c r="H1830" s="28"/>
      <c r="I1830" s="29">
        <v>0</v>
      </c>
      <c r="J1830" s="110"/>
      <c r="K1830" s="133"/>
      <c r="L1830" s="148">
        <v>0</v>
      </c>
      <c r="M1830" s="30"/>
    </row>
    <row r="1831" spans="1:13" s="2" customFormat="1" ht="22.5" x14ac:dyDescent="0.25">
      <c r="A1831" s="25" t="s">
        <v>344</v>
      </c>
      <c r="B1831" s="26" t="s">
        <v>821</v>
      </c>
      <c r="C1831" s="186" t="s">
        <v>822</v>
      </c>
      <c r="D1831" s="186"/>
      <c r="E1831" s="186"/>
      <c r="F1831" s="27" t="s">
        <v>79</v>
      </c>
      <c r="G1831" s="28" t="s">
        <v>347</v>
      </c>
      <c r="H1831" s="28"/>
      <c r="I1831" s="29">
        <v>0</v>
      </c>
      <c r="J1831" s="110"/>
      <c r="K1831" s="133"/>
      <c r="L1831" s="148">
        <v>0</v>
      </c>
      <c r="M1831" s="30"/>
    </row>
    <row r="1832" spans="1:13" s="2" customFormat="1" ht="22.5" x14ac:dyDescent="0.25">
      <c r="A1832" s="25" t="s">
        <v>344</v>
      </c>
      <c r="B1832" s="26" t="s">
        <v>366</v>
      </c>
      <c r="C1832" s="186" t="s">
        <v>367</v>
      </c>
      <c r="D1832" s="186"/>
      <c r="E1832" s="186"/>
      <c r="F1832" s="27" t="s">
        <v>21</v>
      </c>
      <c r="G1832" s="28" t="s">
        <v>347</v>
      </c>
      <c r="H1832" s="28"/>
      <c r="I1832" s="29">
        <v>0</v>
      </c>
      <c r="J1832" s="110"/>
      <c r="K1832" s="133"/>
      <c r="L1832" s="148">
        <v>0</v>
      </c>
      <c r="M1832" s="30"/>
    </row>
    <row r="1833" spans="1:13" s="2" customFormat="1" ht="22.5" x14ac:dyDescent="0.25">
      <c r="A1833" s="25" t="s">
        <v>344</v>
      </c>
      <c r="B1833" s="26" t="s">
        <v>825</v>
      </c>
      <c r="C1833" s="186" t="s">
        <v>826</v>
      </c>
      <c r="D1833" s="186"/>
      <c r="E1833" s="186"/>
      <c r="F1833" s="27" t="s">
        <v>79</v>
      </c>
      <c r="G1833" s="28" t="s">
        <v>347</v>
      </c>
      <c r="H1833" s="28"/>
      <c r="I1833" s="29">
        <v>0</v>
      </c>
      <c r="J1833" s="110"/>
      <c r="K1833" s="133"/>
      <c r="L1833" s="148">
        <v>0</v>
      </c>
      <c r="M1833" s="30"/>
    </row>
    <row r="1834" spans="1:13" s="2" customFormat="1" ht="22.5" x14ac:dyDescent="0.25">
      <c r="A1834" s="20"/>
      <c r="B1834" s="21" t="s">
        <v>784</v>
      </c>
      <c r="C1834" s="183" t="s">
        <v>785</v>
      </c>
      <c r="D1834" s="183"/>
      <c r="E1834" s="183"/>
      <c r="F1834" s="22" t="s">
        <v>71</v>
      </c>
      <c r="G1834" s="17" t="s">
        <v>2694</v>
      </c>
      <c r="H1834" s="17"/>
      <c r="I1834" s="23">
        <v>10.199999999999999</v>
      </c>
      <c r="J1834" s="109"/>
      <c r="K1834" s="132"/>
      <c r="L1834" s="147">
        <v>10.199999999999999</v>
      </c>
      <c r="M1834" s="24"/>
    </row>
    <row r="1835" spans="1:13" s="2" customFormat="1" ht="45" x14ac:dyDescent="0.25">
      <c r="A1835" s="10" t="s">
        <v>2695</v>
      </c>
      <c r="B1835" s="11" t="s">
        <v>2215</v>
      </c>
      <c r="C1835" s="182" t="s">
        <v>2696</v>
      </c>
      <c r="D1835" s="182"/>
      <c r="E1835" s="182"/>
      <c r="F1835" s="10" t="s">
        <v>165</v>
      </c>
      <c r="G1835" s="12">
        <v>6</v>
      </c>
      <c r="H1835" s="12"/>
      <c r="I1835" s="13">
        <v>255652.55</v>
      </c>
      <c r="J1835" s="72"/>
      <c r="K1835" s="131"/>
      <c r="L1835" s="72">
        <v>255652.55</v>
      </c>
      <c r="M1835" s="13"/>
    </row>
    <row r="1836" spans="1:13" s="2" customFormat="1" ht="45" x14ac:dyDescent="0.25">
      <c r="A1836" s="10" t="s">
        <v>2697</v>
      </c>
      <c r="B1836" s="11" t="s">
        <v>2215</v>
      </c>
      <c r="C1836" s="182" t="s">
        <v>2698</v>
      </c>
      <c r="D1836" s="182"/>
      <c r="E1836" s="182"/>
      <c r="F1836" s="10" t="s">
        <v>165</v>
      </c>
      <c r="G1836" s="12">
        <v>9</v>
      </c>
      <c r="H1836" s="12"/>
      <c r="I1836" s="13">
        <v>383478.83</v>
      </c>
      <c r="J1836" s="72"/>
      <c r="K1836" s="131"/>
      <c r="L1836" s="72">
        <v>383478.83</v>
      </c>
      <c r="M1836" s="13"/>
    </row>
    <row r="1837" spans="1:13" s="2" customFormat="1" ht="45" x14ac:dyDescent="0.25">
      <c r="A1837" s="10" t="s">
        <v>2699</v>
      </c>
      <c r="B1837" s="11" t="s">
        <v>2224</v>
      </c>
      <c r="C1837" s="182" t="s">
        <v>2700</v>
      </c>
      <c r="D1837" s="182"/>
      <c r="E1837" s="182"/>
      <c r="F1837" s="10" t="s">
        <v>35</v>
      </c>
      <c r="G1837" s="12">
        <v>1</v>
      </c>
      <c r="H1837" s="12"/>
      <c r="I1837" s="13">
        <v>39428.29</v>
      </c>
      <c r="J1837" s="72"/>
      <c r="K1837" s="131"/>
      <c r="L1837" s="72">
        <v>39428.29</v>
      </c>
      <c r="M1837" s="13"/>
    </row>
    <row r="1838" spans="1:13" s="2" customFormat="1" ht="45" x14ac:dyDescent="0.25">
      <c r="A1838" s="10" t="s">
        <v>2701</v>
      </c>
      <c r="B1838" s="11" t="s">
        <v>2198</v>
      </c>
      <c r="C1838" s="182" t="s">
        <v>2702</v>
      </c>
      <c r="D1838" s="182"/>
      <c r="E1838" s="182"/>
      <c r="F1838" s="10" t="s">
        <v>35</v>
      </c>
      <c r="G1838" s="12">
        <v>1</v>
      </c>
      <c r="H1838" s="12"/>
      <c r="I1838" s="13">
        <v>19591.599999999999</v>
      </c>
      <c r="J1838" s="72"/>
      <c r="K1838" s="131"/>
      <c r="L1838" s="72">
        <v>19591.599999999999</v>
      </c>
      <c r="M1838" s="13"/>
    </row>
    <row r="1839" spans="1:13" s="2" customFormat="1" ht="45" x14ac:dyDescent="0.25">
      <c r="A1839" s="10" t="s">
        <v>2703</v>
      </c>
      <c r="B1839" s="11" t="s">
        <v>2201</v>
      </c>
      <c r="C1839" s="182" t="s">
        <v>2704</v>
      </c>
      <c r="D1839" s="182"/>
      <c r="E1839" s="182"/>
      <c r="F1839" s="10" t="s">
        <v>35</v>
      </c>
      <c r="G1839" s="12">
        <v>2</v>
      </c>
      <c r="H1839" s="12"/>
      <c r="I1839" s="13">
        <v>1422.49</v>
      </c>
      <c r="J1839" s="72"/>
      <c r="K1839" s="131"/>
      <c r="L1839" s="72">
        <v>1422.49</v>
      </c>
      <c r="M1839" s="13"/>
    </row>
    <row r="1840" spans="1:13" s="2" customFormat="1" ht="56.25" x14ac:dyDescent="0.25">
      <c r="A1840" s="10" t="s">
        <v>2705</v>
      </c>
      <c r="B1840" s="11" t="s">
        <v>2605</v>
      </c>
      <c r="C1840" s="182" t="s">
        <v>2706</v>
      </c>
      <c r="D1840" s="182"/>
      <c r="E1840" s="182"/>
      <c r="F1840" s="10" t="s">
        <v>808</v>
      </c>
      <c r="G1840" s="36">
        <v>0.42499999999999999</v>
      </c>
      <c r="H1840" s="36"/>
      <c r="I1840" s="13">
        <v>21697.33</v>
      </c>
      <c r="J1840" s="72"/>
      <c r="K1840" s="131"/>
      <c r="L1840" s="72">
        <v>2467.15</v>
      </c>
      <c r="M1840" s="13"/>
    </row>
    <row r="1841" spans="1:13" s="2" customFormat="1" ht="15" x14ac:dyDescent="0.25">
      <c r="A1841" s="14"/>
      <c r="B1841" s="15"/>
      <c r="C1841" s="15"/>
      <c r="D1841" s="15"/>
      <c r="E1841" s="16" t="s">
        <v>18</v>
      </c>
      <c r="F1841" s="16"/>
      <c r="G1841" s="17"/>
      <c r="H1841" s="17"/>
      <c r="I1841" s="18">
        <v>57462.1</v>
      </c>
      <c r="J1841" s="114"/>
      <c r="K1841" s="138"/>
      <c r="L1841" s="151"/>
      <c r="M1841" s="19"/>
    </row>
    <row r="1842" spans="1:13" s="2" customFormat="1" ht="22.5" x14ac:dyDescent="0.25">
      <c r="A1842" s="20"/>
      <c r="B1842" s="21" t="s">
        <v>809</v>
      </c>
      <c r="C1842" s="183" t="s">
        <v>810</v>
      </c>
      <c r="D1842" s="183"/>
      <c r="E1842" s="183"/>
      <c r="F1842" s="22" t="s">
        <v>71</v>
      </c>
      <c r="G1842" s="17" t="s">
        <v>2707</v>
      </c>
      <c r="H1842" s="17"/>
      <c r="I1842" s="23">
        <v>11.55</v>
      </c>
      <c r="J1842" s="109"/>
      <c r="K1842" s="132"/>
      <c r="L1842" s="147">
        <v>11.55</v>
      </c>
      <c r="M1842" s="24"/>
    </row>
    <row r="1843" spans="1:13" s="2" customFormat="1" ht="22.5" x14ac:dyDescent="0.25">
      <c r="A1843" s="20"/>
      <c r="B1843" s="21" t="s">
        <v>69</v>
      </c>
      <c r="C1843" s="183" t="s">
        <v>70</v>
      </c>
      <c r="D1843" s="183"/>
      <c r="E1843" s="183"/>
      <c r="F1843" s="22" t="s">
        <v>71</v>
      </c>
      <c r="G1843" s="17" t="s">
        <v>2708</v>
      </c>
      <c r="H1843" s="17"/>
      <c r="I1843" s="23">
        <v>1.98</v>
      </c>
      <c r="J1843" s="109"/>
      <c r="K1843" s="132"/>
      <c r="L1843" s="147">
        <v>1.98</v>
      </c>
      <c r="M1843" s="24"/>
    </row>
    <row r="1844" spans="1:13" s="2" customFormat="1" ht="22.5" x14ac:dyDescent="0.25">
      <c r="A1844" s="20"/>
      <c r="B1844" s="21" t="s">
        <v>41</v>
      </c>
      <c r="C1844" s="183" t="s">
        <v>42</v>
      </c>
      <c r="D1844" s="183"/>
      <c r="E1844" s="183"/>
      <c r="F1844" s="22" t="s">
        <v>21</v>
      </c>
      <c r="G1844" s="17" t="s">
        <v>2709</v>
      </c>
      <c r="H1844" s="17"/>
      <c r="I1844" s="23">
        <v>197.11</v>
      </c>
      <c r="J1844" s="109"/>
      <c r="K1844" s="132"/>
      <c r="L1844" s="147">
        <v>197.11</v>
      </c>
      <c r="M1844" s="24"/>
    </row>
    <row r="1845" spans="1:13" s="2" customFormat="1" ht="22.5" x14ac:dyDescent="0.25">
      <c r="A1845" s="20"/>
      <c r="B1845" s="21" t="s">
        <v>778</v>
      </c>
      <c r="C1845" s="183" t="s">
        <v>24</v>
      </c>
      <c r="D1845" s="183"/>
      <c r="E1845" s="183"/>
      <c r="F1845" s="22" t="s">
        <v>71</v>
      </c>
      <c r="G1845" s="17" t="s">
        <v>2710</v>
      </c>
      <c r="H1845" s="17"/>
      <c r="I1845" s="23">
        <v>65.099999999999994</v>
      </c>
      <c r="J1845" s="109"/>
      <c r="K1845" s="132"/>
      <c r="L1845" s="147">
        <v>65.099999999999994</v>
      </c>
      <c r="M1845" s="24"/>
    </row>
    <row r="1846" spans="1:13" s="2" customFormat="1" ht="22.5" x14ac:dyDescent="0.25">
      <c r="A1846" s="25" t="s">
        <v>344</v>
      </c>
      <c r="B1846" s="26" t="s">
        <v>815</v>
      </c>
      <c r="C1846" s="186" t="s">
        <v>816</v>
      </c>
      <c r="D1846" s="186"/>
      <c r="E1846" s="186"/>
      <c r="F1846" s="27" t="s">
        <v>817</v>
      </c>
      <c r="G1846" s="28" t="s">
        <v>347</v>
      </c>
      <c r="H1846" s="28"/>
      <c r="I1846" s="29">
        <v>0</v>
      </c>
      <c r="J1846" s="110"/>
      <c r="K1846" s="133"/>
      <c r="L1846" s="148">
        <v>0</v>
      </c>
      <c r="M1846" s="30"/>
    </row>
    <row r="1847" spans="1:13" s="2" customFormat="1" ht="22.5" x14ac:dyDescent="0.25">
      <c r="A1847" s="25" t="s">
        <v>76</v>
      </c>
      <c r="B1847" s="26" t="s">
        <v>818</v>
      </c>
      <c r="C1847" s="186" t="s">
        <v>819</v>
      </c>
      <c r="D1847" s="186"/>
      <c r="E1847" s="186"/>
      <c r="F1847" s="27" t="s">
        <v>817</v>
      </c>
      <c r="G1847" s="28" t="s">
        <v>2711</v>
      </c>
      <c r="H1847" s="28"/>
      <c r="I1847" s="29">
        <v>0</v>
      </c>
      <c r="J1847" s="110"/>
      <c r="K1847" s="133"/>
      <c r="L1847" s="148">
        <v>0</v>
      </c>
      <c r="M1847" s="30"/>
    </row>
    <row r="1848" spans="1:13" s="2" customFormat="1" ht="22.5" x14ac:dyDescent="0.25">
      <c r="A1848" s="25" t="s">
        <v>344</v>
      </c>
      <c r="B1848" s="26" t="s">
        <v>821</v>
      </c>
      <c r="C1848" s="186" t="s">
        <v>822</v>
      </c>
      <c r="D1848" s="186"/>
      <c r="E1848" s="186"/>
      <c r="F1848" s="27" t="s">
        <v>79</v>
      </c>
      <c r="G1848" s="28" t="s">
        <v>347</v>
      </c>
      <c r="H1848" s="28"/>
      <c r="I1848" s="29">
        <v>0</v>
      </c>
      <c r="J1848" s="110"/>
      <c r="K1848" s="133"/>
      <c r="L1848" s="148">
        <v>0</v>
      </c>
      <c r="M1848" s="30"/>
    </row>
    <row r="1849" spans="1:13" s="2" customFormat="1" ht="22.5" x14ac:dyDescent="0.25">
      <c r="A1849" s="25" t="s">
        <v>344</v>
      </c>
      <c r="B1849" s="26" t="s">
        <v>366</v>
      </c>
      <c r="C1849" s="186" t="s">
        <v>367</v>
      </c>
      <c r="D1849" s="186"/>
      <c r="E1849" s="186"/>
      <c r="F1849" s="27" t="s">
        <v>21</v>
      </c>
      <c r="G1849" s="28" t="s">
        <v>347</v>
      </c>
      <c r="H1849" s="28"/>
      <c r="I1849" s="29">
        <v>0</v>
      </c>
      <c r="J1849" s="110"/>
      <c r="K1849" s="133"/>
      <c r="L1849" s="148">
        <v>0</v>
      </c>
      <c r="M1849" s="30"/>
    </row>
    <row r="1850" spans="1:13" s="2" customFormat="1" ht="22.5" x14ac:dyDescent="0.25">
      <c r="A1850" s="25" t="s">
        <v>344</v>
      </c>
      <c r="B1850" s="26" t="s">
        <v>825</v>
      </c>
      <c r="C1850" s="186" t="s">
        <v>826</v>
      </c>
      <c r="D1850" s="186"/>
      <c r="E1850" s="186"/>
      <c r="F1850" s="27" t="s">
        <v>79</v>
      </c>
      <c r="G1850" s="28" t="s">
        <v>347</v>
      </c>
      <c r="H1850" s="28"/>
      <c r="I1850" s="29">
        <v>0</v>
      </c>
      <c r="J1850" s="110"/>
      <c r="K1850" s="133"/>
      <c r="L1850" s="148">
        <v>0</v>
      </c>
      <c r="M1850" s="30"/>
    </row>
    <row r="1851" spans="1:13" s="2" customFormat="1" ht="22.5" x14ac:dyDescent="0.25">
      <c r="A1851" s="20"/>
      <c r="B1851" s="21" t="s">
        <v>784</v>
      </c>
      <c r="C1851" s="183" t="s">
        <v>785</v>
      </c>
      <c r="D1851" s="183"/>
      <c r="E1851" s="183"/>
      <c r="F1851" s="22" t="s">
        <v>71</v>
      </c>
      <c r="G1851" s="17" t="s">
        <v>2712</v>
      </c>
      <c r="H1851" s="17"/>
      <c r="I1851" s="23">
        <v>9.16</v>
      </c>
      <c r="J1851" s="109"/>
      <c r="K1851" s="132"/>
      <c r="L1851" s="147">
        <v>9.16</v>
      </c>
      <c r="M1851" s="24"/>
    </row>
    <row r="1852" spans="1:13" s="2" customFormat="1" ht="45" x14ac:dyDescent="0.25">
      <c r="A1852" s="10" t="s">
        <v>2713</v>
      </c>
      <c r="B1852" s="11" t="s">
        <v>2215</v>
      </c>
      <c r="C1852" s="182" t="s">
        <v>2714</v>
      </c>
      <c r="D1852" s="182"/>
      <c r="E1852" s="182"/>
      <c r="F1852" s="10" t="s">
        <v>165</v>
      </c>
      <c r="G1852" s="32">
        <v>12.5</v>
      </c>
      <c r="H1852" s="32"/>
      <c r="I1852" s="13">
        <v>678952.66</v>
      </c>
      <c r="J1852" s="72"/>
      <c r="K1852" s="131"/>
      <c r="L1852" s="72">
        <v>678952.66</v>
      </c>
      <c r="M1852" s="13"/>
    </row>
    <row r="1853" spans="1:13" s="2" customFormat="1" ht="15" x14ac:dyDescent="0.25">
      <c r="A1853" s="10" t="s">
        <v>2715</v>
      </c>
      <c r="B1853" s="11" t="s">
        <v>834</v>
      </c>
      <c r="C1853" s="182" t="s">
        <v>835</v>
      </c>
      <c r="D1853" s="182"/>
      <c r="E1853" s="182"/>
      <c r="F1853" s="10" t="s">
        <v>71</v>
      </c>
      <c r="G1853" s="32">
        <v>0.5</v>
      </c>
      <c r="H1853" s="32"/>
      <c r="I1853" s="13">
        <v>49779.07</v>
      </c>
      <c r="J1853" s="72"/>
      <c r="K1853" s="131"/>
      <c r="L1853" s="72">
        <v>49779.07</v>
      </c>
      <c r="M1853" s="13"/>
    </row>
    <row r="1854" spans="1:13" s="2" customFormat="1" ht="22.5" x14ac:dyDescent="0.25">
      <c r="A1854" s="10" t="s">
        <v>2716</v>
      </c>
      <c r="B1854" s="11" t="s">
        <v>2333</v>
      </c>
      <c r="C1854" s="182" t="s">
        <v>2568</v>
      </c>
      <c r="D1854" s="182"/>
      <c r="E1854" s="182"/>
      <c r="F1854" s="10" t="s">
        <v>726</v>
      </c>
      <c r="G1854" s="31">
        <v>0.08</v>
      </c>
      <c r="H1854" s="31"/>
      <c r="I1854" s="13">
        <v>1238.8</v>
      </c>
      <c r="J1854" s="72"/>
      <c r="K1854" s="131"/>
      <c r="L1854" s="72">
        <v>221.68</v>
      </c>
      <c r="M1854" s="13"/>
    </row>
    <row r="1855" spans="1:13" s="2" customFormat="1" ht="15" x14ac:dyDescent="0.25">
      <c r="A1855" s="14"/>
      <c r="B1855" s="15"/>
      <c r="C1855" s="15"/>
      <c r="D1855" s="15"/>
      <c r="E1855" s="16" t="s">
        <v>18</v>
      </c>
      <c r="F1855" s="16"/>
      <c r="G1855" s="17"/>
      <c r="H1855" s="17"/>
      <c r="I1855" s="18">
        <v>2658.64</v>
      </c>
      <c r="J1855" s="114"/>
      <c r="K1855" s="138"/>
      <c r="L1855" s="151"/>
      <c r="M1855" s="19"/>
    </row>
    <row r="1856" spans="1:13" s="2" customFormat="1" ht="22.5" x14ac:dyDescent="0.25">
      <c r="A1856" s="20"/>
      <c r="B1856" s="21" t="s">
        <v>730</v>
      </c>
      <c r="C1856" s="183" t="s">
        <v>731</v>
      </c>
      <c r="D1856" s="183"/>
      <c r="E1856" s="183"/>
      <c r="F1856" s="22" t="s">
        <v>71</v>
      </c>
      <c r="G1856" s="17" t="s">
        <v>2717</v>
      </c>
      <c r="H1856" s="17"/>
      <c r="I1856" s="23">
        <v>0.65</v>
      </c>
      <c r="J1856" s="109"/>
      <c r="K1856" s="132"/>
      <c r="L1856" s="147">
        <v>0.65</v>
      </c>
      <c r="M1856" s="24"/>
    </row>
    <row r="1857" spans="1:13" s="2" customFormat="1" ht="22.5" x14ac:dyDescent="0.25">
      <c r="A1857" s="20"/>
      <c r="B1857" s="21" t="s">
        <v>733</v>
      </c>
      <c r="C1857" s="183" t="s">
        <v>734</v>
      </c>
      <c r="D1857" s="183"/>
      <c r="E1857" s="183"/>
      <c r="F1857" s="22" t="s">
        <v>71</v>
      </c>
      <c r="G1857" s="17" t="s">
        <v>2718</v>
      </c>
      <c r="H1857" s="17"/>
      <c r="I1857" s="23">
        <v>0.84</v>
      </c>
      <c r="J1857" s="109"/>
      <c r="K1857" s="132"/>
      <c r="L1857" s="147">
        <v>0.84</v>
      </c>
      <c r="M1857" s="24"/>
    </row>
    <row r="1858" spans="1:13" s="2" customFormat="1" ht="22.5" x14ac:dyDescent="0.25">
      <c r="A1858" s="20"/>
      <c r="B1858" s="21" t="s">
        <v>736</v>
      </c>
      <c r="C1858" s="183" t="s">
        <v>737</v>
      </c>
      <c r="D1858" s="183"/>
      <c r="E1858" s="183"/>
      <c r="F1858" s="22" t="s">
        <v>71</v>
      </c>
      <c r="G1858" s="17" t="s">
        <v>2719</v>
      </c>
      <c r="H1858" s="17"/>
      <c r="I1858" s="23">
        <v>0.09</v>
      </c>
      <c r="J1858" s="109"/>
      <c r="K1858" s="132"/>
      <c r="L1858" s="147">
        <v>0.09</v>
      </c>
      <c r="M1858" s="24"/>
    </row>
    <row r="1859" spans="1:13" s="2" customFormat="1" ht="22.5" x14ac:dyDescent="0.25">
      <c r="A1859" s="20"/>
      <c r="B1859" s="21" t="s">
        <v>739</v>
      </c>
      <c r="C1859" s="183" t="s">
        <v>740</v>
      </c>
      <c r="D1859" s="183"/>
      <c r="E1859" s="183"/>
      <c r="F1859" s="22" t="s">
        <v>71</v>
      </c>
      <c r="G1859" s="17" t="s">
        <v>2720</v>
      </c>
      <c r="H1859" s="17"/>
      <c r="I1859" s="23">
        <v>20.5</v>
      </c>
      <c r="J1859" s="109"/>
      <c r="K1859" s="132"/>
      <c r="L1859" s="147">
        <v>20.5</v>
      </c>
      <c r="M1859" s="24"/>
    </row>
    <row r="1860" spans="1:13" s="2" customFormat="1" ht="22.5" x14ac:dyDescent="0.25">
      <c r="A1860" s="20"/>
      <c r="B1860" s="21" t="s">
        <v>2339</v>
      </c>
      <c r="C1860" s="183" t="s">
        <v>2340</v>
      </c>
      <c r="D1860" s="183"/>
      <c r="E1860" s="183"/>
      <c r="F1860" s="22" t="s">
        <v>2341</v>
      </c>
      <c r="G1860" s="17" t="s">
        <v>2721</v>
      </c>
      <c r="H1860" s="17"/>
      <c r="I1860" s="23">
        <v>3.51</v>
      </c>
      <c r="J1860" s="109"/>
      <c r="K1860" s="132"/>
      <c r="L1860" s="147">
        <v>3.51</v>
      </c>
      <c r="M1860" s="24"/>
    </row>
    <row r="1861" spans="1:13" s="2" customFormat="1" ht="45" x14ac:dyDescent="0.25">
      <c r="A1861" s="10" t="s">
        <v>2722</v>
      </c>
      <c r="B1861" s="11" t="s">
        <v>2344</v>
      </c>
      <c r="C1861" s="182" t="s">
        <v>2345</v>
      </c>
      <c r="D1861" s="182"/>
      <c r="E1861" s="182"/>
      <c r="F1861" s="10" t="s">
        <v>282</v>
      </c>
      <c r="G1861" s="31">
        <v>0.08</v>
      </c>
      <c r="H1861" s="31"/>
      <c r="I1861" s="13">
        <v>44.81</v>
      </c>
      <c r="J1861" s="72"/>
      <c r="K1861" s="131"/>
      <c r="L1861" s="72">
        <v>44.81</v>
      </c>
      <c r="M1861" s="13"/>
    </row>
    <row r="1862" spans="1:13" s="2" customFormat="1" ht="45" x14ac:dyDescent="0.25">
      <c r="A1862" s="10" t="s">
        <v>2723</v>
      </c>
      <c r="B1862" s="11" t="s">
        <v>2350</v>
      </c>
      <c r="C1862" s="182" t="s">
        <v>2351</v>
      </c>
      <c r="D1862" s="182"/>
      <c r="E1862" s="182"/>
      <c r="F1862" s="10" t="s">
        <v>165</v>
      </c>
      <c r="G1862" s="12">
        <v>10</v>
      </c>
      <c r="H1862" s="12"/>
      <c r="I1862" s="13">
        <v>167.14</v>
      </c>
      <c r="J1862" s="72"/>
      <c r="K1862" s="131"/>
      <c r="L1862" s="72">
        <v>167.14</v>
      </c>
      <c r="M1862" s="13"/>
    </row>
    <row r="1863" spans="1:13" s="2" customFormat="1" ht="56.25" x14ac:dyDescent="0.25">
      <c r="A1863" s="10" t="s">
        <v>2724</v>
      </c>
      <c r="B1863" s="11" t="s">
        <v>841</v>
      </c>
      <c r="C1863" s="182" t="s">
        <v>2359</v>
      </c>
      <c r="D1863" s="182"/>
      <c r="E1863" s="182"/>
      <c r="F1863" s="10" t="s">
        <v>843</v>
      </c>
      <c r="G1863" s="32">
        <v>0.4</v>
      </c>
      <c r="H1863" s="32"/>
      <c r="I1863" s="13">
        <v>61429.81</v>
      </c>
      <c r="J1863" s="72"/>
      <c r="K1863" s="131"/>
      <c r="L1863" s="72">
        <v>3350.24</v>
      </c>
      <c r="M1863" s="13"/>
    </row>
    <row r="1864" spans="1:13" s="2" customFormat="1" ht="15" x14ac:dyDescent="0.25">
      <c r="A1864" s="14"/>
      <c r="B1864" s="15"/>
      <c r="C1864" s="15"/>
      <c r="D1864" s="15"/>
      <c r="E1864" s="16" t="s">
        <v>18</v>
      </c>
      <c r="F1864" s="16"/>
      <c r="G1864" s="17"/>
      <c r="H1864" s="17"/>
      <c r="I1864" s="18">
        <v>144005.96</v>
      </c>
      <c r="J1864" s="114"/>
      <c r="K1864" s="138"/>
      <c r="L1864" s="151"/>
      <c r="M1864" s="19"/>
    </row>
    <row r="1865" spans="1:13" s="2" customFormat="1" ht="22.5" x14ac:dyDescent="0.25">
      <c r="A1865" s="20"/>
      <c r="B1865" s="21" t="s">
        <v>727</v>
      </c>
      <c r="C1865" s="183" t="s">
        <v>728</v>
      </c>
      <c r="D1865" s="183"/>
      <c r="E1865" s="183"/>
      <c r="F1865" s="22" t="s">
        <v>71</v>
      </c>
      <c r="G1865" s="17" t="s">
        <v>2725</v>
      </c>
      <c r="H1865" s="17"/>
      <c r="I1865" s="23">
        <v>273.92</v>
      </c>
      <c r="J1865" s="109"/>
      <c r="K1865" s="132"/>
      <c r="L1865" s="147">
        <v>273.92</v>
      </c>
      <c r="M1865" s="24"/>
    </row>
    <row r="1866" spans="1:13" s="2" customFormat="1" ht="22.5" x14ac:dyDescent="0.25">
      <c r="A1866" s="20"/>
      <c r="B1866" s="21" t="s">
        <v>847</v>
      </c>
      <c r="C1866" s="183" t="s">
        <v>848</v>
      </c>
      <c r="D1866" s="183"/>
      <c r="E1866" s="183"/>
      <c r="F1866" s="22" t="s">
        <v>21</v>
      </c>
      <c r="G1866" s="17" t="s">
        <v>2726</v>
      </c>
      <c r="H1866" s="17"/>
      <c r="I1866" s="23">
        <v>38.479999999999997</v>
      </c>
      <c r="J1866" s="109"/>
      <c r="K1866" s="132"/>
      <c r="L1866" s="147">
        <v>38.479999999999997</v>
      </c>
      <c r="M1866" s="24"/>
    </row>
    <row r="1867" spans="1:13" s="2" customFormat="1" ht="22.5" x14ac:dyDescent="0.25">
      <c r="A1867" s="20"/>
      <c r="B1867" s="21" t="s">
        <v>853</v>
      </c>
      <c r="C1867" s="183" t="s">
        <v>854</v>
      </c>
      <c r="D1867" s="183"/>
      <c r="E1867" s="183"/>
      <c r="F1867" s="22" t="s">
        <v>71</v>
      </c>
      <c r="G1867" s="17" t="s">
        <v>2727</v>
      </c>
      <c r="H1867" s="17"/>
      <c r="I1867" s="23">
        <v>74.45</v>
      </c>
      <c r="J1867" s="109"/>
      <c r="K1867" s="132"/>
      <c r="L1867" s="147">
        <v>74.45</v>
      </c>
      <c r="M1867" s="24"/>
    </row>
    <row r="1868" spans="1:13" s="2" customFormat="1" ht="22.5" x14ac:dyDescent="0.25">
      <c r="A1868" s="20"/>
      <c r="B1868" s="21" t="s">
        <v>371</v>
      </c>
      <c r="C1868" s="183" t="s">
        <v>372</v>
      </c>
      <c r="D1868" s="183"/>
      <c r="E1868" s="183"/>
      <c r="F1868" s="22" t="s">
        <v>282</v>
      </c>
      <c r="G1868" s="17" t="s">
        <v>2728</v>
      </c>
      <c r="H1868" s="17"/>
      <c r="I1868" s="23">
        <v>0.01</v>
      </c>
      <c r="J1868" s="109"/>
      <c r="K1868" s="132"/>
      <c r="L1868" s="147">
        <v>0.01</v>
      </c>
      <c r="M1868" s="24"/>
    </row>
    <row r="1869" spans="1:13" s="2" customFormat="1" ht="45" x14ac:dyDescent="0.25">
      <c r="A1869" s="10" t="s">
        <v>2729</v>
      </c>
      <c r="B1869" s="11" t="s">
        <v>2365</v>
      </c>
      <c r="C1869" s="182" t="s">
        <v>2366</v>
      </c>
      <c r="D1869" s="182"/>
      <c r="E1869" s="182"/>
      <c r="F1869" s="10" t="s">
        <v>817</v>
      </c>
      <c r="G1869" s="12">
        <v>40</v>
      </c>
      <c r="H1869" s="12"/>
      <c r="I1869" s="13">
        <v>22744.62</v>
      </c>
      <c r="J1869" s="72"/>
      <c r="K1869" s="131"/>
      <c r="L1869" s="72">
        <v>22744.62</v>
      </c>
      <c r="M1869" s="13"/>
    </row>
    <row r="1870" spans="1:13" s="2" customFormat="1" ht="45" x14ac:dyDescent="0.25">
      <c r="A1870" s="10" t="s">
        <v>2730</v>
      </c>
      <c r="B1870" s="11" t="s">
        <v>2347</v>
      </c>
      <c r="C1870" s="182" t="s">
        <v>2348</v>
      </c>
      <c r="D1870" s="182"/>
      <c r="E1870" s="182"/>
      <c r="F1870" s="10" t="s">
        <v>35</v>
      </c>
      <c r="G1870" s="12">
        <v>2</v>
      </c>
      <c r="H1870" s="12"/>
      <c r="I1870" s="13">
        <v>999.54</v>
      </c>
      <c r="J1870" s="72"/>
      <c r="K1870" s="131"/>
      <c r="L1870" s="72">
        <v>999.54</v>
      </c>
      <c r="M1870" s="13"/>
    </row>
    <row r="1871" spans="1:13" s="2" customFormat="1" ht="45" x14ac:dyDescent="0.25">
      <c r="A1871" s="10" t="s">
        <v>2731</v>
      </c>
      <c r="B1871" s="11" t="s">
        <v>2368</v>
      </c>
      <c r="C1871" s="182" t="s">
        <v>2369</v>
      </c>
      <c r="D1871" s="182"/>
      <c r="E1871" s="182"/>
      <c r="F1871" s="10" t="s">
        <v>817</v>
      </c>
      <c r="G1871" s="12">
        <v>17</v>
      </c>
      <c r="H1871" s="12"/>
      <c r="I1871" s="13">
        <v>9507.4699999999993</v>
      </c>
      <c r="J1871" s="72"/>
      <c r="K1871" s="131"/>
      <c r="L1871" s="72">
        <v>9507.4699999999993</v>
      </c>
      <c r="M1871" s="13"/>
    </row>
    <row r="1872" spans="1:13" s="2" customFormat="1" ht="45" x14ac:dyDescent="0.25">
      <c r="A1872" s="10" t="s">
        <v>2732</v>
      </c>
      <c r="B1872" s="11" t="s">
        <v>2368</v>
      </c>
      <c r="C1872" s="182" t="s">
        <v>2371</v>
      </c>
      <c r="D1872" s="182"/>
      <c r="E1872" s="182"/>
      <c r="F1872" s="10" t="s">
        <v>817</v>
      </c>
      <c r="G1872" s="32">
        <v>3.5</v>
      </c>
      <c r="H1872" s="32"/>
      <c r="I1872" s="13">
        <v>2118.06</v>
      </c>
      <c r="J1872" s="72"/>
      <c r="K1872" s="131"/>
      <c r="L1872" s="72">
        <v>2118.06</v>
      </c>
      <c r="M1872" s="13"/>
    </row>
    <row r="1873" spans="1:13" s="2" customFormat="1" ht="45" x14ac:dyDescent="0.25">
      <c r="A1873" s="10" t="s">
        <v>2733</v>
      </c>
      <c r="B1873" s="11" t="s">
        <v>2373</v>
      </c>
      <c r="C1873" s="182" t="s">
        <v>2374</v>
      </c>
      <c r="D1873" s="182"/>
      <c r="E1873" s="182"/>
      <c r="F1873" s="10" t="s">
        <v>21</v>
      </c>
      <c r="G1873" s="12">
        <v>40</v>
      </c>
      <c r="H1873" s="12"/>
      <c r="I1873" s="13">
        <v>3058.71</v>
      </c>
      <c r="J1873" s="72"/>
      <c r="K1873" s="131"/>
      <c r="L1873" s="72">
        <v>3058.71</v>
      </c>
      <c r="M1873" s="13"/>
    </row>
    <row r="1874" spans="1:13" s="2" customFormat="1" ht="45" x14ac:dyDescent="0.25">
      <c r="A1874" s="10" t="s">
        <v>2734</v>
      </c>
      <c r="B1874" s="11" t="s">
        <v>2586</v>
      </c>
      <c r="C1874" s="182" t="s">
        <v>2354</v>
      </c>
      <c r="D1874" s="182"/>
      <c r="E1874" s="182"/>
      <c r="F1874" s="10" t="s">
        <v>35</v>
      </c>
      <c r="G1874" s="12">
        <v>1</v>
      </c>
      <c r="H1874" s="12"/>
      <c r="I1874" s="13">
        <v>861.06</v>
      </c>
      <c r="J1874" s="72"/>
      <c r="K1874" s="131"/>
      <c r="L1874" s="72">
        <v>861.06</v>
      </c>
      <c r="M1874" s="13"/>
    </row>
    <row r="1875" spans="1:13" s="2" customFormat="1" ht="45" x14ac:dyDescent="0.25">
      <c r="A1875" s="10" t="s">
        <v>2735</v>
      </c>
      <c r="B1875" s="11" t="s">
        <v>2356</v>
      </c>
      <c r="C1875" s="182" t="s">
        <v>2357</v>
      </c>
      <c r="D1875" s="182"/>
      <c r="E1875" s="182"/>
      <c r="F1875" s="10" t="s">
        <v>21</v>
      </c>
      <c r="G1875" s="12">
        <v>1</v>
      </c>
      <c r="H1875" s="12"/>
      <c r="I1875" s="13">
        <v>843.22</v>
      </c>
      <c r="J1875" s="72"/>
      <c r="K1875" s="131"/>
      <c r="L1875" s="72">
        <v>843.22</v>
      </c>
      <c r="M1875" s="13"/>
    </row>
    <row r="1876" spans="1:13" s="2" customFormat="1" ht="15" x14ac:dyDescent="0.25">
      <c r="A1876" s="206" t="s">
        <v>2736</v>
      </c>
      <c r="B1876" s="207"/>
      <c r="C1876" s="207"/>
      <c r="D1876" s="207"/>
      <c r="E1876" s="207"/>
      <c r="F1876" s="207"/>
      <c r="G1876" s="207"/>
      <c r="H1876" s="207"/>
      <c r="I1876" s="207"/>
      <c r="J1876" s="207"/>
      <c r="K1876" s="207"/>
      <c r="L1876" s="208"/>
      <c r="M1876" s="123"/>
    </row>
    <row r="1877" spans="1:13" s="2" customFormat="1" ht="56.25" x14ac:dyDescent="0.25">
      <c r="A1877" s="10" t="s">
        <v>2737</v>
      </c>
      <c r="B1877" s="11" t="s">
        <v>2590</v>
      </c>
      <c r="C1877" s="182" t="s">
        <v>2738</v>
      </c>
      <c r="D1877" s="182"/>
      <c r="E1877" s="182"/>
      <c r="F1877" s="10" t="s">
        <v>808</v>
      </c>
      <c r="G1877" s="33">
        <v>0.4093</v>
      </c>
      <c r="H1877" s="33"/>
      <c r="I1877" s="13">
        <v>22125.51</v>
      </c>
      <c r="J1877" s="72"/>
      <c r="K1877" s="131"/>
      <c r="L1877" s="72">
        <v>2071.5700000000002</v>
      </c>
      <c r="M1877" s="13"/>
    </row>
    <row r="1878" spans="1:13" s="2" customFormat="1" ht="15" x14ac:dyDescent="0.25">
      <c r="A1878" s="14"/>
      <c r="B1878" s="15"/>
      <c r="C1878" s="15"/>
      <c r="D1878" s="15"/>
      <c r="E1878" s="16" t="s">
        <v>18</v>
      </c>
      <c r="F1878" s="16"/>
      <c r="G1878" s="17"/>
      <c r="H1878" s="17"/>
      <c r="I1878" s="18">
        <v>59526.36</v>
      </c>
      <c r="J1878" s="114"/>
      <c r="K1878" s="138"/>
      <c r="L1878" s="151"/>
      <c r="M1878" s="19"/>
    </row>
    <row r="1879" spans="1:13" s="2" customFormat="1" ht="22.5" x14ac:dyDescent="0.25">
      <c r="A1879" s="20"/>
      <c r="B1879" s="21" t="s">
        <v>809</v>
      </c>
      <c r="C1879" s="183" t="s">
        <v>810</v>
      </c>
      <c r="D1879" s="183"/>
      <c r="E1879" s="183"/>
      <c r="F1879" s="22" t="s">
        <v>71</v>
      </c>
      <c r="G1879" s="17" t="s">
        <v>2739</v>
      </c>
      <c r="H1879" s="17"/>
      <c r="I1879" s="23">
        <v>15.98</v>
      </c>
      <c r="J1879" s="109"/>
      <c r="K1879" s="132"/>
      <c r="L1879" s="147">
        <v>15.98</v>
      </c>
      <c r="M1879" s="24"/>
    </row>
    <row r="1880" spans="1:13" s="2" customFormat="1" ht="22.5" x14ac:dyDescent="0.25">
      <c r="A1880" s="20"/>
      <c r="B1880" s="21" t="s">
        <v>69</v>
      </c>
      <c r="C1880" s="183" t="s">
        <v>70</v>
      </c>
      <c r="D1880" s="183"/>
      <c r="E1880" s="183"/>
      <c r="F1880" s="22" t="s">
        <v>71</v>
      </c>
      <c r="G1880" s="17" t="s">
        <v>2740</v>
      </c>
      <c r="H1880" s="17"/>
      <c r="I1880" s="23">
        <v>1.91</v>
      </c>
      <c r="J1880" s="109"/>
      <c r="K1880" s="132"/>
      <c r="L1880" s="147">
        <v>1.91</v>
      </c>
      <c r="M1880" s="24"/>
    </row>
    <row r="1881" spans="1:13" s="2" customFormat="1" ht="22.5" x14ac:dyDescent="0.25">
      <c r="A1881" s="20"/>
      <c r="B1881" s="21" t="s">
        <v>41</v>
      </c>
      <c r="C1881" s="183" t="s">
        <v>42</v>
      </c>
      <c r="D1881" s="183"/>
      <c r="E1881" s="183"/>
      <c r="F1881" s="22" t="s">
        <v>21</v>
      </c>
      <c r="G1881" s="17" t="s">
        <v>2741</v>
      </c>
      <c r="H1881" s="17"/>
      <c r="I1881" s="23">
        <v>174.12</v>
      </c>
      <c r="J1881" s="109"/>
      <c r="K1881" s="132"/>
      <c r="L1881" s="147">
        <v>174.12</v>
      </c>
      <c r="M1881" s="24"/>
    </row>
    <row r="1882" spans="1:13" s="2" customFormat="1" ht="22.5" x14ac:dyDescent="0.25">
      <c r="A1882" s="20"/>
      <c r="B1882" s="21" t="s">
        <v>778</v>
      </c>
      <c r="C1882" s="183" t="s">
        <v>24</v>
      </c>
      <c r="D1882" s="183"/>
      <c r="E1882" s="183"/>
      <c r="F1882" s="22" t="s">
        <v>71</v>
      </c>
      <c r="G1882" s="17" t="s">
        <v>2742</v>
      </c>
      <c r="H1882" s="17"/>
      <c r="I1882" s="23">
        <v>38.380000000000003</v>
      </c>
      <c r="J1882" s="109"/>
      <c r="K1882" s="132"/>
      <c r="L1882" s="147">
        <v>38.380000000000003</v>
      </c>
      <c r="M1882" s="24"/>
    </row>
    <row r="1883" spans="1:13" s="2" customFormat="1" ht="22.5" x14ac:dyDescent="0.25">
      <c r="A1883" s="25" t="s">
        <v>344</v>
      </c>
      <c r="B1883" s="26" t="s">
        <v>815</v>
      </c>
      <c r="C1883" s="186" t="s">
        <v>816</v>
      </c>
      <c r="D1883" s="186"/>
      <c r="E1883" s="186"/>
      <c r="F1883" s="27" t="s">
        <v>817</v>
      </c>
      <c r="G1883" s="28" t="s">
        <v>347</v>
      </c>
      <c r="H1883" s="28"/>
      <c r="I1883" s="29">
        <v>0</v>
      </c>
      <c r="J1883" s="110"/>
      <c r="K1883" s="133"/>
      <c r="L1883" s="148">
        <v>0</v>
      </c>
      <c r="M1883" s="30"/>
    </row>
    <row r="1884" spans="1:13" s="2" customFormat="1" ht="22.5" x14ac:dyDescent="0.25">
      <c r="A1884" s="25" t="s">
        <v>76</v>
      </c>
      <c r="B1884" s="26" t="s">
        <v>818</v>
      </c>
      <c r="C1884" s="186" t="s">
        <v>819</v>
      </c>
      <c r="D1884" s="186"/>
      <c r="E1884" s="186"/>
      <c r="F1884" s="27" t="s">
        <v>817</v>
      </c>
      <c r="G1884" s="28" t="s">
        <v>2743</v>
      </c>
      <c r="H1884" s="28"/>
      <c r="I1884" s="29">
        <v>0</v>
      </c>
      <c r="J1884" s="110"/>
      <c r="K1884" s="133"/>
      <c r="L1884" s="148">
        <v>0</v>
      </c>
      <c r="M1884" s="30"/>
    </row>
    <row r="1885" spans="1:13" s="2" customFormat="1" ht="22.5" x14ac:dyDescent="0.25">
      <c r="A1885" s="25" t="s">
        <v>344</v>
      </c>
      <c r="B1885" s="26" t="s">
        <v>821</v>
      </c>
      <c r="C1885" s="186" t="s">
        <v>822</v>
      </c>
      <c r="D1885" s="186"/>
      <c r="E1885" s="186"/>
      <c r="F1885" s="27" t="s">
        <v>79</v>
      </c>
      <c r="G1885" s="28" t="s">
        <v>347</v>
      </c>
      <c r="H1885" s="28"/>
      <c r="I1885" s="29">
        <v>0</v>
      </c>
      <c r="J1885" s="110"/>
      <c r="K1885" s="133"/>
      <c r="L1885" s="148">
        <v>0</v>
      </c>
      <c r="M1885" s="30"/>
    </row>
    <row r="1886" spans="1:13" s="2" customFormat="1" ht="22.5" x14ac:dyDescent="0.25">
      <c r="A1886" s="25" t="s">
        <v>344</v>
      </c>
      <c r="B1886" s="26" t="s">
        <v>366</v>
      </c>
      <c r="C1886" s="186" t="s">
        <v>367</v>
      </c>
      <c r="D1886" s="186"/>
      <c r="E1886" s="186"/>
      <c r="F1886" s="27" t="s">
        <v>21</v>
      </c>
      <c r="G1886" s="28" t="s">
        <v>347</v>
      </c>
      <c r="H1886" s="28"/>
      <c r="I1886" s="29">
        <v>0</v>
      </c>
      <c r="J1886" s="110"/>
      <c r="K1886" s="133"/>
      <c r="L1886" s="148">
        <v>0</v>
      </c>
      <c r="M1886" s="30"/>
    </row>
    <row r="1887" spans="1:13" s="2" customFormat="1" ht="22.5" x14ac:dyDescent="0.25">
      <c r="A1887" s="25" t="s">
        <v>344</v>
      </c>
      <c r="B1887" s="26" t="s">
        <v>825</v>
      </c>
      <c r="C1887" s="186" t="s">
        <v>826</v>
      </c>
      <c r="D1887" s="186"/>
      <c r="E1887" s="186"/>
      <c r="F1887" s="27" t="s">
        <v>79</v>
      </c>
      <c r="G1887" s="28" t="s">
        <v>347</v>
      </c>
      <c r="H1887" s="28"/>
      <c r="I1887" s="29">
        <v>0</v>
      </c>
      <c r="J1887" s="110"/>
      <c r="K1887" s="133"/>
      <c r="L1887" s="148">
        <v>0</v>
      </c>
      <c r="M1887" s="30"/>
    </row>
    <row r="1888" spans="1:13" s="2" customFormat="1" ht="22.5" x14ac:dyDescent="0.25">
      <c r="A1888" s="20"/>
      <c r="B1888" s="21" t="s">
        <v>784</v>
      </c>
      <c r="C1888" s="183" t="s">
        <v>785</v>
      </c>
      <c r="D1888" s="183"/>
      <c r="E1888" s="183"/>
      <c r="F1888" s="22" t="s">
        <v>71</v>
      </c>
      <c r="G1888" s="17" t="s">
        <v>2744</v>
      </c>
      <c r="H1888" s="17"/>
      <c r="I1888" s="23">
        <v>8.82</v>
      </c>
      <c r="J1888" s="109"/>
      <c r="K1888" s="132"/>
      <c r="L1888" s="147">
        <v>8.82</v>
      </c>
      <c r="M1888" s="24"/>
    </row>
    <row r="1889" spans="1:13" s="2" customFormat="1" ht="45" x14ac:dyDescent="0.25">
      <c r="A1889" s="10" t="s">
        <v>2745</v>
      </c>
      <c r="B1889" s="11" t="s">
        <v>2215</v>
      </c>
      <c r="C1889" s="182" t="s">
        <v>2746</v>
      </c>
      <c r="D1889" s="182"/>
      <c r="E1889" s="182"/>
      <c r="F1889" s="10" t="s">
        <v>165</v>
      </c>
      <c r="G1889" s="12">
        <v>11</v>
      </c>
      <c r="H1889" s="12"/>
      <c r="I1889" s="13">
        <v>34385.050000000003</v>
      </c>
      <c r="J1889" s="72"/>
      <c r="K1889" s="131"/>
      <c r="L1889" s="72">
        <v>34385.050000000003</v>
      </c>
      <c r="M1889" s="13"/>
    </row>
    <row r="1890" spans="1:13" s="2" customFormat="1" ht="45" x14ac:dyDescent="0.25">
      <c r="A1890" s="10" t="s">
        <v>2747</v>
      </c>
      <c r="B1890" s="11" t="s">
        <v>2224</v>
      </c>
      <c r="C1890" s="182" t="s">
        <v>2748</v>
      </c>
      <c r="D1890" s="182"/>
      <c r="E1890" s="182"/>
      <c r="F1890" s="10" t="s">
        <v>35</v>
      </c>
      <c r="G1890" s="12">
        <v>1</v>
      </c>
      <c r="H1890" s="12"/>
      <c r="I1890" s="13">
        <v>3212.17</v>
      </c>
      <c r="J1890" s="72"/>
      <c r="K1890" s="131"/>
      <c r="L1890" s="72">
        <v>3212.17</v>
      </c>
      <c r="M1890" s="13"/>
    </row>
    <row r="1891" spans="1:13" s="2" customFormat="1" ht="45" x14ac:dyDescent="0.25">
      <c r="A1891" s="10" t="s">
        <v>2749</v>
      </c>
      <c r="B1891" s="11" t="s">
        <v>2224</v>
      </c>
      <c r="C1891" s="182" t="s">
        <v>2750</v>
      </c>
      <c r="D1891" s="182"/>
      <c r="E1891" s="182"/>
      <c r="F1891" s="10" t="s">
        <v>35</v>
      </c>
      <c r="G1891" s="12">
        <v>1</v>
      </c>
      <c r="H1891" s="12"/>
      <c r="I1891" s="13">
        <v>4207.9799999999996</v>
      </c>
      <c r="J1891" s="72"/>
      <c r="K1891" s="131"/>
      <c r="L1891" s="72">
        <v>4207.9799999999996</v>
      </c>
      <c r="M1891" s="13"/>
    </row>
    <row r="1892" spans="1:13" s="2" customFormat="1" ht="45" x14ac:dyDescent="0.25">
      <c r="A1892" s="10" t="s">
        <v>2751</v>
      </c>
      <c r="B1892" s="11" t="s">
        <v>2198</v>
      </c>
      <c r="C1892" s="182" t="s">
        <v>2752</v>
      </c>
      <c r="D1892" s="182"/>
      <c r="E1892" s="182"/>
      <c r="F1892" s="10" t="s">
        <v>35</v>
      </c>
      <c r="G1892" s="12">
        <v>1</v>
      </c>
      <c r="H1892" s="12"/>
      <c r="I1892" s="13">
        <v>2218.52</v>
      </c>
      <c r="J1892" s="72"/>
      <c r="K1892" s="131"/>
      <c r="L1892" s="72">
        <v>2218.52</v>
      </c>
      <c r="M1892" s="13"/>
    </row>
    <row r="1893" spans="1:13" s="2" customFormat="1" ht="45" x14ac:dyDescent="0.25">
      <c r="A1893" s="10" t="s">
        <v>2753</v>
      </c>
      <c r="B1893" s="11" t="s">
        <v>2198</v>
      </c>
      <c r="C1893" s="182" t="s">
        <v>2754</v>
      </c>
      <c r="D1893" s="182"/>
      <c r="E1893" s="182"/>
      <c r="F1893" s="10" t="s">
        <v>35</v>
      </c>
      <c r="G1893" s="12">
        <v>1</v>
      </c>
      <c r="H1893" s="12"/>
      <c r="I1893" s="13">
        <v>2187.7800000000002</v>
      </c>
      <c r="J1893" s="72"/>
      <c r="K1893" s="131"/>
      <c r="L1893" s="72">
        <v>2187.7800000000002</v>
      </c>
      <c r="M1893" s="13"/>
    </row>
    <row r="1894" spans="1:13" s="2" customFormat="1" ht="56.25" x14ac:dyDescent="0.25">
      <c r="A1894" s="10" t="s">
        <v>2755</v>
      </c>
      <c r="B1894" s="11" t="s">
        <v>2605</v>
      </c>
      <c r="C1894" s="182" t="s">
        <v>2756</v>
      </c>
      <c r="D1894" s="182"/>
      <c r="E1894" s="182"/>
      <c r="F1894" s="10" t="s">
        <v>808</v>
      </c>
      <c r="G1894" s="33">
        <v>0.14560000000000001</v>
      </c>
      <c r="H1894" s="33"/>
      <c r="I1894" s="13">
        <v>7433.25</v>
      </c>
      <c r="J1894" s="72"/>
      <c r="K1894" s="131"/>
      <c r="L1894" s="72">
        <v>845.22</v>
      </c>
      <c r="M1894" s="13"/>
    </row>
    <row r="1895" spans="1:13" s="2" customFormat="1" ht="15" x14ac:dyDescent="0.25">
      <c r="A1895" s="14"/>
      <c r="B1895" s="15"/>
      <c r="C1895" s="15"/>
      <c r="D1895" s="15"/>
      <c r="E1895" s="16" t="s">
        <v>18</v>
      </c>
      <c r="F1895" s="16"/>
      <c r="G1895" s="17"/>
      <c r="H1895" s="17"/>
      <c r="I1895" s="18">
        <v>19685.830000000002</v>
      </c>
      <c r="J1895" s="114"/>
      <c r="K1895" s="138"/>
      <c r="L1895" s="151"/>
      <c r="M1895" s="19"/>
    </row>
    <row r="1896" spans="1:13" s="2" customFormat="1" ht="22.5" x14ac:dyDescent="0.25">
      <c r="A1896" s="20"/>
      <c r="B1896" s="21" t="s">
        <v>809</v>
      </c>
      <c r="C1896" s="183" t="s">
        <v>810</v>
      </c>
      <c r="D1896" s="183"/>
      <c r="E1896" s="183"/>
      <c r="F1896" s="22" t="s">
        <v>71</v>
      </c>
      <c r="G1896" s="17" t="s">
        <v>2757</v>
      </c>
      <c r="H1896" s="17"/>
      <c r="I1896" s="23">
        <v>3.96</v>
      </c>
      <c r="J1896" s="109"/>
      <c r="K1896" s="132"/>
      <c r="L1896" s="147">
        <v>3.96</v>
      </c>
      <c r="M1896" s="24"/>
    </row>
    <row r="1897" spans="1:13" s="2" customFormat="1" ht="22.5" x14ac:dyDescent="0.25">
      <c r="A1897" s="20"/>
      <c r="B1897" s="21" t="s">
        <v>69</v>
      </c>
      <c r="C1897" s="183" t="s">
        <v>70</v>
      </c>
      <c r="D1897" s="183"/>
      <c r="E1897" s="183"/>
      <c r="F1897" s="22" t="s">
        <v>71</v>
      </c>
      <c r="G1897" s="17" t="s">
        <v>2758</v>
      </c>
      <c r="H1897" s="17"/>
      <c r="I1897" s="23">
        <v>0.68</v>
      </c>
      <c r="J1897" s="109"/>
      <c r="K1897" s="132"/>
      <c r="L1897" s="147">
        <v>0.68</v>
      </c>
      <c r="M1897" s="24"/>
    </row>
    <row r="1898" spans="1:13" s="2" customFormat="1" ht="22.5" x14ac:dyDescent="0.25">
      <c r="A1898" s="20"/>
      <c r="B1898" s="21" t="s">
        <v>41</v>
      </c>
      <c r="C1898" s="183" t="s">
        <v>42</v>
      </c>
      <c r="D1898" s="183"/>
      <c r="E1898" s="183"/>
      <c r="F1898" s="22" t="s">
        <v>21</v>
      </c>
      <c r="G1898" s="17" t="s">
        <v>2759</v>
      </c>
      <c r="H1898" s="17"/>
      <c r="I1898" s="23">
        <v>67.53</v>
      </c>
      <c r="J1898" s="109"/>
      <c r="K1898" s="132"/>
      <c r="L1898" s="147">
        <v>67.53</v>
      </c>
      <c r="M1898" s="24"/>
    </row>
    <row r="1899" spans="1:13" s="2" customFormat="1" ht="22.5" x14ac:dyDescent="0.25">
      <c r="A1899" s="20"/>
      <c r="B1899" s="21" t="s">
        <v>778</v>
      </c>
      <c r="C1899" s="183" t="s">
        <v>24</v>
      </c>
      <c r="D1899" s="183"/>
      <c r="E1899" s="183"/>
      <c r="F1899" s="22" t="s">
        <v>71</v>
      </c>
      <c r="G1899" s="17" t="s">
        <v>2760</v>
      </c>
      <c r="H1899" s="17"/>
      <c r="I1899" s="23">
        <v>22.3</v>
      </c>
      <c r="J1899" s="109"/>
      <c r="K1899" s="132"/>
      <c r="L1899" s="147">
        <v>22.3</v>
      </c>
      <c r="M1899" s="24"/>
    </row>
    <row r="1900" spans="1:13" s="2" customFormat="1" ht="22.5" x14ac:dyDescent="0.25">
      <c r="A1900" s="25" t="s">
        <v>344</v>
      </c>
      <c r="B1900" s="26" t="s">
        <v>815</v>
      </c>
      <c r="C1900" s="186" t="s">
        <v>816</v>
      </c>
      <c r="D1900" s="186"/>
      <c r="E1900" s="186"/>
      <c r="F1900" s="27" t="s">
        <v>817</v>
      </c>
      <c r="G1900" s="28" t="s">
        <v>347</v>
      </c>
      <c r="H1900" s="28"/>
      <c r="I1900" s="29">
        <v>0</v>
      </c>
      <c r="J1900" s="110"/>
      <c r="K1900" s="133"/>
      <c r="L1900" s="148">
        <v>0</v>
      </c>
      <c r="M1900" s="30"/>
    </row>
    <row r="1901" spans="1:13" s="2" customFormat="1" ht="22.5" x14ac:dyDescent="0.25">
      <c r="A1901" s="25" t="s">
        <v>76</v>
      </c>
      <c r="B1901" s="26" t="s">
        <v>818</v>
      </c>
      <c r="C1901" s="186" t="s">
        <v>819</v>
      </c>
      <c r="D1901" s="186"/>
      <c r="E1901" s="186"/>
      <c r="F1901" s="27" t="s">
        <v>817</v>
      </c>
      <c r="G1901" s="28" t="s">
        <v>2761</v>
      </c>
      <c r="H1901" s="28"/>
      <c r="I1901" s="29">
        <v>0</v>
      </c>
      <c r="J1901" s="110"/>
      <c r="K1901" s="133"/>
      <c r="L1901" s="148">
        <v>0</v>
      </c>
      <c r="M1901" s="30"/>
    </row>
    <row r="1902" spans="1:13" s="2" customFormat="1" ht="22.5" x14ac:dyDescent="0.25">
      <c r="A1902" s="25" t="s">
        <v>344</v>
      </c>
      <c r="B1902" s="26" t="s">
        <v>821</v>
      </c>
      <c r="C1902" s="186" t="s">
        <v>822</v>
      </c>
      <c r="D1902" s="186"/>
      <c r="E1902" s="186"/>
      <c r="F1902" s="27" t="s">
        <v>79</v>
      </c>
      <c r="G1902" s="28" t="s">
        <v>347</v>
      </c>
      <c r="H1902" s="28"/>
      <c r="I1902" s="29">
        <v>0</v>
      </c>
      <c r="J1902" s="110"/>
      <c r="K1902" s="133"/>
      <c r="L1902" s="148">
        <v>0</v>
      </c>
      <c r="M1902" s="30"/>
    </row>
    <row r="1903" spans="1:13" s="2" customFormat="1" ht="22.5" x14ac:dyDescent="0.25">
      <c r="A1903" s="25" t="s">
        <v>344</v>
      </c>
      <c r="B1903" s="26" t="s">
        <v>366</v>
      </c>
      <c r="C1903" s="186" t="s">
        <v>367</v>
      </c>
      <c r="D1903" s="186"/>
      <c r="E1903" s="186"/>
      <c r="F1903" s="27" t="s">
        <v>21</v>
      </c>
      <c r="G1903" s="28" t="s">
        <v>347</v>
      </c>
      <c r="H1903" s="28"/>
      <c r="I1903" s="29">
        <v>0</v>
      </c>
      <c r="J1903" s="110"/>
      <c r="K1903" s="133"/>
      <c r="L1903" s="148">
        <v>0</v>
      </c>
      <c r="M1903" s="30"/>
    </row>
    <row r="1904" spans="1:13" s="2" customFormat="1" ht="22.5" x14ac:dyDescent="0.25">
      <c r="A1904" s="25" t="s">
        <v>344</v>
      </c>
      <c r="B1904" s="26" t="s">
        <v>825</v>
      </c>
      <c r="C1904" s="186" t="s">
        <v>826</v>
      </c>
      <c r="D1904" s="186"/>
      <c r="E1904" s="186"/>
      <c r="F1904" s="27" t="s">
        <v>79</v>
      </c>
      <c r="G1904" s="28" t="s">
        <v>347</v>
      </c>
      <c r="H1904" s="28"/>
      <c r="I1904" s="29">
        <v>0</v>
      </c>
      <c r="J1904" s="110"/>
      <c r="K1904" s="133"/>
      <c r="L1904" s="148">
        <v>0</v>
      </c>
      <c r="M1904" s="30"/>
    </row>
    <row r="1905" spans="1:13" s="2" customFormat="1" ht="22.5" x14ac:dyDescent="0.25">
      <c r="A1905" s="20"/>
      <c r="B1905" s="21" t="s">
        <v>784</v>
      </c>
      <c r="C1905" s="183" t="s">
        <v>785</v>
      </c>
      <c r="D1905" s="183"/>
      <c r="E1905" s="183"/>
      <c r="F1905" s="22" t="s">
        <v>71</v>
      </c>
      <c r="G1905" s="17" t="s">
        <v>2762</v>
      </c>
      <c r="H1905" s="17"/>
      <c r="I1905" s="23">
        <v>3.14</v>
      </c>
      <c r="J1905" s="109"/>
      <c r="K1905" s="132"/>
      <c r="L1905" s="147">
        <v>3.14</v>
      </c>
      <c r="M1905" s="24"/>
    </row>
    <row r="1906" spans="1:13" s="2" customFormat="1" ht="45" x14ac:dyDescent="0.25">
      <c r="A1906" s="10" t="s">
        <v>2763</v>
      </c>
      <c r="B1906" s="11" t="s">
        <v>2215</v>
      </c>
      <c r="C1906" s="182" t="s">
        <v>2614</v>
      </c>
      <c r="D1906" s="182"/>
      <c r="E1906" s="182"/>
      <c r="F1906" s="10" t="s">
        <v>165</v>
      </c>
      <c r="G1906" s="12">
        <v>1</v>
      </c>
      <c r="H1906" s="12"/>
      <c r="I1906" s="13">
        <v>3891.72</v>
      </c>
      <c r="J1906" s="72"/>
      <c r="K1906" s="131"/>
      <c r="L1906" s="72">
        <v>3891.72</v>
      </c>
      <c r="M1906" s="13"/>
    </row>
    <row r="1907" spans="1:13" s="2" customFormat="1" ht="45" x14ac:dyDescent="0.25">
      <c r="A1907" s="10" t="s">
        <v>2764</v>
      </c>
      <c r="B1907" s="11" t="s">
        <v>2215</v>
      </c>
      <c r="C1907" s="182" t="s">
        <v>2765</v>
      </c>
      <c r="D1907" s="182"/>
      <c r="E1907" s="182"/>
      <c r="F1907" s="10" t="s">
        <v>165</v>
      </c>
      <c r="G1907" s="32">
        <v>2.5</v>
      </c>
      <c r="H1907" s="32"/>
      <c r="I1907" s="13">
        <v>9867.2000000000007</v>
      </c>
      <c r="J1907" s="72"/>
      <c r="K1907" s="131"/>
      <c r="L1907" s="72">
        <v>9867.2000000000007</v>
      </c>
      <c r="M1907" s="13"/>
    </row>
    <row r="1908" spans="1:13" s="2" customFormat="1" ht="45" x14ac:dyDescent="0.25">
      <c r="A1908" s="10" t="s">
        <v>2766</v>
      </c>
      <c r="B1908" s="11" t="s">
        <v>2195</v>
      </c>
      <c r="C1908" s="182" t="s">
        <v>2767</v>
      </c>
      <c r="D1908" s="182"/>
      <c r="E1908" s="182"/>
      <c r="F1908" s="10" t="s">
        <v>35</v>
      </c>
      <c r="G1908" s="12">
        <v>1</v>
      </c>
      <c r="H1908" s="12"/>
      <c r="I1908" s="13">
        <v>1310.86</v>
      </c>
      <c r="J1908" s="72"/>
      <c r="K1908" s="131"/>
      <c r="L1908" s="72">
        <v>1310.86</v>
      </c>
      <c r="M1908" s="13"/>
    </row>
    <row r="1909" spans="1:13" s="2" customFormat="1" ht="45" x14ac:dyDescent="0.25">
      <c r="A1909" s="10" t="s">
        <v>2768</v>
      </c>
      <c r="B1909" s="11" t="s">
        <v>2224</v>
      </c>
      <c r="C1909" s="182" t="s">
        <v>2769</v>
      </c>
      <c r="D1909" s="182"/>
      <c r="E1909" s="182"/>
      <c r="F1909" s="10" t="s">
        <v>35</v>
      </c>
      <c r="G1909" s="12">
        <v>1</v>
      </c>
      <c r="H1909" s="12"/>
      <c r="I1909" s="13">
        <v>3682.49</v>
      </c>
      <c r="J1909" s="72"/>
      <c r="K1909" s="131"/>
      <c r="L1909" s="72">
        <v>3682.49</v>
      </c>
      <c r="M1909" s="13"/>
    </row>
    <row r="1910" spans="1:13" s="2" customFormat="1" ht="56.25" x14ac:dyDescent="0.25">
      <c r="A1910" s="10" t="s">
        <v>2770</v>
      </c>
      <c r="B1910" s="11" t="s">
        <v>2290</v>
      </c>
      <c r="C1910" s="182" t="s">
        <v>2618</v>
      </c>
      <c r="D1910" s="182"/>
      <c r="E1910" s="182"/>
      <c r="F1910" s="10" t="s">
        <v>808</v>
      </c>
      <c r="G1910" s="33">
        <v>0.17480000000000001</v>
      </c>
      <c r="H1910" s="33"/>
      <c r="I1910" s="13">
        <v>16042.72</v>
      </c>
      <c r="J1910" s="72"/>
      <c r="K1910" s="131"/>
      <c r="L1910" s="72">
        <v>2187.88</v>
      </c>
      <c r="M1910" s="13"/>
    </row>
    <row r="1911" spans="1:13" s="2" customFormat="1" ht="15" x14ac:dyDescent="0.25">
      <c r="A1911" s="14"/>
      <c r="B1911" s="15"/>
      <c r="C1911" s="15"/>
      <c r="D1911" s="15"/>
      <c r="E1911" s="16" t="s">
        <v>18</v>
      </c>
      <c r="F1911" s="16"/>
      <c r="G1911" s="17"/>
      <c r="H1911" s="17"/>
      <c r="I1911" s="18">
        <v>42268.84</v>
      </c>
      <c r="J1911" s="114"/>
      <c r="K1911" s="138"/>
      <c r="L1911" s="151"/>
      <c r="M1911" s="19"/>
    </row>
    <row r="1912" spans="1:13" s="2" customFormat="1" ht="22.5" x14ac:dyDescent="0.25">
      <c r="A1912" s="20"/>
      <c r="B1912" s="21" t="s">
        <v>69</v>
      </c>
      <c r="C1912" s="183" t="s">
        <v>70</v>
      </c>
      <c r="D1912" s="183"/>
      <c r="E1912" s="183"/>
      <c r="F1912" s="22" t="s">
        <v>71</v>
      </c>
      <c r="G1912" s="17" t="s">
        <v>2619</v>
      </c>
      <c r="H1912" s="17"/>
      <c r="I1912" s="23">
        <v>0.96</v>
      </c>
      <c r="J1912" s="109"/>
      <c r="K1912" s="132"/>
      <c r="L1912" s="147">
        <v>0.96</v>
      </c>
      <c r="M1912" s="24"/>
    </row>
    <row r="1913" spans="1:13" s="2" customFormat="1" ht="22.5" x14ac:dyDescent="0.25">
      <c r="A1913" s="20"/>
      <c r="B1913" s="21" t="s">
        <v>41</v>
      </c>
      <c r="C1913" s="183" t="s">
        <v>42</v>
      </c>
      <c r="D1913" s="183"/>
      <c r="E1913" s="183"/>
      <c r="F1913" s="22" t="s">
        <v>21</v>
      </c>
      <c r="G1913" s="17" t="s">
        <v>2620</v>
      </c>
      <c r="H1913" s="17"/>
      <c r="I1913" s="23">
        <v>62.01</v>
      </c>
      <c r="J1913" s="109"/>
      <c r="K1913" s="132"/>
      <c r="L1913" s="147">
        <v>62.01</v>
      </c>
      <c r="M1913" s="24"/>
    </row>
    <row r="1914" spans="1:13" s="2" customFormat="1" ht="22.5" x14ac:dyDescent="0.25">
      <c r="A1914" s="20"/>
      <c r="B1914" s="21" t="s">
        <v>778</v>
      </c>
      <c r="C1914" s="183" t="s">
        <v>24</v>
      </c>
      <c r="D1914" s="183"/>
      <c r="E1914" s="183"/>
      <c r="F1914" s="22" t="s">
        <v>71</v>
      </c>
      <c r="G1914" s="17" t="s">
        <v>2621</v>
      </c>
      <c r="H1914" s="17"/>
      <c r="I1914" s="23">
        <v>30.05</v>
      </c>
      <c r="J1914" s="109"/>
      <c r="K1914" s="132"/>
      <c r="L1914" s="147">
        <v>30.05</v>
      </c>
      <c r="M1914" s="24"/>
    </row>
    <row r="1915" spans="1:13" s="2" customFormat="1" ht="22.5" x14ac:dyDescent="0.25">
      <c r="A1915" s="20"/>
      <c r="B1915" s="21" t="s">
        <v>965</v>
      </c>
      <c r="C1915" s="183" t="s">
        <v>966</v>
      </c>
      <c r="D1915" s="183"/>
      <c r="E1915" s="183"/>
      <c r="F1915" s="22" t="s">
        <v>21</v>
      </c>
      <c r="G1915" s="17" t="s">
        <v>2622</v>
      </c>
      <c r="H1915" s="17"/>
      <c r="I1915" s="23">
        <v>124.52</v>
      </c>
      <c r="J1915" s="109"/>
      <c r="K1915" s="132"/>
      <c r="L1915" s="147">
        <v>124.52</v>
      </c>
      <c r="M1915" s="24"/>
    </row>
    <row r="1916" spans="1:13" s="2" customFormat="1" ht="22.5" x14ac:dyDescent="0.25">
      <c r="A1916" s="20"/>
      <c r="B1916" s="21" t="s">
        <v>968</v>
      </c>
      <c r="C1916" s="183" t="s">
        <v>969</v>
      </c>
      <c r="D1916" s="183"/>
      <c r="E1916" s="183"/>
      <c r="F1916" s="22" t="s">
        <v>21</v>
      </c>
      <c r="G1916" s="17" t="s">
        <v>2623</v>
      </c>
      <c r="H1916" s="17"/>
      <c r="I1916" s="23">
        <v>35.1</v>
      </c>
      <c r="J1916" s="109"/>
      <c r="K1916" s="132"/>
      <c r="L1916" s="147">
        <v>35.1</v>
      </c>
      <c r="M1916" s="24"/>
    </row>
    <row r="1917" spans="1:13" s="2" customFormat="1" ht="22.5" x14ac:dyDescent="0.25">
      <c r="A1917" s="25" t="s">
        <v>344</v>
      </c>
      <c r="B1917" s="26" t="s">
        <v>815</v>
      </c>
      <c r="C1917" s="186" t="s">
        <v>816</v>
      </c>
      <c r="D1917" s="186"/>
      <c r="E1917" s="186"/>
      <c r="F1917" s="27" t="s">
        <v>817</v>
      </c>
      <c r="G1917" s="28" t="s">
        <v>347</v>
      </c>
      <c r="H1917" s="28"/>
      <c r="I1917" s="29">
        <v>0</v>
      </c>
      <c r="J1917" s="110"/>
      <c r="K1917" s="133"/>
      <c r="L1917" s="148">
        <v>0</v>
      </c>
      <c r="M1917" s="30"/>
    </row>
    <row r="1918" spans="1:13" s="2" customFormat="1" ht="22.5" x14ac:dyDescent="0.25">
      <c r="A1918" s="25" t="s">
        <v>76</v>
      </c>
      <c r="B1918" s="26" t="s">
        <v>818</v>
      </c>
      <c r="C1918" s="186" t="s">
        <v>819</v>
      </c>
      <c r="D1918" s="186"/>
      <c r="E1918" s="186"/>
      <c r="F1918" s="27" t="s">
        <v>817</v>
      </c>
      <c r="G1918" s="28" t="s">
        <v>2624</v>
      </c>
      <c r="H1918" s="28"/>
      <c r="I1918" s="29">
        <v>0</v>
      </c>
      <c r="J1918" s="110"/>
      <c r="K1918" s="133"/>
      <c r="L1918" s="148">
        <v>0</v>
      </c>
      <c r="M1918" s="30"/>
    </row>
    <row r="1919" spans="1:13" s="2" customFormat="1" ht="22.5" x14ac:dyDescent="0.25">
      <c r="A1919" s="25" t="s">
        <v>344</v>
      </c>
      <c r="B1919" s="26" t="s">
        <v>821</v>
      </c>
      <c r="C1919" s="186" t="s">
        <v>822</v>
      </c>
      <c r="D1919" s="186"/>
      <c r="E1919" s="186"/>
      <c r="F1919" s="27" t="s">
        <v>79</v>
      </c>
      <c r="G1919" s="28" t="s">
        <v>347</v>
      </c>
      <c r="H1919" s="28"/>
      <c r="I1919" s="29">
        <v>0</v>
      </c>
      <c r="J1919" s="110"/>
      <c r="K1919" s="133"/>
      <c r="L1919" s="148">
        <v>0</v>
      </c>
      <c r="M1919" s="30"/>
    </row>
    <row r="1920" spans="1:13" s="2" customFormat="1" ht="22.5" x14ac:dyDescent="0.25">
      <c r="A1920" s="25" t="s">
        <v>344</v>
      </c>
      <c r="B1920" s="26" t="s">
        <v>366</v>
      </c>
      <c r="C1920" s="186" t="s">
        <v>367</v>
      </c>
      <c r="D1920" s="186"/>
      <c r="E1920" s="186"/>
      <c r="F1920" s="27" t="s">
        <v>21</v>
      </c>
      <c r="G1920" s="28" t="s">
        <v>347</v>
      </c>
      <c r="H1920" s="28"/>
      <c r="I1920" s="29">
        <v>0</v>
      </c>
      <c r="J1920" s="110"/>
      <c r="K1920" s="133"/>
      <c r="L1920" s="148">
        <v>0</v>
      </c>
      <c r="M1920" s="30"/>
    </row>
    <row r="1921" spans="1:13" s="2" customFormat="1" ht="22.5" x14ac:dyDescent="0.25">
      <c r="A1921" s="25" t="s">
        <v>344</v>
      </c>
      <c r="B1921" s="26" t="s">
        <v>823</v>
      </c>
      <c r="C1921" s="186" t="s">
        <v>824</v>
      </c>
      <c r="D1921" s="186"/>
      <c r="E1921" s="186"/>
      <c r="F1921" s="27" t="s">
        <v>79</v>
      </c>
      <c r="G1921" s="28" t="s">
        <v>347</v>
      </c>
      <c r="H1921" s="28"/>
      <c r="I1921" s="29">
        <v>0</v>
      </c>
      <c r="J1921" s="110"/>
      <c r="K1921" s="133"/>
      <c r="L1921" s="148">
        <v>0</v>
      </c>
      <c r="M1921" s="30"/>
    </row>
    <row r="1922" spans="1:13" s="2" customFormat="1" ht="22.5" x14ac:dyDescent="0.25">
      <c r="A1922" s="25" t="s">
        <v>344</v>
      </c>
      <c r="B1922" s="26" t="s">
        <v>825</v>
      </c>
      <c r="C1922" s="186" t="s">
        <v>826</v>
      </c>
      <c r="D1922" s="186"/>
      <c r="E1922" s="186"/>
      <c r="F1922" s="27" t="s">
        <v>79</v>
      </c>
      <c r="G1922" s="28" t="s">
        <v>347</v>
      </c>
      <c r="H1922" s="28"/>
      <c r="I1922" s="29">
        <v>0</v>
      </c>
      <c r="J1922" s="110"/>
      <c r="K1922" s="133"/>
      <c r="L1922" s="148">
        <v>0</v>
      </c>
      <c r="M1922" s="30"/>
    </row>
    <row r="1923" spans="1:13" s="2" customFormat="1" ht="45" x14ac:dyDescent="0.25">
      <c r="A1923" s="10" t="s">
        <v>2771</v>
      </c>
      <c r="B1923" s="11" t="s">
        <v>2215</v>
      </c>
      <c r="C1923" s="182" t="s">
        <v>2626</v>
      </c>
      <c r="D1923" s="182"/>
      <c r="E1923" s="182"/>
      <c r="F1923" s="10" t="s">
        <v>165</v>
      </c>
      <c r="G1923" s="12">
        <v>10</v>
      </c>
      <c r="H1923" s="12"/>
      <c r="I1923" s="13">
        <v>190363.25</v>
      </c>
      <c r="J1923" s="72"/>
      <c r="K1923" s="131"/>
      <c r="L1923" s="72">
        <v>190363.25</v>
      </c>
      <c r="M1923" s="13"/>
    </row>
    <row r="1924" spans="1:13" s="2" customFormat="1" ht="45" x14ac:dyDescent="0.25">
      <c r="A1924" s="10" t="s">
        <v>2772</v>
      </c>
      <c r="B1924" s="11" t="s">
        <v>2224</v>
      </c>
      <c r="C1924" s="182" t="s">
        <v>2628</v>
      </c>
      <c r="D1924" s="182"/>
      <c r="E1924" s="182"/>
      <c r="F1924" s="10" t="s">
        <v>35</v>
      </c>
      <c r="G1924" s="12">
        <v>2</v>
      </c>
      <c r="H1924" s="12"/>
      <c r="I1924" s="13">
        <v>22116.77</v>
      </c>
      <c r="J1924" s="72"/>
      <c r="K1924" s="131"/>
      <c r="L1924" s="72">
        <v>22116.77</v>
      </c>
      <c r="M1924" s="13"/>
    </row>
    <row r="1925" spans="1:13" s="2" customFormat="1" ht="45" x14ac:dyDescent="0.25">
      <c r="A1925" s="10" t="s">
        <v>2773</v>
      </c>
      <c r="B1925" s="11" t="s">
        <v>2201</v>
      </c>
      <c r="C1925" s="182" t="s">
        <v>2630</v>
      </c>
      <c r="D1925" s="182"/>
      <c r="E1925" s="182"/>
      <c r="F1925" s="10" t="s">
        <v>35</v>
      </c>
      <c r="G1925" s="12">
        <v>10</v>
      </c>
      <c r="H1925" s="12"/>
      <c r="I1925" s="13">
        <v>41148.86</v>
      </c>
      <c r="J1925" s="72"/>
      <c r="K1925" s="131"/>
      <c r="L1925" s="72">
        <v>41148.86</v>
      </c>
      <c r="M1925" s="13"/>
    </row>
    <row r="1926" spans="1:13" s="2" customFormat="1" ht="56.25" x14ac:dyDescent="0.25">
      <c r="A1926" s="10" t="s">
        <v>2774</v>
      </c>
      <c r="B1926" s="11" t="s">
        <v>2303</v>
      </c>
      <c r="C1926" s="182" t="s">
        <v>2632</v>
      </c>
      <c r="D1926" s="182"/>
      <c r="E1926" s="182"/>
      <c r="F1926" s="10" t="s">
        <v>808</v>
      </c>
      <c r="G1926" s="33">
        <v>0.19539999999999999</v>
      </c>
      <c r="H1926" s="33"/>
      <c r="I1926" s="13">
        <v>17933.34</v>
      </c>
      <c r="J1926" s="72"/>
      <c r="K1926" s="131"/>
      <c r="L1926" s="72">
        <v>2445.7199999999998</v>
      </c>
      <c r="M1926" s="13"/>
    </row>
    <row r="1927" spans="1:13" s="2" customFormat="1" ht="15" x14ac:dyDescent="0.25">
      <c r="A1927" s="14"/>
      <c r="B1927" s="15"/>
      <c r="C1927" s="15"/>
      <c r="D1927" s="15"/>
      <c r="E1927" s="16" t="s">
        <v>18</v>
      </c>
      <c r="F1927" s="16"/>
      <c r="G1927" s="17"/>
      <c r="H1927" s="17"/>
      <c r="I1927" s="18">
        <v>47250.15</v>
      </c>
      <c r="J1927" s="114"/>
      <c r="K1927" s="138"/>
      <c r="L1927" s="151"/>
      <c r="M1927" s="19"/>
    </row>
    <row r="1928" spans="1:13" s="2" customFormat="1" ht="22.5" x14ac:dyDescent="0.25">
      <c r="A1928" s="20"/>
      <c r="B1928" s="21" t="s">
        <v>69</v>
      </c>
      <c r="C1928" s="183" t="s">
        <v>70</v>
      </c>
      <c r="D1928" s="183"/>
      <c r="E1928" s="183"/>
      <c r="F1928" s="22" t="s">
        <v>71</v>
      </c>
      <c r="G1928" s="17" t="s">
        <v>2775</v>
      </c>
      <c r="H1928" s="17"/>
      <c r="I1928" s="23">
        <v>1.08</v>
      </c>
      <c r="J1928" s="109"/>
      <c r="K1928" s="132"/>
      <c r="L1928" s="147">
        <v>1.08</v>
      </c>
      <c r="M1928" s="24"/>
    </row>
    <row r="1929" spans="1:13" s="2" customFormat="1" ht="22.5" x14ac:dyDescent="0.25">
      <c r="A1929" s="20"/>
      <c r="B1929" s="21" t="s">
        <v>41</v>
      </c>
      <c r="C1929" s="183" t="s">
        <v>42</v>
      </c>
      <c r="D1929" s="183"/>
      <c r="E1929" s="183"/>
      <c r="F1929" s="22" t="s">
        <v>21</v>
      </c>
      <c r="G1929" s="17" t="s">
        <v>2776</v>
      </c>
      <c r="H1929" s="17"/>
      <c r="I1929" s="23">
        <v>69.319999999999993</v>
      </c>
      <c r="J1929" s="109"/>
      <c r="K1929" s="132"/>
      <c r="L1929" s="147">
        <v>69.319999999999993</v>
      </c>
      <c r="M1929" s="24"/>
    </row>
    <row r="1930" spans="1:13" s="2" customFormat="1" ht="22.5" x14ac:dyDescent="0.25">
      <c r="A1930" s="20"/>
      <c r="B1930" s="21" t="s">
        <v>778</v>
      </c>
      <c r="C1930" s="183" t="s">
        <v>24</v>
      </c>
      <c r="D1930" s="183"/>
      <c r="E1930" s="183"/>
      <c r="F1930" s="22" t="s">
        <v>71</v>
      </c>
      <c r="G1930" s="17" t="s">
        <v>2777</v>
      </c>
      <c r="H1930" s="17"/>
      <c r="I1930" s="23">
        <v>33.590000000000003</v>
      </c>
      <c r="J1930" s="109"/>
      <c r="K1930" s="132"/>
      <c r="L1930" s="147">
        <v>33.590000000000003</v>
      </c>
      <c r="M1930" s="24"/>
    </row>
    <row r="1931" spans="1:13" s="2" customFormat="1" ht="22.5" x14ac:dyDescent="0.25">
      <c r="A1931" s="20"/>
      <c r="B1931" s="21" t="s">
        <v>965</v>
      </c>
      <c r="C1931" s="183" t="s">
        <v>966</v>
      </c>
      <c r="D1931" s="183"/>
      <c r="E1931" s="183"/>
      <c r="F1931" s="22" t="s">
        <v>21</v>
      </c>
      <c r="G1931" s="17" t="s">
        <v>2778</v>
      </c>
      <c r="H1931" s="17"/>
      <c r="I1931" s="23">
        <v>139.19</v>
      </c>
      <c r="J1931" s="109"/>
      <c r="K1931" s="132"/>
      <c r="L1931" s="147">
        <v>139.19</v>
      </c>
      <c r="M1931" s="24"/>
    </row>
    <row r="1932" spans="1:13" s="2" customFormat="1" ht="22.5" x14ac:dyDescent="0.25">
      <c r="A1932" s="20"/>
      <c r="B1932" s="21" t="s">
        <v>968</v>
      </c>
      <c r="C1932" s="183" t="s">
        <v>969</v>
      </c>
      <c r="D1932" s="183"/>
      <c r="E1932" s="183"/>
      <c r="F1932" s="22" t="s">
        <v>21</v>
      </c>
      <c r="G1932" s="17" t="s">
        <v>2779</v>
      </c>
      <c r="H1932" s="17"/>
      <c r="I1932" s="23">
        <v>39.24</v>
      </c>
      <c r="J1932" s="109"/>
      <c r="K1932" s="132"/>
      <c r="L1932" s="147">
        <v>39.24</v>
      </c>
      <c r="M1932" s="24"/>
    </row>
    <row r="1933" spans="1:13" s="2" customFormat="1" ht="22.5" x14ac:dyDescent="0.25">
      <c r="A1933" s="25" t="s">
        <v>344</v>
      </c>
      <c r="B1933" s="26" t="s">
        <v>815</v>
      </c>
      <c r="C1933" s="186" t="s">
        <v>816</v>
      </c>
      <c r="D1933" s="186"/>
      <c r="E1933" s="186"/>
      <c r="F1933" s="27" t="s">
        <v>817</v>
      </c>
      <c r="G1933" s="28" t="s">
        <v>347</v>
      </c>
      <c r="H1933" s="28"/>
      <c r="I1933" s="29">
        <v>0</v>
      </c>
      <c r="J1933" s="110"/>
      <c r="K1933" s="133"/>
      <c r="L1933" s="148">
        <v>0</v>
      </c>
      <c r="M1933" s="30"/>
    </row>
    <row r="1934" spans="1:13" s="2" customFormat="1" ht="22.5" x14ac:dyDescent="0.25">
      <c r="A1934" s="25" t="s">
        <v>76</v>
      </c>
      <c r="B1934" s="26" t="s">
        <v>818</v>
      </c>
      <c r="C1934" s="186" t="s">
        <v>819</v>
      </c>
      <c r="D1934" s="186"/>
      <c r="E1934" s="186"/>
      <c r="F1934" s="27" t="s">
        <v>817</v>
      </c>
      <c r="G1934" s="28" t="s">
        <v>2780</v>
      </c>
      <c r="H1934" s="28"/>
      <c r="I1934" s="29">
        <v>0</v>
      </c>
      <c r="J1934" s="110"/>
      <c r="K1934" s="133"/>
      <c r="L1934" s="148">
        <v>0</v>
      </c>
      <c r="M1934" s="30"/>
    </row>
    <row r="1935" spans="1:13" s="2" customFormat="1" ht="22.5" x14ac:dyDescent="0.25">
      <c r="A1935" s="25" t="s">
        <v>344</v>
      </c>
      <c r="B1935" s="26" t="s">
        <v>821</v>
      </c>
      <c r="C1935" s="186" t="s">
        <v>822</v>
      </c>
      <c r="D1935" s="186"/>
      <c r="E1935" s="186"/>
      <c r="F1935" s="27" t="s">
        <v>79</v>
      </c>
      <c r="G1935" s="28" t="s">
        <v>347</v>
      </c>
      <c r="H1935" s="28"/>
      <c r="I1935" s="29">
        <v>0</v>
      </c>
      <c r="J1935" s="110"/>
      <c r="K1935" s="133"/>
      <c r="L1935" s="148">
        <v>0</v>
      </c>
      <c r="M1935" s="30"/>
    </row>
    <row r="1936" spans="1:13" s="2" customFormat="1" ht="22.5" x14ac:dyDescent="0.25">
      <c r="A1936" s="25" t="s">
        <v>344</v>
      </c>
      <c r="B1936" s="26" t="s">
        <v>366</v>
      </c>
      <c r="C1936" s="186" t="s">
        <v>367</v>
      </c>
      <c r="D1936" s="186"/>
      <c r="E1936" s="186"/>
      <c r="F1936" s="27" t="s">
        <v>21</v>
      </c>
      <c r="G1936" s="28" t="s">
        <v>347</v>
      </c>
      <c r="H1936" s="28"/>
      <c r="I1936" s="29">
        <v>0</v>
      </c>
      <c r="J1936" s="110"/>
      <c r="K1936" s="133"/>
      <c r="L1936" s="148">
        <v>0</v>
      </c>
      <c r="M1936" s="30"/>
    </row>
    <row r="1937" spans="1:13" s="2" customFormat="1" ht="22.5" x14ac:dyDescent="0.25">
      <c r="A1937" s="25" t="s">
        <v>344</v>
      </c>
      <c r="B1937" s="26" t="s">
        <v>825</v>
      </c>
      <c r="C1937" s="186" t="s">
        <v>826</v>
      </c>
      <c r="D1937" s="186"/>
      <c r="E1937" s="186"/>
      <c r="F1937" s="27" t="s">
        <v>79</v>
      </c>
      <c r="G1937" s="28" t="s">
        <v>347</v>
      </c>
      <c r="H1937" s="28"/>
      <c r="I1937" s="29">
        <v>0</v>
      </c>
      <c r="J1937" s="110"/>
      <c r="K1937" s="133"/>
      <c r="L1937" s="148">
        <v>0</v>
      </c>
      <c r="M1937" s="30"/>
    </row>
    <row r="1938" spans="1:13" s="2" customFormat="1" ht="45" x14ac:dyDescent="0.25">
      <c r="A1938" s="10" t="s">
        <v>2781</v>
      </c>
      <c r="B1938" s="11" t="s">
        <v>2215</v>
      </c>
      <c r="C1938" s="182" t="s">
        <v>2640</v>
      </c>
      <c r="D1938" s="182"/>
      <c r="E1938" s="182"/>
      <c r="F1938" s="10" t="s">
        <v>165</v>
      </c>
      <c r="G1938" s="12">
        <v>13</v>
      </c>
      <c r="H1938" s="12"/>
      <c r="I1938" s="13">
        <v>298445.08</v>
      </c>
      <c r="J1938" s="72"/>
      <c r="K1938" s="131"/>
      <c r="L1938" s="72">
        <v>298445.08</v>
      </c>
      <c r="M1938" s="13"/>
    </row>
    <row r="1939" spans="1:13" s="2" customFormat="1" ht="45" x14ac:dyDescent="0.25">
      <c r="A1939" s="10" t="s">
        <v>2782</v>
      </c>
      <c r="B1939" s="11" t="s">
        <v>2195</v>
      </c>
      <c r="C1939" s="182" t="s">
        <v>2783</v>
      </c>
      <c r="D1939" s="182"/>
      <c r="E1939" s="182"/>
      <c r="F1939" s="10" t="s">
        <v>35</v>
      </c>
      <c r="G1939" s="12">
        <v>2</v>
      </c>
      <c r="H1939" s="12"/>
      <c r="I1939" s="13">
        <v>9553.7099999999991</v>
      </c>
      <c r="J1939" s="72"/>
      <c r="K1939" s="131"/>
      <c r="L1939" s="72">
        <v>9553.7099999999991</v>
      </c>
      <c r="M1939" s="13"/>
    </row>
    <row r="1940" spans="1:13" s="2" customFormat="1" ht="45" x14ac:dyDescent="0.25">
      <c r="A1940" s="10" t="s">
        <v>2784</v>
      </c>
      <c r="B1940" s="11" t="s">
        <v>2198</v>
      </c>
      <c r="C1940" s="182" t="s">
        <v>2663</v>
      </c>
      <c r="D1940" s="182"/>
      <c r="E1940" s="182"/>
      <c r="F1940" s="10" t="s">
        <v>35</v>
      </c>
      <c r="G1940" s="12">
        <v>2</v>
      </c>
      <c r="H1940" s="12"/>
      <c r="I1940" s="13">
        <v>25089.75</v>
      </c>
      <c r="J1940" s="72"/>
      <c r="K1940" s="131"/>
      <c r="L1940" s="72">
        <v>25089.75</v>
      </c>
      <c r="M1940" s="13"/>
    </row>
    <row r="1941" spans="1:13" s="2" customFormat="1" ht="56.25" x14ac:dyDescent="0.25">
      <c r="A1941" s="10" t="s">
        <v>2785</v>
      </c>
      <c r="B1941" s="11" t="s">
        <v>2551</v>
      </c>
      <c r="C1941" s="182" t="s">
        <v>2644</v>
      </c>
      <c r="D1941" s="182"/>
      <c r="E1941" s="182"/>
      <c r="F1941" s="10" t="s">
        <v>808</v>
      </c>
      <c r="G1941" s="33">
        <v>1.0625</v>
      </c>
      <c r="H1941" s="33"/>
      <c r="I1941" s="13">
        <v>77572.45</v>
      </c>
      <c r="J1941" s="72"/>
      <c r="K1941" s="131"/>
      <c r="L1941" s="72">
        <v>13740.69</v>
      </c>
      <c r="M1941" s="13"/>
    </row>
    <row r="1942" spans="1:13" s="2" customFormat="1" ht="15" x14ac:dyDescent="0.25">
      <c r="A1942" s="14"/>
      <c r="B1942" s="15"/>
      <c r="C1942" s="15"/>
      <c r="D1942" s="15"/>
      <c r="E1942" s="16" t="s">
        <v>18</v>
      </c>
      <c r="F1942" s="16"/>
      <c r="G1942" s="17"/>
      <c r="H1942" s="17"/>
      <c r="I1942" s="18">
        <v>197510.99</v>
      </c>
      <c r="J1942" s="114"/>
      <c r="K1942" s="138"/>
      <c r="L1942" s="151"/>
      <c r="M1942" s="19"/>
    </row>
    <row r="1943" spans="1:13" s="2" customFormat="1" ht="22.5" x14ac:dyDescent="0.25">
      <c r="A1943" s="20"/>
      <c r="B1943" s="21" t="s">
        <v>69</v>
      </c>
      <c r="C1943" s="183" t="s">
        <v>70</v>
      </c>
      <c r="D1943" s="183"/>
      <c r="E1943" s="183"/>
      <c r="F1943" s="22" t="s">
        <v>71</v>
      </c>
      <c r="G1943" s="17" t="s">
        <v>2786</v>
      </c>
      <c r="H1943" s="17"/>
      <c r="I1943" s="23">
        <v>4.95</v>
      </c>
      <c r="J1943" s="109"/>
      <c r="K1943" s="132"/>
      <c r="L1943" s="147">
        <v>4.95</v>
      </c>
      <c r="M1943" s="24"/>
    </row>
    <row r="1944" spans="1:13" s="2" customFormat="1" ht="22.5" x14ac:dyDescent="0.25">
      <c r="A1944" s="20"/>
      <c r="B1944" s="21" t="s">
        <v>41</v>
      </c>
      <c r="C1944" s="183" t="s">
        <v>42</v>
      </c>
      <c r="D1944" s="183"/>
      <c r="E1944" s="183"/>
      <c r="F1944" s="22" t="s">
        <v>21</v>
      </c>
      <c r="G1944" s="17" t="s">
        <v>2787</v>
      </c>
      <c r="H1944" s="17"/>
      <c r="I1944" s="23">
        <v>492.77</v>
      </c>
      <c r="J1944" s="109"/>
      <c r="K1944" s="132"/>
      <c r="L1944" s="147">
        <v>492.77</v>
      </c>
      <c r="M1944" s="24"/>
    </row>
    <row r="1945" spans="1:13" s="2" customFormat="1" ht="22.5" x14ac:dyDescent="0.25">
      <c r="A1945" s="20"/>
      <c r="B1945" s="21" t="s">
        <v>778</v>
      </c>
      <c r="C1945" s="183" t="s">
        <v>24</v>
      </c>
      <c r="D1945" s="183"/>
      <c r="E1945" s="183"/>
      <c r="F1945" s="22" t="s">
        <v>71</v>
      </c>
      <c r="G1945" s="17" t="s">
        <v>2788</v>
      </c>
      <c r="H1945" s="17"/>
      <c r="I1945" s="23">
        <v>132.85</v>
      </c>
      <c r="J1945" s="109"/>
      <c r="K1945" s="132"/>
      <c r="L1945" s="147">
        <v>132.85</v>
      </c>
      <c r="M1945" s="24"/>
    </row>
    <row r="1946" spans="1:13" s="2" customFormat="1" ht="22.5" x14ac:dyDescent="0.25">
      <c r="A1946" s="20"/>
      <c r="B1946" s="21" t="s">
        <v>968</v>
      </c>
      <c r="C1946" s="183" t="s">
        <v>969</v>
      </c>
      <c r="D1946" s="183"/>
      <c r="E1946" s="183"/>
      <c r="F1946" s="22" t="s">
        <v>21</v>
      </c>
      <c r="G1946" s="17" t="s">
        <v>2789</v>
      </c>
      <c r="H1946" s="17"/>
      <c r="I1946" s="23">
        <v>956.11</v>
      </c>
      <c r="J1946" s="109"/>
      <c r="K1946" s="132"/>
      <c r="L1946" s="147">
        <v>956.11</v>
      </c>
      <c r="M1946" s="24"/>
    </row>
    <row r="1947" spans="1:13" s="2" customFormat="1" ht="22.5" x14ac:dyDescent="0.25">
      <c r="A1947" s="25" t="s">
        <v>344</v>
      </c>
      <c r="B1947" s="26" t="s">
        <v>815</v>
      </c>
      <c r="C1947" s="186" t="s">
        <v>816</v>
      </c>
      <c r="D1947" s="186"/>
      <c r="E1947" s="186"/>
      <c r="F1947" s="27" t="s">
        <v>817</v>
      </c>
      <c r="G1947" s="28" t="s">
        <v>347</v>
      </c>
      <c r="H1947" s="28"/>
      <c r="I1947" s="29">
        <v>0</v>
      </c>
      <c r="J1947" s="110"/>
      <c r="K1947" s="133"/>
      <c r="L1947" s="148">
        <v>0</v>
      </c>
      <c r="M1947" s="30"/>
    </row>
    <row r="1948" spans="1:13" s="2" customFormat="1" ht="22.5" x14ac:dyDescent="0.25">
      <c r="A1948" s="25" t="s">
        <v>76</v>
      </c>
      <c r="B1948" s="26" t="s">
        <v>818</v>
      </c>
      <c r="C1948" s="186" t="s">
        <v>819</v>
      </c>
      <c r="D1948" s="186"/>
      <c r="E1948" s="186"/>
      <c r="F1948" s="27" t="s">
        <v>817</v>
      </c>
      <c r="G1948" s="28" t="s">
        <v>2790</v>
      </c>
      <c r="H1948" s="28"/>
      <c r="I1948" s="29">
        <v>0</v>
      </c>
      <c r="J1948" s="110"/>
      <c r="K1948" s="133"/>
      <c r="L1948" s="148">
        <v>0</v>
      </c>
      <c r="M1948" s="30"/>
    </row>
    <row r="1949" spans="1:13" s="2" customFormat="1" ht="22.5" x14ac:dyDescent="0.25">
      <c r="A1949" s="25" t="s">
        <v>344</v>
      </c>
      <c r="B1949" s="26" t="s">
        <v>821</v>
      </c>
      <c r="C1949" s="186" t="s">
        <v>822</v>
      </c>
      <c r="D1949" s="186"/>
      <c r="E1949" s="186"/>
      <c r="F1949" s="27" t="s">
        <v>79</v>
      </c>
      <c r="G1949" s="28" t="s">
        <v>347</v>
      </c>
      <c r="H1949" s="28"/>
      <c r="I1949" s="29">
        <v>0</v>
      </c>
      <c r="J1949" s="110"/>
      <c r="K1949" s="133"/>
      <c r="L1949" s="148">
        <v>0</v>
      </c>
      <c r="M1949" s="30"/>
    </row>
    <row r="1950" spans="1:13" s="2" customFormat="1" ht="22.5" x14ac:dyDescent="0.25">
      <c r="A1950" s="25" t="s">
        <v>344</v>
      </c>
      <c r="B1950" s="26" t="s">
        <v>366</v>
      </c>
      <c r="C1950" s="186" t="s">
        <v>367</v>
      </c>
      <c r="D1950" s="186"/>
      <c r="E1950" s="186"/>
      <c r="F1950" s="27" t="s">
        <v>21</v>
      </c>
      <c r="G1950" s="28" t="s">
        <v>347</v>
      </c>
      <c r="H1950" s="28"/>
      <c r="I1950" s="29">
        <v>0</v>
      </c>
      <c r="J1950" s="110"/>
      <c r="K1950" s="133"/>
      <c r="L1950" s="148">
        <v>0</v>
      </c>
      <c r="M1950" s="30"/>
    </row>
    <row r="1951" spans="1:13" s="2" customFormat="1" ht="22.5" x14ac:dyDescent="0.25">
      <c r="A1951" s="25" t="s">
        <v>344</v>
      </c>
      <c r="B1951" s="26" t="s">
        <v>825</v>
      </c>
      <c r="C1951" s="186" t="s">
        <v>826</v>
      </c>
      <c r="D1951" s="186"/>
      <c r="E1951" s="186"/>
      <c r="F1951" s="27" t="s">
        <v>79</v>
      </c>
      <c r="G1951" s="28" t="s">
        <v>347</v>
      </c>
      <c r="H1951" s="28"/>
      <c r="I1951" s="29">
        <v>0</v>
      </c>
      <c r="J1951" s="110"/>
      <c r="K1951" s="133"/>
      <c r="L1951" s="148">
        <v>0</v>
      </c>
      <c r="M1951" s="30"/>
    </row>
    <row r="1952" spans="1:13" s="2" customFormat="1" ht="45" x14ac:dyDescent="0.25">
      <c r="A1952" s="10" t="s">
        <v>2791</v>
      </c>
      <c r="B1952" s="11" t="s">
        <v>2215</v>
      </c>
      <c r="C1952" s="182" t="s">
        <v>2651</v>
      </c>
      <c r="D1952" s="182"/>
      <c r="E1952" s="182"/>
      <c r="F1952" s="10" t="s">
        <v>165</v>
      </c>
      <c r="G1952" s="12">
        <v>14</v>
      </c>
      <c r="H1952" s="12"/>
      <c r="I1952" s="13">
        <v>383813.11</v>
      </c>
      <c r="J1952" s="72"/>
      <c r="K1952" s="131"/>
      <c r="L1952" s="72">
        <v>383813.11</v>
      </c>
      <c r="M1952" s="13"/>
    </row>
    <row r="1953" spans="1:13" s="2" customFormat="1" ht="45" x14ac:dyDescent="0.25">
      <c r="A1953" s="10" t="s">
        <v>2792</v>
      </c>
      <c r="B1953" s="11" t="s">
        <v>2215</v>
      </c>
      <c r="C1953" s="182" t="s">
        <v>2653</v>
      </c>
      <c r="D1953" s="182"/>
      <c r="E1953" s="182"/>
      <c r="F1953" s="10" t="s">
        <v>165</v>
      </c>
      <c r="G1953" s="12">
        <v>24</v>
      </c>
      <c r="H1953" s="12"/>
      <c r="I1953" s="13">
        <v>800616.31</v>
      </c>
      <c r="J1953" s="72"/>
      <c r="K1953" s="131"/>
      <c r="L1953" s="72">
        <v>800616.31</v>
      </c>
      <c r="M1953" s="13"/>
    </row>
    <row r="1954" spans="1:13" s="2" customFormat="1" ht="45" x14ac:dyDescent="0.25">
      <c r="A1954" s="10" t="s">
        <v>2793</v>
      </c>
      <c r="B1954" s="11" t="s">
        <v>2215</v>
      </c>
      <c r="C1954" s="182" t="s">
        <v>2655</v>
      </c>
      <c r="D1954" s="182"/>
      <c r="E1954" s="182"/>
      <c r="F1954" s="10" t="s">
        <v>165</v>
      </c>
      <c r="G1954" s="12">
        <v>7</v>
      </c>
      <c r="H1954" s="12"/>
      <c r="I1954" s="13">
        <v>254316.66</v>
      </c>
      <c r="J1954" s="72"/>
      <c r="K1954" s="131"/>
      <c r="L1954" s="72">
        <v>254316.66</v>
      </c>
      <c r="M1954" s="13"/>
    </row>
    <row r="1955" spans="1:13" s="2" customFormat="1" ht="45" x14ac:dyDescent="0.25">
      <c r="A1955" s="10" t="s">
        <v>2794</v>
      </c>
      <c r="B1955" s="11" t="s">
        <v>2224</v>
      </c>
      <c r="C1955" s="182" t="s">
        <v>2795</v>
      </c>
      <c r="D1955" s="182"/>
      <c r="E1955" s="182"/>
      <c r="F1955" s="10" t="s">
        <v>35</v>
      </c>
      <c r="G1955" s="12">
        <v>1</v>
      </c>
      <c r="H1955" s="12"/>
      <c r="I1955" s="13">
        <v>50270.69</v>
      </c>
      <c r="J1955" s="72"/>
      <c r="K1955" s="131"/>
      <c r="L1955" s="72">
        <v>50270.69</v>
      </c>
      <c r="M1955" s="13"/>
    </row>
    <row r="1956" spans="1:13" s="2" customFormat="1" ht="45" x14ac:dyDescent="0.25">
      <c r="A1956" s="10" t="s">
        <v>2796</v>
      </c>
      <c r="B1956" s="11" t="s">
        <v>2224</v>
      </c>
      <c r="C1956" s="182" t="s">
        <v>2797</v>
      </c>
      <c r="D1956" s="182"/>
      <c r="E1956" s="182"/>
      <c r="F1956" s="10" t="s">
        <v>35</v>
      </c>
      <c r="G1956" s="12">
        <v>1</v>
      </c>
      <c r="H1956" s="12"/>
      <c r="I1956" s="13">
        <v>56626.87</v>
      </c>
      <c r="J1956" s="72"/>
      <c r="K1956" s="131"/>
      <c r="L1956" s="72">
        <v>56626.87</v>
      </c>
      <c r="M1956" s="13"/>
    </row>
    <row r="1957" spans="1:13" s="2" customFormat="1" ht="45" x14ac:dyDescent="0.25">
      <c r="A1957" s="10" t="s">
        <v>2798</v>
      </c>
      <c r="B1957" s="11" t="s">
        <v>2224</v>
      </c>
      <c r="C1957" s="182" t="s">
        <v>2661</v>
      </c>
      <c r="D1957" s="182"/>
      <c r="E1957" s="182"/>
      <c r="F1957" s="10" t="s">
        <v>35</v>
      </c>
      <c r="G1957" s="12">
        <v>1</v>
      </c>
      <c r="H1957" s="12"/>
      <c r="I1957" s="13">
        <v>24691.65</v>
      </c>
      <c r="J1957" s="72"/>
      <c r="K1957" s="131"/>
      <c r="L1957" s="72">
        <v>24691.65</v>
      </c>
      <c r="M1957" s="13"/>
    </row>
    <row r="1958" spans="1:13" s="2" customFormat="1" ht="45" x14ac:dyDescent="0.25">
      <c r="A1958" s="10" t="s">
        <v>2799</v>
      </c>
      <c r="B1958" s="11" t="s">
        <v>2198</v>
      </c>
      <c r="C1958" s="182" t="s">
        <v>2665</v>
      </c>
      <c r="D1958" s="182"/>
      <c r="E1958" s="182"/>
      <c r="F1958" s="10" t="s">
        <v>35</v>
      </c>
      <c r="G1958" s="12">
        <v>1</v>
      </c>
      <c r="H1958" s="12"/>
      <c r="I1958" s="13">
        <v>15197.61</v>
      </c>
      <c r="J1958" s="72"/>
      <c r="K1958" s="131"/>
      <c r="L1958" s="72">
        <v>15197.61</v>
      </c>
      <c r="M1958" s="13"/>
    </row>
    <row r="1959" spans="1:13" s="2" customFormat="1" ht="45" x14ac:dyDescent="0.25">
      <c r="A1959" s="10" t="s">
        <v>2800</v>
      </c>
      <c r="B1959" s="11" t="s">
        <v>2198</v>
      </c>
      <c r="C1959" s="182" t="s">
        <v>2667</v>
      </c>
      <c r="D1959" s="182"/>
      <c r="E1959" s="182"/>
      <c r="F1959" s="10" t="s">
        <v>35</v>
      </c>
      <c r="G1959" s="12">
        <v>1</v>
      </c>
      <c r="H1959" s="12"/>
      <c r="I1959" s="13">
        <v>15064.59</v>
      </c>
      <c r="J1959" s="72"/>
      <c r="K1959" s="131"/>
      <c r="L1959" s="72">
        <v>15064.59</v>
      </c>
      <c r="M1959" s="13"/>
    </row>
    <row r="1960" spans="1:13" s="2" customFormat="1" ht="45" x14ac:dyDescent="0.25">
      <c r="A1960" s="10" t="s">
        <v>2801</v>
      </c>
      <c r="B1960" s="11" t="s">
        <v>2198</v>
      </c>
      <c r="C1960" s="182" t="s">
        <v>2669</v>
      </c>
      <c r="D1960" s="182"/>
      <c r="E1960" s="182"/>
      <c r="F1960" s="10" t="s">
        <v>35</v>
      </c>
      <c r="G1960" s="12">
        <v>1</v>
      </c>
      <c r="H1960" s="12"/>
      <c r="I1960" s="13">
        <v>17179.02</v>
      </c>
      <c r="J1960" s="72"/>
      <c r="K1960" s="131"/>
      <c r="L1960" s="72">
        <v>17179.02</v>
      </c>
      <c r="M1960" s="13"/>
    </row>
    <row r="1961" spans="1:13" s="2" customFormat="1" ht="45" x14ac:dyDescent="0.25">
      <c r="A1961" s="10" t="s">
        <v>2802</v>
      </c>
      <c r="B1961" s="11" t="s">
        <v>2201</v>
      </c>
      <c r="C1961" s="182" t="s">
        <v>2671</v>
      </c>
      <c r="D1961" s="182"/>
      <c r="E1961" s="182"/>
      <c r="F1961" s="10" t="s">
        <v>35</v>
      </c>
      <c r="G1961" s="12">
        <v>1</v>
      </c>
      <c r="H1961" s="12"/>
      <c r="I1961" s="13">
        <v>7210.32</v>
      </c>
      <c r="J1961" s="72"/>
      <c r="K1961" s="131"/>
      <c r="L1961" s="72">
        <v>7210.32</v>
      </c>
      <c r="M1961" s="13"/>
    </row>
    <row r="1962" spans="1:13" s="2" customFormat="1" ht="56.25" x14ac:dyDescent="0.25">
      <c r="A1962" s="10" t="s">
        <v>2803</v>
      </c>
      <c r="B1962" s="11" t="s">
        <v>2673</v>
      </c>
      <c r="C1962" s="182" t="s">
        <v>2804</v>
      </c>
      <c r="D1962" s="182"/>
      <c r="E1962" s="182"/>
      <c r="F1962" s="10" t="s">
        <v>808</v>
      </c>
      <c r="G1962" s="33">
        <v>0.91269999999999996</v>
      </c>
      <c r="H1962" s="33"/>
      <c r="I1962" s="13">
        <v>56845.38</v>
      </c>
      <c r="J1962" s="72"/>
      <c r="K1962" s="131"/>
      <c r="L1962" s="72">
        <v>12127</v>
      </c>
      <c r="M1962" s="13"/>
    </row>
    <row r="1963" spans="1:13" s="2" customFormat="1" ht="15" x14ac:dyDescent="0.25">
      <c r="A1963" s="14"/>
      <c r="B1963" s="15"/>
      <c r="C1963" s="15"/>
      <c r="D1963" s="15"/>
      <c r="E1963" s="16" t="s">
        <v>18</v>
      </c>
      <c r="F1963" s="16"/>
      <c r="G1963" s="17"/>
      <c r="H1963" s="17"/>
      <c r="I1963" s="18">
        <v>140245.72</v>
      </c>
      <c r="J1963" s="114"/>
      <c r="K1963" s="138"/>
      <c r="L1963" s="151"/>
      <c r="M1963" s="19"/>
    </row>
    <row r="1964" spans="1:13" s="2" customFormat="1" ht="22.5" x14ac:dyDescent="0.25">
      <c r="A1964" s="20"/>
      <c r="B1964" s="21" t="s">
        <v>69</v>
      </c>
      <c r="C1964" s="183" t="s">
        <v>70</v>
      </c>
      <c r="D1964" s="183"/>
      <c r="E1964" s="183"/>
      <c r="F1964" s="22" t="s">
        <v>71</v>
      </c>
      <c r="G1964" s="17" t="s">
        <v>2805</v>
      </c>
      <c r="H1964" s="17"/>
      <c r="I1964" s="23">
        <v>4.25</v>
      </c>
      <c r="J1964" s="109"/>
      <c r="K1964" s="132"/>
      <c r="L1964" s="147">
        <v>4.25</v>
      </c>
      <c r="M1964" s="24"/>
    </row>
    <row r="1965" spans="1:13" s="2" customFormat="1" ht="22.5" x14ac:dyDescent="0.25">
      <c r="A1965" s="20"/>
      <c r="B1965" s="21" t="s">
        <v>41</v>
      </c>
      <c r="C1965" s="183" t="s">
        <v>42</v>
      </c>
      <c r="D1965" s="183"/>
      <c r="E1965" s="183"/>
      <c r="F1965" s="22" t="s">
        <v>21</v>
      </c>
      <c r="G1965" s="17" t="s">
        <v>2806</v>
      </c>
      <c r="H1965" s="17"/>
      <c r="I1965" s="23">
        <v>388.27</v>
      </c>
      <c r="J1965" s="109"/>
      <c r="K1965" s="132"/>
      <c r="L1965" s="147">
        <v>388.27</v>
      </c>
      <c r="M1965" s="24"/>
    </row>
    <row r="1966" spans="1:13" s="2" customFormat="1" ht="22.5" x14ac:dyDescent="0.25">
      <c r="A1966" s="20"/>
      <c r="B1966" s="21" t="s">
        <v>778</v>
      </c>
      <c r="C1966" s="183" t="s">
        <v>24</v>
      </c>
      <c r="D1966" s="183"/>
      <c r="E1966" s="183"/>
      <c r="F1966" s="22" t="s">
        <v>71</v>
      </c>
      <c r="G1966" s="17" t="s">
        <v>2807</v>
      </c>
      <c r="H1966" s="17"/>
      <c r="I1966" s="23">
        <v>85.59</v>
      </c>
      <c r="J1966" s="109"/>
      <c r="K1966" s="132"/>
      <c r="L1966" s="147">
        <v>85.59</v>
      </c>
      <c r="M1966" s="24"/>
    </row>
    <row r="1967" spans="1:13" s="2" customFormat="1" ht="22.5" x14ac:dyDescent="0.25">
      <c r="A1967" s="20"/>
      <c r="B1967" s="21" t="s">
        <v>968</v>
      </c>
      <c r="C1967" s="183" t="s">
        <v>969</v>
      </c>
      <c r="D1967" s="183"/>
      <c r="E1967" s="183"/>
      <c r="F1967" s="22" t="s">
        <v>21</v>
      </c>
      <c r="G1967" s="17" t="s">
        <v>2808</v>
      </c>
      <c r="H1967" s="17"/>
      <c r="I1967" s="23">
        <v>922.23</v>
      </c>
      <c r="J1967" s="109"/>
      <c r="K1967" s="132"/>
      <c r="L1967" s="147">
        <v>922.23</v>
      </c>
      <c r="M1967" s="24"/>
    </row>
    <row r="1968" spans="1:13" s="2" customFormat="1" ht="22.5" x14ac:dyDescent="0.25">
      <c r="A1968" s="25" t="s">
        <v>344</v>
      </c>
      <c r="B1968" s="26" t="s">
        <v>815</v>
      </c>
      <c r="C1968" s="186" t="s">
        <v>816</v>
      </c>
      <c r="D1968" s="186"/>
      <c r="E1968" s="186"/>
      <c r="F1968" s="27" t="s">
        <v>817</v>
      </c>
      <c r="G1968" s="28" t="s">
        <v>347</v>
      </c>
      <c r="H1968" s="28"/>
      <c r="I1968" s="29">
        <v>0</v>
      </c>
      <c r="J1968" s="110"/>
      <c r="K1968" s="133"/>
      <c r="L1968" s="148">
        <v>0</v>
      </c>
      <c r="M1968" s="30"/>
    </row>
    <row r="1969" spans="1:13" s="2" customFormat="1" ht="22.5" x14ac:dyDescent="0.25">
      <c r="A1969" s="25" t="s">
        <v>76</v>
      </c>
      <c r="B1969" s="26" t="s">
        <v>818</v>
      </c>
      <c r="C1969" s="186" t="s">
        <v>819</v>
      </c>
      <c r="D1969" s="186"/>
      <c r="E1969" s="186"/>
      <c r="F1969" s="27" t="s">
        <v>817</v>
      </c>
      <c r="G1969" s="28" t="s">
        <v>2809</v>
      </c>
      <c r="H1969" s="28"/>
      <c r="I1969" s="29">
        <v>0</v>
      </c>
      <c r="J1969" s="110"/>
      <c r="K1969" s="133"/>
      <c r="L1969" s="148">
        <v>0</v>
      </c>
      <c r="M1969" s="30"/>
    </row>
    <row r="1970" spans="1:13" s="2" customFormat="1" ht="22.5" x14ac:dyDescent="0.25">
      <c r="A1970" s="25" t="s">
        <v>344</v>
      </c>
      <c r="B1970" s="26" t="s">
        <v>821</v>
      </c>
      <c r="C1970" s="186" t="s">
        <v>822</v>
      </c>
      <c r="D1970" s="186"/>
      <c r="E1970" s="186"/>
      <c r="F1970" s="27" t="s">
        <v>79</v>
      </c>
      <c r="G1970" s="28" t="s">
        <v>347</v>
      </c>
      <c r="H1970" s="28"/>
      <c r="I1970" s="29">
        <v>0</v>
      </c>
      <c r="J1970" s="110"/>
      <c r="K1970" s="133"/>
      <c r="L1970" s="148">
        <v>0</v>
      </c>
      <c r="M1970" s="30"/>
    </row>
    <row r="1971" spans="1:13" s="2" customFormat="1" ht="22.5" x14ac:dyDescent="0.25">
      <c r="A1971" s="25" t="s">
        <v>344</v>
      </c>
      <c r="B1971" s="26" t="s">
        <v>366</v>
      </c>
      <c r="C1971" s="186" t="s">
        <v>367</v>
      </c>
      <c r="D1971" s="186"/>
      <c r="E1971" s="186"/>
      <c r="F1971" s="27" t="s">
        <v>21</v>
      </c>
      <c r="G1971" s="28" t="s">
        <v>347</v>
      </c>
      <c r="H1971" s="28"/>
      <c r="I1971" s="29">
        <v>0</v>
      </c>
      <c r="J1971" s="110"/>
      <c r="K1971" s="133"/>
      <c r="L1971" s="148">
        <v>0</v>
      </c>
      <c r="M1971" s="30"/>
    </row>
    <row r="1972" spans="1:13" s="2" customFormat="1" ht="22.5" x14ac:dyDescent="0.25">
      <c r="A1972" s="25" t="s">
        <v>344</v>
      </c>
      <c r="B1972" s="26" t="s">
        <v>825</v>
      </c>
      <c r="C1972" s="186" t="s">
        <v>826</v>
      </c>
      <c r="D1972" s="186"/>
      <c r="E1972" s="186"/>
      <c r="F1972" s="27" t="s">
        <v>79</v>
      </c>
      <c r="G1972" s="28" t="s">
        <v>347</v>
      </c>
      <c r="H1972" s="28"/>
      <c r="I1972" s="29">
        <v>0</v>
      </c>
      <c r="J1972" s="110"/>
      <c r="K1972" s="133"/>
      <c r="L1972" s="148">
        <v>0</v>
      </c>
      <c r="M1972" s="30"/>
    </row>
    <row r="1973" spans="1:13" s="2" customFormat="1" ht="45" x14ac:dyDescent="0.25">
      <c r="A1973" s="10" t="s">
        <v>2810</v>
      </c>
      <c r="B1973" s="11" t="s">
        <v>2215</v>
      </c>
      <c r="C1973" s="182" t="s">
        <v>2681</v>
      </c>
      <c r="D1973" s="182"/>
      <c r="E1973" s="182"/>
      <c r="F1973" s="10" t="s">
        <v>165</v>
      </c>
      <c r="G1973" s="32">
        <v>11.5</v>
      </c>
      <c r="H1973" s="32"/>
      <c r="I1973" s="13">
        <v>490000.73</v>
      </c>
      <c r="J1973" s="72"/>
      <c r="K1973" s="131"/>
      <c r="L1973" s="72">
        <v>490000.73</v>
      </c>
      <c r="M1973" s="13"/>
    </row>
    <row r="1974" spans="1:13" s="2" customFormat="1" ht="45" x14ac:dyDescent="0.25">
      <c r="A1974" s="10" t="s">
        <v>2811</v>
      </c>
      <c r="B1974" s="11" t="s">
        <v>2215</v>
      </c>
      <c r="C1974" s="182" t="s">
        <v>2812</v>
      </c>
      <c r="D1974" s="182"/>
      <c r="E1974" s="182"/>
      <c r="F1974" s="10" t="s">
        <v>165</v>
      </c>
      <c r="G1974" s="12">
        <v>15</v>
      </c>
      <c r="H1974" s="12"/>
      <c r="I1974" s="13">
        <v>720659.22</v>
      </c>
      <c r="J1974" s="72"/>
      <c r="K1974" s="131"/>
      <c r="L1974" s="72">
        <v>720659.22</v>
      </c>
      <c r="M1974" s="13"/>
    </row>
    <row r="1975" spans="1:13" s="2" customFormat="1" ht="45" x14ac:dyDescent="0.25">
      <c r="A1975" s="10" t="s">
        <v>2813</v>
      </c>
      <c r="B1975" s="11" t="s">
        <v>2224</v>
      </c>
      <c r="C1975" s="182" t="s">
        <v>2814</v>
      </c>
      <c r="D1975" s="182"/>
      <c r="E1975" s="182"/>
      <c r="F1975" s="10" t="s">
        <v>35</v>
      </c>
      <c r="G1975" s="12">
        <v>1</v>
      </c>
      <c r="H1975" s="12"/>
      <c r="I1975" s="13">
        <v>63125.51</v>
      </c>
      <c r="J1975" s="72"/>
      <c r="K1975" s="131"/>
      <c r="L1975" s="72">
        <v>63125.51</v>
      </c>
      <c r="M1975" s="13"/>
    </row>
    <row r="1976" spans="1:13" s="2" customFormat="1" ht="45" x14ac:dyDescent="0.25">
      <c r="A1976" s="10" t="s">
        <v>2815</v>
      </c>
      <c r="B1976" s="11" t="s">
        <v>2224</v>
      </c>
      <c r="C1976" s="182" t="s">
        <v>2816</v>
      </c>
      <c r="D1976" s="182"/>
      <c r="E1976" s="182"/>
      <c r="F1976" s="10" t="s">
        <v>35</v>
      </c>
      <c r="G1976" s="12">
        <v>1</v>
      </c>
      <c r="H1976" s="12"/>
      <c r="I1976" s="13">
        <v>33897.75</v>
      </c>
      <c r="J1976" s="72"/>
      <c r="K1976" s="131"/>
      <c r="L1976" s="72">
        <v>33897.75</v>
      </c>
      <c r="M1976" s="13"/>
    </row>
    <row r="1977" spans="1:13" s="2" customFormat="1" ht="45" x14ac:dyDescent="0.25">
      <c r="A1977" s="10" t="s">
        <v>2817</v>
      </c>
      <c r="B1977" s="11" t="s">
        <v>2224</v>
      </c>
      <c r="C1977" s="182" t="s">
        <v>2818</v>
      </c>
      <c r="D1977" s="182"/>
      <c r="E1977" s="182"/>
      <c r="F1977" s="10" t="s">
        <v>35</v>
      </c>
      <c r="G1977" s="12">
        <v>1</v>
      </c>
      <c r="H1977" s="12"/>
      <c r="I1977" s="13">
        <v>40118.32</v>
      </c>
      <c r="J1977" s="72"/>
      <c r="K1977" s="131"/>
      <c r="L1977" s="72">
        <v>40118.32</v>
      </c>
      <c r="M1977" s="13"/>
    </row>
    <row r="1978" spans="1:13" s="2" customFormat="1" ht="45" x14ac:dyDescent="0.25">
      <c r="A1978" s="10" t="s">
        <v>2819</v>
      </c>
      <c r="B1978" s="11" t="s">
        <v>2224</v>
      </c>
      <c r="C1978" s="182" t="s">
        <v>2820</v>
      </c>
      <c r="D1978" s="182"/>
      <c r="E1978" s="182"/>
      <c r="F1978" s="10" t="s">
        <v>35</v>
      </c>
      <c r="G1978" s="12">
        <v>1</v>
      </c>
      <c r="H1978" s="12"/>
      <c r="I1978" s="13">
        <v>54881.36</v>
      </c>
      <c r="J1978" s="72"/>
      <c r="K1978" s="131"/>
      <c r="L1978" s="72">
        <v>54881.36</v>
      </c>
      <c r="M1978" s="13"/>
    </row>
    <row r="1979" spans="1:13" s="2" customFormat="1" ht="45" x14ac:dyDescent="0.25">
      <c r="A1979" s="10" t="s">
        <v>2821</v>
      </c>
      <c r="B1979" s="11" t="s">
        <v>2198</v>
      </c>
      <c r="C1979" s="182" t="s">
        <v>2702</v>
      </c>
      <c r="D1979" s="182"/>
      <c r="E1979" s="182"/>
      <c r="F1979" s="10" t="s">
        <v>35</v>
      </c>
      <c r="G1979" s="12">
        <v>1</v>
      </c>
      <c r="H1979" s="12"/>
      <c r="I1979" s="13">
        <v>19591.599999999999</v>
      </c>
      <c r="J1979" s="72"/>
      <c r="K1979" s="131"/>
      <c r="L1979" s="72">
        <v>19591.599999999999</v>
      </c>
      <c r="M1979" s="13"/>
    </row>
    <row r="1980" spans="1:13" s="2" customFormat="1" ht="45" x14ac:dyDescent="0.25">
      <c r="A1980" s="10" t="s">
        <v>2822</v>
      </c>
      <c r="B1980" s="11" t="s">
        <v>2198</v>
      </c>
      <c r="C1980" s="182" t="s">
        <v>2823</v>
      </c>
      <c r="D1980" s="182"/>
      <c r="E1980" s="182"/>
      <c r="F1980" s="10" t="s">
        <v>35</v>
      </c>
      <c r="G1980" s="12">
        <v>1</v>
      </c>
      <c r="H1980" s="12"/>
      <c r="I1980" s="13">
        <v>26921.86</v>
      </c>
      <c r="J1980" s="72"/>
      <c r="K1980" s="131"/>
      <c r="L1980" s="72">
        <v>26921.86</v>
      </c>
      <c r="M1980" s="13"/>
    </row>
    <row r="1981" spans="1:13" s="2" customFormat="1" ht="56.25" x14ac:dyDescent="0.25">
      <c r="A1981" s="10" t="s">
        <v>2824</v>
      </c>
      <c r="B1981" s="11" t="s">
        <v>2825</v>
      </c>
      <c r="C1981" s="182" t="s">
        <v>2826</v>
      </c>
      <c r="D1981" s="182"/>
      <c r="E1981" s="182"/>
      <c r="F1981" s="10" t="s">
        <v>808</v>
      </c>
      <c r="G1981" s="33">
        <v>0.11550000000000001</v>
      </c>
      <c r="H1981" s="33"/>
      <c r="I1981" s="13">
        <v>6913.19</v>
      </c>
      <c r="J1981" s="72"/>
      <c r="K1981" s="131"/>
      <c r="L1981" s="72">
        <v>1687.1</v>
      </c>
      <c r="M1981" s="13"/>
    </row>
    <row r="1982" spans="1:13" s="2" customFormat="1" ht="15" x14ac:dyDescent="0.25">
      <c r="A1982" s="14"/>
      <c r="B1982" s="15"/>
      <c r="C1982" s="15"/>
      <c r="D1982" s="15"/>
      <c r="E1982" s="16" t="s">
        <v>18</v>
      </c>
      <c r="F1982" s="16"/>
      <c r="G1982" s="17"/>
      <c r="H1982" s="17"/>
      <c r="I1982" s="18">
        <v>16632.8</v>
      </c>
      <c r="J1982" s="114"/>
      <c r="K1982" s="138"/>
      <c r="L1982" s="151"/>
      <c r="M1982" s="19"/>
    </row>
    <row r="1983" spans="1:13" s="2" customFormat="1" ht="22.5" x14ac:dyDescent="0.25">
      <c r="A1983" s="20"/>
      <c r="B1983" s="21" t="s">
        <v>69</v>
      </c>
      <c r="C1983" s="183" t="s">
        <v>70</v>
      </c>
      <c r="D1983" s="183"/>
      <c r="E1983" s="183"/>
      <c r="F1983" s="22" t="s">
        <v>71</v>
      </c>
      <c r="G1983" s="17" t="s">
        <v>2827</v>
      </c>
      <c r="H1983" s="17"/>
      <c r="I1983" s="23">
        <v>0.54</v>
      </c>
      <c r="J1983" s="109"/>
      <c r="K1983" s="132"/>
      <c r="L1983" s="147">
        <v>0.54</v>
      </c>
      <c r="M1983" s="24"/>
    </row>
    <row r="1984" spans="1:13" s="2" customFormat="1" ht="22.5" x14ac:dyDescent="0.25">
      <c r="A1984" s="20"/>
      <c r="B1984" s="21" t="s">
        <v>41</v>
      </c>
      <c r="C1984" s="183" t="s">
        <v>42</v>
      </c>
      <c r="D1984" s="183"/>
      <c r="E1984" s="183"/>
      <c r="F1984" s="22" t="s">
        <v>21</v>
      </c>
      <c r="G1984" s="17" t="s">
        <v>2828</v>
      </c>
      <c r="H1984" s="17"/>
      <c r="I1984" s="23">
        <v>53.57</v>
      </c>
      <c r="J1984" s="109"/>
      <c r="K1984" s="132"/>
      <c r="L1984" s="147">
        <v>53.57</v>
      </c>
      <c r="M1984" s="24"/>
    </row>
    <row r="1985" spans="1:13" s="2" customFormat="1" ht="22.5" x14ac:dyDescent="0.25">
      <c r="A1985" s="20"/>
      <c r="B1985" s="21" t="s">
        <v>778</v>
      </c>
      <c r="C1985" s="183" t="s">
        <v>24</v>
      </c>
      <c r="D1985" s="183"/>
      <c r="E1985" s="183"/>
      <c r="F1985" s="22" t="s">
        <v>71</v>
      </c>
      <c r="G1985" s="17" t="s">
        <v>2829</v>
      </c>
      <c r="H1985" s="17"/>
      <c r="I1985" s="23">
        <v>17.690000000000001</v>
      </c>
      <c r="J1985" s="109"/>
      <c r="K1985" s="132"/>
      <c r="L1985" s="147">
        <v>17.690000000000001</v>
      </c>
      <c r="M1985" s="24"/>
    </row>
    <row r="1986" spans="1:13" s="2" customFormat="1" ht="22.5" x14ac:dyDescent="0.25">
      <c r="A1986" s="20"/>
      <c r="B1986" s="21" t="s">
        <v>968</v>
      </c>
      <c r="C1986" s="183" t="s">
        <v>969</v>
      </c>
      <c r="D1986" s="183"/>
      <c r="E1986" s="183"/>
      <c r="F1986" s="22" t="s">
        <v>21</v>
      </c>
      <c r="G1986" s="17" t="s">
        <v>2830</v>
      </c>
      <c r="H1986" s="17"/>
      <c r="I1986" s="23">
        <v>123.02</v>
      </c>
      <c r="J1986" s="109"/>
      <c r="K1986" s="132"/>
      <c r="L1986" s="147">
        <v>123.02</v>
      </c>
      <c r="M1986" s="24"/>
    </row>
    <row r="1987" spans="1:13" s="2" customFormat="1" ht="22.5" x14ac:dyDescent="0.25">
      <c r="A1987" s="25" t="s">
        <v>344</v>
      </c>
      <c r="B1987" s="26" t="s">
        <v>815</v>
      </c>
      <c r="C1987" s="186" t="s">
        <v>816</v>
      </c>
      <c r="D1987" s="186"/>
      <c r="E1987" s="186"/>
      <c r="F1987" s="27" t="s">
        <v>817</v>
      </c>
      <c r="G1987" s="28" t="s">
        <v>347</v>
      </c>
      <c r="H1987" s="28"/>
      <c r="I1987" s="29">
        <v>0</v>
      </c>
      <c r="J1987" s="110"/>
      <c r="K1987" s="133"/>
      <c r="L1987" s="148">
        <v>0</v>
      </c>
      <c r="M1987" s="30"/>
    </row>
    <row r="1988" spans="1:13" s="2" customFormat="1" ht="22.5" x14ac:dyDescent="0.25">
      <c r="A1988" s="25" t="s">
        <v>76</v>
      </c>
      <c r="B1988" s="26" t="s">
        <v>818</v>
      </c>
      <c r="C1988" s="186" t="s">
        <v>819</v>
      </c>
      <c r="D1988" s="186"/>
      <c r="E1988" s="186"/>
      <c r="F1988" s="27" t="s">
        <v>817</v>
      </c>
      <c r="G1988" s="28" t="s">
        <v>2831</v>
      </c>
      <c r="H1988" s="28"/>
      <c r="I1988" s="29">
        <v>0</v>
      </c>
      <c r="J1988" s="110"/>
      <c r="K1988" s="133"/>
      <c r="L1988" s="148">
        <v>0</v>
      </c>
      <c r="M1988" s="30"/>
    </row>
    <row r="1989" spans="1:13" s="2" customFormat="1" ht="22.5" x14ac:dyDescent="0.25">
      <c r="A1989" s="25" t="s">
        <v>344</v>
      </c>
      <c r="B1989" s="26" t="s">
        <v>821</v>
      </c>
      <c r="C1989" s="186" t="s">
        <v>822</v>
      </c>
      <c r="D1989" s="186"/>
      <c r="E1989" s="186"/>
      <c r="F1989" s="27" t="s">
        <v>79</v>
      </c>
      <c r="G1989" s="28" t="s">
        <v>347</v>
      </c>
      <c r="H1989" s="28"/>
      <c r="I1989" s="29">
        <v>0</v>
      </c>
      <c r="J1989" s="110"/>
      <c r="K1989" s="133"/>
      <c r="L1989" s="148">
        <v>0</v>
      </c>
      <c r="M1989" s="30"/>
    </row>
    <row r="1990" spans="1:13" s="2" customFormat="1" ht="22.5" x14ac:dyDescent="0.25">
      <c r="A1990" s="25" t="s">
        <v>344</v>
      </c>
      <c r="B1990" s="26" t="s">
        <v>366</v>
      </c>
      <c r="C1990" s="186" t="s">
        <v>367</v>
      </c>
      <c r="D1990" s="186"/>
      <c r="E1990" s="186"/>
      <c r="F1990" s="27" t="s">
        <v>21</v>
      </c>
      <c r="G1990" s="28" t="s">
        <v>347</v>
      </c>
      <c r="H1990" s="28"/>
      <c r="I1990" s="29">
        <v>0</v>
      </c>
      <c r="J1990" s="110"/>
      <c r="K1990" s="133"/>
      <c r="L1990" s="148">
        <v>0</v>
      </c>
      <c r="M1990" s="30"/>
    </row>
    <row r="1991" spans="1:13" s="2" customFormat="1" ht="22.5" x14ac:dyDescent="0.25">
      <c r="A1991" s="25" t="s">
        <v>344</v>
      </c>
      <c r="B1991" s="26" t="s">
        <v>825</v>
      </c>
      <c r="C1991" s="186" t="s">
        <v>826</v>
      </c>
      <c r="D1991" s="186"/>
      <c r="E1991" s="186"/>
      <c r="F1991" s="27" t="s">
        <v>79</v>
      </c>
      <c r="G1991" s="28" t="s">
        <v>347</v>
      </c>
      <c r="H1991" s="28"/>
      <c r="I1991" s="29">
        <v>0</v>
      </c>
      <c r="J1991" s="110"/>
      <c r="K1991" s="133"/>
      <c r="L1991" s="148">
        <v>0</v>
      </c>
      <c r="M1991" s="30"/>
    </row>
    <row r="1992" spans="1:13" s="2" customFormat="1" ht="45" x14ac:dyDescent="0.25">
      <c r="A1992" s="10" t="s">
        <v>2832</v>
      </c>
      <c r="B1992" s="11" t="s">
        <v>2215</v>
      </c>
      <c r="C1992" s="182" t="s">
        <v>2833</v>
      </c>
      <c r="D1992" s="182"/>
      <c r="E1992" s="182"/>
      <c r="F1992" s="10" t="s">
        <v>165</v>
      </c>
      <c r="G1992" s="32">
        <v>2.5</v>
      </c>
      <c r="H1992" s="32"/>
      <c r="I1992" s="13">
        <v>131870.37</v>
      </c>
      <c r="J1992" s="72"/>
      <c r="K1992" s="131"/>
      <c r="L1992" s="72">
        <v>131870.37</v>
      </c>
      <c r="M1992" s="13"/>
    </row>
    <row r="1993" spans="1:13" s="2" customFormat="1" ht="45" x14ac:dyDescent="0.25">
      <c r="A1993" s="10" t="s">
        <v>2834</v>
      </c>
      <c r="B1993" s="11" t="s">
        <v>2224</v>
      </c>
      <c r="C1993" s="182" t="s">
        <v>2835</v>
      </c>
      <c r="D1993" s="182"/>
      <c r="E1993" s="182"/>
      <c r="F1993" s="10" t="s">
        <v>35</v>
      </c>
      <c r="G1993" s="12">
        <v>1</v>
      </c>
      <c r="H1993" s="12"/>
      <c r="I1993" s="13">
        <v>40770.85</v>
      </c>
      <c r="J1993" s="72"/>
      <c r="K1993" s="131"/>
      <c r="L1993" s="72">
        <v>40770.85</v>
      </c>
      <c r="M1993" s="13"/>
    </row>
    <row r="1994" spans="1:13" s="2" customFormat="1" ht="45" x14ac:dyDescent="0.25">
      <c r="A1994" s="10" t="s">
        <v>2836</v>
      </c>
      <c r="B1994" s="11" t="s">
        <v>2198</v>
      </c>
      <c r="C1994" s="182" t="s">
        <v>2837</v>
      </c>
      <c r="D1994" s="182"/>
      <c r="E1994" s="182"/>
      <c r="F1994" s="10" t="s">
        <v>35</v>
      </c>
      <c r="G1994" s="12">
        <v>1</v>
      </c>
      <c r="H1994" s="12"/>
      <c r="I1994" s="13">
        <v>27017.040000000001</v>
      </c>
      <c r="J1994" s="72"/>
      <c r="K1994" s="131"/>
      <c r="L1994" s="72">
        <v>27017.040000000001</v>
      </c>
      <c r="M1994" s="13"/>
    </row>
    <row r="1995" spans="1:13" s="2" customFormat="1" ht="56.25" x14ac:dyDescent="0.25">
      <c r="A1995" s="10" t="s">
        <v>2838</v>
      </c>
      <c r="B1995" s="11" t="s">
        <v>2605</v>
      </c>
      <c r="C1995" s="182" t="s">
        <v>2839</v>
      </c>
      <c r="D1995" s="182"/>
      <c r="E1995" s="182"/>
      <c r="F1995" s="10" t="s">
        <v>808</v>
      </c>
      <c r="G1995" s="33">
        <v>3.7400000000000003E-2</v>
      </c>
      <c r="H1995" s="33"/>
      <c r="I1995" s="13">
        <v>1909.36</v>
      </c>
      <c r="J1995" s="72"/>
      <c r="K1995" s="131"/>
      <c r="L1995" s="72">
        <v>217.11</v>
      </c>
      <c r="M1995" s="13"/>
    </row>
    <row r="1996" spans="1:13" s="2" customFormat="1" ht="15" x14ac:dyDescent="0.25">
      <c r="A1996" s="14"/>
      <c r="B1996" s="15"/>
      <c r="C1996" s="15"/>
      <c r="D1996" s="15"/>
      <c r="E1996" s="16" t="s">
        <v>18</v>
      </c>
      <c r="F1996" s="16"/>
      <c r="G1996" s="17"/>
      <c r="H1996" s="17"/>
      <c r="I1996" s="18">
        <v>5056.6499999999996</v>
      </c>
      <c r="J1996" s="114"/>
      <c r="K1996" s="138"/>
      <c r="L1996" s="151"/>
      <c r="M1996" s="19"/>
    </row>
    <row r="1997" spans="1:13" s="2" customFormat="1" ht="22.5" x14ac:dyDescent="0.25">
      <c r="A1997" s="20"/>
      <c r="B1997" s="21" t="s">
        <v>809</v>
      </c>
      <c r="C1997" s="183" t="s">
        <v>810</v>
      </c>
      <c r="D1997" s="183"/>
      <c r="E1997" s="183"/>
      <c r="F1997" s="22" t="s">
        <v>71</v>
      </c>
      <c r="G1997" s="17" t="s">
        <v>2840</v>
      </c>
      <c r="H1997" s="17"/>
      <c r="I1997" s="23">
        <v>1.02</v>
      </c>
      <c r="J1997" s="109"/>
      <c r="K1997" s="132"/>
      <c r="L1997" s="147">
        <v>1.02</v>
      </c>
      <c r="M1997" s="24"/>
    </row>
    <row r="1998" spans="1:13" s="2" customFormat="1" ht="22.5" x14ac:dyDescent="0.25">
      <c r="A1998" s="20"/>
      <c r="B1998" s="21" t="s">
        <v>69</v>
      </c>
      <c r="C1998" s="183" t="s">
        <v>70</v>
      </c>
      <c r="D1998" s="183"/>
      <c r="E1998" s="183"/>
      <c r="F1998" s="22" t="s">
        <v>71</v>
      </c>
      <c r="G1998" s="17" t="s">
        <v>2841</v>
      </c>
      <c r="H1998" s="17"/>
      <c r="I1998" s="23">
        <v>0.17</v>
      </c>
      <c r="J1998" s="109"/>
      <c r="K1998" s="132"/>
      <c r="L1998" s="147">
        <v>0.17</v>
      </c>
      <c r="M1998" s="24"/>
    </row>
    <row r="1999" spans="1:13" s="2" customFormat="1" ht="22.5" x14ac:dyDescent="0.25">
      <c r="A1999" s="20"/>
      <c r="B1999" s="21" t="s">
        <v>41</v>
      </c>
      <c r="C1999" s="183" t="s">
        <v>42</v>
      </c>
      <c r="D1999" s="183"/>
      <c r="E1999" s="183"/>
      <c r="F1999" s="22" t="s">
        <v>21</v>
      </c>
      <c r="G1999" s="17" t="s">
        <v>2842</v>
      </c>
      <c r="H1999" s="17"/>
      <c r="I1999" s="23">
        <v>17.350000000000001</v>
      </c>
      <c r="J1999" s="109"/>
      <c r="K1999" s="132"/>
      <c r="L1999" s="147">
        <v>17.350000000000001</v>
      </c>
      <c r="M1999" s="24"/>
    </row>
    <row r="2000" spans="1:13" s="2" customFormat="1" ht="22.5" x14ac:dyDescent="0.25">
      <c r="A2000" s="20"/>
      <c r="B2000" s="21" t="s">
        <v>778</v>
      </c>
      <c r="C2000" s="183" t="s">
        <v>24</v>
      </c>
      <c r="D2000" s="183"/>
      <c r="E2000" s="183"/>
      <c r="F2000" s="22" t="s">
        <v>71</v>
      </c>
      <c r="G2000" s="17" t="s">
        <v>2843</v>
      </c>
      <c r="H2000" s="17"/>
      <c r="I2000" s="23">
        <v>5.73</v>
      </c>
      <c r="J2000" s="109"/>
      <c r="K2000" s="132"/>
      <c r="L2000" s="147">
        <v>5.73</v>
      </c>
      <c r="M2000" s="24"/>
    </row>
    <row r="2001" spans="1:13" s="2" customFormat="1" ht="22.5" x14ac:dyDescent="0.25">
      <c r="A2001" s="25" t="s">
        <v>344</v>
      </c>
      <c r="B2001" s="26" t="s">
        <v>815</v>
      </c>
      <c r="C2001" s="186" t="s">
        <v>816</v>
      </c>
      <c r="D2001" s="186"/>
      <c r="E2001" s="186"/>
      <c r="F2001" s="27" t="s">
        <v>817</v>
      </c>
      <c r="G2001" s="28" t="s">
        <v>347</v>
      </c>
      <c r="H2001" s="28"/>
      <c r="I2001" s="29">
        <v>0</v>
      </c>
      <c r="J2001" s="110"/>
      <c r="K2001" s="133"/>
      <c r="L2001" s="148">
        <v>0</v>
      </c>
      <c r="M2001" s="30"/>
    </row>
    <row r="2002" spans="1:13" s="2" customFormat="1" ht="22.5" x14ac:dyDescent="0.25">
      <c r="A2002" s="25" t="s">
        <v>76</v>
      </c>
      <c r="B2002" s="26" t="s">
        <v>818</v>
      </c>
      <c r="C2002" s="186" t="s">
        <v>819</v>
      </c>
      <c r="D2002" s="186"/>
      <c r="E2002" s="186"/>
      <c r="F2002" s="27" t="s">
        <v>817</v>
      </c>
      <c r="G2002" s="28" t="s">
        <v>2844</v>
      </c>
      <c r="H2002" s="28"/>
      <c r="I2002" s="29">
        <v>0</v>
      </c>
      <c r="J2002" s="110"/>
      <c r="K2002" s="133"/>
      <c r="L2002" s="148">
        <v>0</v>
      </c>
      <c r="M2002" s="30"/>
    </row>
    <row r="2003" spans="1:13" s="2" customFormat="1" ht="22.5" x14ac:dyDescent="0.25">
      <c r="A2003" s="25" t="s">
        <v>344</v>
      </c>
      <c r="B2003" s="26" t="s">
        <v>821</v>
      </c>
      <c r="C2003" s="186" t="s">
        <v>822</v>
      </c>
      <c r="D2003" s="186"/>
      <c r="E2003" s="186"/>
      <c r="F2003" s="27" t="s">
        <v>79</v>
      </c>
      <c r="G2003" s="28" t="s">
        <v>347</v>
      </c>
      <c r="H2003" s="28"/>
      <c r="I2003" s="29">
        <v>0</v>
      </c>
      <c r="J2003" s="110"/>
      <c r="K2003" s="133"/>
      <c r="L2003" s="148">
        <v>0</v>
      </c>
      <c r="M2003" s="30"/>
    </row>
    <row r="2004" spans="1:13" s="2" customFormat="1" ht="22.5" x14ac:dyDescent="0.25">
      <c r="A2004" s="25" t="s">
        <v>344</v>
      </c>
      <c r="B2004" s="26" t="s">
        <v>366</v>
      </c>
      <c r="C2004" s="186" t="s">
        <v>367</v>
      </c>
      <c r="D2004" s="186"/>
      <c r="E2004" s="186"/>
      <c r="F2004" s="27" t="s">
        <v>21</v>
      </c>
      <c r="G2004" s="28" t="s">
        <v>347</v>
      </c>
      <c r="H2004" s="28"/>
      <c r="I2004" s="29">
        <v>0</v>
      </c>
      <c r="J2004" s="110"/>
      <c r="K2004" s="133"/>
      <c r="L2004" s="148">
        <v>0</v>
      </c>
      <c r="M2004" s="30"/>
    </row>
    <row r="2005" spans="1:13" s="2" customFormat="1" ht="22.5" x14ac:dyDescent="0.25">
      <c r="A2005" s="25" t="s">
        <v>344</v>
      </c>
      <c r="B2005" s="26" t="s">
        <v>825</v>
      </c>
      <c r="C2005" s="186" t="s">
        <v>826</v>
      </c>
      <c r="D2005" s="186"/>
      <c r="E2005" s="186"/>
      <c r="F2005" s="27" t="s">
        <v>79</v>
      </c>
      <c r="G2005" s="28" t="s">
        <v>347</v>
      </c>
      <c r="H2005" s="28"/>
      <c r="I2005" s="29">
        <v>0</v>
      </c>
      <c r="J2005" s="110"/>
      <c r="K2005" s="133"/>
      <c r="L2005" s="148">
        <v>0</v>
      </c>
      <c r="M2005" s="30"/>
    </row>
    <row r="2006" spans="1:13" s="2" customFormat="1" ht="22.5" x14ac:dyDescent="0.25">
      <c r="A2006" s="20"/>
      <c r="B2006" s="21" t="s">
        <v>784</v>
      </c>
      <c r="C2006" s="183" t="s">
        <v>785</v>
      </c>
      <c r="D2006" s="183"/>
      <c r="E2006" s="183"/>
      <c r="F2006" s="22" t="s">
        <v>71</v>
      </c>
      <c r="G2006" s="17" t="s">
        <v>2845</v>
      </c>
      <c r="H2006" s="17"/>
      <c r="I2006" s="23">
        <v>0.81</v>
      </c>
      <c r="J2006" s="109"/>
      <c r="K2006" s="132"/>
      <c r="L2006" s="147">
        <v>0.81</v>
      </c>
      <c r="M2006" s="24"/>
    </row>
    <row r="2007" spans="1:13" s="2" customFormat="1" ht="45" x14ac:dyDescent="0.25">
      <c r="A2007" s="10" t="s">
        <v>2846</v>
      </c>
      <c r="B2007" s="11" t="s">
        <v>2215</v>
      </c>
      <c r="C2007" s="182" t="s">
        <v>2714</v>
      </c>
      <c r="D2007" s="182"/>
      <c r="E2007" s="182"/>
      <c r="F2007" s="10" t="s">
        <v>165</v>
      </c>
      <c r="G2007" s="32">
        <v>0.5</v>
      </c>
      <c r="H2007" s="32"/>
      <c r="I2007" s="13">
        <v>27158.11</v>
      </c>
      <c r="J2007" s="72"/>
      <c r="K2007" s="131"/>
      <c r="L2007" s="72">
        <v>27158.11</v>
      </c>
      <c r="M2007" s="13"/>
    </row>
    <row r="2008" spans="1:13" s="2" customFormat="1" ht="45" x14ac:dyDescent="0.25">
      <c r="A2008" s="10" t="s">
        <v>2847</v>
      </c>
      <c r="B2008" s="11" t="s">
        <v>2201</v>
      </c>
      <c r="C2008" s="182" t="s">
        <v>2848</v>
      </c>
      <c r="D2008" s="182"/>
      <c r="E2008" s="182"/>
      <c r="F2008" s="10" t="s">
        <v>35</v>
      </c>
      <c r="G2008" s="12">
        <v>2</v>
      </c>
      <c r="H2008" s="12"/>
      <c r="I2008" s="13">
        <v>25744.1</v>
      </c>
      <c r="J2008" s="72"/>
      <c r="K2008" s="131"/>
      <c r="L2008" s="72">
        <v>25744.1</v>
      </c>
      <c r="M2008" s="13"/>
    </row>
    <row r="2009" spans="1:13" s="2" customFormat="1" ht="15" x14ac:dyDescent="0.25">
      <c r="A2009" s="10" t="s">
        <v>2849</v>
      </c>
      <c r="B2009" s="11" t="s">
        <v>834</v>
      </c>
      <c r="C2009" s="182" t="s">
        <v>835</v>
      </c>
      <c r="D2009" s="182"/>
      <c r="E2009" s="182"/>
      <c r="F2009" s="10" t="s">
        <v>71</v>
      </c>
      <c r="G2009" s="31">
        <v>0.46</v>
      </c>
      <c r="H2009" s="31"/>
      <c r="I2009" s="13">
        <v>45796.74</v>
      </c>
      <c r="J2009" s="72"/>
      <c r="K2009" s="131"/>
      <c r="L2009" s="72">
        <v>45796.74</v>
      </c>
      <c r="M2009" s="13"/>
    </row>
    <row r="2010" spans="1:13" s="2" customFormat="1" ht="22.5" x14ac:dyDescent="0.25">
      <c r="A2010" s="10" t="s">
        <v>2850</v>
      </c>
      <c r="B2010" s="11" t="s">
        <v>2333</v>
      </c>
      <c r="C2010" s="182" t="s">
        <v>2568</v>
      </c>
      <c r="D2010" s="182"/>
      <c r="E2010" s="182"/>
      <c r="F2010" s="10" t="s">
        <v>726</v>
      </c>
      <c r="G2010" s="31">
        <v>0.08</v>
      </c>
      <c r="H2010" s="31"/>
      <c r="I2010" s="13">
        <v>1238.8</v>
      </c>
      <c r="J2010" s="72"/>
      <c r="K2010" s="131"/>
      <c r="L2010" s="72">
        <v>221.68</v>
      </c>
      <c r="M2010" s="13"/>
    </row>
    <row r="2011" spans="1:13" s="2" customFormat="1" ht="15" x14ac:dyDescent="0.25">
      <c r="A2011" s="14"/>
      <c r="B2011" s="15"/>
      <c r="C2011" s="15"/>
      <c r="D2011" s="15"/>
      <c r="E2011" s="16" t="s">
        <v>18</v>
      </c>
      <c r="F2011" s="16"/>
      <c r="G2011" s="17"/>
      <c r="H2011" s="17"/>
      <c r="I2011" s="18">
        <v>2658.64</v>
      </c>
      <c r="J2011" s="114"/>
      <c r="K2011" s="138"/>
      <c r="L2011" s="151"/>
      <c r="M2011" s="19"/>
    </row>
    <row r="2012" spans="1:13" s="2" customFormat="1" ht="22.5" x14ac:dyDescent="0.25">
      <c r="A2012" s="20"/>
      <c r="B2012" s="21" t="s">
        <v>730</v>
      </c>
      <c r="C2012" s="183" t="s">
        <v>731</v>
      </c>
      <c r="D2012" s="183"/>
      <c r="E2012" s="183"/>
      <c r="F2012" s="22" t="s">
        <v>71</v>
      </c>
      <c r="G2012" s="17" t="s">
        <v>2717</v>
      </c>
      <c r="H2012" s="17"/>
      <c r="I2012" s="23">
        <v>0.65</v>
      </c>
      <c r="J2012" s="109"/>
      <c r="K2012" s="132"/>
      <c r="L2012" s="147">
        <v>0.65</v>
      </c>
      <c r="M2012" s="24"/>
    </row>
    <row r="2013" spans="1:13" s="2" customFormat="1" ht="22.5" x14ac:dyDescent="0.25">
      <c r="A2013" s="20"/>
      <c r="B2013" s="21" t="s">
        <v>733</v>
      </c>
      <c r="C2013" s="183" t="s">
        <v>734</v>
      </c>
      <c r="D2013" s="183"/>
      <c r="E2013" s="183"/>
      <c r="F2013" s="22" t="s">
        <v>71</v>
      </c>
      <c r="G2013" s="17" t="s">
        <v>2718</v>
      </c>
      <c r="H2013" s="17"/>
      <c r="I2013" s="23">
        <v>0.84</v>
      </c>
      <c r="J2013" s="109"/>
      <c r="K2013" s="132"/>
      <c r="L2013" s="147">
        <v>0.84</v>
      </c>
      <c r="M2013" s="24"/>
    </row>
    <row r="2014" spans="1:13" s="2" customFormat="1" ht="22.5" x14ac:dyDescent="0.25">
      <c r="A2014" s="20"/>
      <c r="B2014" s="21" t="s">
        <v>736</v>
      </c>
      <c r="C2014" s="183" t="s">
        <v>737</v>
      </c>
      <c r="D2014" s="183"/>
      <c r="E2014" s="183"/>
      <c r="F2014" s="22" t="s">
        <v>71</v>
      </c>
      <c r="G2014" s="17" t="s">
        <v>2719</v>
      </c>
      <c r="H2014" s="17"/>
      <c r="I2014" s="23">
        <v>0.09</v>
      </c>
      <c r="J2014" s="109"/>
      <c r="K2014" s="132"/>
      <c r="L2014" s="147">
        <v>0.09</v>
      </c>
      <c r="M2014" s="24"/>
    </row>
    <row r="2015" spans="1:13" s="2" customFormat="1" ht="22.5" x14ac:dyDescent="0.25">
      <c r="A2015" s="20"/>
      <c r="B2015" s="21" t="s">
        <v>739</v>
      </c>
      <c r="C2015" s="183" t="s">
        <v>740</v>
      </c>
      <c r="D2015" s="183"/>
      <c r="E2015" s="183"/>
      <c r="F2015" s="22" t="s">
        <v>71</v>
      </c>
      <c r="G2015" s="17" t="s">
        <v>2720</v>
      </c>
      <c r="H2015" s="17"/>
      <c r="I2015" s="23">
        <v>20.5</v>
      </c>
      <c r="J2015" s="109"/>
      <c r="K2015" s="132"/>
      <c r="L2015" s="147">
        <v>20.5</v>
      </c>
      <c r="M2015" s="24"/>
    </row>
    <row r="2016" spans="1:13" s="2" customFormat="1" ht="22.5" x14ac:dyDescent="0.25">
      <c r="A2016" s="20"/>
      <c r="B2016" s="21" t="s">
        <v>2339</v>
      </c>
      <c r="C2016" s="183" t="s">
        <v>2340</v>
      </c>
      <c r="D2016" s="183"/>
      <c r="E2016" s="183"/>
      <c r="F2016" s="22" t="s">
        <v>2341</v>
      </c>
      <c r="G2016" s="17" t="s">
        <v>2721</v>
      </c>
      <c r="H2016" s="17"/>
      <c r="I2016" s="23">
        <v>3.51</v>
      </c>
      <c r="J2016" s="109"/>
      <c r="K2016" s="132"/>
      <c r="L2016" s="147">
        <v>3.51</v>
      </c>
      <c r="M2016" s="24"/>
    </row>
    <row r="2017" spans="1:13" s="2" customFormat="1" ht="45" x14ac:dyDescent="0.25">
      <c r="A2017" s="10" t="s">
        <v>2851</v>
      </c>
      <c r="B2017" s="11" t="s">
        <v>2344</v>
      </c>
      <c r="C2017" s="182" t="s">
        <v>2345</v>
      </c>
      <c r="D2017" s="182"/>
      <c r="E2017" s="182"/>
      <c r="F2017" s="10" t="s">
        <v>282</v>
      </c>
      <c r="G2017" s="31">
        <v>0.08</v>
      </c>
      <c r="H2017" s="31"/>
      <c r="I2017" s="13">
        <v>44.81</v>
      </c>
      <c r="J2017" s="72"/>
      <c r="K2017" s="131"/>
      <c r="L2017" s="72">
        <v>44.81</v>
      </c>
      <c r="M2017" s="13"/>
    </row>
    <row r="2018" spans="1:13" s="2" customFormat="1" ht="45" x14ac:dyDescent="0.25">
      <c r="A2018" s="10" t="s">
        <v>2852</v>
      </c>
      <c r="B2018" s="11" t="s">
        <v>2350</v>
      </c>
      <c r="C2018" s="182" t="s">
        <v>2351</v>
      </c>
      <c r="D2018" s="182"/>
      <c r="E2018" s="182"/>
      <c r="F2018" s="10" t="s">
        <v>165</v>
      </c>
      <c r="G2018" s="12">
        <v>10</v>
      </c>
      <c r="H2018" s="12"/>
      <c r="I2018" s="13">
        <v>167.14</v>
      </c>
      <c r="J2018" s="72"/>
      <c r="K2018" s="131"/>
      <c r="L2018" s="72">
        <v>167.14</v>
      </c>
      <c r="M2018" s="13"/>
    </row>
    <row r="2019" spans="1:13" s="2" customFormat="1" ht="56.25" x14ac:dyDescent="0.25">
      <c r="A2019" s="10" t="s">
        <v>2853</v>
      </c>
      <c r="B2019" s="11" t="s">
        <v>841</v>
      </c>
      <c r="C2019" s="182" t="s">
        <v>2359</v>
      </c>
      <c r="D2019" s="182"/>
      <c r="E2019" s="182"/>
      <c r="F2019" s="10" t="s">
        <v>843</v>
      </c>
      <c r="G2019" s="36">
        <v>4.4999999999999998E-2</v>
      </c>
      <c r="H2019" s="36"/>
      <c r="I2019" s="13">
        <v>6910.85</v>
      </c>
      <c r="J2019" s="72"/>
      <c r="K2019" s="131"/>
      <c r="L2019" s="72">
        <v>376.9</v>
      </c>
      <c r="M2019" s="13"/>
    </row>
    <row r="2020" spans="1:13" s="2" customFormat="1" ht="15" x14ac:dyDescent="0.25">
      <c r="A2020" s="14"/>
      <c r="B2020" s="15"/>
      <c r="C2020" s="15"/>
      <c r="D2020" s="15"/>
      <c r="E2020" s="16" t="s">
        <v>18</v>
      </c>
      <c r="F2020" s="16"/>
      <c r="G2020" s="17"/>
      <c r="H2020" s="17"/>
      <c r="I2020" s="18">
        <v>16200.67</v>
      </c>
      <c r="J2020" s="114"/>
      <c r="K2020" s="138"/>
      <c r="L2020" s="151"/>
      <c r="M2020" s="19"/>
    </row>
    <row r="2021" spans="1:13" s="2" customFormat="1" ht="22.5" x14ac:dyDescent="0.25">
      <c r="A2021" s="20"/>
      <c r="B2021" s="21" t="s">
        <v>727</v>
      </c>
      <c r="C2021" s="183" t="s">
        <v>728</v>
      </c>
      <c r="D2021" s="183"/>
      <c r="E2021" s="183"/>
      <c r="F2021" s="22" t="s">
        <v>71</v>
      </c>
      <c r="G2021" s="17" t="s">
        <v>2854</v>
      </c>
      <c r="H2021" s="17"/>
      <c r="I2021" s="23">
        <v>30.82</v>
      </c>
      <c r="J2021" s="109"/>
      <c r="K2021" s="132"/>
      <c r="L2021" s="147">
        <v>30.82</v>
      </c>
      <c r="M2021" s="24"/>
    </row>
    <row r="2022" spans="1:13" s="2" customFormat="1" ht="22.5" x14ac:dyDescent="0.25">
      <c r="A2022" s="20"/>
      <c r="B2022" s="21" t="s">
        <v>847</v>
      </c>
      <c r="C2022" s="183" t="s">
        <v>848</v>
      </c>
      <c r="D2022" s="183"/>
      <c r="E2022" s="183"/>
      <c r="F2022" s="22" t="s">
        <v>21</v>
      </c>
      <c r="G2022" s="17" t="s">
        <v>2855</v>
      </c>
      <c r="H2022" s="17"/>
      <c r="I2022" s="23">
        <v>4.33</v>
      </c>
      <c r="J2022" s="109"/>
      <c r="K2022" s="132"/>
      <c r="L2022" s="147">
        <v>4.33</v>
      </c>
      <c r="M2022" s="24"/>
    </row>
    <row r="2023" spans="1:13" s="2" customFormat="1" ht="22.5" x14ac:dyDescent="0.25">
      <c r="A2023" s="20"/>
      <c r="B2023" s="21" t="s">
        <v>853</v>
      </c>
      <c r="C2023" s="183" t="s">
        <v>854</v>
      </c>
      <c r="D2023" s="183"/>
      <c r="E2023" s="183"/>
      <c r="F2023" s="22" t="s">
        <v>71</v>
      </c>
      <c r="G2023" s="17" t="s">
        <v>2856</v>
      </c>
      <c r="H2023" s="17"/>
      <c r="I2023" s="23">
        <v>8.3800000000000008</v>
      </c>
      <c r="J2023" s="109"/>
      <c r="K2023" s="132"/>
      <c r="L2023" s="147">
        <v>8.3800000000000008</v>
      </c>
      <c r="M2023" s="24"/>
    </row>
    <row r="2024" spans="1:13" s="2" customFormat="1" ht="22.5" x14ac:dyDescent="0.25">
      <c r="A2024" s="20"/>
      <c r="B2024" s="21" t="s">
        <v>371</v>
      </c>
      <c r="C2024" s="183" t="s">
        <v>372</v>
      </c>
      <c r="D2024" s="183"/>
      <c r="E2024" s="183"/>
      <c r="F2024" s="22" t="s">
        <v>282</v>
      </c>
      <c r="G2024" s="17" t="s">
        <v>2857</v>
      </c>
      <c r="H2024" s="17"/>
      <c r="I2024" s="23">
        <v>0</v>
      </c>
      <c r="J2024" s="109"/>
      <c r="K2024" s="132"/>
      <c r="L2024" s="147">
        <v>0</v>
      </c>
      <c r="M2024" s="24"/>
    </row>
    <row r="2025" spans="1:13" s="2" customFormat="1" ht="45" x14ac:dyDescent="0.25">
      <c r="A2025" s="10" t="s">
        <v>2858</v>
      </c>
      <c r="B2025" s="11" t="s">
        <v>2859</v>
      </c>
      <c r="C2025" s="182" t="s">
        <v>2366</v>
      </c>
      <c r="D2025" s="182"/>
      <c r="E2025" s="182"/>
      <c r="F2025" s="10" t="s">
        <v>817</v>
      </c>
      <c r="G2025" s="32">
        <v>4.5</v>
      </c>
      <c r="H2025" s="32"/>
      <c r="I2025" s="13">
        <v>2558.77</v>
      </c>
      <c r="J2025" s="72"/>
      <c r="K2025" s="131"/>
      <c r="L2025" s="72">
        <v>2558.77</v>
      </c>
      <c r="M2025" s="13"/>
    </row>
    <row r="2026" spans="1:13" s="2" customFormat="1" ht="45" x14ac:dyDescent="0.25">
      <c r="A2026" s="10" t="s">
        <v>2860</v>
      </c>
      <c r="B2026" s="11" t="s">
        <v>2347</v>
      </c>
      <c r="C2026" s="182" t="s">
        <v>2348</v>
      </c>
      <c r="D2026" s="182"/>
      <c r="E2026" s="182"/>
      <c r="F2026" s="10" t="s">
        <v>35</v>
      </c>
      <c r="G2026" s="12">
        <v>1</v>
      </c>
      <c r="H2026" s="12"/>
      <c r="I2026" s="13">
        <v>499.77</v>
      </c>
      <c r="J2026" s="72"/>
      <c r="K2026" s="131"/>
      <c r="L2026" s="72">
        <v>499.77</v>
      </c>
      <c r="M2026" s="13"/>
    </row>
    <row r="2027" spans="1:13" s="2" customFormat="1" ht="45" x14ac:dyDescent="0.25">
      <c r="A2027" s="10" t="s">
        <v>2861</v>
      </c>
      <c r="B2027" s="11" t="s">
        <v>2347</v>
      </c>
      <c r="C2027" s="182" t="s">
        <v>2371</v>
      </c>
      <c r="D2027" s="182"/>
      <c r="E2027" s="182"/>
      <c r="F2027" s="10" t="s">
        <v>817</v>
      </c>
      <c r="G2027" s="32">
        <v>0.5</v>
      </c>
      <c r="H2027" s="32"/>
      <c r="I2027" s="13">
        <v>302.58</v>
      </c>
      <c r="J2027" s="72"/>
      <c r="K2027" s="131"/>
      <c r="L2027" s="72">
        <v>302.58</v>
      </c>
      <c r="M2027" s="13"/>
    </row>
    <row r="2028" spans="1:13" s="2" customFormat="1" ht="45" x14ac:dyDescent="0.25">
      <c r="A2028" s="10" t="s">
        <v>2862</v>
      </c>
      <c r="B2028" s="11" t="s">
        <v>2863</v>
      </c>
      <c r="C2028" s="182" t="s">
        <v>2374</v>
      </c>
      <c r="D2028" s="182"/>
      <c r="E2028" s="182"/>
      <c r="F2028" s="10" t="s">
        <v>21</v>
      </c>
      <c r="G2028" s="12">
        <v>4</v>
      </c>
      <c r="H2028" s="12"/>
      <c r="I2028" s="13">
        <v>305.87</v>
      </c>
      <c r="J2028" s="72"/>
      <c r="K2028" s="131"/>
      <c r="L2028" s="72">
        <v>305.87</v>
      </c>
      <c r="M2028" s="13"/>
    </row>
    <row r="2029" spans="1:13" s="2" customFormat="1" ht="45" x14ac:dyDescent="0.25">
      <c r="A2029" s="10" t="s">
        <v>2864</v>
      </c>
      <c r="B2029" s="11" t="s">
        <v>2865</v>
      </c>
      <c r="C2029" s="182" t="s">
        <v>2354</v>
      </c>
      <c r="D2029" s="182"/>
      <c r="E2029" s="182"/>
      <c r="F2029" s="10" t="s">
        <v>35</v>
      </c>
      <c r="G2029" s="12">
        <v>1</v>
      </c>
      <c r="H2029" s="12"/>
      <c r="I2029" s="13">
        <v>861.06</v>
      </c>
      <c r="J2029" s="72"/>
      <c r="K2029" s="131"/>
      <c r="L2029" s="72">
        <v>861.06</v>
      </c>
      <c r="M2029" s="13"/>
    </row>
    <row r="2030" spans="1:13" s="2" customFormat="1" ht="45" x14ac:dyDescent="0.25">
      <c r="A2030" s="10" t="s">
        <v>2866</v>
      </c>
      <c r="B2030" s="11" t="s">
        <v>2867</v>
      </c>
      <c r="C2030" s="182" t="s">
        <v>2357</v>
      </c>
      <c r="D2030" s="182"/>
      <c r="E2030" s="182"/>
      <c r="F2030" s="10" t="s">
        <v>21</v>
      </c>
      <c r="G2030" s="12">
        <v>1</v>
      </c>
      <c r="H2030" s="12"/>
      <c r="I2030" s="13">
        <v>843.22</v>
      </c>
      <c r="J2030" s="72"/>
      <c r="K2030" s="131"/>
      <c r="L2030" s="72">
        <v>843.22</v>
      </c>
      <c r="M2030" s="13"/>
    </row>
    <row r="2031" spans="1:13" s="2" customFormat="1" ht="15" x14ac:dyDescent="0.25">
      <c r="A2031" s="206" t="s">
        <v>2868</v>
      </c>
      <c r="B2031" s="207"/>
      <c r="C2031" s="207"/>
      <c r="D2031" s="207"/>
      <c r="E2031" s="207"/>
      <c r="F2031" s="207"/>
      <c r="G2031" s="207"/>
      <c r="H2031" s="207"/>
      <c r="I2031" s="207"/>
      <c r="J2031" s="207"/>
      <c r="K2031" s="207"/>
      <c r="L2031" s="208"/>
      <c r="M2031" s="123"/>
    </row>
    <row r="2032" spans="1:13" s="2" customFormat="1" ht="56.25" x14ac:dyDescent="0.25">
      <c r="A2032" s="10" t="s">
        <v>2869</v>
      </c>
      <c r="B2032" s="11" t="s">
        <v>2506</v>
      </c>
      <c r="C2032" s="182" t="s">
        <v>2870</v>
      </c>
      <c r="D2032" s="182"/>
      <c r="E2032" s="182"/>
      <c r="F2032" s="10" t="s">
        <v>808</v>
      </c>
      <c r="G2032" s="36">
        <v>0.20200000000000001</v>
      </c>
      <c r="H2032" s="36"/>
      <c r="I2032" s="13">
        <v>13287.97</v>
      </c>
      <c r="J2032" s="72"/>
      <c r="K2032" s="131"/>
      <c r="L2032" s="72">
        <v>1152.43</v>
      </c>
      <c r="M2032" s="13"/>
    </row>
    <row r="2033" spans="1:13" s="2" customFormat="1" ht="15" x14ac:dyDescent="0.25">
      <c r="A2033" s="14"/>
      <c r="B2033" s="15"/>
      <c r="C2033" s="15"/>
      <c r="D2033" s="15"/>
      <c r="E2033" s="16" t="s">
        <v>18</v>
      </c>
      <c r="F2033" s="16"/>
      <c r="G2033" s="17"/>
      <c r="H2033" s="17"/>
      <c r="I2033" s="18">
        <v>36090.400000000001</v>
      </c>
      <c r="J2033" s="114"/>
      <c r="K2033" s="138"/>
      <c r="L2033" s="151"/>
      <c r="M2033" s="19"/>
    </row>
    <row r="2034" spans="1:13" s="2" customFormat="1" ht="22.5" x14ac:dyDescent="0.25">
      <c r="A2034" s="20"/>
      <c r="B2034" s="21" t="s">
        <v>809</v>
      </c>
      <c r="C2034" s="183" t="s">
        <v>810</v>
      </c>
      <c r="D2034" s="183"/>
      <c r="E2034" s="183"/>
      <c r="F2034" s="22" t="s">
        <v>71</v>
      </c>
      <c r="G2034" s="17" t="s">
        <v>2871</v>
      </c>
      <c r="H2034" s="17"/>
      <c r="I2034" s="23">
        <v>8.84</v>
      </c>
      <c r="J2034" s="109"/>
      <c r="K2034" s="132"/>
      <c r="L2034" s="147">
        <v>8.84</v>
      </c>
      <c r="M2034" s="24"/>
    </row>
    <row r="2035" spans="1:13" s="2" customFormat="1" ht="22.5" x14ac:dyDescent="0.25">
      <c r="A2035" s="20"/>
      <c r="B2035" s="21" t="s">
        <v>69</v>
      </c>
      <c r="C2035" s="183" t="s">
        <v>70</v>
      </c>
      <c r="D2035" s="183"/>
      <c r="E2035" s="183"/>
      <c r="F2035" s="22" t="s">
        <v>71</v>
      </c>
      <c r="G2035" s="17" t="s">
        <v>2872</v>
      </c>
      <c r="H2035" s="17"/>
      <c r="I2035" s="23">
        <v>0.94</v>
      </c>
      <c r="J2035" s="109"/>
      <c r="K2035" s="132"/>
      <c r="L2035" s="147">
        <v>0.94</v>
      </c>
      <c r="M2035" s="24"/>
    </row>
    <row r="2036" spans="1:13" s="2" customFormat="1" ht="22.5" x14ac:dyDescent="0.25">
      <c r="A2036" s="20"/>
      <c r="B2036" s="21" t="s">
        <v>41</v>
      </c>
      <c r="C2036" s="183" t="s">
        <v>42</v>
      </c>
      <c r="D2036" s="183"/>
      <c r="E2036" s="183"/>
      <c r="F2036" s="22" t="s">
        <v>21</v>
      </c>
      <c r="G2036" s="17" t="s">
        <v>2873</v>
      </c>
      <c r="H2036" s="17"/>
      <c r="I2036" s="23">
        <v>93.69</v>
      </c>
      <c r="J2036" s="109"/>
      <c r="K2036" s="132"/>
      <c r="L2036" s="147">
        <v>93.69</v>
      </c>
      <c r="M2036" s="24"/>
    </row>
    <row r="2037" spans="1:13" s="2" customFormat="1" ht="22.5" x14ac:dyDescent="0.25">
      <c r="A2037" s="20"/>
      <c r="B2037" s="21" t="s">
        <v>778</v>
      </c>
      <c r="C2037" s="183" t="s">
        <v>24</v>
      </c>
      <c r="D2037" s="183"/>
      <c r="E2037" s="183"/>
      <c r="F2037" s="22" t="s">
        <v>71</v>
      </c>
      <c r="G2037" s="17" t="s">
        <v>2874</v>
      </c>
      <c r="H2037" s="17"/>
      <c r="I2037" s="23">
        <v>25.26</v>
      </c>
      <c r="J2037" s="109"/>
      <c r="K2037" s="132"/>
      <c r="L2037" s="147">
        <v>25.26</v>
      </c>
      <c r="M2037" s="24"/>
    </row>
    <row r="2038" spans="1:13" s="2" customFormat="1" ht="22.5" x14ac:dyDescent="0.25">
      <c r="A2038" s="25" t="s">
        <v>344</v>
      </c>
      <c r="B2038" s="26" t="s">
        <v>815</v>
      </c>
      <c r="C2038" s="186" t="s">
        <v>816</v>
      </c>
      <c r="D2038" s="186"/>
      <c r="E2038" s="186"/>
      <c r="F2038" s="27" t="s">
        <v>817</v>
      </c>
      <c r="G2038" s="28" t="s">
        <v>347</v>
      </c>
      <c r="H2038" s="28"/>
      <c r="I2038" s="29">
        <v>0</v>
      </c>
      <c r="J2038" s="110"/>
      <c r="K2038" s="133"/>
      <c r="L2038" s="148">
        <v>0</v>
      </c>
      <c r="M2038" s="30"/>
    </row>
    <row r="2039" spans="1:13" s="2" customFormat="1" ht="22.5" x14ac:dyDescent="0.25">
      <c r="A2039" s="25" t="s">
        <v>76</v>
      </c>
      <c r="B2039" s="26" t="s">
        <v>818</v>
      </c>
      <c r="C2039" s="186" t="s">
        <v>819</v>
      </c>
      <c r="D2039" s="186"/>
      <c r="E2039" s="186"/>
      <c r="F2039" s="27" t="s">
        <v>817</v>
      </c>
      <c r="G2039" s="28" t="s">
        <v>2875</v>
      </c>
      <c r="H2039" s="28"/>
      <c r="I2039" s="29">
        <v>0</v>
      </c>
      <c r="J2039" s="110"/>
      <c r="K2039" s="133"/>
      <c r="L2039" s="148">
        <v>0</v>
      </c>
      <c r="M2039" s="30"/>
    </row>
    <row r="2040" spans="1:13" s="2" customFormat="1" ht="22.5" x14ac:dyDescent="0.25">
      <c r="A2040" s="25" t="s">
        <v>344</v>
      </c>
      <c r="B2040" s="26" t="s">
        <v>821</v>
      </c>
      <c r="C2040" s="186" t="s">
        <v>822</v>
      </c>
      <c r="D2040" s="186"/>
      <c r="E2040" s="186"/>
      <c r="F2040" s="27" t="s">
        <v>79</v>
      </c>
      <c r="G2040" s="28" t="s">
        <v>347</v>
      </c>
      <c r="H2040" s="28"/>
      <c r="I2040" s="29">
        <v>0</v>
      </c>
      <c r="J2040" s="110"/>
      <c r="K2040" s="133"/>
      <c r="L2040" s="148">
        <v>0</v>
      </c>
      <c r="M2040" s="30"/>
    </row>
    <row r="2041" spans="1:13" s="2" customFormat="1" ht="22.5" x14ac:dyDescent="0.25">
      <c r="A2041" s="25" t="s">
        <v>344</v>
      </c>
      <c r="B2041" s="26" t="s">
        <v>366</v>
      </c>
      <c r="C2041" s="186" t="s">
        <v>367</v>
      </c>
      <c r="D2041" s="186"/>
      <c r="E2041" s="186"/>
      <c r="F2041" s="27" t="s">
        <v>21</v>
      </c>
      <c r="G2041" s="28" t="s">
        <v>347</v>
      </c>
      <c r="H2041" s="28"/>
      <c r="I2041" s="29">
        <v>0</v>
      </c>
      <c r="J2041" s="110"/>
      <c r="K2041" s="133"/>
      <c r="L2041" s="148">
        <v>0</v>
      </c>
      <c r="M2041" s="30"/>
    </row>
    <row r="2042" spans="1:13" s="2" customFormat="1" ht="22.5" x14ac:dyDescent="0.25">
      <c r="A2042" s="25" t="s">
        <v>344</v>
      </c>
      <c r="B2042" s="26" t="s">
        <v>825</v>
      </c>
      <c r="C2042" s="186" t="s">
        <v>826</v>
      </c>
      <c r="D2042" s="186"/>
      <c r="E2042" s="186"/>
      <c r="F2042" s="27" t="s">
        <v>79</v>
      </c>
      <c r="G2042" s="28" t="s">
        <v>347</v>
      </c>
      <c r="H2042" s="28"/>
      <c r="I2042" s="29">
        <v>0</v>
      </c>
      <c r="J2042" s="110"/>
      <c r="K2042" s="133"/>
      <c r="L2042" s="148">
        <v>0</v>
      </c>
      <c r="M2042" s="30"/>
    </row>
    <row r="2043" spans="1:13" s="2" customFormat="1" ht="22.5" x14ac:dyDescent="0.25">
      <c r="A2043" s="20"/>
      <c r="B2043" s="21" t="s">
        <v>784</v>
      </c>
      <c r="C2043" s="183" t="s">
        <v>785</v>
      </c>
      <c r="D2043" s="183"/>
      <c r="E2043" s="183"/>
      <c r="F2043" s="22" t="s">
        <v>71</v>
      </c>
      <c r="G2043" s="17" t="s">
        <v>2876</v>
      </c>
      <c r="H2043" s="17"/>
      <c r="I2043" s="23">
        <v>4.3499999999999996</v>
      </c>
      <c r="J2043" s="109"/>
      <c r="K2043" s="132"/>
      <c r="L2043" s="147">
        <v>4.3499999999999996</v>
      </c>
      <c r="M2043" s="24"/>
    </row>
    <row r="2044" spans="1:13" s="2" customFormat="1" ht="45" x14ac:dyDescent="0.25">
      <c r="A2044" s="10" t="s">
        <v>2877</v>
      </c>
      <c r="B2044" s="11" t="s">
        <v>2215</v>
      </c>
      <c r="C2044" s="182" t="s">
        <v>2878</v>
      </c>
      <c r="D2044" s="182"/>
      <c r="E2044" s="182"/>
      <c r="F2044" s="10" t="s">
        <v>165</v>
      </c>
      <c r="G2044" s="12">
        <v>5</v>
      </c>
      <c r="H2044" s="12"/>
      <c r="I2044" s="13">
        <v>12044.76</v>
      </c>
      <c r="J2044" s="72"/>
      <c r="K2044" s="131"/>
      <c r="L2044" s="72">
        <v>12044.76</v>
      </c>
      <c r="M2044" s="13"/>
    </row>
    <row r="2045" spans="1:13" s="2" customFormat="1" ht="45" x14ac:dyDescent="0.25">
      <c r="A2045" s="10" t="s">
        <v>2879</v>
      </c>
      <c r="B2045" s="11" t="s">
        <v>2215</v>
      </c>
      <c r="C2045" s="182" t="s">
        <v>2880</v>
      </c>
      <c r="D2045" s="182"/>
      <c r="E2045" s="182"/>
      <c r="F2045" s="10" t="s">
        <v>165</v>
      </c>
      <c r="G2045" s="32">
        <v>0.5</v>
      </c>
      <c r="H2045" s="32"/>
      <c r="I2045" s="13">
        <v>1535.81</v>
      </c>
      <c r="J2045" s="72"/>
      <c r="K2045" s="131"/>
      <c r="L2045" s="72">
        <v>1535.81</v>
      </c>
      <c r="M2045" s="13"/>
    </row>
    <row r="2046" spans="1:13" s="2" customFormat="1" ht="45" x14ac:dyDescent="0.25">
      <c r="A2046" s="10" t="s">
        <v>2881</v>
      </c>
      <c r="B2046" s="11" t="s">
        <v>2195</v>
      </c>
      <c r="C2046" s="182" t="s">
        <v>2882</v>
      </c>
      <c r="D2046" s="182"/>
      <c r="E2046" s="182"/>
      <c r="F2046" s="10" t="s">
        <v>35</v>
      </c>
      <c r="G2046" s="12">
        <v>2</v>
      </c>
      <c r="H2046" s="12"/>
      <c r="I2046" s="13">
        <v>1693.55</v>
      </c>
      <c r="J2046" s="72"/>
      <c r="K2046" s="131"/>
      <c r="L2046" s="72">
        <v>1693.55</v>
      </c>
      <c r="M2046" s="13"/>
    </row>
    <row r="2047" spans="1:13" s="2" customFormat="1" ht="45" x14ac:dyDescent="0.25">
      <c r="A2047" s="10" t="s">
        <v>2883</v>
      </c>
      <c r="B2047" s="11" t="s">
        <v>2224</v>
      </c>
      <c r="C2047" s="182" t="s">
        <v>2884</v>
      </c>
      <c r="D2047" s="182"/>
      <c r="E2047" s="182"/>
      <c r="F2047" s="10" t="s">
        <v>35</v>
      </c>
      <c r="G2047" s="12">
        <v>2</v>
      </c>
      <c r="H2047" s="12"/>
      <c r="I2047" s="13">
        <v>5116.67</v>
      </c>
      <c r="J2047" s="72"/>
      <c r="K2047" s="131"/>
      <c r="L2047" s="72">
        <v>5116.67</v>
      </c>
      <c r="M2047" s="13"/>
    </row>
    <row r="2048" spans="1:13" s="2" customFormat="1" ht="45" x14ac:dyDescent="0.25">
      <c r="A2048" s="10" t="s">
        <v>2885</v>
      </c>
      <c r="B2048" s="11" t="s">
        <v>2201</v>
      </c>
      <c r="C2048" s="182" t="s">
        <v>2886</v>
      </c>
      <c r="D2048" s="182"/>
      <c r="E2048" s="182"/>
      <c r="F2048" s="10" t="s">
        <v>35</v>
      </c>
      <c r="G2048" s="12">
        <v>2</v>
      </c>
      <c r="H2048" s="12"/>
      <c r="I2048" s="13">
        <v>15726.21</v>
      </c>
      <c r="J2048" s="72"/>
      <c r="K2048" s="131"/>
      <c r="L2048" s="72">
        <v>15726.21</v>
      </c>
      <c r="M2048" s="13"/>
    </row>
    <row r="2049" spans="1:13" s="2" customFormat="1" ht="45" x14ac:dyDescent="0.25">
      <c r="A2049" s="10" t="s">
        <v>2887</v>
      </c>
      <c r="B2049" s="11" t="s">
        <v>2201</v>
      </c>
      <c r="C2049" s="182" t="s">
        <v>2888</v>
      </c>
      <c r="D2049" s="182"/>
      <c r="E2049" s="182"/>
      <c r="F2049" s="10" t="s">
        <v>35</v>
      </c>
      <c r="G2049" s="12">
        <v>2</v>
      </c>
      <c r="H2049" s="12"/>
      <c r="I2049" s="13">
        <v>18337.55</v>
      </c>
      <c r="J2049" s="72"/>
      <c r="K2049" s="131"/>
      <c r="L2049" s="72">
        <v>18337.55</v>
      </c>
      <c r="M2049" s="13"/>
    </row>
    <row r="2050" spans="1:13" s="2" customFormat="1" ht="56.25" x14ac:dyDescent="0.25">
      <c r="A2050" s="10" t="s">
        <v>2889</v>
      </c>
      <c r="B2050" s="11" t="s">
        <v>2590</v>
      </c>
      <c r="C2050" s="182" t="s">
        <v>2890</v>
      </c>
      <c r="D2050" s="182"/>
      <c r="E2050" s="182"/>
      <c r="F2050" s="10" t="s">
        <v>808</v>
      </c>
      <c r="G2050" s="31">
        <v>0.49</v>
      </c>
      <c r="H2050" s="31"/>
      <c r="I2050" s="13">
        <v>26487.91</v>
      </c>
      <c r="J2050" s="72"/>
      <c r="K2050" s="131"/>
      <c r="L2050" s="72">
        <v>2480.0100000000002</v>
      </c>
      <c r="M2050" s="13"/>
    </row>
    <row r="2051" spans="1:13" s="2" customFormat="1" ht="15" x14ac:dyDescent="0.25">
      <c r="A2051" s="14"/>
      <c r="B2051" s="15"/>
      <c r="C2051" s="15"/>
      <c r="D2051" s="15"/>
      <c r="E2051" s="16" t="s">
        <v>18</v>
      </c>
      <c r="F2051" s="16"/>
      <c r="G2051" s="17"/>
      <c r="H2051" s="17"/>
      <c r="I2051" s="18">
        <v>71262.92</v>
      </c>
      <c r="J2051" s="114"/>
      <c r="K2051" s="138"/>
      <c r="L2051" s="151"/>
      <c r="M2051" s="19"/>
    </row>
    <row r="2052" spans="1:13" s="2" customFormat="1" ht="22.5" x14ac:dyDescent="0.25">
      <c r="A2052" s="20"/>
      <c r="B2052" s="21" t="s">
        <v>809</v>
      </c>
      <c r="C2052" s="183" t="s">
        <v>810</v>
      </c>
      <c r="D2052" s="183"/>
      <c r="E2052" s="183"/>
      <c r="F2052" s="22" t="s">
        <v>71</v>
      </c>
      <c r="G2052" s="17" t="s">
        <v>2891</v>
      </c>
      <c r="H2052" s="17"/>
      <c r="I2052" s="23">
        <v>19.13</v>
      </c>
      <c r="J2052" s="109"/>
      <c r="K2052" s="132"/>
      <c r="L2052" s="147">
        <v>19.13</v>
      </c>
      <c r="M2052" s="24"/>
    </row>
    <row r="2053" spans="1:13" s="2" customFormat="1" ht="22.5" x14ac:dyDescent="0.25">
      <c r="A2053" s="20"/>
      <c r="B2053" s="21" t="s">
        <v>69</v>
      </c>
      <c r="C2053" s="183" t="s">
        <v>70</v>
      </c>
      <c r="D2053" s="183"/>
      <c r="E2053" s="183"/>
      <c r="F2053" s="22" t="s">
        <v>71</v>
      </c>
      <c r="G2053" s="17" t="s">
        <v>2892</v>
      </c>
      <c r="H2053" s="17"/>
      <c r="I2053" s="23">
        <v>2.2799999999999998</v>
      </c>
      <c r="J2053" s="109"/>
      <c r="K2053" s="132"/>
      <c r="L2053" s="147">
        <v>2.2799999999999998</v>
      </c>
      <c r="M2053" s="24"/>
    </row>
    <row r="2054" spans="1:13" s="2" customFormat="1" ht="22.5" x14ac:dyDescent="0.25">
      <c r="A2054" s="20"/>
      <c r="B2054" s="21" t="s">
        <v>41</v>
      </c>
      <c r="C2054" s="183" t="s">
        <v>42</v>
      </c>
      <c r="D2054" s="183"/>
      <c r="E2054" s="183"/>
      <c r="F2054" s="22" t="s">
        <v>21</v>
      </c>
      <c r="G2054" s="17" t="s">
        <v>2893</v>
      </c>
      <c r="H2054" s="17"/>
      <c r="I2054" s="23">
        <v>208.45</v>
      </c>
      <c r="J2054" s="109"/>
      <c r="K2054" s="132"/>
      <c r="L2054" s="147">
        <v>208.45</v>
      </c>
      <c r="M2054" s="24"/>
    </row>
    <row r="2055" spans="1:13" s="2" customFormat="1" ht="22.5" x14ac:dyDescent="0.25">
      <c r="A2055" s="20"/>
      <c r="B2055" s="21" t="s">
        <v>778</v>
      </c>
      <c r="C2055" s="183" t="s">
        <v>24</v>
      </c>
      <c r="D2055" s="183"/>
      <c r="E2055" s="183"/>
      <c r="F2055" s="22" t="s">
        <v>71</v>
      </c>
      <c r="G2055" s="17" t="s">
        <v>2894</v>
      </c>
      <c r="H2055" s="17"/>
      <c r="I2055" s="23">
        <v>45.95</v>
      </c>
      <c r="J2055" s="109"/>
      <c r="K2055" s="132"/>
      <c r="L2055" s="147">
        <v>45.95</v>
      </c>
      <c r="M2055" s="24"/>
    </row>
    <row r="2056" spans="1:13" s="2" customFormat="1" ht="22.5" x14ac:dyDescent="0.25">
      <c r="A2056" s="25" t="s">
        <v>344</v>
      </c>
      <c r="B2056" s="26" t="s">
        <v>815</v>
      </c>
      <c r="C2056" s="186" t="s">
        <v>816</v>
      </c>
      <c r="D2056" s="186"/>
      <c r="E2056" s="186"/>
      <c r="F2056" s="27" t="s">
        <v>817</v>
      </c>
      <c r="G2056" s="28" t="s">
        <v>347</v>
      </c>
      <c r="H2056" s="28"/>
      <c r="I2056" s="29">
        <v>0</v>
      </c>
      <c r="J2056" s="110"/>
      <c r="K2056" s="133"/>
      <c r="L2056" s="148">
        <v>0</v>
      </c>
      <c r="M2056" s="30"/>
    </row>
    <row r="2057" spans="1:13" s="2" customFormat="1" ht="22.5" x14ac:dyDescent="0.25">
      <c r="A2057" s="25" t="s">
        <v>76</v>
      </c>
      <c r="B2057" s="26" t="s">
        <v>818</v>
      </c>
      <c r="C2057" s="186" t="s">
        <v>819</v>
      </c>
      <c r="D2057" s="186"/>
      <c r="E2057" s="186"/>
      <c r="F2057" s="27" t="s">
        <v>817</v>
      </c>
      <c r="G2057" s="28" t="s">
        <v>2895</v>
      </c>
      <c r="H2057" s="28"/>
      <c r="I2057" s="29">
        <v>0</v>
      </c>
      <c r="J2057" s="110"/>
      <c r="K2057" s="133"/>
      <c r="L2057" s="148">
        <v>0</v>
      </c>
      <c r="M2057" s="30"/>
    </row>
    <row r="2058" spans="1:13" s="2" customFormat="1" ht="22.5" x14ac:dyDescent="0.25">
      <c r="A2058" s="25" t="s">
        <v>344</v>
      </c>
      <c r="B2058" s="26" t="s">
        <v>821</v>
      </c>
      <c r="C2058" s="186" t="s">
        <v>822</v>
      </c>
      <c r="D2058" s="186"/>
      <c r="E2058" s="186"/>
      <c r="F2058" s="27" t="s">
        <v>79</v>
      </c>
      <c r="G2058" s="28" t="s">
        <v>347</v>
      </c>
      <c r="H2058" s="28"/>
      <c r="I2058" s="29">
        <v>0</v>
      </c>
      <c r="J2058" s="110"/>
      <c r="K2058" s="133"/>
      <c r="L2058" s="148">
        <v>0</v>
      </c>
      <c r="M2058" s="30"/>
    </row>
    <row r="2059" spans="1:13" s="2" customFormat="1" ht="22.5" x14ac:dyDescent="0.25">
      <c r="A2059" s="25" t="s">
        <v>344</v>
      </c>
      <c r="B2059" s="26" t="s">
        <v>366</v>
      </c>
      <c r="C2059" s="186" t="s">
        <v>367</v>
      </c>
      <c r="D2059" s="186"/>
      <c r="E2059" s="186"/>
      <c r="F2059" s="27" t="s">
        <v>21</v>
      </c>
      <c r="G2059" s="28" t="s">
        <v>347</v>
      </c>
      <c r="H2059" s="28"/>
      <c r="I2059" s="29">
        <v>0</v>
      </c>
      <c r="J2059" s="110"/>
      <c r="K2059" s="133"/>
      <c r="L2059" s="148">
        <v>0</v>
      </c>
      <c r="M2059" s="30"/>
    </row>
    <row r="2060" spans="1:13" s="2" customFormat="1" ht="22.5" x14ac:dyDescent="0.25">
      <c r="A2060" s="25" t="s">
        <v>344</v>
      </c>
      <c r="B2060" s="26" t="s">
        <v>825</v>
      </c>
      <c r="C2060" s="186" t="s">
        <v>826</v>
      </c>
      <c r="D2060" s="186"/>
      <c r="E2060" s="186"/>
      <c r="F2060" s="27" t="s">
        <v>79</v>
      </c>
      <c r="G2060" s="28" t="s">
        <v>347</v>
      </c>
      <c r="H2060" s="28"/>
      <c r="I2060" s="29">
        <v>0</v>
      </c>
      <c r="J2060" s="110"/>
      <c r="K2060" s="133"/>
      <c r="L2060" s="148">
        <v>0</v>
      </c>
      <c r="M2060" s="30"/>
    </row>
    <row r="2061" spans="1:13" s="2" customFormat="1" ht="22.5" x14ac:dyDescent="0.25">
      <c r="A2061" s="20"/>
      <c r="B2061" s="21" t="s">
        <v>784</v>
      </c>
      <c r="C2061" s="183" t="s">
        <v>785</v>
      </c>
      <c r="D2061" s="183"/>
      <c r="E2061" s="183"/>
      <c r="F2061" s="22" t="s">
        <v>71</v>
      </c>
      <c r="G2061" s="17" t="s">
        <v>2896</v>
      </c>
      <c r="H2061" s="17"/>
      <c r="I2061" s="23">
        <v>10.56</v>
      </c>
      <c r="J2061" s="109"/>
      <c r="K2061" s="132"/>
      <c r="L2061" s="147">
        <v>10.56</v>
      </c>
      <c r="M2061" s="24"/>
    </row>
    <row r="2062" spans="1:13" s="2" customFormat="1" ht="45" x14ac:dyDescent="0.25">
      <c r="A2062" s="10" t="s">
        <v>2897</v>
      </c>
      <c r="B2062" s="11" t="s">
        <v>2215</v>
      </c>
      <c r="C2062" s="182" t="s">
        <v>2898</v>
      </c>
      <c r="D2062" s="182"/>
      <c r="E2062" s="182"/>
      <c r="F2062" s="10" t="s">
        <v>165</v>
      </c>
      <c r="G2062" s="32">
        <v>17.5</v>
      </c>
      <c r="H2062" s="32"/>
      <c r="I2062" s="13">
        <v>745653.28</v>
      </c>
      <c r="J2062" s="72"/>
      <c r="K2062" s="131"/>
      <c r="L2062" s="72">
        <v>745653.28</v>
      </c>
      <c r="M2062" s="13"/>
    </row>
    <row r="2063" spans="1:13" s="2" customFormat="1" ht="45" x14ac:dyDescent="0.25">
      <c r="A2063" s="10" t="s">
        <v>2899</v>
      </c>
      <c r="B2063" s="11" t="s">
        <v>2195</v>
      </c>
      <c r="C2063" s="182" t="s">
        <v>2900</v>
      </c>
      <c r="D2063" s="182"/>
      <c r="E2063" s="182"/>
      <c r="F2063" s="10" t="s">
        <v>35</v>
      </c>
      <c r="G2063" s="12">
        <v>1</v>
      </c>
      <c r="H2063" s="12"/>
      <c r="I2063" s="13">
        <v>976.67</v>
      </c>
      <c r="J2063" s="72"/>
      <c r="K2063" s="131"/>
      <c r="L2063" s="72">
        <v>976.67</v>
      </c>
      <c r="M2063" s="13"/>
    </row>
    <row r="2064" spans="1:13" s="2" customFormat="1" ht="56.25" x14ac:dyDescent="0.25">
      <c r="A2064" s="10" t="s">
        <v>2901</v>
      </c>
      <c r="B2064" s="11" t="s">
        <v>2551</v>
      </c>
      <c r="C2064" s="182" t="s">
        <v>2644</v>
      </c>
      <c r="D2064" s="182"/>
      <c r="E2064" s="182"/>
      <c r="F2064" s="10" t="s">
        <v>808</v>
      </c>
      <c r="G2064" s="33">
        <v>0.2278</v>
      </c>
      <c r="H2064" s="33"/>
      <c r="I2064" s="13">
        <v>16631.53</v>
      </c>
      <c r="J2064" s="72"/>
      <c r="K2064" s="131"/>
      <c r="L2064" s="72">
        <v>2946</v>
      </c>
      <c r="M2064" s="13"/>
    </row>
    <row r="2065" spans="1:13" s="2" customFormat="1" ht="15" x14ac:dyDescent="0.25">
      <c r="A2065" s="14"/>
      <c r="B2065" s="15"/>
      <c r="C2065" s="15"/>
      <c r="D2065" s="15"/>
      <c r="E2065" s="16" t="s">
        <v>18</v>
      </c>
      <c r="F2065" s="16"/>
      <c r="G2065" s="17"/>
      <c r="H2065" s="17"/>
      <c r="I2065" s="18">
        <v>42346.35</v>
      </c>
      <c r="J2065" s="114"/>
      <c r="K2065" s="138"/>
      <c r="L2065" s="151"/>
      <c r="M2065" s="19"/>
    </row>
    <row r="2066" spans="1:13" s="2" customFormat="1" ht="22.5" x14ac:dyDescent="0.25">
      <c r="A2066" s="20"/>
      <c r="B2066" s="21" t="s">
        <v>69</v>
      </c>
      <c r="C2066" s="183" t="s">
        <v>70</v>
      </c>
      <c r="D2066" s="183"/>
      <c r="E2066" s="183"/>
      <c r="F2066" s="22" t="s">
        <v>71</v>
      </c>
      <c r="G2066" s="17" t="s">
        <v>2902</v>
      </c>
      <c r="H2066" s="17"/>
      <c r="I2066" s="23">
        <v>1.06</v>
      </c>
      <c r="J2066" s="109"/>
      <c r="K2066" s="132"/>
      <c r="L2066" s="147">
        <v>1.06</v>
      </c>
      <c r="M2066" s="24"/>
    </row>
    <row r="2067" spans="1:13" s="2" customFormat="1" ht="22.5" x14ac:dyDescent="0.25">
      <c r="A2067" s="20"/>
      <c r="B2067" s="21" t="s">
        <v>41</v>
      </c>
      <c r="C2067" s="183" t="s">
        <v>42</v>
      </c>
      <c r="D2067" s="183"/>
      <c r="E2067" s="183"/>
      <c r="F2067" s="22" t="s">
        <v>21</v>
      </c>
      <c r="G2067" s="17" t="s">
        <v>2903</v>
      </c>
      <c r="H2067" s="17"/>
      <c r="I2067" s="23">
        <v>105.65</v>
      </c>
      <c r="J2067" s="109"/>
      <c r="K2067" s="132"/>
      <c r="L2067" s="147">
        <v>105.65</v>
      </c>
      <c r="M2067" s="24"/>
    </row>
    <row r="2068" spans="1:13" s="2" customFormat="1" ht="22.5" x14ac:dyDescent="0.25">
      <c r="A2068" s="20"/>
      <c r="B2068" s="21" t="s">
        <v>778</v>
      </c>
      <c r="C2068" s="183" t="s">
        <v>24</v>
      </c>
      <c r="D2068" s="183"/>
      <c r="E2068" s="183"/>
      <c r="F2068" s="22" t="s">
        <v>71</v>
      </c>
      <c r="G2068" s="17" t="s">
        <v>2904</v>
      </c>
      <c r="H2068" s="17"/>
      <c r="I2068" s="23">
        <v>28.48</v>
      </c>
      <c r="J2068" s="109"/>
      <c r="K2068" s="132"/>
      <c r="L2068" s="147">
        <v>28.48</v>
      </c>
      <c r="M2068" s="24"/>
    </row>
    <row r="2069" spans="1:13" s="2" customFormat="1" ht="22.5" x14ac:dyDescent="0.25">
      <c r="A2069" s="20"/>
      <c r="B2069" s="21" t="s">
        <v>968</v>
      </c>
      <c r="C2069" s="183" t="s">
        <v>969</v>
      </c>
      <c r="D2069" s="183"/>
      <c r="E2069" s="183"/>
      <c r="F2069" s="22" t="s">
        <v>21</v>
      </c>
      <c r="G2069" s="17" t="s">
        <v>2905</v>
      </c>
      <c r="H2069" s="17"/>
      <c r="I2069" s="23">
        <v>204.99</v>
      </c>
      <c r="J2069" s="109"/>
      <c r="K2069" s="132"/>
      <c r="L2069" s="147">
        <v>204.99</v>
      </c>
      <c r="M2069" s="24"/>
    </row>
    <row r="2070" spans="1:13" s="2" customFormat="1" ht="22.5" x14ac:dyDescent="0.25">
      <c r="A2070" s="25" t="s">
        <v>344</v>
      </c>
      <c r="B2070" s="26" t="s">
        <v>815</v>
      </c>
      <c r="C2070" s="186" t="s">
        <v>816</v>
      </c>
      <c r="D2070" s="186"/>
      <c r="E2070" s="186"/>
      <c r="F2070" s="27" t="s">
        <v>817</v>
      </c>
      <c r="G2070" s="28" t="s">
        <v>347</v>
      </c>
      <c r="H2070" s="28"/>
      <c r="I2070" s="29">
        <v>0</v>
      </c>
      <c r="J2070" s="110"/>
      <c r="K2070" s="133"/>
      <c r="L2070" s="148">
        <v>0</v>
      </c>
      <c r="M2070" s="30"/>
    </row>
    <row r="2071" spans="1:13" s="2" customFormat="1" ht="22.5" x14ac:dyDescent="0.25">
      <c r="A2071" s="25" t="s">
        <v>76</v>
      </c>
      <c r="B2071" s="26" t="s">
        <v>818</v>
      </c>
      <c r="C2071" s="186" t="s">
        <v>819</v>
      </c>
      <c r="D2071" s="186"/>
      <c r="E2071" s="186"/>
      <c r="F2071" s="27" t="s">
        <v>817</v>
      </c>
      <c r="G2071" s="28" t="s">
        <v>2906</v>
      </c>
      <c r="H2071" s="28"/>
      <c r="I2071" s="29">
        <v>0</v>
      </c>
      <c r="J2071" s="110"/>
      <c r="K2071" s="133"/>
      <c r="L2071" s="148">
        <v>0</v>
      </c>
      <c r="M2071" s="30"/>
    </row>
    <row r="2072" spans="1:13" s="2" customFormat="1" ht="22.5" x14ac:dyDescent="0.25">
      <c r="A2072" s="25" t="s">
        <v>344</v>
      </c>
      <c r="B2072" s="26" t="s">
        <v>821</v>
      </c>
      <c r="C2072" s="186" t="s">
        <v>822</v>
      </c>
      <c r="D2072" s="186"/>
      <c r="E2072" s="186"/>
      <c r="F2072" s="27" t="s">
        <v>79</v>
      </c>
      <c r="G2072" s="28" t="s">
        <v>347</v>
      </c>
      <c r="H2072" s="28"/>
      <c r="I2072" s="29">
        <v>0</v>
      </c>
      <c r="J2072" s="110"/>
      <c r="K2072" s="133"/>
      <c r="L2072" s="148">
        <v>0</v>
      </c>
      <c r="M2072" s="30"/>
    </row>
    <row r="2073" spans="1:13" s="2" customFormat="1" ht="22.5" x14ac:dyDescent="0.25">
      <c r="A2073" s="25" t="s">
        <v>344</v>
      </c>
      <c r="B2073" s="26" t="s">
        <v>366</v>
      </c>
      <c r="C2073" s="186" t="s">
        <v>367</v>
      </c>
      <c r="D2073" s="186"/>
      <c r="E2073" s="186"/>
      <c r="F2073" s="27" t="s">
        <v>21</v>
      </c>
      <c r="G2073" s="28" t="s">
        <v>347</v>
      </c>
      <c r="H2073" s="28"/>
      <c r="I2073" s="29">
        <v>0</v>
      </c>
      <c r="J2073" s="110"/>
      <c r="K2073" s="133"/>
      <c r="L2073" s="148">
        <v>0</v>
      </c>
      <c r="M2073" s="30"/>
    </row>
    <row r="2074" spans="1:13" s="2" customFormat="1" ht="22.5" x14ac:dyDescent="0.25">
      <c r="A2074" s="25" t="s">
        <v>344</v>
      </c>
      <c r="B2074" s="26" t="s">
        <v>825</v>
      </c>
      <c r="C2074" s="186" t="s">
        <v>826</v>
      </c>
      <c r="D2074" s="186"/>
      <c r="E2074" s="186"/>
      <c r="F2074" s="27" t="s">
        <v>79</v>
      </c>
      <c r="G2074" s="28" t="s">
        <v>347</v>
      </c>
      <c r="H2074" s="28"/>
      <c r="I2074" s="29">
        <v>0</v>
      </c>
      <c r="J2074" s="110"/>
      <c r="K2074" s="133"/>
      <c r="L2074" s="148">
        <v>0</v>
      </c>
      <c r="M2074" s="30"/>
    </row>
    <row r="2075" spans="1:13" s="2" customFormat="1" ht="45" x14ac:dyDescent="0.25">
      <c r="A2075" s="10" t="s">
        <v>2907</v>
      </c>
      <c r="B2075" s="11" t="s">
        <v>2215</v>
      </c>
      <c r="C2075" s="182" t="s">
        <v>2908</v>
      </c>
      <c r="D2075" s="182"/>
      <c r="E2075" s="182"/>
      <c r="F2075" s="10" t="s">
        <v>165</v>
      </c>
      <c r="G2075" s="12">
        <v>3</v>
      </c>
      <c r="H2075" s="12"/>
      <c r="I2075" s="13">
        <v>108992.85</v>
      </c>
      <c r="J2075" s="72"/>
      <c r="K2075" s="131"/>
      <c r="L2075" s="72">
        <v>108992.85</v>
      </c>
      <c r="M2075" s="13"/>
    </row>
    <row r="2076" spans="1:13" s="2" customFormat="1" ht="45" x14ac:dyDescent="0.25">
      <c r="A2076" s="10" t="s">
        <v>2909</v>
      </c>
      <c r="B2076" s="11" t="s">
        <v>2215</v>
      </c>
      <c r="C2076" s="182" t="s">
        <v>2910</v>
      </c>
      <c r="D2076" s="182"/>
      <c r="E2076" s="182"/>
      <c r="F2076" s="10" t="s">
        <v>165</v>
      </c>
      <c r="G2076" s="12">
        <v>5</v>
      </c>
      <c r="H2076" s="12"/>
      <c r="I2076" s="13">
        <v>166795.06</v>
      </c>
      <c r="J2076" s="72"/>
      <c r="K2076" s="131"/>
      <c r="L2076" s="72">
        <v>166795.06</v>
      </c>
      <c r="M2076" s="13"/>
    </row>
    <row r="2077" spans="1:13" s="2" customFormat="1" ht="45" x14ac:dyDescent="0.25">
      <c r="A2077" s="10" t="s">
        <v>2911</v>
      </c>
      <c r="B2077" s="11" t="s">
        <v>2195</v>
      </c>
      <c r="C2077" s="182" t="s">
        <v>2912</v>
      </c>
      <c r="D2077" s="182"/>
      <c r="E2077" s="182"/>
      <c r="F2077" s="10" t="s">
        <v>35</v>
      </c>
      <c r="G2077" s="12">
        <v>2</v>
      </c>
      <c r="H2077" s="12"/>
      <c r="I2077" s="13">
        <v>16317.86</v>
      </c>
      <c r="J2077" s="72"/>
      <c r="K2077" s="131"/>
      <c r="L2077" s="72">
        <v>16317.86</v>
      </c>
      <c r="M2077" s="13"/>
    </row>
    <row r="2078" spans="1:13" s="2" customFormat="1" ht="45" x14ac:dyDescent="0.25">
      <c r="A2078" s="10" t="s">
        <v>2913</v>
      </c>
      <c r="B2078" s="11" t="s">
        <v>2198</v>
      </c>
      <c r="C2078" s="182" t="s">
        <v>2914</v>
      </c>
      <c r="D2078" s="182"/>
      <c r="E2078" s="182"/>
      <c r="F2078" s="10" t="s">
        <v>35</v>
      </c>
      <c r="G2078" s="12">
        <v>1</v>
      </c>
      <c r="H2078" s="12"/>
      <c r="I2078" s="13">
        <v>18190.5</v>
      </c>
      <c r="J2078" s="72"/>
      <c r="K2078" s="131"/>
      <c r="L2078" s="72">
        <v>18190.5</v>
      </c>
      <c r="M2078" s="13"/>
    </row>
    <row r="2079" spans="1:13" s="2" customFormat="1" ht="45" x14ac:dyDescent="0.25">
      <c r="A2079" s="10" t="s">
        <v>2915</v>
      </c>
      <c r="B2079" s="11" t="s">
        <v>2201</v>
      </c>
      <c r="C2079" s="182" t="s">
        <v>2916</v>
      </c>
      <c r="D2079" s="182"/>
      <c r="E2079" s="182"/>
      <c r="F2079" s="10" t="s">
        <v>35</v>
      </c>
      <c r="G2079" s="12">
        <v>5</v>
      </c>
      <c r="H2079" s="12"/>
      <c r="I2079" s="13">
        <v>39315.53</v>
      </c>
      <c r="J2079" s="72"/>
      <c r="K2079" s="131"/>
      <c r="L2079" s="72">
        <v>39315.53</v>
      </c>
      <c r="M2079" s="13"/>
    </row>
    <row r="2080" spans="1:13" s="2" customFormat="1" ht="56.25" x14ac:dyDescent="0.25">
      <c r="A2080" s="10" t="s">
        <v>2917</v>
      </c>
      <c r="B2080" s="11" t="s">
        <v>2673</v>
      </c>
      <c r="C2080" s="182" t="s">
        <v>2918</v>
      </c>
      <c r="D2080" s="182"/>
      <c r="E2080" s="182"/>
      <c r="F2080" s="10" t="s">
        <v>808</v>
      </c>
      <c r="G2080" s="33">
        <v>0.67879999999999996</v>
      </c>
      <c r="H2080" s="33"/>
      <c r="I2080" s="13">
        <v>42277.47</v>
      </c>
      <c r="J2080" s="72"/>
      <c r="K2080" s="131"/>
      <c r="L2080" s="72">
        <v>9019.18</v>
      </c>
      <c r="M2080" s="13"/>
    </row>
    <row r="2081" spans="1:13" s="2" customFormat="1" ht="15" x14ac:dyDescent="0.25">
      <c r="A2081" s="14"/>
      <c r="B2081" s="15"/>
      <c r="C2081" s="15"/>
      <c r="D2081" s="15"/>
      <c r="E2081" s="16" t="s">
        <v>18</v>
      </c>
      <c r="F2081" s="16"/>
      <c r="G2081" s="17"/>
      <c r="H2081" s="17"/>
      <c r="I2081" s="18">
        <v>104304.58</v>
      </c>
      <c r="J2081" s="114"/>
      <c r="K2081" s="138"/>
      <c r="L2081" s="151"/>
      <c r="M2081" s="19"/>
    </row>
    <row r="2082" spans="1:13" s="2" customFormat="1" ht="22.5" x14ac:dyDescent="0.25">
      <c r="A2082" s="20"/>
      <c r="B2082" s="21" t="s">
        <v>69</v>
      </c>
      <c r="C2082" s="183" t="s">
        <v>70</v>
      </c>
      <c r="D2082" s="183"/>
      <c r="E2082" s="183"/>
      <c r="F2082" s="22" t="s">
        <v>71</v>
      </c>
      <c r="G2082" s="17" t="s">
        <v>2919</v>
      </c>
      <c r="H2082" s="17"/>
      <c r="I2082" s="23">
        <v>3.16</v>
      </c>
      <c r="J2082" s="109"/>
      <c r="K2082" s="132"/>
      <c r="L2082" s="147">
        <v>3.16</v>
      </c>
      <c r="M2082" s="24"/>
    </row>
    <row r="2083" spans="1:13" s="2" customFormat="1" ht="22.5" x14ac:dyDescent="0.25">
      <c r="A2083" s="20"/>
      <c r="B2083" s="21" t="s">
        <v>41</v>
      </c>
      <c r="C2083" s="183" t="s">
        <v>42</v>
      </c>
      <c r="D2083" s="183"/>
      <c r="E2083" s="183"/>
      <c r="F2083" s="22" t="s">
        <v>21</v>
      </c>
      <c r="G2083" s="17" t="s">
        <v>2920</v>
      </c>
      <c r="H2083" s="17"/>
      <c r="I2083" s="23">
        <v>288.77</v>
      </c>
      <c r="J2083" s="109"/>
      <c r="K2083" s="132"/>
      <c r="L2083" s="147">
        <v>288.77</v>
      </c>
      <c r="M2083" s="24"/>
    </row>
    <row r="2084" spans="1:13" s="2" customFormat="1" ht="22.5" x14ac:dyDescent="0.25">
      <c r="A2084" s="20"/>
      <c r="B2084" s="21" t="s">
        <v>778</v>
      </c>
      <c r="C2084" s="183" t="s">
        <v>24</v>
      </c>
      <c r="D2084" s="183"/>
      <c r="E2084" s="183"/>
      <c r="F2084" s="22" t="s">
        <v>71</v>
      </c>
      <c r="G2084" s="17" t="s">
        <v>2921</v>
      </c>
      <c r="H2084" s="17"/>
      <c r="I2084" s="23">
        <v>63.65</v>
      </c>
      <c r="J2084" s="109"/>
      <c r="K2084" s="132"/>
      <c r="L2084" s="147">
        <v>63.65</v>
      </c>
      <c r="M2084" s="24"/>
    </row>
    <row r="2085" spans="1:13" s="2" customFormat="1" ht="22.5" x14ac:dyDescent="0.25">
      <c r="A2085" s="20"/>
      <c r="B2085" s="21" t="s">
        <v>968</v>
      </c>
      <c r="C2085" s="183" t="s">
        <v>969</v>
      </c>
      <c r="D2085" s="183"/>
      <c r="E2085" s="183"/>
      <c r="F2085" s="22" t="s">
        <v>21</v>
      </c>
      <c r="G2085" s="17" t="s">
        <v>2922</v>
      </c>
      <c r="H2085" s="17"/>
      <c r="I2085" s="23">
        <v>685.89</v>
      </c>
      <c r="J2085" s="109"/>
      <c r="K2085" s="132"/>
      <c r="L2085" s="147">
        <v>685.89</v>
      </c>
      <c r="M2085" s="24"/>
    </row>
    <row r="2086" spans="1:13" s="2" customFormat="1" ht="22.5" x14ac:dyDescent="0.25">
      <c r="A2086" s="25" t="s">
        <v>344</v>
      </c>
      <c r="B2086" s="26" t="s">
        <v>815</v>
      </c>
      <c r="C2086" s="186" t="s">
        <v>816</v>
      </c>
      <c r="D2086" s="186"/>
      <c r="E2086" s="186"/>
      <c r="F2086" s="27" t="s">
        <v>817</v>
      </c>
      <c r="G2086" s="28" t="s">
        <v>347</v>
      </c>
      <c r="H2086" s="28"/>
      <c r="I2086" s="29">
        <v>0</v>
      </c>
      <c r="J2086" s="110"/>
      <c r="K2086" s="133"/>
      <c r="L2086" s="148">
        <v>0</v>
      </c>
      <c r="M2086" s="30"/>
    </row>
    <row r="2087" spans="1:13" s="2" customFormat="1" ht="22.5" x14ac:dyDescent="0.25">
      <c r="A2087" s="25" t="s">
        <v>76</v>
      </c>
      <c r="B2087" s="26" t="s">
        <v>818</v>
      </c>
      <c r="C2087" s="186" t="s">
        <v>819</v>
      </c>
      <c r="D2087" s="186"/>
      <c r="E2087" s="186"/>
      <c r="F2087" s="27" t="s">
        <v>817</v>
      </c>
      <c r="G2087" s="28" t="s">
        <v>2923</v>
      </c>
      <c r="H2087" s="28"/>
      <c r="I2087" s="29">
        <v>0</v>
      </c>
      <c r="J2087" s="110"/>
      <c r="K2087" s="133"/>
      <c r="L2087" s="148">
        <v>0</v>
      </c>
      <c r="M2087" s="30"/>
    </row>
    <row r="2088" spans="1:13" s="2" customFormat="1" ht="22.5" x14ac:dyDescent="0.25">
      <c r="A2088" s="25" t="s">
        <v>344</v>
      </c>
      <c r="B2088" s="26" t="s">
        <v>821</v>
      </c>
      <c r="C2088" s="186" t="s">
        <v>822</v>
      </c>
      <c r="D2088" s="186"/>
      <c r="E2088" s="186"/>
      <c r="F2088" s="27" t="s">
        <v>79</v>
      </c>
      <c r="G2088" s="28" t="s">
        <v>347</v>
      </c>
      <c r="H2088" s="28"/>
      <c r="I2088" s="29">
        <v>0</v>
      </c>
      <c r="J2088" s="110"/>
      <c r="K2088" s="133"/>
      <c r="L2088" s="148">
        <v>0</v>
      </c>
      <c r="M2088" s="30"/>
    </row>
    <row r="2089" spans="1:13" s="2" customFormat="1" ht="22.5" x14ac:dyDescent="0.25">
      <c r="A2089" s="25" t="s">
        <v>344</v>
      </c>
      <c r="B2089" s="26" t="s">
        <v>366</v>
      </c>
      <c r="C2089" s="186" t="s">
        <v>367</v>
      </c>
      <c r="D2089" s="186"/>
      <c r="E2089" s="186"/>
      <c r="F2089" s="27" t="s">
        <v>21</v>
      </c>
      <c r="G2089" s="28" t="s">
        <v>347</v>
      </c>
      <c r="H2089" s="28"/>
      <c r="I2089" s="29">
        <v>0</v>
      </c>
      <c r="J2089" s="110"/>
      <c r="K2089" s="133"/>
      <c r="L2089" s="148">
        <v>0</v>
      </c>
      <c r="M2089" s="30"/>
    </row>
    <row r="2090" spans="1:13" s="2" customFormat="1" ht="22.5" x14ac:dyDescent="0.25">
      <c r="A2090" s="25" t="s">
        <v>344</v>
      </c>
      <c r="B2090" s="26" t="s">
        <v>825</v>
      </c>
      <c r="C2090" s="186" t="s">
        <v>826</v>
      </c>
      <c r="D2090" s="186"/>
      <c r="E2090" s="186"/>
      <c r="F2090" s="27" t="s">
        <v>79</v>
      </c>
      <c r="G2090" s="28" t="s">
        <v>347</v>
      </c>
      <c r="H2090" s="28"/>
      <c r="I2090" s="29">
        <v>0</v>
      </c>
      <c r="J2090" s="110"/>
      <c r="K2090" s="133"/>
      <c r="L2090" s="148">
        <v>0</v>
      </c>
      <c r="M2090" s="30"/>
    </row>
    <row r="2091" spans="1:13" s="2" customFormat="1" ht="45" x14ac:dyDescent="0.25">
      <c r="A2091" s="10" t="s">
        <v>2924</v>
      </c>
      <c r="B2091" s="11" t="s">
        <v>2215</v>
      </c>
      <c r="C2091" s="182" t="s">
        <v>2925</v>
      </c>
      <c r="D2091" s="182"/>
      <c r="E2091" s="182"/>
      <c r="F2091" s="10" t="s">
        <v>165</v>
      </c>
      <c r="G2091" s="12">
        <v>4</v>
      </c>
      <c r="H2091" s="12"/>
      <c r="I2091" s="13">
        <v>158547.28</v>
      </c>
      <c r="J2091" s="72"/>
      <c r="K2091" s="131"/>
      <c r="L2091" s="72">
        <v>158547.28</v>
      </c>
      <c r="M2091" s="13"/>
    </row>
    <row r="2092" spans="1:13" s="2" customFormat="1" ht="45" x14ac:dyDescent="0.25">
      <c r="A2092" s="10" t="s">
        <v>2926</v>
      </c>
      <c r="B2092" s="11" t="s">
        <v>2215</v>
      </c>
      <c r="C2092" s="182" t="s">
        <v>2927</v>
      </c>
      <c r="D2092" s="182"/>
      <c r="E2092" s="182"/>
      <c r="F2092" s="10" t="s">
        <v>165</v>
      </c>
      <c r="G2092" s="12">
        <v>15</v>
      </c>
      <c r="H2092" s="12"/>
      <c r="I2092" s="13">
        <v>639131.38</v>
      </c>
      <c r="J2092" s="72"/>
      <c r="K2092" s="131"/>
      <c r="L2092" s="72">
        <v>639131.38</v>
      </c>
      <c r="M2092" s="13"/>
    </row>
    <row r="2093" spans="1:13" s="2" customFormat="1" ht="45" x14ac:dyDescent="0.25">
      <c r="A2093" s="10" t="s">
        <v>2928</v>
      </c>
      <c r="B2093" s="11" t="s">
        <v>2215</v>
      </c>
      <c r="C2093" s="182" t="s">
        <v>2929</v>
      </c>
      <c r="D2093" s="182"/>
      <c r="E2093" s="182"/>
      <c r="F2093" s="10" t="s">
        <v>165</v>
      </c>
      <c r="G2093" s="32">
        <v>0.5</v>
      </c>
      <c r="H2093" s="32"/>
      <c r="I2093" s="13">
        <v>21304.38</v>
      </c>
      <c r="J2093" s="72"/>
      <c r="K2093" s="131"/>
      <c r="L2093" s="72">
        <v>21304.38</v>
      </c>
      <c r="M2093" s="13"/>
    </row>
    <row r="2094" spans="1:13" s="2" customFormat="1" ht="45" x14ac:dyDescent="0.25">
      <c r="A2094" s="10" t="s">
        <v>2930</v>
      </c>
      <c r="B2094" s="11" t="s">
        <v>2224</v>
      </c>
      <c r="C2094" s="182" t="s">
        <v>2931</v>
      </c>
      <c r="D2094" s="182"/>
      <c r="E2094" s="182"/>
      <c r="F2094" s="10" t="s">
        <v>35</v>
      </c>
      <c r="G2094" s="12">
        <v>1</v>
      </c>
      <c r="H2094" s="12"/>
      <c r="I2094" s="13">
        <v>38428.230000000003</v>
      </c>
      <c r="J2094" s="72"/>
      <c r="K2094" s="131"/>
      <c r="L2094" s="72">
        <v>38428.230000000003</v>
      </c>
      <c r="M2094" s="13"/>
    </row>
    <row r="2095" spans="1:13" s="2" customFormat="1" ht="45" x14ac:dyDescent="0.25">
      <c r="A2095" s="10" t="s">
        <v>2932</v>
      </c>
      <c r="B2095" s="11" t="s">
        <v>2224</v>
      </c>
      <c r="C2095" s="182" t="s">
        <v>2933</v>
      </c>
      <c r="D2095" s="182"/>
      <c r="E2095" s="182"/>
      <c r="F2095" s="10" t="s">
        <v>35</v>
      </c>
      <c r="G2095" s="12">
        <v>1</v>
      </c>
      <c r="H2095" s="12"/>
      <c r="I2095" s="13">
        <v>68143.199999999997</v>
      </c>
      <c r="J2095" s="72"/>
      <c r="K2095" s="131"/>
      <c r="L2095" s="72">
        <v>68143.199999999997</v>
      </c>
      <c r="M2095" s="13"/>
    </row>
    <row r="2096" spans="1:13" s="2" customFormat="1" ht="45" x14ac:dyDescent="0.25">
      <c r="A2096" s="10" t="s">
        <v>2934</v>
      </c>
      <c r="B2096" s="11" t="s">
        <v>2224</v>
      </c>
      <c r="C2096" s="182" t="s">
        <v>2935</v>
      </c>
      <c r="D2096" s="182"/>
      <c r="E2096" s="182"/>
      <c r="F2096" s="10" t="s">
        <v>35</v>
      </c>
      <c r="G2096" s="12">
        <v>2</v>
      </c>
      <c r="H2096" s="12"/>
      <c r="I2096" s="13">
        <v>67795.5</v>
      </c>
      <c r="J2096" s="72"/>
      <c r="K2096" s="131"/>
      <c r="L2096" s="72">
        <v>67795.5</v>
      </c>
      <c r="M2096" s="13"/>
    </row>
    <row r="2097" spans="1:13" s="2" customFormat="1" ht="45" x14ac:dyDescent="0.25">
      <c r="A2097" s="10" t="s">
        <v>2936</v>
      </c>
      <c r="B2097" s="11" t="s">
        <v>2198</v>
      </c>
      <c r="C2097" s="182" t="s">
        <v>2937</v>
      </c>
      <c r="D2097" s="182"/>
      <c r="E2097" s="182"/>
      <c r="F2097" s="10" t="s">
        <v>35</v>
      </c>
      <c r="G2097" s="12">
        <v>1</v>
      </c>
      <c r="H2097" s="12"/>
      <c r="I2097" s="13">
        <v>20076.48</v>
      </c>
      <c r="J2097" s="72"/>
      <c r="K2097" s="131"/>
      <c r="L2097" s="72">
        <v>20076.48</v>
      </c>
      <c r="M2097" s="13"/>
    </row>
    <row r="2098" spans="1:13" s="2" customFormat="1" ht="45" x14ac:dyDescent="0.25">
      <c r="A2098" s="10" t="s">
        <v>2938</v>
      </c>
      <c r="B2098" s="11" t="s">
        <v>2201</v>
      </c>
      <c r="C2098" s="182" t="s">
        <v>2939</v>
      </c>
      <c r="D2098" s="182"/>
      <c r="E2098" s="182"/>
      <c r="F2098" s="10" t="s">
        <v>35</v>
      </c>
      <c r="G2098" s="12">
        <v>2</v>
      </c>
      <c r="H2098" s="12"/>
      <c r="I2098" s="13">
        <v>18337.55</v>
      </c>
      <c r="J2098" s="72"/>
      <c r="K2098" s="131"/>
      <c r="L2098" s="72">
        <v>18337.55</v>
      </c>
      <c r="M2098" s="13"/>
    </row>
    <row r="2099" spans="1:13" s="2" customFormat="1" ht="56.25" x14ac:dyDescent="0.25">
      <c r="A2099" s="10" t="s">
        <v>2940</v>
      </c>
      <c r="B2099" s="11" t="s">
        <v>2825</v>
      </c>
      <c r="C2099" s="182" t="s">
        <v>2941</v>
      </c>
      <c r="D2099" s="182"/>
      <c r="E2099" s="182"/>
      <c r="F2099" s="10" t="s">
        <v>808</v>
      </c>
      <c r="G2099" s="33">
        <v>0.22389999999999999</v>
      </c>
      <c r="H2099" s="33"/>
      <c r="I2099" s="13">
        <v>13401.4</v>
      </c>
      <c r="J2099" s="72"/>
      <c r="K2099" s="131"/>
      <c r="L2099" s="72">
        <v>3270.49</v>
      </c>
      <c r="M2099" s="13"/>
    </row>
    <row r="2100" spans="1:13" s="2" customFormat="1" ht="15" x14ac:dyDescent="0.25">
      <c r="A2100" s="14"/>
      <c r="B2100" s="15"/>
      <c r="C2100" s="15"/>
      <c r="D2100" s="15"/>
      <c r="E2100" s="16" t="s">
        <v>18</v>
      </c>
      <c r="F2100" s="16"/>
      <c r="G2100" s="17"/>
      <c r="H2100" s="17"/>
      <c r="I2100" s="18">
        <v>32243.14</v>
      </c>
      <c r="J2100" s="114"/>
      <c r="K2100" s="138"/>
      <c r="L2100" s="151"/>
      <c r="M2100" s="19"/>
    </row>
    <row r="2101" spans="1:13" s="2" customFormat="1" ht="22.5" x14ac:dyDescent="0.25">
      <c r="A2101" s="20"/>
      <c r="B2101" s="21" t="s">
        <v>69</v>
      </c>
      <c r="C2101" s="183" t="s">
        <v>70</v>
      </c>
      <c r="D2101" s="183"/>
      <c r="E2101" s="183"/>
      <c r="F2101" s="22" t="s">
        <v>71</v>
      </c>
      <c r="G2101" s="17" t="s">
        <v>2942</v>
      </c>
      <c r="H2101" s="17"/>
      <c r="I2101" s="23">
        <v>1.04</v>
      </c>
      <c r="J2101" s="109"/>
      <c r="K2101" s="132"/>
      <c r="L2101" s="147">
        <v>1.04</v>
      </c>
      <c r="M2101" s="24"/>
    </row>
    <row r="2102" spans="1:13" s="2" customFormat="1" ht="22.5" x14ac:dyDescent="0.25">
      <c r="A2102" s="20"/>
      <c r="B2102" s="21" t="s">
        <v>41</v>
      </c>
      <c r="C2102" s="183" t="s">
        <v>42</v>
      </c>
      <c r="D2102" s="183"/>
      <c r="E2102" s="183"/>
      <c r="F2102" s="22" t="s">
        <v>21</v>
      </c>
      <c r="G2102" s="17" t="s">
        <v>2943</v>
      </c>
      <c r="H2102" s="17"/>
      <c r="I2102" s="23">
        <v>103.84</v>
      </c>
      <c r="J2102" s="109"/>
      <c r="K2102" s="132"/>
      <c r="L2102" s="147">
        <v>103.84</v>
      </c>
      <c r="M2102" s="24"/>
    </row>
    <row r="2103" spans="1:13" s="2" customFormat="1" ht="22.5" x14ac:dyDescent="0.25">
      <c r="A2103" s="20"/>
      <c r="B2103" s="21" t="s">
        <v>778</v>
      </c>
      <c r="C2103" s="183" t="s">
        <v>24</v>
      </c>
      <c r="D2103" s="183"/>
      <c r="E2103" s="183"/>
      <c r="F2103" s="22" t="s">
        <v>71</v>
      </c>
      <c r="G2103" s="17" t="s">
        <v>2944</v>
      </c>
      <c r="H2103" s="17"/>
      <c r="I2103" s="23">
        <v>34.29</v>
      </c>
      <c r="J2103" s="109"/>
      <c r="K2103" s="132"/>
      <c r="L2103" s="147">
        <v>34.29</v>
      </c>
      <c r="M2103" s="24"/>
    </row>
    <row r="2104" spans="1:13" s="2" customFormat="1" ht="22.5" x14ac:dyDescent="0.25">
      <c r="A2104" s="20"/>
      <c r="B2104" s="21" t="s">
        <v>968</v>
      </c>
      <c r="C2104" s="183" t="s">
        <v>969</v>
      </c>
      <c r="D2104" s="183"/>
      <c r="E2104" s="183"/>
      <c r="F2104" s="22" t="s">
        <v>21</v>
      </c>
      <c r="G2104" s="17" t="s">
        <v>2945</v>
      </c>
      <c r="H2104" s="17"/>
      <c r="I2104" s="23">
        <v>238.48</v>
      </c>
      <c r="J2104" s="109"/>
      <c r="K2104" s="132"/>
      <c r="L2104" s="147">
        <v>238.48</v>
      </c>
      <c r="M2104" s="24"/>
    </row>
    <row r="2105" spans="1:13" s="2" customFormat="1" ht="22.5" x14ac:dyDescent="0.25">
      <c r="A2105" s="25" t="s">
        <v>344</v>
      </c>
      <c r="B2105" s="26" t="s">
        <v>815</v>
      </c>
      <c r="C2105" s="186" t="s">
        <v>816</v>
      </c>
      <c r="D2105" s="186"/>
      <c r="E2105" s="186"/>
      <c r="F2105" s="27" t="s">
        <v>817</v>
      </c>
      <c r="G2105" s="28" t="s">
        <v>347</v>
      </c>
      <c r="H2105" s="28"/>
      <c r="I2105" s="29">
        <v>0</v>
      </c>
      <c r="J2105" s="110"/>
      <c r="K2105" s="133"/>
      <c r="L2105" s="148">
        <v>0</v>
      </c>
      <c r="M2105" s="30"/>
    </row>
    <row r="2106" spans="1:13" s="2" customFormat="1" ht="22.5" x14ac:dyDescent="0.25">
      <c r="A2106" s="25" t="s">
        <v>76</v>
      </c>
      <c r="B2106" s="26" t="s">
        <v>818</v>
      </c>
      <c r="C2106" s="186" t="s">
        <v>819</v>
      </c>
      <c r="D2106" s="186"/>
      <c r="E2106" s="186"/>
      <c r="F2106" s="27" t="s">
        <v>817</v>
      </c>
      <c r="G2106" s="28" t="s">
        <v>2946</v>
      </c>
      <c r="H2106" s="28"/>
      <c r="I2106" s="29">
        <v>0</v>
      </c>
      <c r="J2106" s="110"/>
      <c r="K2106" s="133"/>
      <c r="L2106" s="148">
        <v>0</v>
      </c>
      <c r="M2106" s="30"/>
    </row>
    <row r="2107" spans="1:13" s="2" customFormat="1" ht="22.5" x14ac:dyDescent="0.25">
      <c r="A2107" s="25" t="s">
        <v>344</v>
      </c>
      <c r="B2107" s="26" t="s">
        <v>821</v>
      </c>
      <c r="C2107" s="186" t="s">
        <v>822</v>
      </c>
      <c r="D2107" s="186"/>
      <c r="E2107" s="186"/>
      <c r="F2107" s="27" t="s">
        <v>79</v>
      </c>
      <c r="G2107" s="28" t="s">
        <v>347</v>
      </c>
      <c r="H2107" s="28"/>
      <c r="I2107" s="29">
        <v>0</v>
      </c>
      <c r="J2107" s="110"/>
      <c r="K2107" s="133"/>
      <c r="L2107" s="148">
        <v>0</v>
      </c>
      <c r="M2107" s="30"/>
    </row>
    <row r="2108" spans="1:13" s="2" customFormat="1" ht="22.5" x14ac:dyDescent="0.25">
      <c r="A2108" s="25" t="s">
        <v>344</v>
      </c>
      <c r="B2108" s="26" t="s">
        <v>366</v>
      </c>
      <c r="C2108" s="186" t="s">
        <v>367</v>
      </c>
      <c r="D2108" s="186"/>
      <c r="E2108" s="186"/>
      <c r="F2108" s="27" t="s">
        <v>21</v>
      </c>
      <c r="G2108" s="28" t="s">
        <v>347</v>
      </c>
      <c r="H2108" s="28"/>
      <c r="I2108" s="29">
        <v>0</v>
      </c>
      <c r="J2108" s="110"/>
      <c r="K2108" s="133"/>
      <c r="L2108" s="148">
        <v>0</v>
      </c>
      <c r="M2108" s="30"/>
    </row>
    <row r="2109" spans="1:13" s="2" customFormat="1" ht="22.5" x14ac:dyDescent="0.25">
      <c r="A2109" s="25" t="s">
        <v>344</v>
      </c>
      <c r="B2109" s="26" t="s">
        <v>825</v>
      </c>
      <c r="C2109" s="186" t="s">
        <v>826</v>
      </c>
      <c r="D2109" s="186"/>
      <c r="E2109" s="186"/>
      <c r="F2109" s="27" t="s">
        <v>79</v>
      </c>
      <c r="G2109" s="28" t="s">
        <v>347</v>
      </c>
      <c r="H2109" s="28"/>
      <c r="I2109" s="29">
        <v>0</v>
      </c>
      <c r="J2109" s="110"/>
      <c r="K2109" s="133"/>
      <c r="L2109" s="148">
        <v>0</v>
      </c>
      <c r="M2109" s="30"/>
    </row>
    <row r="2110" spans="1:13" s="2" customFormat="1" ht="45" x14ac:dyDescent="0.25">
      <c r="A2110" s="10" t="s">
        <v>2947</v>
      </c>
      <c r="B2110" s="11" t="s">
        <v>2215</v>
      </c>
      <c r="C2110" s="182" t="s">
        <v>2948</v>
      </c>
      <c r="D2110" s="182"/>
      <c r="E2110" s="182"/>
      <c r="F2110" s="10" t="s">
        <v>165</v>
      </c>
      <c r="G2110" s="32">
        <v>1.5</v>
      </c>
      <c r="H2110" s="32"/>
      <c r="I2110" s="13">
        <v>86178.52</v>
      </c>
      <c r="J2110" s="72"/>
      <c r="K2110" s="131"/>
      <c r="L2110" s="72">
        <v>86178.52</v>
      </c>
      <c r="M2110" s="13"/>
    </row>
    <row r="2111" spans="1:13" s="2" customFormat="1" ht="45" x14ac:dyDescent="0.25">
      <c r="A2111" s="10" t="s">
        <v>2949</v>
      </c>
      <c r="B2111" s="11" t="s">
        <v>2215</v>
      </c>
      <c r="C2111" s="182" t="s">
        <v>2950</v>
      </c>
      <c r="D2111" s="182"/>
      <c r="E2111" s="182"/>
      <c r="F2111" s="10" t="s">
        <v>165</v>
      </c>
      <c r="G2111" s="32">
        <v>3.4</v>
      </c>
      <c r="H2111" s="32"/>
      <c r="I2111" s="13">
        <v>200669.4</v>
      </c>
      <c r="J2111" s="72"/>
      <c r="K2111" s="131"/>
      <c r="L2111" s="72">
        <v>200669.4</v>
      </c>
      <c r="M2111" s="13"/>
    </row>
    <row r="2112" spans="1:13" s="2" customFormat="1" ht="45" x14ac:dyDescent="0.25">
      <c r="A2112" s="10" t="s">
        <v>2951</v>
      </c>
      <c r="B2112" s="11" t="s">
        <v>2195</v>
      </c>
      <c r="C2112" s="182" t="s">
        <v>2952</v>
      </c>
      <c r="D2112" s="182"/>
      <c r="E2112" s="182"/>
      <c r="F2112" s="10" t="s">
        <v>35</v>
      </c>
      <c r="G2112" s="12">
        <v>2</v>
      </c>
      <c r="H2112" s="12"/>
      <c r="I2112" s="13">
        <v>2778.65</v>
      </c>
      <c r="J2112" s="72"/>
      <c r="K2112" s="131"/>
      <c r="L2112" s="72">
        <v>2778.65</v>
      </c>
      <c r="M2112" s="13"/>
    </row>
    <row r="2113" spans="1:13" s="2" customFormat="1" ht="45" x14ac:dyDescent="0.25">
      <c r="A2113" s="10" t="s">
        <v>2953</v>
      </c>
      <c r="B2113" s="11" t="s">
        <v>2224</v>
      </c>
      <c r="C2113" s="182" t="s">
        <v>2954</v>
      </c>
      <c r="D2113" s="182"/>
      <c r="E2113" s="182"/>
      <c r="F2113" s="10" t="s">
        <v>35</v>
      </c>
      <c r="G2113" s="12">
        <v>1</v>
      </c>
      <c r="H2113" s="12"/>
      <c r="I2113" s="13">
        <v>58434.22</v>
      </c>
      <c r="J2113" s="72"/>
      <c r="K2113" s="131"/>
      <c r="L2113" s="72">
        <v>58434.22</v>
      </c>
      <c r="M2113" s="13"/>
    </row>
    <row r="2114" spans="1:13" s="2" customFormat="1" ht="45" x14ac:dyDescent="0.25">
      <c r="A2114" s="10" t="s">
        <v>2955</v>
      </c>
      <c r="B2114" s="11" t="s">
        <v>2201</v>
      </c>
      <c r="C2114" s="182" t="s">
        <v>2956</v>
      </c>
      <c r="D2114" s="182"/>
      <c r="E2114" s="182"/>
      <c r="F2114" s="10" t="s">
        <v>35</v>
      </c>
      <c r="G2114" s="12">
        <v>1</v>
      </c>
      <c r="H2114" s="12"/>
      <c r="I2114" s="13">
        <v>13627.46</v>
      </c>
      <c r="J2114" s="72"/>
      <c r="K2114" s="131"/>
      <c r="L2114" s="72">
        <v>13627.46</v>
      </c>
      <c r="M2114" s="13"/>
    </row>
    <row r="2115" spans="1:13" s="2" customFormat="1" ht="15" x14ac:dyDescent="0.25">
      <c r="A2115" s="10" t="s">
        <v>2957</v>
      </c>
      <c r="B2115" s="11" t="s">
        <v>834</v>
      </c>
      <c r="C2115" s="182" t="s">
        <v>835</v>
      </c>
      <c r="D2115" s="182"/>
      <c r="E2115" s="182"/>
      <c r="F2115" s="10" t="s">
        <v>71</v>
      </c>
      <c r="G2115" s="31">
        <v>0.28000000000000003</v>
      </c>
      <c r="H2115" s="31"/>
      <c r="I2115" s="13">
        <v>27876.28</v>
      </c>
      <c r="J2115" s="72"/>
      <c r="K2115" s="131"/>
      <c r="L2115" s="72">
        <v>27876.28</v>
      </c>
      <c r="M2115" s="13"/>
    </row>
    <row r="2116" spans="1:13" s="2" customFormat="1" ht="22.5" x14ac:dyDescent="0.25">
      <c r="A2116" s="10" t="s">
        <v>2958</v>
      </c>
      <c r="B2116" s="11" t="s">
        <v>2333</v>
      </c>
      <c r="C2116" s="182" t="s">
        <v>2568</v>
      </c>
      <c r="D2116" s="182"/>
      <c r="E2116" s="182"/>
      <c r="F2116" s="10" t="s">
        <v>726</v>
      </c>
      <c r="G2116" s="32">
        <v>0.8</v>
      </c>
      <c r="H2116" s="32"/>
      <c r="I2116" s="13">
        <v>12387.98</v>
      </c>
      <c r="J2116" s="72"/>
      <c r="K2116" s="131"/>
      <c r="L2116" s="72">
        <v>2216.75</v>
      </c>
      <c r="M2116" s="13"/>
    </row>
    <row r="2117" spans="1:13" s="2" customFormat="1" ht="15" x14ac:dyDescent="0.25">
      <c r="A2117" s="14"/>
      <c r="B2117" s="15"/>
      <c r="C2117" s="15"/>
      <c r="D2117" s="15"/>
      <c r="E2117" s="16" t="s">
        <v>18</v>
      </c>
      <c r="F2117" s="16"/>
      <c r="G2117" s="17"/>
      <c r="H2117" s="17"/>
      <c r="I2117" s="18">
        <v>26586.33</v>
      </c>
      <c r="J2117" s="114"/>
      <c r="K2117" s="138"/>
      <c r="L2117" s="151"/>
      <c r="M2117" s="19"/>
    </row>
    <row r="2118" spans="1:13" s="2" customFormat="1" ht="22.5" x14ac:dyDescent="0.25">
      <c r="A2118" s="20"/>
      <c r="B2118" s="21" t="s">
        <v>730</v>
      </c>
      <c r="C2118" s="183" t="s">
        <v>731</v>
      </c>
      <c r="D2118" s="183"/>
      <c r="E2118" s="183"/>
      <c r="F2118" s="22" t="s">
        <v>71</v>
      </c>
      <c r="G2118" s="17" t="s">
        <v>2959</v>
      </c>
      <c r="H2118" s="17"/>
      <c r="I2118" s="23">
        <v>6.52</v>
      </c>
      <c r="J2118" s="109"/>
      <c r="K2118" s="132"/>
      <c r="L2118" s="147">
        <v>6.52</v>
      </c>
      <c r="M2118" s="24"/>
    </row>
    <row r="2119" spans="1:13" s="2" customFormat="1" ht="22.5" x14ac:dyDescent="0.25">
      <c r="A2119" s="20"/>
      <c r="B2119" s="21" t="s">
        <v>733</v>
      </c>
      <c r="C2119" s="183" t="s">
        <v>734</v>
      </c>
      <c r="D2119" s="183"/>
      <c r="E2119" s="183"/>
      <c r="F2119" s="22" t="s">
        <v>71</v>
      </c>
      <c r="G2119" s="17" t="s">
        <v>2960</v>
      </c>
      <c r="H2119" s="17"/>
      <c r="I2119" s="23">
        <v>8.3699999999999992</v>
      </c>
      <c r="J2119" s="109"/>
      <c r="K2119" s="132"/>
      <c r="L2119" s="147">
        <v>8.3699999999999992</v>
      </c>
      <c r="M2119" s="24"/>
    </row>
    <row r="2120" spans="1:13" s="2" customFormat="1" ht="22.5" x14ac:dyDescent="0.25">
      <c r="A2120" s="20"/>
      <c r="B2120" s="21" t="s">
        <v>736</v>
      </c>
      <c r="C2120" s="183" t="s">
        <v>737</v>
      </c>
      <c r="D2120" s="183"/>
      <c r="E2120" s="183"/>
      <c r="F2120" s="22" t="s">
        <v>71</v>
      </c>
      <c r="G2120" s="17" t="s">
        <v>2961</v>
      </c>
      <c r="H2120" s="17"/>
      <c r="I2120" s="23">
        <v>0.95</v>
      </c>
      <c r="J2120" s="109"/>
      <c r="K2120" s="132"/>
      <c r="L2120" s="147">
        <v>0.95</v>
      </c>
      <c r="M2120" s="24"/>
    </row>
    <row r="2121" spans="1:13" s="2" customFormat="1" ht="22.5" x14ac:dyDescent="0.25">
      <c r="A2121" s="20"/>
      <c r="B2121" s="21" t="s">
        <v>739</v>
      </c>
      <c r="C2121" s="183" t="s">
        <v>740</v>
      </c>
      <c r="D2121" s="183"/>
      <c r="E2121" s="183"/>
      <c r="F2121" s="22" t="s">
        <v>71</v>
      </c>
      <c r="G2121" s="17" t="s">
        <v>2962</v>
      </c>
      <c r="H2121" s="17"/>
      <c r="I2121" s="23">
        <v>205.02</v>
      </c>
      <c r="J2121" s="109"/>
      <c r="K2121" s="132"/>
      <c r="L2121" s="147">
        <v>205.02</v>
      </c>
      <c r="M2121" s="24"/>
    </row>
    <row r="2122" spans="1:13" s="2" customFormat="1" ht="22.5" x14ac:dyDescent="0.25">
      <c r="A2122" s="20"/>
      <c r="B2122" s="21" t="s">
        <v>2339</v>
      </c>
      <c r="C2122" s="183" t="s">
        <v>2340</v>
      </c>
      <c r="D2122" s="183"/>
      <c r="E2122" s="183"/>
      <c r="F2122" s="22" t="s">
        <v>2341</v>
      </c>
      <c r="G2122" s="17" t="s">
        <v>2963</v>
      </c>
      <c r="H2122" s="17"/>
      <c r="I2122" s="23">
        <v>35.119999999999997</v>
      </c>
      <c r="J2122" s="109"/>
      <c r="K2122" s="132"/>
      <c r="L2122" s="147">
        <v>35.119999999999997</v>
      </c>
      <c r="M2122" s="24"/>
    </row>
    <row r="2123" spans="1:13" s="2" customFormat="1" ht="45" x14ac:dyDescent="0.25">
      <c r="A2123" s="10" t="s">
        <v>2964</v>
      </c>
      <c r="B2123" s="11" t="s">
        <v>2344</v>
      </c>
      <c r="C2123" s="182" t="s">
        <v>2345</v>
      </c>
      <c r="D2123" s="182"/>
      <c r="E2123" s="182"/>
      <c r="F2123" s="10" t="s">
        <v>282</v>
      </c>
      <c r="G2123" s="32">
        <v>0.8</v>
      </c>
      <c r="H2123" s="32"/>
      <c r="I2123" s="13">
        <v>448.1</v>
      </c>
      <c r="J2123" s="72"/>
      <c r="K2123" s="131"/>
      <c r="L2123" s="72">
        <v>448.1</v>
      </c>
      <c r="M2123" s="13"/>
    </row>
    <row r="2124" spans="1:13" s="2" customFormat="1" ht="45" x14ac:dyDescent="0.25">
      <c r="A2124" s="10" t="s">
        <v>2965</v>
      </c>
      <c r="B2124" s="11" t="s">
        <v>2350</v>
      </c>
      <c r="C2124" s="182" t="s">
        <v>2351</v>
      </c>
      <c r="D2124" s="182"/>
      <c r="E2124" s="182"/>
      <c r="F2124" s="10" t="s">
        <v>165</v>
      </c>
      <c r="G2124" s="12">
        <v>70</v>
      </c>
      <c r="H2124" s="12"/>
      <c r="I2124" s="13">
        <v>1169.97</v>
      </c>
      <c r="J2124" s="72"/>
      <c r="K2124" s="131"/>
      <c r="L2124" s="72">
        <v>1169.97</v>
      </c>
      <c r="M2124" s="13"/>
    </row>
    <row r="2125" spans="1:13" s="2" customFormat="1" ht="56.25" x14ac:dyDescent="0.25">
      <c r="A2125" s="10" t="s">
        <v>2966</v>
      </c>
      <c r="B2125" s="11" t="s">
        <v>841</v>
      </c>
      <c r="C2125" s="182" t="s">
        <v>2359</v>
      </c>
      <c r="D2125" s="182"/>
      <c r="E2125" s="182"/>
      <c r="F2125" s="10" t="s">
        <v>843</v>
      </c>
      <c r="G2125" s="31">
        <v>0.45</v>
      </c>
      <c r="H2125" s="31"/>
      <c r="I2125" s="13">
        <v>69108.53</v>
      </c>
      <c r="J2125" s="72"/>
      <c r="K2125" s="131"/>
      <c r="L2125" s="72">
        <v>3769.02</v>
      </c>
      <c r="M2125" s="13"/>
    </row>
    <row r="2126" spans="1:13" s="2" customFormat="1" ht="15" x14ac:dyDescent="0.25">
      <c r="A2126" s="14"/>
      <c r="B2126" s="15"/>
      <c r="C2126" s="15"/>
      <c r="D2126" s="15"/>
      <c r="E2126" s="16" t="s">
        <v>18</v>
      </c>
      <c r="F2126" s="16"/>
      <c r="G2126" s="17"/>
      <c r="H2126" s="17"/>
      <c r="I2126" s="18">
        <v>162006.69</v>
      </c>
      <c r="J2126" s="114"/>
      <c r="K2126" s="138"/>
      <c r="L2126" s="151"/>
      <c r="M2126" s="19"/>
    </row>
    <row r="2127" spans="1:13" s="2" customFormat="1" ht="22.5" x14ac:dyDescent="0.25">
      <c r="A2127" s="20"/>
      <c r="B2127" s="21" t="s">
        <v>727</v>
      </c>
      <c r="C2127" s="183" t="s">
        <v>728</v>
      </c>
      <c r="D2127" s="183"/>
      <c r="E2127" s="183"/>
      <c r="F2127" s="22" t="s">
        <v>71</v>
      </c>
      <c r="G2127" s="17" t="s">
        <v>2967</v>
      </c>
      <c r="H2127" s="17"/>
      <c r="I2127" s="23">
        <v>308.16000000000003</v>
      </c>
      <c r="J2127" s="109"/>
      <c r="K2127" s="132"/>
      <c r="L2127" s="147">
        <v>308.16000000000003</v>
      </c>
      <c r="M2127" s="24"/>
    </row>
    <row r="2128" spans="1:13" s="2" customFormat="1" ht="22.5" x14ac:dyDescent="0.25">
      <c r="A2128" s="20"/>
      <c r="B2128" s="21" t="s">
        <v>847</v>
      </c>
      <c r="C2128" s="183" t="s">
        <v>848</v>
      </c>
      <c r="D2128" s="183"/>
      <c r="E2128" s="183"/>
      <c r="F2128" s="22" t="s">
        <v>21</v>
      </c>
      <c r="G2128" s="17" t="s">
        <v>2968</v>
      </c>
      <c r="H2128" s="17"/>
      <c r="I2128" s="23">
        <v>43.29</v>
      </c>
      <c r="J2128" s="109"/>
      <c r="K2128" s="132"/>
      <c r="L2128" s="147">
        <v>43.29</v>
      </c>
      <c r="M2128" s="24"/>
    </row>
    <row r="2129" spans="1:13" s="2" customFormat="1" ht="22.5" x14ac:dyDescent="0.25">
      <c r="A2129" s="20"/>
      <c r="B2129" s="21" t="s">
        <v>853</v>
      </c>
      <c r="C2129" s="183" t="s">
        <v>854</v>
      </c>
      <c r="D2129" s="183"/>
      <c r="E2129" s="183"/>
      <c r="F2129" s="22" t="s">
        <v>71</v>
      </c>
      <c r="G2129" s="17" t="s">
        <v>2969</v>
      </c>
      <c r="H2129" s="17"/>
      <c r="I2129" s="23">
        <v>83.76</v>
      </c>
      <c r="J2129" s="109"/>
      <c r="K2129" s="132"/>
      <c r="L2129" s="147">
        <v>83.76</v>
      </c>
      <c r="M2129" s="24"/>
    </row>
    <row r="2130" spans="1:13" s="2" customFormat="1" ht="22.5" x14ac:dyDescent="0.25">
      <c r="A2130" s="20"/>
      <c r="B2130" s="21" t="s">
        <v>371</v>
      </c>
      <c r="C2130" s="183" t="s">
        <v>372</v>
      </c>
      <c r="D2130" s="183"/>
      <c r="E2130" s="183"/>
      <c r="F2130" s="22" t="s">
        <v>282</v>
      </c>
      <c r="G2130" s="17" t="s">
        <v>2970</v>
      </c>
      <c r="H2130" s="17"/>
      <c r="I2130" s="23">
        <v>0.01</v>
      </c>
      <c r="J2130" s="109"/>
      <c r="K2130" s="132"/>
      <c r="L2130" s="147">
        <v>0.01</v>
      </c>
      <c r="M2130" s="24"/>
    </row>
    <row r="2131" spans="1:13" s="2" customFormat="1" ht="45" x14ac:dyDescent="0.25">
      <c r="A2131" s="10" t="s">
        <v>2971</v>
      </c>
      <c r="B2131" s="11" t="s">
        <v>2859</v>
      </c>
      <c r="C2131" s="182" t="s">
        <v>2366</v>
      </c>
      <c r="D2131" s="182"/>
      <c r="E2131" s="182"/>
      <c r="F2131" s="10" t="s">
        <v>817</v>
      </c>
      <c r="G2131" s="12">
        <v>45</v>
      </c>
      <c r="H2131" s="12"/>
      <c r="I2131" s="13">
        <v>25587.7</v>
      </c>
      <c r="J2131" s="72"/>
      <c r="K2131" s="131"/>
      <c r="L2131" s="72">
        <v>25587.7</v>
      </c>
      <c r="M2131" s="13"/>
    </row>
    <row r="2132" spans="1:13" s="2" customFormat="1" ht="45" x14ac:dyDescent="0.25">
      <c r="A2132" s="10" t="s">
        <v>2972</v>
      </c>
      <c r="B2132" s="11" t="s">
        <v>2347</v>
      </c>
      <c r="C2132" s="182" t="s">
        <v>2348</v>
      </c>
      <c r="D2132" s="182"/>
      <c r="E2132" s="182"/>
      <c r="F2132" s="10" t="s">
        <v>35</v>
      </c>
      <c r="G2132" s="12">
        <v>2</v>
      </c>
      <c r="H2132" s="12"/>
      <c r="I2132" s="13">
        <v>999.54</v>
      </c>
      <c r="J2132" s="72"/>
      <c r="K2132" s="131"/>
      <c r="L2132" s="72">
        <v>999.54</v>
      </c>
      <c r="M2132" s="13"/>
    </row>
    <row r="2133" spans="1:13" s="2" customFormat="1" ht="45" x14ac:dyDescent="0.25">
      <c r="A2133" s="10" t="s">
        <v>2973</v>
      </c>
      <c r="B2133" s="11" t="s">
        <v>2347</v>
      </c>
      <c r="C2133" s="182" t="s">
        <v>2371</v>
      </c>
      <c r="D2133" s="182"/>
      <c r="E2133" s="182"/>
      <c r="F2133" s="10" t="s">
        <v>817</v>
      </c>
      <c r="G2133" s="32">
        <v>0.5</v>
      </c>
      <c r="H2133" s="32"/>
      <c r="I2133" s="13">
        <v>302.58</v>
      </c>
      <c r="J2133" s="72"/>
      <c r="K2133" s="131"/>
      <c r="L2133" s="72">
        <v>302.58</v>
      </c>
      <c r="M2133" s="13"/>
    </row>
    <row r="2134" spans="1:13" s="2" customFormat="1" ht="45" x14ac:dyDescent="0.25">
      <c r="A2134" s="10" t="s">
        <v>2974</v>
      </c>
      <c r="B2134" s="11" t="s">
        <v>2863</v>
      </c>
      <c r="C2134" s="182" t="s">
        <v>2374</v>
      </c>
      <c r="D2134" s="182"/>
      <c r="E2134" s="182"/>
      <c r="F2134" s="10" t="s">
        <v>21</v>
      </c>
      <c r="G2134" s="12">
        <v>30</v>
      </c>
      <c r="H2134" s="12"/>
      <c r="I2134" s="13">
        <v>2294.0300000000002</v>
      </c>
      <c r="J2134" s="72"/>
      <c r="K2134" s="131"/>
      <c r="L2134" s="72">
        <v>2294.0300000000002</v>
      </c>
      <c r="M2134" s="13"/>
    </row>
    <row r="2135" spans="1:13" s="2" customFormat="1" ht="45" x14ac:dyDescent="0.25">
      <c r="A2135" s="10" t="s">
        <v>2975</v>
      </c>
      <c r="B2135" s="11" t="s">
        <v>2865</v>
      </c>
      <c r="C2135" s="182" t="s">
        <v>2354</v>
      </c>
      <c r="D2135" s="182"/>
      <c r="E2135" s="182"/>
      <c r="F2135" s="10" t="s">
        <v>35</v>
      </c>
      <c r="G2135" s="12">
        <v>1</v>
      </c>
      <c r="H2135" s="12"/>
      <c r="I2135" s="13">
        <v>861.06</v>
      </c>
      <c r="J2135" s="72"/>
      <c r="K2135" s="131"/>
      <c r="L2135" s="72">
        <v>861.06</v>
      </c>
      <c r="M2135" s="13"/>
    </row>
    <row r="2136" spans="1:13" s="2" customFormat="1" ht="45" x14ac:dyDescent="0.25">
      <c r="A2136" s="10" t="s">
        <v>2976</v>
      </c>
      <c r="B2136" s="11" t="s">
        <v>2867</v>
      </c>
      <c r="C2136" s="182" t="s">
        <v>2357</v>
      </c>
      <c r="D2136" s="182"/>
      <c r="E2136" s="182"/>
      <c r="F2136" s="10" t="s">
        <v>21</v>
      </c>
      <c r="G2136" s="12">
        <v>1</v>
      </c>
      <c r="H2136" s="12"/>
      <c r="I2136" s="13">
        <v>843.22</v>
      </c>
      <c r="J2136" s="72"/>
      <c r="K2136" s="131"/>
      <c r="L2136" s="72">
        <v>843.22</v>
      </c>
      <c r="M2136" s="13"/>
    </row>
    <row r="2137" spans="1:13" s="2" customFormat="1" ht="15" x14ac:dyDescent="0.25">
      <c r="A2137" s="206" t="s">
        <v>2977</v>
      </c>
      <c r="B2137" s="207"/>
      <c r="C2137" s="207"/>
      <c r="D2137" s="207"/>
      <c r="E2137" s="207"/>
      <c r="F2137" s="207"/>
      <c r="G2137" s="207"/>
      <c r="H2137" s="207"/>
      <c r="I2137" s="207"/>
      <c r="J2137" s="207"/>
      <c r="K2137" s="207"/>
      <c r="L2137" s="208"/>
      <c r="M2137" s="123"/>
    </row>
    <row r="2138" spans="1:13" s="2" customFormat="1" ht="56.25" x14ac:dyDescent="0.25">
      <c r="A2138" s="10" t="s">
        <v>2978</v>
      </c>
      <c r="B2138" s="11" t="s">
        <v>2181</v>
      </c>
      <c r="C2138" s="182" t="s">
        <v>2182</v>
      </c>
      <c r="D2138" s="182"/>
      <c r="E2138" s="182"/>
      <c r="F2138" s="10" t="s">
        <v>808</v>
      </c>
      <c r="G2138" s="33">
        <v>4.1399999999999999E-2</v>
      </c>
      <c r="H2138" s="33"/>
      <c r="I2138" s="13">
        <v>4404.13</v>
      </c>
      <c r="J2138" s="72"/>
      <c r="K2138" s="131"/>
      <c r="L2138" s="72">
        <v>256.04000000000002</v>
      </c>
      <c r="M2138" s="13"/>
    </row>
    <row r="2139" spans="1:13" s="2" customFormat="1" ht="15" x14ac:dyDescent="0.25">
      <c r="A2139" s="14"/>
      <c r="B2139" s="15"/>
      <c r="C2139" s="15"/>
      <c r="D2139" s="15"/>
      <c r="E2139" s="16" t="s">
        <v>18</v>
      </c>
      <c r="F2139" s="16"/>
      <c r="G2139" s="17"/>
      <c r="H2139" s="17"/>
      <c r="I2139" s="18">
        <v>12247.48</v>
      </c>
      <c r="J2139" s="114"/>
      <c r="K2139" s="138"/>
      <c r="L2139" s="151"/>
      <c r="M2139" s="19"/>
    </row>
    <row r="2140" spans="1:13" s="2" customFormat="1" ht="22.5" x14ac:dyDescent="0.25">
      <c r="A2140" s="20"/>
      <c r="B2140" s="21" t="s">
        <v>809</v>
      </c>
      <c r="C2140" s="183" t="s">
        <v>810</v>
      </c>
      <c r="D2140" s="183"/>
      <c r="E2140" s="183"/>
      <c r="F2140" s="22" t="s">
        <v>71</v>
      </c>
      <c r="G2140" s="17" t="s">
        <v>2979</v>
      </c>
      <c r="H2140" s="17"/>
      <c r="I2140" s="23">
        <v>3.37</v>
      </c>
      <c r="J2140" s="109"/>
      <c r="K2140" s="132"/>
      <c r="L2140" s="147">
        <v>3.37</v>
      </c>
      <c r="M2140" s="24"/>
    </row>
    <row r="2141" spans="1:13" s="2" customFormat="1" ht="22.5" x14ac:dyDescent="0.25">
      <c r="A2141" s="20"/>
      <c r="B2141" s="21" t="s">
        <v>69</v>
      </c>
      <c r="C2141" s="183" t="s">
        <v>70</v>
      </c>
      <c r="D2141" s="183"/>
      <c r="E2141" s="183"/>
      <c r="F2141" s="22" t="s">
        <v>71</v>
      </c>
      <c r="G2141" s="17" t="s">
        <v>2980</v>
      </c>
      <c r="H2141" s="17"/>
      <c r="I2141" s="23">
        <v>0.26</v>
      </c>
      <c r="J2141" s="109"/>
      <c r="K2141" s="132"/>
      <c r="L2141" s="147">
        <v>0.26</v>
      </c>
      <c r="M2141" s="24"/>
    </row>
    <row r="2142" spans="1:13" s="2" customFormat="1" ht="22.5" x14ac:dyDescent="0.25">
      <c r="A2142" s="20"/>
      <c r="B2142" s="21" t="s">
        <v>41</v>
      </c>
      <c r="C2142" s="183" t="s">
        <v>42</v>
      </c>
      <c r="D2142" s="183"/>
      <c r="E2142" s="183"/>
      <c r="F2142" s="22" t="s">
        <v>21</v>
      </c>
      <c r="G2142" s="17" t="s">
        <v>2981</v>
      </c>
      <c r="H2142" s="17"/>
      <c r="I2142" s="23">
        <v>15.5</v>
      </c>
      <c r="J2142" s="109"/>
      <c r="K2142" s="132"/>
      <c r="L2142" s="147">
        <v>15.5</v>
      </c>
      <c r="M2142" s="24"/>
    </row>
    <row r="2143" spans="1:13" s="2" customFormat="1" ht="22.5" x14ac:dyDescent="0.25">
      <c r="A2143" s="20"/>
      <c r="B2143" s="21" t="s">
        <v>778</v>
      </c>
      <c r="C2143" s="183" t="s">
        <v>24</v>
      </c>
      <c r="D2143" s="183"/>
      <c r="E2143" s="183"/>
      <c r="F2143" s="22" t="s">
        <v>71</v>
      </c>
      <c r="G2143" s="17" t="s">
        <v>2982</v>
      </c>
      <c r="H2143" s="17"/>
      <c r="I2143" s="23">
        <v>9.7100000000000009</v>
      </c>
      <c r="J2143" s="109"/>
      <c r="K2143" s="132"/>
      <c r="L2143" s="147">
        <v>9.7100000000000009</v>
      </c>
      <c r="M2143" s="24"/>
    </row>
    <row r="2144" spans="1:13" s="2" customFormat="1" ht="22.5" x14ac:dyDescent="0.25">
      <c r="A2144" s="25" t="s">
        <v>344</v>
      </c>
      <c r="B2144" s="26" t="s">
        <v>815</v>
      </c>
      <c r="C2144" s="186" t="s">
        <v>816</v>
      </c>
      <c r="D2144" s="186"/>
      <c r="E2144" s="186"/>
      <c r="F2144" s="27" t="s">
        <v>817</v>
      </c>
      <c r="G2144" s="28" t="s">
        <v>347</v>
      </c>
      <c r="H2144" s="28"/>
      <c r="I2144" s="29">
        <v>0</v>
      </c>
      <c r="J2144" s="110"/>
      <c r="K2144" s="133"/>
      <c r="L2144" s="148">
        <v>0</v>
      </c>
      <c r="M2144" s="30"/>
    </row>
    <row r="2145" spans="1:13" s="2" customFormat="1" ht="22.5" x14ac:dyDescent="0.25">
      <c r="A2145" s="25" t="s">
        <v>76</v>
      </c>
      <c r="B2145" s="26" t="s">
        <v>818</v>
      </c>
      <c r="C2145" s="186" t="s">
        <v>819</v>
      </c>
      <c r="D2145" s="186"/>
      <c r="E2145" s="186"/>
      <c r="F2145" s="27" t="s">
        <v>817</v>
      </c>
      <c r="G2145" s="28" t="s">
        <v>2983</v>
      </c>
      <c r="H2145" s="28"/>
      <c r="I2145" s="29">
        <v>0</v>
      </c>
      <c r="J2145" s="110"/>
      <c r="K2145" s="133"/>
      <c r="L2145" s="148">
        <v>0</v>
      </c>
      <c r="M2145" s="30"/>
    </row>
    <row r="2146" spans="1:13" s="2" customFormat="1" ht="22.5" x14ac:dyDescent="0.25">
      <c r="A2146" s="25" t="s">
        <v>344</v>
      </c>
      <c r="B2146" s="26" t="s">
        <v>821</v>
      </c>
      <c r="C2146" s="186" t="s">
        <v>822</v>
      </c>
      <c r="D2146" s="186"/>
      <c r="E2146" s="186"/>
      <c r="F2146" s="27" t="s">
        <v>79</v>
      </c>
      <c r="G2146" s="28" t="s">
        <v>347</v>
      </c>
      <c r="H2146" s="28"/>
      <c r="I2146" s="29">
        <v>0</v>
      </c>
      <c r="J2146" s="110"/>
      <c r="K2146" s="133"/>
      <c r="L2146" s="148">
        <v>0</v>
      </c>
      <c r="M2146" s="30"/>
    </row>
    <row r="2147" spans="1:13" s="2" customFormat="1" ht="22.5" x14ac:dyDescent="0.25">
      <c r="A2147" s="25" t="s">
        <v>344</v>
      </c>
      <c r="B2147" s="26" t="s">
        <v>366</v>
      </c>
      <c r="C2147" s="186" t="s">
        <v>367</v>
      </c>
      <c r="D2147" s="186"/>
      <c r="E2147" s="186"/>
      <c r="F2147" s="27" t="s">
        <v>21</v>
      </c>
      <c r="G2147" s="28" t="s">
        <v>347</v>
      </c>
      <c r="H2147" s="28"/>
      <c r="I2147" s="29">
        <v>0</v>
      </c>
      <c r="J2147" s="110"/>
      <c r="K2147" s="133"/>
      <c r="L2147" s="148">
        <v>0</v>
      </c>
      <c r="M2147" s="30"/>
    </row>
    <row r="2148" spans="1:13" s="2" customFormat="1" ht="22.5" x14ac:dyDescent="0.25">
      <c r="A2148" s="25" t="s">
        <v>344</v>
      </c>
      <c r="B2148" s="26" t="s">
        <v>823</v>
      </c>
      <c r="C2148" s="186" t="s">
        <v>824</v>
      </c>
      <c r="D2148" s="186"/>
      <c r="E2148" s="186"/>
      <c r="F2148" s="27" t="s">
        <v>79</v>
      </c>
      <c r="G2148" s="28" t="s">
        <v>347</v>
      </c>
      <c r="H2148" s="28"/>
      <c r="I2148" s="29">
        <v>0</v>
      </c>
      <c r="J2148" s="110"/>
      <c r="K2148" s="133"/>
      <c r="L2148" s="148">
        <v>0</v>
      </c>
      <c r="M2148" s="30"/>
    </row>
    <row r="2149" spans="1:13" s="2" customFormat="1" ht="22.5" x14ac:dyDescent="0.25">
      <c r="A2149" s="25" t="s">
        <v>344</v>
      </c>
      <c r="B2149" s="26" t="s">
        <v>825</v>
      </c>
      <c r="C2149" s="186" t="s">
        <v>826</v>
      </c>
      <c r="D2149" s="186"/>
      <c r="E2149" s="186"/>
      <c r="F2149" s="27" t="s">
        <v>79</v>
      </c>
      <c r="G2149" s="28" t="s">
        <v>347</v>
      </c>
      <c r="H2149" s="28"/>
      <c r="I2149" s="29">
        <v>0</v>
      </c>
      <c r="J2149" s="110"/>
      <c r="K2149" s="133"/>
      <c r="L2149" s="148">
        <v>0</v>
      </c>
      <c r="M2149" s="30"/>
    </row>
    <row r="2150" spans="1:13" s="2" customFormat="1" ht="22.5" x14ac:dyDescent="0.25">
      <c r="A2150" s="20"/>
      <c r="B2150" s="21" t="s">
        <v>784</v>
      </c>
      <c r="C2150" s="183" t="s">
        <v>785</v>
      </c>
      <c r="D2150" s="183"/>
      <c r="E2150" s="183"/>
      <c r="F2150" s="22" t="s">
        <v>71</v>
      </c>
      <c r="G2150" s="17" t="s">
        <v>2984</v>
      </c>
      <c r="H2150" s="17"/>
      <c r="I2150" s="23">
        <v>0.72</v>
      </c>
      <c r="J2150" s="109"/>
      <c r="K2150" s="132"/>
      <c r="L2150" s="147">
        <v>0.72</v>
      </c>
      <c r="M2150" s="24"/>
    </row>
    <row r="2151" spans="1:13" s="2" customFormat="1" ht="45" x14ac:dyDescent="0.25">
      <c r="A2151" s="10" t="s">
        <v>2985</v>
      </c>
      <c r="B2151" s="11" t="s">
        <v>2215</v>
      </c>
      <c r="C2151" s="182" t="s">
        <v>2986</v>
      </c>
      <c r="D2151" s="182"/>
      <c r="E2151" s="182"/>
      <c r="F2151" s="10" t="s">
        <v>165</v>
      </c>
      <c r="G2151" s="12">
        <v>10</v>
      </c>
      <c r="H2151" s="12"/>
      <c r="I2151" s="13">
        <v>1861.9</v>
      </c>
      <c r="J2151" s="72"/>
      <c r="K2151" s="131"/>
      <c r="L2151" s="72">
        <v>1861.9</v>
      </c>
      <c r="M2151" s="13"/>
    </row>
    <row r="2152" spans="1:13" s="2" customFormat="1" ht="45" x14ac:dyDescent="0.25">
      <c r="A2152" s="10" t="s">
        <v>2987</v>
      </c>
      <c r="B2152" s="11" t="s">
        <v>2195</v>
      </c>
      <c r="C2152" s="182" t="s">
        <v>2988</v>
      </c>
      <c r="D2152" s="182"/>
      <c r="E2152" s="182"/>
      <c r="F2152" s="10" t="s">
        <v>35</v>
      </c>
      <c r="G2152" s="12">
        <v>1</v>
      </c>
      <c r="H2152" s="12"/>
      <c r="I2152" s="13">
        <v>118.12</v>
      </c>
      <c r="J2152" s="72"/>
      <c r="K2152" s="131"/>
      <c r="L2152" s="72">
        <v>118.12</v>
      </c>
      <c r="M2152" s="13"/>
    </row>
    <row r="2153" spans="1:13" s="2" customFormat="1" ht="45" x14ac:dyDescent="0.25">
      <c r="A2153" s="10" t="s">
        <v>2989</v>
      </c>
      <c r="B2153" s="11" t="s">
        <v>2224</v>
      </c>
      <c r="C2153" s="182" t="s">
        <v>2990</v>
      </c>
      <c r="D2153" s="182"/>
      <c r="E2153" s="182"/>
      <c r="F2153" s="10" t="s">
        <v>35</v>
      </c>
      <c r="G2153" s="12">
        <v>6</v>
      </c>
      <c r="H2153" s="12"/>
      <c r="I2153" s="13">
        <v>1243.4000000000001</v>
      </c>
      <c r="J2153" s="72"/>
      <c r="K2153" s="131"/>
      <c r="L2153" s="72">
        <v>1243.4000000000001</v>
      </c>
      <c r="M2153" s="13"/>
    </row>
    <row r="2154" spans="1:13" s="2" customFormat="1" ht="45" x14ac:dyDescent="0.25">
      <c r="A2154" s="10" t="s">
        <v>2991</v>
      </c>
      <c r="B2154" s="11" t="s">
        <v>2404</v>
      </c>
      <c r="C2154" s="182" t="s">
        <v>2992</v>
      </c>
      <c r="D2154" s="182"/>
      <c r="E2154" s="182"/>
      <c r="F2154" s="10" t="s">
        <v>35</v>
      </c>
      <c r="G2154" s="12">
        <v>1</v>
      </c>
      <c r="H2154" s="12"/>
      <c r="I2154" s="13">
        <v>170.34</v>
      </c>
      <c r="J2154" s="72"/>
      <c r="K2154" s="131"/>
      <c r="L2154" s="72">
        <v>170.34</v>
      </c>
      <c r="M2154" s="13"/>
    </row>
    <row r="2155" spans="1:13" s="2" customFormat="1" ht="56.25" x14ac:dyDescent="0.25">
      <c r="A2155" s="10" t="s">
        <v>2993</v>
      </c>
      <c r="B2155" s="11" t="s">
        <v>2994</v>
      </c>
      <c r="C2155" s="182" t="s">
        <v>2995</v>
      </c>
      <c r="D2155" s="182"/>
      <c r="E2155" s="182"/>
      <c r="F2155" s="10" t="s">
        <v>808</v>
      </c>
      <c r="G2155" s="37">
        <v>1.57E-3</v>
      </c>
      <c r="H2155" s="37"/>
      <c r="I2155" s="13">
        <v>204.66</v>
      </c>
      <c r="J2155" s="72"/>
      <c r="K2155" s="131"/>
      <c r="L2155" s="72">
        <v>30.32</v>
      </c>
      <c r="M2155" s="13"/>
    </row>
    <row r="2156" spans="1:13" s="2" customFormat="1" ht="15" x14ac:dyDescent="0.25">
      <c r="A2156" s="14"/>
      <c r="B2156" s="15"/>
      <c r="C2156" s="15"/>
      <c r="D2156" s="15"/>
      <c r="E2156" s="16" t="s">
        <v>18</v>
      </c>
      <c r="F2156" s="16"/>
      <c r="G2156" s="17"/>
      <c r="H2156" s="17"/>
      <c r="I2156" s="18">
        <v>534.98</v>
      </c>
      <c r="J2156" s="114"/>
      <c r="K2156" s="138"/>
      <c r="L2156" s="151"/>
      <c r="M2156" s="19"/>
    </row>
    <row r="2157" spans="1:13" s="2" customFormat="1" ht="22.5" x14ac:dyDescent="0.25">
      <c r="A2157" s="20"/>
      <c r="B2157" s="21" t="s">
        <v>69</v>
      </c>
      <c r="C2157" s="183" t="s">
        <v>70</v>
      </c>
      <c r="D2157" s="183"/>
      <c r="E2157" s="183"/>
      <c r="F2157" s="22" t="s">
        <v>71</v>
      </c>
      <c r="G2157" s="17" t="s">
        <v>2996</v>
      </c>
      <c r="H2157" s="17"/>
      <c r="I2157" s="23">
        <v>0.01</v>
      </c>
      <c r="J2157" s="109"/>
      <c r="K2157" s="132"/>
      <c r="L2157" s="147">
        <v>0.01</v>
      </c>
      <c r="M2157" s="24"/>
    </row>
    <row r="2158" spans="1:13" s="2" customFormat="1" ht="22.5" x14ac:dyDescent="0.25">
      <c r="A2158" s="20"/>
      <c r="B2158" s="21" t="s">
        <v>41</v>
      </c>
      <c r="C2158" s="183" t="s">
        <v>42</v>
      </c>
      <c r="D2158" s="183"/>
      <c r="E2158" s="183"/>
      <c r="F2158" s="22" t="s">
        <v>21</v>
      </c>
      <c r="G2158" s="17" t="s">
        <v>2997</v>
      </c>
      <c r="H2158" s="17"/>
      <c r="I2158" s="23">
        <v>0.59</v>
      </c>
      <c r="J2158" s="109"/>
      <c r="K2158" s="132"/>
      <c r="L2158" s="147">
        <v>0.59</v>
      </c>
      <c r="M2158" s="24"/>
    </row>
    <row r="2159" spans="1:13" s="2" customFormat="1" ht="22.5" x14ac:dyDescent="0.25">
      <c r="A2159" s="20"/>
      <c r="B2159" s="21" t="s">
        <v>778</v>
      </c>
      <c r="C2159" s="183" t="s">
        <v>24</v>
      </c>
      <c r="D2159" s="183"/>
      <c r="E2159" s="183"/>
      <c r="F2159" s="22" t="s">
        <v>71</v>
      </c>
      <c r="G2159" s="17" t="s">
        <v>2998</v>
      </c>
      <c r="H2159" s="17"/>
      <c r="I2159" s="23">
        <v>0.37</v>
      </c>
      <c r="J2159" s="109"/>
      <c r="K2159" s="132"/>
      <c r="L2159" s="147">
        <v>0.37</v>
      </c>
      <c r="M2159" s="24"/>
    </row>
    <row r="2160" spans="1:13" s="2" customFormat="1" ht="22.5" x14ac:dyDescent="0.25">
      <c r="A2160" s="20"/>
      <c r="B2160" s="21" t="s">
        <v>965</v>
      </c>
      <c r="C2160" s="183" t="s">
        <v>966</v>
      </c>
      <c r="D2160" s="183"/>
      <c r="E2160" s="183"/>
      <c r="F2160" s="22" t="s">
        <v>21</v>
      </c>
      <c r="G2160" s="17" t="s">
        <v>2999</v>
      </c>
      <c r="H2160" s="17"/>
      <c r="I2160" s="23">
        <v>2</v>
      </c>
      <c r="J2160" s="109"/>
      <c r="K2160" s="132"/>
      <c r="L2160" s="147">
        <v>2</v>
      </c>
      <c r="M2160" s="24"/>
    </row>
    <row r="2161" spans="1:13" s="2" customFormat="1" ht="22.5" x14ac:dyDescent="0.25">
      <c r="A2161" s="20"/>
      <c r="B2161" s="21" t="s">
        <v>968</v>
      </c>
      <c r="C2161" s="183" t="s">
        <v>969</v>
      </c>
      <c r="D2161" s="183"/>
      <c r="E2161" s="183"/>
      <c r="F2161" s="22" t="s">
        <v>21</v>
      </c>
      <c r="G2161" s="17" t="s">
        <v>3000</v>
      </c>
      <c r="H2161" s="17"/>
      <c r="I2161" s="23">
        <v>0.53</v>
      </c>
      <c r="J2161" s="109"/>
      <c r="K2161" s="132"/>
      <c r="L2161" s="147">
        <v>0.53</v>
      </c>
      <c r="M2161" s="24"/>
    </row>
    <row r="2162" spans="1:13" s="2" customFormat="1" ht="22.5" x14ac:dyDescent="0.25">
      <c r="A2162" s="25" t="s">
        <v>344</v>
      </c>
      <c r="B2162" s="26" t="s">
        <v>815</v>
      </c>
      <c r="C2162" s="186" t="s">
        <v>816</v>
      </c>
      <c r="D2162" s="186"/>
      <c r="E2162" s="186"/>
      <c r="F2162" s="27" t="s">
        <v>817</v>
      </c>
      <c r="G2162" s="28" t="s">
        <v>347</v>
      </c>
      <c r="H2162" s="28"/>
      <c r="I2162" s="29">
        <v>0</v>
      </c>
      <c r="J2162" s="110"/>
      <c r="K2162" s="133"/>
      <c r="L2162" s="148">
        <v>0</v>
      </c>
      <c r="M2162" s="30"/>
    </row>
    <row r="2163" spans="1:13" s="2" customFormat="1" ht="22.5" x14ac:dyDescent="0.25">
      <c r="A2163" s="25" t="s">
        <v>76</v>
      </c>
      <c r="B2163" s="26" t="s">
        <v>818</v>
      </c>
      <c r="C2163" s="186" t="s">
        <v>819</v>
      </c>
      <c r="D2163" s="186"/>
      <c r="E2163" s="186"/>
      <c r="F2163" s="27" t="s">
        <v>817</v>
      </c>
      <c r="G2163" s="28" t="s">
        <v>3001</v>
      </c>
      <c r="H2163" s="28"/>
      <c r="I2163" s="29">
        <v>0</v>
      </c>
      <c r="J2163" s="110"/>
      <c r="K2163" s="133"/>
      <c r="L2163" s="148">
        <v>0</v>
      </c>
      <c r="M2163" s="30"/>
    </row>
    <row r="2164" spans="1:13" s="2" customFormat="1" ht="22.5" x14ac:dyDescent="0.25">
      <c r="A2164" s="25" t="s">
        <v>344</v>
      </c>
      <c r="B2164" s="26" t="s">
        <v>821</v>
      </c>
      <c r="C2164" s="186" t="s">
        <v>822</v>
      </c>
      <c r="D2164" s="186"/>
      <c r="E2164" s="186"/>
      <c r="F2164" s="27" t="s">
        <v>79</v>
      </c>
      <c r="G2164" s="28" t="s">
        <v>347</v>
      </c>
      <c r="H2164" s="28"/>
      <c r="I2164" s="29">
        <v>0</v>
      </c>
      <c r="J2164" s="110"/>
      <c r="K2164" s="133"/>
      <c r="L2164" s="148">
        <v>0</v>
      </c>
      <c r="M2164" s="30"/>
    </row>
    <row r="2165" spans="1:13" s="2" customFormat="1" ht="22.5" x14ac:dyDescent="0.25">
      <c r="A2165" s="25" t="s">
        <v>344</v>
      </c>
      <c r="B2165" s="26" t="s">
        <v>366</v>
      </c>
      <c r="C2165" s="186" t="s">
        <v>367</v>
      </c>
      <c r="D2165" s="186"/>
      <c r="E2165" s="186"/>
      <c r="F2165" s="27" t="s">
        <v>21</v>
      </c>
      <c r="G2165" s="28" t="s">
        <v>347</v>
      </c>
      <c r="H2165" s="28"/>
      <c r="I2165" s="29">
        <v>0</v>
      </c>
      <c r="J2165" s="110"/>
      <c r="K2165" s="133"/>
      <c r="L2165" s="148">
        <v>0</v>
      </c>
      <c r="M2165" s="30"/>
    </row>
    <row r="2166" spans="1:13" s="2" customFormat="1" ht="22.5" x14ac:dyDescent="0.25">
      <c r="A2166" s="25" t="s">
        <v>344</v>
      </c>
      <c r="B2166" s="26" t="s">
        <v>823</v>
      </c>
      <c r="C2166" s="186" t="s">
        <v>824</v>
      </c>
      <c r="D2166" s="186"/>
      <c r="E2166" s="186"/>
      <c r="F2166" s="27" t="s">
        <v>79</v>
      </c>
      <c r="G2166" s="28" t="s">
        <v>347</v>
      </c>
      <c r="H2166" s="28"/>
      <c r="I2166" s="29">
        <v>0</v>
      </c>
      <c r="J2166" s="110"/>
      <c r="K2166" s="133"/>
      <c r="L2166" s="148">
        <v>0</v>
      </c>
      <c r="M2166" s="30"/>
    </row>
    <row r="2167" spans="1:13" s="2" customFormat="1" ht="22.5" x14ac:dyDescent="0.25">
      <c r="A2167" s="25" t="s">
        <v>344</v>
      </c>
      <c r="B2167" s="26" t="s">
        <v>825</v>
      </c>
      <c r="C2167" s="186" t="s">
        <v>826</v>
      </c>
      <c r="D2167" s="186"/>
      <c r="E2167" s="186"/>
      <c r="F2167" s="27" t="s">
        <v>79</v>
      </c>
      <c r="G2167" s="28" t="s">
        <v>347</v>
      </c>
      <c r="H2167" s="28"/>
      <c r="I2167" s="29">
        <v>0</v>
      </c>
      <c r="J2167" s="110"/>
      <c r="K2167" s="133"/>
      <c r="L2167" s="148">
        <v>0</v>
      </c>
      <c r="M2167" s="30"/>
    </row>
    <row r="2168" spans="1:13" s="2" customFormat="1" ht="45" x14ac:dyDescent="0.25">
      <c r="A2168" s="10" t="s">
        <v>3002</v>
      </c>
      <c r="B2168" s="11" t="s">
        <v>2215</v>
      </c>
      <c r="C2168" s="182" t="s">
        <v>3003</v>
      </c>
      <c r="D2168" s="182"/>
      <c r="E2168" s="182"/>
      <c r="F2168" s="10" t="s">
        <v>165</v>
      </c>
      <c r="G2168" s="32">
        <v>0.5</v>
      </c>
      <c r="H2168" s="32"/>
      <c r="I2168" s="13">
        <v>197.36</v>
      </c>
      <c r="J2168" s="72"/>
      <c r="K2168" s="131"/>
      <c r="L2168" s="72">
        <v>197.36</v>
      </c>
      <c r="M2168" s="13"/>
    </row>
    <row r="2169" spans="1:13" s="2" customFormat="1" ht="15" x14ac:dyDescent="0.25">
      <c r="A2169" s="10" t="s">
        <v>3004</v>
      </c>
      <c r="B2169" s="11" t="s">
        <v>834</v>
      </c>
      <c r="C2169" s="182" t="s">
        <v>835</v>
      </c>
      <c r="D2169" s="182"/>
      <c r="E2169" s="182"/>
      <c r="F2169" s="10" t="s">
        <v>71</v>
      </c>
      <c r="G2169" s="31">
        <v>0.01</v>
      </c>
      <c r="H2169" s="31"/>
      <c r="I2169" s="13">
        <v>995.58</v>
      </c>
      <c r="J2169" s="72"/>
      <c r="K2169" s="131"/>
      <c r="L2169" s="72">
        <v>995.58</v>
      </c>
      <c r="M2169" s="13"/>
    </row>
    <row r="2170" spans="1:13" s="2" customFormat="1" ht="22.5" x14ac:dyDescent="0.25">
      <c r="A2170" s="10" t="s">
        <v>3005</v>
      </c>
      <c r="B2170" s="11" t="s">
        <v>2333</v>
      </c>
      <c r="C2170" s="182" t="s">
        <v>2568</v>
      </c>
      <c r="D2170" s="182"/>
      <c r="E2170" s="182"/>
      <c r="F2170" s="10" t="s">
        <v>726</v>
      </c>
      <c r="G2170" s="31">
        <v>0.04</v>
      </c>
      <c r="H2170" s="31"/>
      <c r="I2170" s="13">
        <v>619.4</v>
      </c>
      <c r="J2170" s="72"/>
      <c r="K2170" s="131"/>
      <c r="L2170" s="72">
        <v>110.84</v>
      </c>
      <c r="M2170" s="13"/>
    </row>
    <row r="2171" spans="1:13" s="2" customFormat="1" ht="15" x14ac:dyDescent="0.25">
      <c r="A2171" s="14"/>
      <c r="B2171" s="15"/>
      <c r="C2171" s="15"/>
      <c r="D2171" s="15"/>
      <c r="E2171" s="16" t="s">
        <v>18</v>
      </c>
      <c r="F2171" s="16"/>
      <c r="G2171" s="17"/>
      <c r="H2171" s="17"/>
      <c r="I2171" s="18">
        <v>1329.32</v>
      </c>
      <c r="J2171" s="114"/>
      <c r="K2171" s="138"/>
      <c r="L2171" s="151"/>
      <c r="M2171" s="19"/>
    </row>
    <row r="2172" spans="1:13" s="2" customFormat="1" ht="22.5" x14ac:dyDescent="0.25">
      <c r="A2172" s="20"/>
      <c r="B2172" s="21" t="s">
        <v>730</v>
      </c>
      <c r="C2172" s="183" t="s">
        <v>731</v>
      </c>
      <c r="D2172" s="183"/>
      <c r="E2172" s="183"/>
      <c r="F2172" s="22" t="s">
        <v>71</v>
      </c>
      <c r="G2172" s="17" t="s">
        <v>3006</v>
      </c>
      <c r="H2172" s="17"/>
      <c r="I2172" s="23">
        <v>0.33</v>
      </c>
      <c r="J2172" s="109"/>
      <c r="K2172" s="132"/>
      <c r="L2172" s="147">
        <v>0.33</v>
      </c>
      <c r="M2172" s="24"/>
    </row>
    <row r="2173" spans="1:13" s="2" customFormat="1" ht="22.5" x14ac:dyDescent="0.25">
      <c r="A2173" s="20"/>
      <c r="B2173" s="21" t="s">
        <v>733</v>
      </c>
      <c r="C2173" s="183" t="s">
        <v>734</v>
      </c>
      <c r="D2173" s="183"/>
      <c r="E2173" s="183"/>
      <c r="F2173" s="22" t="s">
        <v>71</v>
      </c>
      <c r="G2173" s="17" t="s">
        <v>3007</v>
      </c>
      <c r="H2173" s="17"/>
      <c r="I2173" s="23">
        <v>0.42</v>
      </c>
      <c r="J2173" s="109"/>
      <c r="K2173" s="132"/>
      <c r="L2173" s="147">
        <v>0.42</v>
      </c>
      <c r="M2173" s="24"/>
    </row>
    <row r="2174" spans="1:13" s="2" customFormat="1" ht="22.5" x14ac:dyDescent="0.25">
      <c r="A2174" s="20"/>
      <c r="B2174" s="21" t="s">
        <v>736</v>
      </c>
      <c r="C2174" s="183" t="s">
        <v>737</v>
      </c>
      <c r="D2174" s="183"/>
      <c r="E2174" s="183"/>
      <c r="F2174" s="22" t="s">
        <v>71</v>
      </c>
      <c r="G2174" s="17" t="s">
        <v>3008</v>
      </c>
      <c r="H2174" s="17"/>
      <c r="I2174" s="23">
        <v>0.05</v>
      </c>
      <c r="J2174" s="109"/>
      <c r="K2174" s="132"/>
      <c r="L2174" s="147">
        <v>0.05</v>
      </c>
      <c r="M2174" s="24"/>
    </row>
    <row r="2175" spans="1:13" s="2" customFormat="1" ht="22.5" x14ac:dyDescent="0.25">
      <c r="A2175" s="20"/>
      <c r="B2175" s="21" t="s">
        <v>739</v>
      </c>
      <c r="C2175" s="183" t="s">
        <v>740</v>
      </c>
      <c r="D2175" s="183"/>
      <c r="E2175" s="183"/>
      <c r="F2175" s="22" t="s">
        <v>71</v>
      </c>
      <c r="G2175" s="17" t="s">
        <v>3009</v>
      </c>
      <c r="H2175" s="17"/>
      <c r="I2175" s="23">
        <v>10.25</v>
      </c>
      <c r="J2175" s="109"/>
      <c r="K2175" s="132"/>
      <c r="L2175" s="147">
        <v>10.25</v>
      </c>
      <c r="M2175" s="24"/>
    </row>
    <row r="2176" spans="1:13" s="2" customFormat="1" ht="22.5" x14ac:dyDescent="0.25">
      <c r="A2176" s="20"/>
      <c r="B2176" s="21" t="s">
        <v>2339</v>
      </c>
      <c r="C2176" s="183" t="s">
        <v>2340</v>
      </c>
      <c r="D2176" s="183"/>
      <c r="E2176" s="183"/>
      <c r="F2176" s="22" t="s">
        <v>2341</v>
      </c>
      <c r="G2176" s="17" t="s">
        <v>3010</v>
      </c>
      <c r="H2176" s="17"/>
      <c r="I2176" s="23">
        <v>1.76</v>
      </c>
      <c r="J2176" s="109"/>
      <c r="K2176" s="132"/>
      <c r="L2176" s="147">
        <v>1.76</v>
      </c>
      <c r="M2176" s="24"/>
    </row>
    <row r="2177" spans="1:13" s="2" customFormat="1" ht="45" x14ac:dyDescent="0.25">
      <c r="A2177" s="10" t="s">
        <v>3011</v>
      </c>
      <c r="B2177" s="11" t="s">
        <v>2344</v>
      </c>
      <c r="C2177" s="182" t="s">
        <v>2345</v>
      </c>
      <c r="D2177" s="182"/>
      <c r="E2177" s="182"/>
      <c r="F2177" s="10" t="s">
        <v>282</v>
      </c>
      <c r="G2177" s="31">
        <v>0.04</v>
      </c>
      <c r="H2177" s="31"/>
      <c r="I2177" s="13">
        <v>22.41</v>
      </c>
      <c r="J2177" s="72"/>
      <c r="K2177" s="131"/>
      <c r="L2177" s="72">
        <v>22.41</v>
      </c>
      <c r="M2177" s="13"/>
    </row>
    <row r="2178" spans="1:13" s="2" customFormat="1" ht="45" x14ac:dyDescent="0.25">
      <c r="A2178" s="10" t="s">
        <v>3012</v>
      </c>
      <c r="B2178" s="11" t="s">
        <v>2350</v>
      </c>
      <c r="C2178" s="182" t="s">
        <v>2351</v>
      </c>
      <c r="D2178" s="182"/>
      <c r="E2178" s="182"/>
      <c r="F2178" s="10" t="s">
        <v>165</v>
      </c>
      <c r="G2178" s="12">
        <v>5</v>
      </c>
      <c r="H2178" s="12"/>
      <c r="I2178" s="13">
        <v>83.57</v>
      </c>
      <c r="J2178" s="72"/>
      <c r="K2178" s="131"/>
      <c r="L2178" s="72">
        <v>83.57</v>
      </c>
      <c r="M2178" s="13"/>
    </row>
    <row r="2179" spans="1:13" s="2" customFormat="1" ht="15" x14ac:dyDescent="0.25">
      <c r="A2179" s="206" t="s">
        <v>3013</v>
      </c>
      <c r="B2179" s="207"/>
      <c r="C2179" s="207"/>
      <c r="D2179" s="207"/>
      <c r="E2179" s="207"/>
      <c r="F2179" s="207"/>
      <c r="G2179" s="207"/>
      <c r="H2179" s="207"/>
      <c r="I2179" s="207"/>
      <c r="J2179" s="207"/>
      <c r="K2179" s="207"/>
      <c r="L2179" s="208"/>
      <c r="M2179" s="123"/>
    </row>
    <row r="2180" spans="1:13" s="2" customFormat="1" ht="56.25" x14ac:dyDescent="0.25">
      <c r="A2180" s="10" t="s">
        <v>3014</v>
      </c>
      <c r="B2180" s="11" t="s">
        <v>2181</v>
      </c>
      <c r="C2180" s="182" t="s">
        <v>2182</v>
      </c>
      <c r="D2180" s="182"/>
      <c r="E2180" s="182"/>
      <c r="F2180" s="10" t="s">
        <v>808</v>
      </c>
      <c r="G2180" s="33">
        <v>0.29649999999999999</v>
      </c>
      <c r="H2180" s="33"/>
      <c r="I2180" s="13">
        <v>31541.63</v>
      </c>
      <c r="J2180" s="72"/>
      <c r="K2180" s="131"/>
      <c r="L2180" s="72">
        <v>1833.69</v>
      </c>
      <c r="M2180" s="13"/>
    </row>
    <row r="2181" spans="1:13" s="2" customFormat="1" ht="15" x14ac:dyDescent="0.25">
      <c r="A2181" s="14"/>
      <c r="B2181" s="15"/>
      <c r="C2181" s="15"/>
      <c r="D2181" s="15"/>
      <c r="E2181" s="16" t="s">
        <v>18</v>
      </c>
      <c r="F2181" s="16"/>
      <c r="G2181" s="17"/>
      <c r="H2181" s="17"/>
      <c r="I2181" s="18">
        <v>87714.31</v>
      </c>
      <c r="J2181" s="114"/>
      <c r="K2181" s="138"/>
      <c r="L2181" s="151"/>
      <c r="M2181" s="19"/>
    </row>
    <row r="2182" spans="1:13" s="2" customFormat="1" ht="22.5" x14ac:dyDescent="0.25">
      <c r="A2182" s="20"/>
      <c r="B2182" s="21" t="s">
        <v>809</v>
      </c>
      <c r="C2182" s="183" t="s">
        <v>810</v>
      </c>
      <c r="D2182" s="183"/>
      <c r="E2182" s="183"/>
      <c r="F2182" s="22" t="s">
        <v>71</v>
      </c>
      <c r="G2182" s="17" t="s">
        <v>3015</v>
      </c>
      <c r="H2182" s="17"/>
      <c r="I2182" s="23">
        <v>24.17</v>
      </c>
      <c r="J2182" s="109"/>
      <c r="K2182" s="132"/>
      <c r="L2182" s="147">
        <v>24.17</v>
      </c>
      <c r="M2182" s="24"/>
    </row>
    <row r="2183" spans="1:13" s="2" customFormat="1" ht="22.5" x14ac:dyDescent="0.25">
      <c r="A2183" s="20"/>
      <c r="B2183" s="21" t="s">
        <v>69</v>
      </c>
      <c r="C2183" s="183" t="s">
        <v>70</v>
      </c>
      <c r="D2183" s="183"/>
      <c r="E2183" s="183"/>
      <c r="F2183" s="22" t="s">
        <v>71</v>
      </c>
      <c r="G2183" s="17" t="s">
        <v>3016</v>
      </c>
      <c r="H2183" s="17"/>
      <c r="I2183" s="23">
        <v>1.88</v>
      </c>
      <c r="J2183" s="109"/>
      <c r="K2183" s="132"/>
      <c r="L2183" s="147">
        <v>1.88</v>
      </c>
      <c r="M2183" s="24"/>
    </row>
    <row r="2184" spans="1:13" s="2" customFormat="1" ht="22.5" x14ac:dyDescent="0.25">
      <c r="A2184" s="20"/>
      <c r="B2184" s="21" t="s">
        <v>41</v>
      </c>
      <c r="C2184" s="183" t="s">
        <v>42</v>
      </c>
      <c r="D2184" s="183"/>
      <c r="E2184" s="183"/>
      <c r="F2184" s="22" t="s">
        <v>21</v>
      </c>
      <c r="G2184" s="17" t="s">
        <v>3017</v>
      </c>
      <c r="H2184" s="17"/>
      <c r="I2184" s="23">
        <v>111.01</v>
      </c>
      <c r="J2184" s="109"/>
      <c r="K2184" s="132"/>
      <c r="L2184" s="147">
        <v>111.01</v>
      </c>
      <c r="M2184" s="24"/>
    </row>
    <row r="2185" spans="1:13" s="2" customFormat="1" ht="22.5" x14ac:dyDescent="0.25">
      <c r="A2185" s="20"/>
      <c r="B2185" s="21" t="s">
        <v>778</v>
      </c>
      <c r="C2185" s="183" t="s">
        <v>24</v>
      </c>
      <c r="D2185" s="183"/>
      <c r="E2185" s="183"/>
      <c r="F2185" s="22" t="s">
        <v>71</v>
      </c>
      <c r="G2185" s="17" t="s">
        <v>3018</v>
      </c>
      <c r="H2185" s="17"/>
      <c r="I2185" s="23">
        <v>69.510000000000005</v>
      </c>
      <c r="J2185" s="109"/>
      <c r="K2185" s="132"/>
      <c r="L2185" s="147">
        <v>69.510000000000005</v>
      </c>
      <c r="M2185" s="24"/>
    </row>
    <row r="2186" spans="1:13" s="2" customFormat="1" ht="22.5" x14ac:dyDescent="0.25">
      <c r="A2186" s="25" t="s">
        <v>344</v>
      </c>
      <c r="B2186" s="26" t="s">
        <v>815</v>
      </c>
      <c r="C2186" s="186" t="s">
        <v>816</v>
      </c>
      <c r="D2186" s="186"/>
      <c r="E2186" s="186"/>
      <c r="F2186" s="27" t="s">
        <v>817</v>
      </c>
      <c r="G2186" s="28" t="s">
        <v>347</v>
      </c>
      <c r="H2186" s="28"/>
      <c r="I2186" s="29">
        <v>0</v>
      </c>
      <c r="J2186" s="110"/>
      <c r="K2186" s="133"/>
      <c r="L2186" s="148">
        <v>0</v>
      </c>
      <c r="M2186" s="30"/>
    </row>
    <row r="2187" spans="1:13" s="2" customFormat="1" ht="22.5" x14ac:dyDescent="0.25">
      <c r="A2187" s="25" t="s">
        <v>76</v>
      </c>
      <c r="B2187" s="26" t="s">
        <v>818</v>
      </c>
      <c r="C2187" s="186" t="s">
        <v>819</v>
      </c>
      <c r="D2187" s="186"/>
      <c r="E2187" s="186"/>
      <c r="F2187" s="27" t="s">
        <v>817</v>
      </c>
      <c r="G2187" s="28" t="s">
        <v>3019</v>
      </c>
      <c r="H2187" s="28"/>
      <c r="I2187" s="29">
        <v>0</v>
      </c>
      <c r="J2187" s="110"/>
      <c r="K2187" s="133"/>
      <c r="L2187" s="148">
        <v>0</v>
      </c>
      <c r="M2187" s="30"/>
    </row>
    <row r="2188" spans="1:13" s="2" customFormat="1" ht="22.5" x14ac:dyDescent="0.25">
      <c r="A2188" s="25" t="s">
        <v>344</v>
      </c>
      <c r="B2188" s="26" t="s">
        <v>821</v>
      </c>
      <c r="C2188" s="186" t="s">
        <v>822</v>
      </c>
      <c r="D2188" s="186"/>
      <c r="E2188" s="186"/>
      <c r="F2188" s="27" t="s">
        <v>79</v>
      </c>
      <c r="G2188" s="28" t="s">
        <v>347</v>
      </c>
      <c r="H2188" s="28"/>
      <c r="I2188" s="29">
        <v>0</v>
      </c>
      <c r="J2188" s="110"/>
      <c r="K2188" s="133"/>
      <c r="L2188" s="148">
        <v>0</v>
      </c>
      <c r="M2188" s="30"/>
    </row>
    <row r="2189" spans="1:13" s="2" customFormat="1" ht="22.5" x14ac:dyDescent="0.25">
      <c r="A2189" s="25" t="s">
        <v>344</v>
      </c>
      <c r="B2189" s="26" t="s">
        <v>366</v>
      </c>
      <c r="C2189" s="186" t="s">
        <v>367</v>
      </c>
      <c r="D2189" s="186"/>
      <c r="E2189" s="186"/>
      <c r="F2189" s="27" t="s">
        <v>21</v>
      </c>
      <c r="G2189" s="28" t="s">
        <v>347</v>
      </c>
      <c r="H2189" s="28"/>
      <c r="I2189" s="29">
        <v>0</v>
      </c>
      <c r="J2189" s="110"/>
      <c r="K2189" s="133"/>
      <c r="L2189" s="148">
        <v>0</v>
      </c>
      <c r="M2189" s="30"/>
    </row>
    <row r="2190" spans="1:13" s="2" customFormat="1" ht="22.5" x14ac:dyDescent="0.25">
      <c r="A2190" s="25" t="s">
        <v>344</v>
      </c>
      <c r="B2190" s="26" t="s">
        <v>823</v>
      </c>
      <c r="C2190" s="186" t="s">
        <v>824</v>
      </c>
      <c r="D2190" s="186"/>
      <c r="E2190" s="186"/>
      <c r="F2190" s="27" t="s">
        <v>79</v>
      </c>
      <c r="G2190" s="28" t="s">
        <v>347</v>
      </c>
      <c r="H2190" s="28"/>
      <c r="I2190" s="29">
        <v>0</v>
      </c>
      <c r="J2190" s="110"/>
      <c r="K2190" s="133"/>
      <c r="L2190" s="148">
        <v>0</v>
      </c>
      <c r="M2190" s="30"/>
    </row>
    <row r="2191" spans="1:13" s="2" customFormat="1" ht="22.5" x14ac:dyDescent="0.25">
      <c r="A2191" s="25" t="s">
        <v>344</v>
      </c>
      <c r="B2191" s="26" t="s">
        <v>825</v>
      </c>
      <c r="C2191" s="186" t="s">
        <v>826</v>
      </c>
      <c r="D2191" s="186"/>
      <c r="E2191" s="186"/>
      <c r="F2191" s="27" t="s">
        <v>79</v>
      </c>
      <c r="G2191" s="28" t="s">
        <v>347</v>
      </c>
      <c r="H2191" s="28"/>
      <c r="I2191" s="29">
        <v>0</v>
      </c>
      <c r="J2191" s="110"/>
      <c r="K2191" s="133"/>
      <c r="L2191" s="148">
        <v>0</v>
      </c>
      <c r="M2191" s="30"/>
    </row>
    <row r="2192" spans="1:13" s="2" customFormat="1" ht="22.5" x14ac:dyDescent="0.25">
      <c r="A2192" s="20"/>
      <c r="B2192" s="21" t="s">
        <v>784</v>
      </c>
      <c r="C2192" s="183" t="s">
        <v>785</v>
      </c>
      <c r="D2192" s="183"/>
      <c r="E2192" s="183"/>
      <c r="F2192" s="22" t="s">
        <v>71</v>
      </c>
      <c r="G2192" s="17" t="s">
        <v>3020</v>
      </c>
      <c r="H2192" s="17"/>
      <c r="I2192" s="23">
        <v>5.17</v>
      </c>
      <c r="J2192" s="109"/>
      <c r="K2192" s="132"/>
      <c r="L2192" s="147">
        <v>5.17</v>
      </c>
      <c r="M2192" s="24"/>
    </row>
    <row r="2193" spans="1:13" s="2" customFormat="1" ht="45" x14ac:dyDescent="0.25">
      <c r="A2193" s="10" t="s">
        <v>3021</v>
      </c>
      <c r="B2193" s="11" t="s">
        <v>2215</v>
      </c>
      <c r="C2193" s="182" t="s">
        <v>2986</v>
      </c>
      <c r="D2193" s="182"/>
      <c r="E2193" s="182"/>
      <c r="F2193" s="10" t="s">
        <v>165</v>
      </c>
      <c r="G2193" s="12">
        <v>4</v>
      </c>
      <c r="H2193" s="12"/>
      <c r="I2193" s="13">
        <v>744.76</v>
      </c>
      <c r="J2193" s="72"/>
      <c r="K2193" s="131"/>
      <c r="L2193" s="72">
        <v>744.76</v>
      </c>
      <c r="M2193" s="13"/>
    </row>
    <row r="2194" spans="1:13" s="2" customFormat="1" ht="45" x14ac:dyDescent="0.25">
      <c r="A2194" s="10" t="s">
        <v>3022</v>
      </c>
      <c r="B2194" s="11" t="s">
        <v>2215</v>
      </c>
      <c r="C2194" s="182" t="s">
        <v>3023</v>
      </c>
      <c r="D2194" s="182"/>
      <c r="E2194" s="182"/>
      <c r="F2194" s="10" t="s">
        <v>165</v>
      </c>
      <c r="G2194" s="12">
        <v>18</v>
      </c>
      <c r="H2194" s="12"/>
      <c r="I2194" s="13">
        <v>4155.76</v>
      </c>
      <c r="J2194" s="72"/>
      <c r="K2194" s="131"/>
      <c r="L2194" s="72">
        <v>4155.76</v>
      </c>
      <c r="M2194" s="13"/>
    </row>
    <row r="2195" spans="1:13" s="2" customFormat="1" ht="45" x14ac:dyDescent="0.25">
      <c r="A2195" s="10" t="s">
        <v>3024</v>
      </c>
      <c r="B2195" s="11" t="s">
        <v>2215</v>
      </c>
      <c r="C2195" s="182" t="s">
        <v>3025</v>
      </c>
      <c r="D2195" s="182"/>
      <c r="E2195" s="182"/>
      <c r="F2195" s="10" t="s">
        <v>165</v>
      </c>
      <c r="G2195" s="12">
        <v>12</v>
      </c>
      <c r="H2195" s="12"/>
      <c r="I2195" s="13">
        <v>3522.89</v>
      </c>
      <c r="J2195" s="72"/>
      <c r="K2195" s="131"/>
      <c r="L2195" s="72">
        <v>3522.89</v>
      </c>
      <c r="M2195" s="13"/>
    </row>
    <row r="2196" spans="1:13" s="2" customFormat="1" ht="45" x14ac:dyDescent="0.25">
      <c r="A2196" s="10" t="s">
        <v>3026</v>
      </c>
      <c r="B2196" s="11" t="s">
        <v>2215</v>
      </c>
      <c r="C2196" s="182" t="s">
        <v>3027</v>
      </c>
      <c r="D2196" s="182"/>
      <c r="E2196" s="182"/>
      <c r="F2196" s="10" t="s">
        <v>165</v>
      </c>
      <c r="G2196" s="12">
        <v>14</v>
      </c>
      <c r="H2196" s="12"/>
      <c r="I2196" s="13">
        <v>5112.6899999999996</v>
      </c>
      <c r="J2196" s="72"/>
      <c r="K2196" s="131"/>
      <c r="L2196" s="72">
        <v>5112.6899999999996</v>
      </c>
      <c r="M2196" s="13"/>
    </row>
    <row r="2197" spans="1:13" s="2" customFormat="1" ht="45" x14ac:dyDescent="0.25">
      <c r="A2197" s="10" t="s">
        <v>3028</v>
      </c>
      <c r="B2197" s="11" t="s">
        <v>2195</v>
      </c>
      <c r="C2197" s="182" t="s">
        <v>2988</v>
      </c>
      <c r="D2197" s="182"/>
      <c r="E2197" s="182"/>
      <c r="F2197" s="10" t="s">
        <v>35</v>
      </c>
      <c r="G2197" s="12">
        <v>1</v>
      </c>
      <c r="H2197" s="12"/>
      <c r="I2197" s="13">
        <v>118.12</v>
      </c>
      <c r="J2197" s="72"/>
      <c r="K2197" s="131"/>
      <c r="L2197" s="72">
        <v>118.12</v>
      </c>
      <c r="M2197" s="13"/>
    </row>
    <row r="2198" spans="1:13" s="2" customFormat="1" ht="45" x14ac:dyDescent="0.25">
      <c r="A2198" s="10" t="s">
        <v>3029</v>
      </c>
      <c r="B2198" s="11" t="s">
        <v>2195</v>
      </c>
      <c r="C2198" s="182" t="s">
        <v>3030</v>
      </c>
      <c r="D2198" s="182"/>
      <c r="E2198" s="182"/>
      <c r="F2198" s="10" t="s">
        <v>35</v>
      </c>
      <c r="G2198" s="12">
        <v>3</v>
      </c>
      <c r="H2198" s="12"/>
      <c r="I2198" s="13">
        <v>378.27</v>
      </c>
      <c r="J2198" s="72"/>
      <c r="K2198" s="131"/>
      <c r="L2198" s="72">
        <v>378.27</v>
      </c>
      <c r="M2198" s="13"/>
    </row>
    <row r="2199" spans="1:13" s="2" customFormat="1" ht="45" x14ac:dyDescent="0.25">
      <c r="A2199" s="10" t="s">
        <v>3031</v>
      </c>
      <c r="B2199" s="11" t="s">
        <v>2195</v>
      </c>
      <c r="C2199" s="182" t="s">
        <v>3032</v>
      </c>
      <c r="D2199" s="182"/>
      <c r="E2199" s="182"/>
      <c r="F2199" s="10" t="s">
        <v>35</v>
      </c>
      <c r="G2199" s="12">
        <v>1</v>
      </c>
      <c r="H2199" s="12"/>
      <c r="I2199" s="13">
        <v>120.72</v>
      </c>
      <c r="J2199" s="72"/>
      <c r="K2199" s="131"/>
      <c r="L2199" s="72">
        <v>120.72</v>
      </c>
      <c r="M2199" s="13"/>
    </row>
    <row r="2200" spans="1:13" s="2" customFormat="1" ht="45" x14ac:dyDescent="0.25">
      <c r="A2200" s="10" t="s">
        <v>3033</v>
      </c>
      <c r="B2200" s="11" t="s">
        <v>2224</v>
      </c>
      <c r="C2200" s="182" t="s">
        <v>3034</v>
      </c>
      <c r="D2200" s="182"/>
      <c r="E2200" s="182"/>
      <c r="F2200" s="10" t="s">
        <v>35</v>
      </c>
      <c r="G2200" s="12">
        <v>1</v>
      </c>
      <c r="H2200" s="12"/>
      <c r="I2200" s="13">
        <v>414.99</v>
      </c>
      <c r="J2200" s="72"/>
      <c r="K2200" s="131"/>
      <c r="L2200" s="72">
        <v>414.99</v>
      </c>
      <c r="M2200" s="13"/>
    </row>
    <row r="2201" spans="1:13" s="2" customFormat="1" ht="45" x14ac:dyDescent="0.25">
      <c r="A2201" s="10" t="s">
        <v>3035</v>
      </c>
      <c r="B2201" s="11" t="s">
        <v>2224</v>
      </c>
      <c r="C2201" s="182" t="s">
        <v>3036</v>
      </c>
      <c r="D2201" s="182"/>
      <c r="E2201" s="182"/>
      <c r="F2201" s="10" t="s">
        <v>35</v>
      </c>
      <c r="G2201" s="12">
        <v>1</v>
      </c>
      <c r="H2201" s="12"/>
      <c r="I2201" s="13">
        <v>448.24</v>
      </c>
      <c r="J2201" s="72"/>
      <c r="K2201" s="131"/>
      <c r="L2201" s="72">
        <v>448.24</v>
      </c>
      <c r="M2201" s="13"/>
    </row>
    <row r="2202" spans="1:13" s="2" customFormat="1" ht="45" x14ac:dyDescent="0.25">
      <c r="A2202" s="10" t="s">
        <v>3037</v>
      </c>
      <c r="B2202" s="11" t="s">
        <v>2224</v>
      </c>
      <c r="C2202" s="182" t="s">
        <v>3038</v>
      </c>
      <c r="D2202" s="182"/>
      <c r="E2202" s="182"/>
      <c r="F2202" s="10" t="s">
        <v>35</v>
      </c>
      <c r="G2202" s="12">
        <v>1</v>
      </c>
      <c r="H2202" s="12"/>
      <c r="I2202" s="13">
        <v>637.64</v>
      </c>
      <c r="J2202" s="72"/>
      <c r="K2202" s="131"/>
      <c r="L2202" s="72">
        <v>637.64</v>
      </c>
      <c r="M2202" s="13"/>
    </row>
    <row r="2203" spans="1:13" s="2" customFormat="1" ht="45" x14ac:dyDescent="0.25">
      <c r="A2203" s="10" t="s">
        <v>3039</v>
      </c>
      <c r="B2203" s="11" t="s">
        <v>2224</v>
      </c>
      <c r="C2203" s="182" t="s">
        <v>3040</v>
      </c>
      <c r="D2203" s="182"/>
      <c r="E2203" s="182"/>
      <c r="F2203" s="10" t="s">
        <v>35</v>
      </c>
      <c r="G2203" s="12">
        <v>1</v>
      </c>
      <c r="H2203" s="12"/>
      <c r="I2203" s="13">
        <v>140.47</v>
      </c>
      <c r="J2203" s="72"/>
      <c r="K2203" s="131"/>
      <c r="L2203" s="72">
        <v>140.47</v>
      </c>
      <c r="M2203" s="13"/>
    </row>
    <row r="2204" spans="1:13" s="2" customFormat="1" ht="45" x14ac:dyDescent="0.25">
      <c r="A2204" s="10" t="s">
        <v>3041</v>
      </c>
      <c r="B2204" s="11" t="s">
        <v>2224</v>
      </c>
      <c r="C2204" s="182" t="s">
        <v>3042</v>
      </c>
      <c r="D2204" s="182"/>
      <c r="E2204" s="182"/>
      <c r="F2204" s="10" t="s">
        <v>35</v>
      </c>
      <c r="G2204" s="12">
        <v>1</v>
      </c>
      <c r="H2204" s="12"/>
      <c r="I2204" s="13">
        <v>166.88</v>
      </c>
      <c r="J2204" s="72"/>
      <c r="K2204" s="131"/>
      <c r="L2204" s="72">
        <v>166.88</v>
      </c>
      <c r="M2204" s="13"/>
    </row>
    <row r="2205" spans="1:13" s="2" customFormat="1" ht="45" x14ac:dyDescent="0.25">
      <c r="A2205" s="10" t="s">
        <v>3043</v>
      </c>
      <c r="B2205" s="11" t="s">
        <v>2224</v>
      </c>
      <c r="C2205" s="182" t="s">
        <v>3044</v>
      </c>
      <c r="D2205" s="182"/>
      <c r="E2205" s="182"/>
      <c r="F2205" s="10" t="s">
        <v>35</v>
      </c>
      <c r="G2205" s="12">
        <v>6</v>
      </c>
      <c r="H2205" s="12"/>
      <c r="I2205" s="13">
        <v>1243.4000000000001</v>
      </c>
      <c r="J2205" s="72"/>
      <c r="K2205" s="131"/>
      <c r="L2205" s="72">
        <v>1243.4000000000001</v>
      </c>
      <c r="M2205" s="13"/>
    </row>
    <row r="2206" spans="1:13" s="2" customFormat="1" ht="45" x14ac:dyDescent="0.25">
      <c r="A2206" s="10" t="s">
        <v>3045</v>
      </c>
      <c r="B2206" s="11" t="s">
        <v>2224</v>
      </c>
      <c r="C2206" s="182" t="s">
        <v>3046</v>
      </c>
      <c r="D2206" s="182"/>
      <c r="E2206" s="182"/>
      <c r="F2206" s="10" t="s">
        <v>35</v>
      </c>
      <c r="G2206" s="12">
        <v>3</v>
      </c>
      <c r="H2206" s="12"/>
      <c r="I2206" s="13">
        <v>758.1</v>
      </c>
      <c r="J2206" s="72"/>
      <c r="K2206" s="131"/>
      <c r="L2206" s="72">
        <v>758.1</v>
      </c>
      <c r="M2206" s="13"/>
    </row>
    <row r="2207" spans="1:13" s="2" customFormat="1" ht="45" x14ac:dyDescent="0.25">
      <c r="A2207" s="10" t="s">
        <v>3047</v>
      </c>
      <c r="B2207" s="11" t="s">
        <v>2224</v>
      </c>
      <c r="C2207" s="182" t="s">
        <v>3048</v>
      </c>
      <c r="D2207" s="182"/>
      <c r="E2207" s="182"/>
      <c r="F2207" s="10" t="s">
        <v>35</v>
      </c>
      <c r="G2207" s="12">
        <v>4</v>
      </c>
      <c r="H2207" s="12"/>
      <c r="I2207" s="13">
        <v>1091.51</v>
      </c>
      <c r="J2207" s="72"/>
      <c r="K2207" s="131"/>
      <c r="L2207" s="72">
        <v>1091.51</v>
      </c>
      <c r="M2207" s="13"/>
    </row>
    <row r="2208" spans="1:13" s="2" customFormat="1" ht="45" x14ac:dyDescent="0.25">
      <c r="A2208" s="10" t="s">
        <v>3049</v>
      </c>
      <c r="B2208" s="11" t="s">
        <v>2198</v>
      </c>
      <c r="C2208" s="182" t="s">
        <v>3050</v>
      </c>
      <c r="D2208" s="182"/>
      <c r="E2208" s="182"/>
      <c r="F2208" s="10" t="s">
        <v>35</v>
      </c>
      <c r="G2208" s="12">
        <v>1</v>
      </c>
      <c r="H2208" s="12"/>
      <c r="I2208" s="13">
        <v>204.2</v>
      </c>
      <c r="J2208" s="72"/>
      <c r="K2208" s="131"/>
      <c r="L2208" s="72">
        <v>204.2</v>
      </c>
      <c r="M2208" s="13"/>
    </row>
    <row r="2209" spans="1:13" s="2" customFormat="1" ht="45" x14ac:dyDescent="0.25">
      <c r="A2209" s="10" t="s">
        <v>3051</v>
      </c>
      <c r="B2209" s="11" t="s">
        <v>2198</v>
      </c>
      <c r="C2209" s="182" t="s">
        <v>2461</v>
      </c>
      <c r="D2209" s="182"/>
      <c r="E2209" s="182"/>
      <c r="F2209" s="10" t="s">
        <v>35</v>
      </c>
      <c r="G2209" s="12">
        <v>1</v>
      </c>
      <c r="H2209" s="12"/>
      <c r="I2209" s="13">
        <v>247.16</v>
      </c>
      <c r="J2209" s="72"/>
      <c r="K2209" s="131"/>
      <c r="L2209" s="72">
        <v>247.16</v>
      </c>
      <c r="M2209" s="13"/>
    </row>
    <row r="2210" spans="1:13" s="2" customFormat="1" ht="45" x14ac:dyDescent="0.25">
      <c r="A2210" s="10" t="s">
        <v>3052</v>
      </c>
      <c r="B2210" s="11" t="s">
        <v>2198</v>
      </c>
      <c r="C2210" s="182" t="s">
        <v>2199</v>
      </c>
      <c r="D2210" s="182"/>
      <c r="E2210" s="182"/>
      <c r="F2210" s="10" t="s">
        <v>35</v>
      </c>
      <c r="G2210" s="12">
        <v>3</v>
      </c>
      <c r="H2210" s="12"/>
      <c r="I2210" s="13">
        <v>17881.77</v>
      </c>
      <c r="J2210" s="72"/>
      <c r="K2210" s="131"/>
      <c r="L2210" s="72">
        <v>17881.77</v>
      </c>
      <c r="M2210" s="13"/>
    </row>
    <row r="2211" spans="1:13" s="2" customFormat="1" ht="45" x14ac:dyDescent="0.25">
      <c r="A2211" s="10" t="s">
        <v>3053</v>
      </c>
      <c r="B2211" s="11" t="s">
        <v>2201</v>
      </c>
      <c r="C2211" s="182" t="s">
        <v>3054</v>
      </c>
      <c r="D2211" s="182"/>
      <c r="E2211" s="182"/>
      <c r="F2211" s="10" t="s">
        <v>35</v>
      </c>
      <c r="G2211" s="12">
        <v>2</v>
      </c>
      <c r="H2211" s="12"/>
      <c r="I2211" s="13">
        <v>248.02</v>
      </c>
      <c r="J2211" s="72"/>
      <c r="K2211" s="131"/>
      <c r="L2211" s="72">
        <v>248.02</v>
      </c>
      <c r="M2211" s="13"/>
    </row>
    <row r="2212" spans="1:13" s="2" customFormat="1" ht="45" x14ac:dyDescent="0.25">
      <c r="A2212" s="10" t="s">
        <v>3055</v>
      </c>
      <c r="B2212" s="11" t="s">
        <v>2201</v>
      </c>
      <c r="C2212" s="182" t="s">
        <v>3056</v>
      </c>
      <c r="D2212" s="182"/>
      <c r="E2212" s="182"/>
      <c r="F2212" s="10" t="s">
        <v>35</v>
      </c>
      <c r="G2212" s="12">
        <v>1</v>
      </c>
      <c r="H2212" s="12"/>
      <c r="I2212" s="13">
        <v>143.5</v>
      </c>
      <c r="J2212" s="72"/>
      <c r="K2212" s="131"/>
      <c r="L2212" s="72">
        <v>143.5</v>
      </c>
      <c r="M2212" s="13"/>
    </row>
    <row r="2213" spans="1:13" s="2" customFormat="1" ht="45" x14ac:dyDescent="0.25">
      <c r="A2213" s="10" t="s">
        <v>3057</v>
      </c>
      <c r="B2213" s="11" t="s">
        <v>2201</v>
      </c>
      <c r="C2213" s="182" t="s">
        <v>3058</v>
      </c>
      <c r="D2213" s="182"/>
      <c r="E2213" s="182"/>
      <c r="F2213" s="10" t="s">
        <v>35</v>
      </c>
      <c r="G2213" s="12">
        <v>1</v>
      </c>
      <c r="H2213" s="12"/>
      <c r="I2213" s="13">
        <v>175.02</v>
      </c>
      <c r="J2213" s="72"/>
      <c r="K2213" s="131"/>
      <c r="L2213" s="72">
        <v>175.02</v>
      </c>
      <c r="M2213" s="13"/>
    </row>
    <row r="2214" spans="1:13" s="2" customFormat="1" ht="45" x14ac:dyDescent="0.25">
      <c r="A2214" s="10" t="s">
        <v>3059</v>
      </c>
      <c r="B2214" s="11" t="s">
        <v>2201</v>
      </c>
      <c r="C2214" s="182" t="s">
        <v>3060</v>
      </c>
      <c r="D2214" s="182"/>
      <c r="E2214" s="182"/>
      <c r="F2214" s="10" t="s">
        <v>35</v>
      </c>
      <c r="G2214" s="12">
        <v>1</v>
      </c>
      <c r="H2214" s="12"/>
      <c r="I2214" s="13">
        <v>192.77</v>
      </c>
      <c r="J2214" s="72"/>
      <c r="K2214" s="131"/>
      <c r="L2214" s="72">
        <v>192.77</v>
      </c>
      <c r="M2214" s="13"/>
    </row>
    <row r="2215" spans="1:13" s="2" customFormat="1" ht="45" x14ac:dyDescent="0.25">
      <c r="A2215" s="10" t="s">
        <v>3061</v>
      </c>
      <c r="B2215" s="11" t="s">
        <v>2404</v>
      </c>
      <c r="C2215" s="182" t="s">
        <v>3062</v>
      </c>
      <c r="D2215" s="182"/>
      <c r="E2215" s="182"/>
      <c r="F2215" s="10" t="s">
        <v>35</v>
      </c>
      <c r="G2215" s="12">
        <v>1</v>
      </c>
      <c r="H2215" s="12"/>
      <c r="I2215" s="13">
        <v>170.34</v>
      </c>
      <c r="J2215" s="72"/>
      <c r="K2215" s="131"/>
      <c r="L2215" s="72">
        <v>170.34</v>
      </c>
      <c r="M2215" s="13"/>
    </row>
    <row r="2216" spans="1:13" s="2" customFormat="1" ht="45" x14ac:dyDescent="0.25">
      <c r="A2216" s="10" t="s">
        <v>3063</v>
      </c>
      <c r="B2216" s="11" t="s">
        <v>2404</v>
      </c>
      <c r="C2216" s="182" t="s">
        <v>3064</v>
      </c>
      <c r="D2216" s="182"/>
      <c r="E2216" s="182"/>
      <c r="F2216" s="10" t="s">
        <v>35</v>
      </c>
      <c r="G2216" s="12">
        <v>1</v>
      </c>
      <c r="H2216" s="12"/>
      <c r="I2216" s="13">
        <v>205.07</v>
      </c>
      <c r="J2216" s="72"/>
      <c r="K2216" s="131"/>
      <c r="L2216" s="72">
        <v>205.07</v>
      </c>
      <c r="M2216" s="13"/>
    </row>
    <row r="2217" spans="1:13" s="2" customFormat="1" ht="45" x14ac:dyDescent="0.25">
      <c r="A2217" s="10" t="s">
        <v>3065</v>
      </c>
      <c r="B2217" s="11" t="s">
        <v>2404</v>
      </c>
      <c r="C2217" s="182" t="s">
        <v>3066</v>
      </c>
      <c r="D2217" s="182"/>
      <c r="E2217" s="182"/>
      <c r="F2217" s="10" t="s">
        <v>35</v>
      </c>
      <c r="G2217" s="12">
        <v>1</v>
      </c>
      <c r="H2217" s="12"/>
      <c r="I2217" s="13">
        <v>263.44</v>
      </c>
      <c r="J2217" s="72"/>
      <c r="K2217" s="131"/>
      <c r="L2217" s="72">
        <v>263.44</v>
      </c>
      <c r="M2217" s="13"/>
    </row>
    <row r="2218" spans="1:13" s="2" customFormat="1" ht="45" x14ac:dyDescent="0.25">
      <c r="A2218" s="10" t="s">
        <v>3067</v>
      </c>
      <c r="B2218" s="11" t="s">
        <v>2404</v>
      </c>
      <c r="C2218" s="182" t="s">
        <v>3068</v>
      </c>
      <c r="D2218" s="182"/>
      <c r="E2218" s="182"/>
      <c r="F2218" s="10" t="s">
        <v>35</v>
      </c>
      <c r="G2218" s="12">
        <v>2</v>
      </c>
      <c r="H2218" s="12"/>
      <c r="I2218" s="13">
        <v>563.59</v>
      </c>
      <c r="J2218" s="72"/>
      <c r="K2218" s="131"/>
      <c r="L2218" s="72">
        <v>563.59</v>
      </c>
      <c r="M2218" s="13"/>
    </row>
    <row r="2219" spans="1:13" s="2" customFormat="1" ht="56.25" x14ac:dyDescent="0.25">
      <c r="A2219" s="10" t="s">
        <v>3069</v>
      </c>
      <c r="B2219" s="11" t="s">
        <v>2387</v>
      </c>
      <c r="C2219" s="182" t="s">
        <v>2388</v>
      </c>
      <c r="D2219" s="182"/>
      <c r="E2219" s="182"/>
      <c r="F2219" s="10" t="s">
        <v>808</v>
      </c>
      <c r="G2219" s="36">
        <v>8.3000000000000004E-2</v>
      </c>
      <c r="H2219" s="36"/>
      <c r="I2219" s="13">
        <v>8832.31</v>
      </c>
      <c r="J2219" s="72"/>
      <c r="K2219" s="131"/>
      <c r="L2219" s="72">
        <v>513.30999999999995</v>
      </c>
      <c r="M2219" s="13"/>
    </row>
    <row r="2220" spans="1:13" s="2" customFormat="1" ht="15" x14ac:dyDescent="0.25">
      <c r="A2220" s="14"/>
      <c r="B2220" s="15"/>
      <c r="C2220" s="15"/>
      <c r="D2220" s="15"/>
      <c r="E2220" s="16" t="s">
        <v>18</v>
      </c>
      <c r="F2220" s="16"/>
      <c r="G2220" s="17"/>
      <c r="H2220" s="17"/>
      <c r="I2220" s="18">
        <v>24556.87</v>
      </c>
      <c r="J2220" s="114"/>
      <c r="K2220" s="138"/>
      <c r="L2220" s="151"/>
      <c r="M2220" s="19"/>
    </row>
    <row r="2221" spans="1:13" s="2" customFormat="1" ht="22.5" x14ac:dyDescent="0.25">
      <c r="A2221" s="20"/>
      <c r="B2221" s="21" t="s">
        <v>809</v>
      </c>
      <c r="C2221" s="183" t="s">
        <v>810</v>
      </c>
      <c r="D2221" s="183"/>
      <c r="E2221" s="183"/>
      <c r="F2221" s="22" t="s">
        <v>71</v>
      </c>
      <c r="G2221" s="17" t="s">
        <v>3070</v>
      </c>
      <c r="H2221" s="17"/>
      <c r="I2221" s="23">
        <v>6.77</v>
      </c>
      <c r="J2221" s="109"/>
      <c r="K2221" s="132"/>
      <c r="L2221" s="147">
        <v>6.77</v>
      </c>
      <c r="M2221" s="24"/>
    </row>
    <row r="2222" spans="1:13" s="2" customFormat="1" ht="22.5" x14ac:dyDescent="0.25">
      <c r="A2222" s="20"/>
      <c r="B2222" s="21" t="s">
        <v>69</v>
      </c>
      <c r="C2222" s="183" t="s">
        <v>70</v>
      </c>
      <c r="D2222" s="183"/>
      <c r="E2222" s="183"/>
      <c r="F2222" s="22" t="s">
        <v>71</v>
      </c>
      <c r="G2222" s="17" t="s">
        <v>2409</v>
      </c>
      <c r="H2222" s="17"/>
      <c r="I2222" s="23">
        <v>0.53</v>
      </c>
      <c r="J2222" s="109"/>
      <c r="K2222" s="132"/>
      <c r="L2222" s="147">
        <v>0.53</v>
      </c>
      <c r="M2222" s="24"/>
    </row>
    <row r="2223" spans="1:13" s="2" customFormat="1" ht="22.5" x14ac:dyDescent="0.25">
      <c r="A2223" s="20"/>
      <c r="B2223" s="21" t="s">
        <v>41</v>
      </c>
      <c r="C2223" s="183" t="s">
        <v>42</v>
      </c>
      <c r="D2223" s="183"/>
      <c r="E2223" s="183"/>
      <c r="F2223" s="22" t="s">
        <v>21</v>
      </c>
      <c r="G2223" s="17" t="s">
        <v>3071</v>
      </c>
      <c r="H2223" s="17"/>
      <c r="I2223" s="23">
        <v>31.08</v>
      </c>
      <c r="J2223" s="109"/>
      <c r="K2223" s="132"/>
      <c r="L2223" s="147">
        <v>31.08</v>
      </c>
      <c r="M2223" s="24"/>
    </row>
    <row r="2224" spans="1:13" s="2" customFormat="1" ht="22.5" x14ac:dyDescent="0.25">
      <c r="A2224" s="20"/>
      <c r="B2224" s="21" t="s">
        <v>778</v>
      </c>
      <c r="C2224" s="183" t="s">
        <v>24</v>
      </c>
      <c r="D2224" s="183"/>
      <c r="E2224" s="183"/>
      <c r="F2224" s="22" t="s">
        <v>71</v>
      </c>
      <c r="G2224" s="17" t="s">
        <v>3072</v>
      </c>
      <c r="H2224" s="17"/>
      <c r="I2224" s="23">
        <v>19.46</v>
      </c>
      <c r="J2224" s="109"/>
      <c r="K2224" s="132"/>
      <c r="L2224" s="147">
        <v>19.46</v>
      </c>
      <c r="M2224" s="24"/>
    </row>
    <row r="2225" spans="1:13" s="2" customFormat="1" ht="22.5" x14ac:dyDescent="0.25">
      <c r="A2225" s="25" t="s">
        <v>344</v>
      </c>
      <c r="B2225" s="26" t="s">
        <v>815</v>
      </c>
      <c r="C2225" s="186" t="s">
        <v>816</v>
      </c>
      <c r="D2225" s="186"/>
      <c r="E2225" s="186"/>
      <c r="F2225" s="27" t="s">
        <v>817</v>
      </c>
      <c r="G2225" s="28" t="s">
        <v>347</v>
      </c>
      <c r="H2225" s="28"/>
      <c r="I2225" s="29">
        <v>0</v>
      </c>
      <c r="J2225" s="110"/>
      <c r="K2225" s="133"/>
      <c r="L2225" s="148">
        <v>0</v>
      </c>
      <c r="M2225" s="30"/>
    </row>
    <row r="2226" spans="1:13" s="2" customFormat="1" ht="22.5" x14ac:dyDescent="0.25">
      <c r="A2226" s="25" t="s">
        <v>76</v>
      </c>
      <c r="B2226" s="26" t="s">
        <v>818</v>
      </c>
      <c r="C2226" s="186" t="s">
        <v>819</v>
      </c>
      <c r="D2226" s="186"/>
      <c r="E2226" s="186"/>
      <c r="F2226" s="27" t="s">
        <v>817</v>
      </c>
      <c r="G2226" s="28" t="s">
        <v>3073</v>
      </c>
      <c r="H2226" s="28"/>
      <c r="I2226" s="29">
        <v>0</v>
      </c>
      <c r="J2226" s="110"/>
      <c r="K2226" s="133"/>
      <c r="L2226" s="148">
        <v>0</v>
      </c>
      <c r="M2226" s="30"/>
    </row>
    <row r="2227" spans="1:13" s="2" customFormat="1" ht="22.5" x14ac:dyDescent="0.25">
      <c r="A2227" s="25" t="s">
        <v>344</v>
      </c>
      <c r="B2227" s="26" t="s">
        <v>821</v>
      </c>
      <c r="C2227" s="186" t="s">
        <v>822</v>
      </c>
      <c r="D2227" s="186"/>
      <c r="E2227" s="186"/>
      <c r="F2227" s="27" t="s">
        <v>79</v>
      </c>
      <c r="G2227" s="28" t="s">
        <v>347</v>
      </c>
      <c r="H2227" s="28"/>
      <c r="I2227" s="29">
        <v>0</v>
      </c>
      <c r="J2227" s="110"/>
      <c r="K2227" s="133"/>
      <c r="L2227" s="148">
        <v>0</v>
      </c>
      <c r="M2227" s="30"/>
    </row>
    <row r="2228" spans="1:13" s="2" customFormat="1" ht="22.5" x14ac:dyDescent="0.25">
      <c r="A2228" s="25" t="s">
        <v>344</v>
      </c>
      <c r="B2228" s="26" t="s">
        <v>366</v>
      </c>
      <c r="C2228" s="186" t="s">
        <v>367</v>
      </c>
      <c r="D2228" s="186"/>
      <c r="E2228" s="186"/>
      <c r="F2228" s="27" t="s">
        <v>21</v>
      </c>
      <c r="G2228" s="28" t="s">
        <v>347</v>
      </c>
      <c r="H2228" s="28"/>
      <c r="I2228" s="29">
        <v>0</v>
      </c>
      <c r="J2228" s="110"/>
      <c r="K2228" s="133"/>
      <c r="L2228" s="148">
        <v>0</v>
      </c>
      <c r="M2228" s="30"/>
    </row>
    <row r="2229" spans="1:13" s="2" customFormat="1" ht="22.5" x14ac:dyDescent="0.25">
      <c r="A2229" s="25" t="s">
        <v>344</v>
      </c>
      <c r="B2229" s="26" t="s">
        <v>823</v>
      </c>
      <c r="C2229" s="186" t="s">
        <v>824</v>
      </c>
      <c r="D2229" s="186"/>
      <c r="E2229" s="186"/>
      <c r="F2229" s="27" t="s">
        <v>79</v>
      </c>
      <c r="G2229" s="28" t="s">
        <v>347</v>
      </c>
      <c r="H2229" s="28"/>
      <c r="I2229" s="29">
        <v>0</v>
      </c>
      <c r="J2229" s="110"/>
      <c r="K2229" s="133"/>
      <c r="L2229" s="148">
        <v>0</v>
      </c>
      <c r="M2229" s="30"/>
    </row>
    <row r="2230" spans="1:13" s="2" customFormat="1" ht="22.5" x14ac:dyDescent="0.25">
      <c r="A2230" s="25" t="s">
        <v>344</v>
      </c>
      <c r="B2230" s="26" t="s">
        <v>825</v>
      </c>
      <c r="C2230" s="186" t="s">
        <v>826</v>
      </c>
      <c r="D2230" s="186"/>
      <c r="E2230" s="186"/>
      <c r="F2230" s="27" t="s">
        <v>79</v>
      </c>
      <c r="G2230" s="28" t="s">
        <v>347</v>
      </c>
      <c r="H2230" s="28"/>
      <c r="I2230" s="29">
        <v>0</v>
      </c>
      <c r="J2230" s="110"/>
      <c r="K2230" s="133"/>
      <c r="L2230" s="148">
        <v>0</v>
      </c>
      <c r="M2230" s="30"/>
    </row>
    <row r="2231" spans="1:13" s="2" customFormat="1" ht="22.5" x14ac:dyDescent="0.25">
      <c r="A2231" s="20"/>
      <c r="B2231" s="21" t="s">
        <v>784</v>
      </c>
      <c r="C2231" s="183" t="s">
        <v>785</v>
      </c>
      <c r="D2231" s="183"/>
      <c r="E2231" s="183"/>
      <c r="F2231" s="22" t="s">
        <v>71</v>
      </c>
      <c r="G2231" s="17" t="s">
        <v>3074</v>
      </c>
      <c r="H2231" s="17"/>
      <c r="I2231" s="23">
        <v>1.45</v>
      </c>
      <c r="J2231" s="109"/>
      <c r="K2231" s="132"/>
      <c r="L2231" s="147">
        <v>1.45</v>
      </c>
      <c r="M2231" s="24"/>
    </row>
    <row r="2232" spans="1:13" s="2" customFormat="1" ht="45" x14ac:dyDescent="0.25">
      <c r="A2232" s="10" t="s">
        <v>3075</v>
      </c>
      <c r="B2232" s="11" t="s">
        <v>2215</v>
      </c>
      <c r="C2232" s="182" t="s">
        <v>3076</v>
      </c>
      <c r="D2232" s="182"/>
      <c r="E2232" s="182"/>
      <c r="F2232" s="10" t="s">
        <v>165</v>
      </c>
      <c r="G2232" s="32">
        <v>6.5</v>
      </c>
      <c r="H2232" s="32"/>
      <c r="I2232" s="13">
        <v>2959.17</v>
      </c>
      <c r="J2232" s="72"/>
      <c r="K2232" s="131"/>
      <c r="L2232" s="72">
        <v>2959.17</v>
      </c>
      <c r="M2232" s="13"/>
    </row>
    <row r="2233" spans="1:13" s="2" customFormat="1" ht="45" x14ac:dyDescent="0.25">
      <c r="A2233" s="10" t="s">
        <v>3077</v>
      </c>
      <c r="B2233" s="11" t="s">
        <v>2224</v>
      </c>
      <c r="C2233" s="182" t="s">
        <v>3078</v>
      </c>
      <c r="D2233" s="182"/>
      <c r="E2233" s="182"/>
      <c r="F2233" s="10" t="s">
        <v>35</v>
      </c>
      <c r="G2233" s="12">
        <v>2</v>
      </c>
      <c r="H2233" s="12"/>
      <c r="I2233" s="13">
        <v>911.21</v>
      </c>
      <c r="J2233" s="72"/>
      <c r="K2233" s="131"/>
      <c r="L2233" s="72">
        <v>911.21</v>
      </c>
      <c r="M2233" s="13"/>
    </row>
    <row r="2234" spans="1:13" s="2" customFormat="1" ht="45" x14ac:dyDescent="0.25">
      <c r="A2234" s="10" t="s">
        <v>3079</v>
      </c>
      <c r="B2234" s="11" t="s">
        <v>2198</v>
      </c>
      <c r="C2234" s="182" t="s">
        <v>3080</v>
      </c>
      <c r="D2234" s="182"/>
      <c r="E2234" s="182"/>
      <c r="F2234" s="10" t="s">
        <v>35</v>
      </c>
      <c r="G2234" s="12">
        <v>2</v>
      </c>
      <c r="H2234" s="12"/>
      <c r="I2234" s="13">
        <v>651.75</v>
      </c>
      <c r="J2234" s="72"/>
      <c r="K2234" s="131"/>
      <c r="L2234" s="72">
        <v>651.75</v>
      </c>
      <c r="M2234" s="13"/>
    </row>
    <row r="2235" spans="1:13" s="2" customFormat="1" ht="45" x14ac:dyDescent="0.25">
      <c r="A2235" s="10" t="s">
        <v>3081</v>
      </c>
      <c r="B2235" s="11" t="s">
        <v>2198</v>
      </c>
      <c r="C2235" s="182" t="s">
        <v>3082</v>
      </c>
      <c r="D2235" s="182"/>
      <c r="E2235" s="182"/>
      <c r="F2235" s="10" t="s">
        <v>35</v>
      </c>
      <c r="G2235" s="12">
        <v>2</v>
      </c>
      <c r="H2235" s="12"/>
      <c r="I2235" s="13">
        <v>680.33</v>
      </c>
      <c r="J2235" s="72"/>
      <c r="K2235" s="131"/>
      <c r="L2235" s="72">
        <v>680.33</v>
      </c>
      <c r="M2235" s="13"/>
    </row>
    <row r="2236" spans="1:13" s="2" customFormat="1" ht="45" x14ac:dyDescent="0.25">
      <c r="A2236" s="10" t="s">
        <v>3083</v>
      </c>
      <c r="B2236" s="11" t="s">
        <v>2198</v>
      </c>
      <c r="C2236" s="182" t="s">
        <v>3084</v>
      </c>
      <c r="D2236" s="182"/>
      <c r="E2236" s="182"/>
      <c r="F2236" s="10" t="s">
        <v>35</v>
      </c>
      <c r="G2236" s="12">
        <v>2</v>
      </c>
      <c r="H2236" s="12"/>
      <c r="I2236" s="13">
        <v>628.72</v>
      </c>
      <c r="J2236" s="72"/>
      <c r="K2236" s="131"/>
      <c r="L2236" s="72">
        <v>628.72</v>
      </c>
      <c r="M2236" s="13"/>
    </row>
    <row r="2237" spans="1:13" s="2" customFormat="1" ht="45" x14ac:dyDescent="0.25">
      <c r="A2237" s="10" t="s">
        <v>3085</v>
      </c>
      <c r="B2237" s="11" t="s">
        <v>2404</v>
      </c>
      <c r="C2237" s="182" t="s">
        <v>3086</v>
      </c>
      <c r="D2237" s="182"/>
      <c r="E2237" s="182"/>
      <c r="F2237" s="10" t="s">
        <v>35</v>
      </c>
      <c r="G2237" s="12">
        <v>2</v>
      </c>
      <c r="H2237" s="12"/>
      <c r="I2237" s="13">
        <v>714.62</v>
      </c>
      <c r="J2237" s="72"/>
      <c r="K2237" s="131"/>
      <c r="L2237" s="72">
        <v>714.62</v>
      </c>
      <c r="M2237" s="13"/>
    </row>
    <row r="2238" spans="1:13" s="2" customFormat="1" ht="56.25" x14ac:dyDescent="0.25">
      <c r="A2238" s="10" t="s">
        <v>3087</v>
      </c>
      <c r="B2238" s="11" t="s">
        <v>960</v>
      </c>
      <c r="C2238" s="182" t="s">
        <v>3088</v>
      </c>
      <c r="D2238" s="182"/>
      <c r="E2238" s="182"/>
      <c r="F2238" s="10" t="s">
        <v>808</v>
      </c>
      <c r="G2238" s="33">
        <v>7.1499999999999994E-2</v>
      </c>
      <c r="H2238" s="33"/>
      <c r="I2238" s="13">
        <v>8206.07</v>
      </c>
      <c r="J2238" s="72"/>
      <c r="K2238" s="131"/>
      <c r="L2238" s="72">
        <v>1380.96</v>
      </c>
      <c r="M2238" s="13"/>
    </row>
    <row r="2239" spans="1:13" s="2" customFormat="1" ht="15" x14ac:dyDescent="0.25">
      <c r="A2239" s="14"/>
      <c r="B2239" s="15"/>
      <c r="C2239" s="15"/>
      <c r="D2239" s="15"/>
      <c r="E2239" s="16" t="s">
        <v>18</v>
      </c>
      <c r="F2239" s="16"/>
      <c r="G2239" s="17"/>
      <c r="H2239" s="17"/>
      <c r="I2239" s="18">
        <v>21109.68</v>
      </c>
      <c r="J2239" s="114"/>
      <c r="K2239" s="138"/>
      <c r="L2239" s="151"/>
      <c r="M2239" s="19"/>
    </row>
    <row r="2240" spans="1:13" s="2" customFormat="1" ht="22.5" x14ac:dyDescent="0.25">
      <c r="A2240" s="20"/>
      <c r="B2240" s="21" t="s">
        <v>69</v>
      </c>
      <c r="C2240" s="183" t="s">
        <v>70</v>
      </c>
      <c r="D2240" s="183"/>
      <c r="E2240" s="183"/>
      <c r="F2240" s="22" t="s">
        <v>71</v>
      </c>
      <c r="G2240" s="17" t="s">
        <v>3089</v>
      </c>
      <c r="H2240" s="17"/>
      <c r="I2240" s="23">
        <v>0.45</v>
      </c>
      <c r="J2240" s="109"/>
      <c r="K2240" s="132"/>
      <c r="L2240" s="147">
        <v>0.45</v>
      </c>
      <c r="M2240" s="24"/>
    </row>
    <row r="2241" spans="1:13" s="2" customFormat="1" ht="22.5" x14ac:dyDescent="0.25">
      <c r="A2241" s="20"/>
      <c r="B2241" s="21" t="s">
        <v>41</v>
      </c>
      <c r="C2241" s="183" t="s">
        <v>42</v>
      </c>
      <c r="D2241" s="183"/>
      <c r="E2241" s="183"/>
      <c r="F2241" s="22" t="s">
        <v>21</v>
      </c>
      <c r="G2241" s="17" t="s">
        <v>3090</v>
      </c>
      <c r="H2241" s="17"/>
      <c r="I2241" s="23">
        <v>26.77</v>
      </c>
      <c r="J2241" s="109"/>
      <c r="K2241" s="132"/>
      <c r="L2241" s="147">
        <v>26.77</v>
      </c>
      <c r="M2241" s="24"/>
    </row>
    <row r="2242" spans="1:13" s="2" customFormat="1" ht="22.5" x14ac:dyDescent="0.25">
      <c r="A2242" s="20"/>
      <c r="B2242" s="21" t="s">
        <v>778</v>
      </c>
      <c r="C2242" s="183" t="s">
        <v>24</v>
      </c>
      <c r="D2242" s="183"/>
      <c r="E2242" s="183"/>
      <c r="F2242" s="22" t="s">
        <v>71</v>
      </c>
      <c r="G2242" s="17" t="s">
        <v>3091</v>
      </c>
      <c r="H2242" s="17"/>
      <c r="I2242" s="23">
        <v>16.760000000000002</v>
      </c>
      <c r="J2242" s="109"/>
      <c r="K2242" s="132"/>
      <c r="L2242" s="147">
        <v>16.760000000000002</v>
      </c>
      <c r="M2242" s="24"/>
    </row>
    <row r="2243" spans="1:13" s="2" customFormat="1" ht="22.5" x14ac:dyDescent="0.25">
      <c r="A2243" s="20"/>
      <c r="B2243" s="21" t="s">
        <v>965</v>
      </c>
      <c r="C2243" s="183" t="s">
        <v>966</v>
      </c>
      <c r="D2243" s="183"/>
      <c r="E2243" s="183"/>
      <c r="F2243" s="22" t="s">
        <v>21</v>
      </c>
      <c r="G2243" s="17" t="s">
        <v>3092</v>
      </c>
      <c r="H2243" s="17"/>
      <c r="I2243" s="23">
        <v>91.3</v>
      </c>
      <c r="J2243" s="109"/>
      <c r="K2243" s="132"/>
      <c r="L2243" s="147">
        <v>91.3</v>
      </c>
      <c r="M2243" s="24"/>
    </row>
    <row r="2244" spans="1:13" s="2" customFormat="1" ht="22.5" x14ac:dyDescent="0.25">
      <c r="A2244" s="20"/>
      <c r="B2244" s="21" t="s">
        <v>968</v>
      </c>
      <c r="C2244" s="183" t="s">
        <v>969</v>
      </c>
      <c r="D2244" s="183"/>
      <c r="E2244" s="183"/>
      <c r="F2244" s="22" t="s">
        <v>21</v>
      </c>
      <c r="G2244" s="17" t="s">
        <v>3093</v>
      </c>
      <c r="H2244" s="17"/>
      <c r="I2244" s="23">
        <v>24.17</v>
      </c>
      <c r="J2244" s="109"/>
      <c r="K2244" s="132"/>
      <c r="L2244" s="147">
        <v>24.17</v>
      </c>
      <c r="M2244" s="24"/>
    </row>
    <row r="2245" spans="1:13" s="2" customFormat="1" ht="22.5" x14ac:dyDescent="0.25">
      <c r="A2245" s="25" t="s">
        <v>344</v>
      </c>
      <c r="B2245" s="26" t="s">
        <v>815</v>
      </c>
      <c r="C2245" s="186" t="s">
        <v>816</v>
      </c>
      <c r="D2245" s="186"/>
      <c r="E2245" s="186"/>
      <c r="F2245" s="27" t="s">
        <v>817</v>
      </c>
      <c r="G2245" s="28" t="s">
        <v>347</v>
      </c>
      <c r="H2245" s="28"/>
      <c r="I2245" s="29">
        <v>0</v>
      </c>
      <c r="J2245" s="110"/>
      <c r="K2245" s="133"/>
      <c r="L2245" s="148">
        <v>0</v>
      </c>
      <c r="M2245" s="30"/>
    </row>
    <row r="2246" spans="1:13" s="2" customFormat="1" ht="22.5" x14ac:dyDescent="0.25">
      <c r="A2246" s="25" t="s">
        <v>76</v>
      </c>
      <c r="B2246" s="26" t="s">
        <v>818</v>
      </c>
      <c r="C2246" s="186" t="s">
        <v>819</v>
      </c>
      <c r="D2246" s="186"/>
      <c r="E2246" s="186"/>
      <c r="F2246" s="27" t="s">
        <v>817</v>
      </c>
      <c r="G2246" s="28" t="s">
        <v>3094</v>
      </c>
      <c r="H2246" s="28"/>
      <c r="I2246" s="29">
        <v>0</v>
      </c>
      <c r="J2246" s="110"/>
      <c r="K2246" s="133"/>
      <c r="L2246" s="148">
        <v>0</v>
      </c>
      <c r="M2246" s="30"/>
    </row>
    <row r="2247" spans="1:13" s="2" customFormat="1" ht="22.5" x14ac:dyDescent="0.25">
      <c r="A2247" s="25" t="s">
        <v>344</v>
      </c>
      <c r="B2247" s="26" t="s">
        <v>821</v>
      </c>
      <c r="C2247" s="186" t="s">
        <v>822</v>
      </c>
      <c r="D2247" s="186"/>
      <c r="E2247" s="186"/>
      <c r="F2247" s="27" t="s">
        <v>79</v>
      </c>
      <c r="G2247" s="28" t="s">
        <v>347</v>
      </c>
      <c r="H2247" s="28"/>
      <c r="I2247" s="29">
        <v>0</v>
      </c>
      <c r="J2247" s="110"/>
      <c r="K2247" s="133"/>
      <c r="L2247" s="148">
        <v>0</v>
      </c>
      <c r="M2247" s="30"/>
    </row>
    <row r="2248" spans="1:13" s="2" customFormat="1" ht="22.5" x14ac:dyDescent="0.25">
      <c r="A2248" s="25" t="s">
        <v>344</v>
      </c>
      <c r="B2248" s="26" t="s">
        <v>366</v>
      </c>
      <c r="C2248" s="186" t="s">
        <v>367</v>
      </c>
      <c r="D2248" s="186"/>
      <c r="E2248" s="186"/>
      <c r="F2248" s="27" t="s">
        <v>21</v>
      </c>
      <c r="G2248" s="28" t="s">
        <v>347</v>
      </c>
      <c r="H2248" s="28"/>
      <c r="I2248" s="29">
        <v>0</v>
      </c>
      <c r="J2248" s="110"/>
      <c r="K2248" s="133"/>
      <c r="L2248" s="148">
        <v>0</v>
      </c>
      <c r="M2248" s="30"/>
    </row>
    <row r="2249" spans="1:13" s="2" customFormat="1" ht="22.5" x14ac:dyDescent="0.25">
      <c r="A2249" s="25" t="s">
        <v>344</v>
      </c>
      <c r="B2249" s="26" t="s">
        <v>823</v>
      </c>
      <c r="C2249" s="186" t="s">
        <v>824</v>
      </c>
      <c r="D2249" s="186"/>
      <c r="E2249" s="186"/>
      <c r="F2249" s="27" t="s">
        <v>79</v>
      </c>
      <c r="G2249" s="28" t="s">
        <v>347</v>
      </c>
      <c r="H2249" s="28"/>
      <c r="I2249" s="29">
        <v>0</v>
      </c>
      <c r="J2249" s="110"/>
      <c r="K2249" s="133"/>
      <c r="L2249" s="148">
        <v>0</v>
      </c>
      <c r="M2249" s="30"/>
    </row>
    <row r="2250" spans="1:13" s="2" customFormat="1" ht="22.5" x14ac:dyDescent="0.25">
      <c r="A2250" s="25" t="s">
        <v>344</v>
      </c>
      <c r="B2250" s="26" t="s">
        <v>825</v>
      </c>
      <c r="C2250" s="186" t="s">
        <v>826</v>
      </c>
      <c r="D2250" s="186"/>
      <c r="E2250" s="186"/>
      <c r="F2250" s="27" t="s">
        <v>79</v>
      </c>
      <c r="G2250" s="28" t="s">
        <v>347</v>
      </c>
      <c r="H2250" s="28"/>
      <c r="I2250" s="29">
        <v>0</v>
      </c>
      <c r="J2250" s="110"/>
      <c r="K2250" s="133"/>
      <c r="L2250" s="148">
        <v>0</v>
      </c>
      <c r="M2250" s="30"/>
    </row>
    <row r="2251" spans="1:13" s="2" customFormat="1" ht="45" x14ac:dyDescent="0.25">
      <c r="A2251" s="10" t="s">
        <v>3095</v>
      </c>
      <c r="B2251" s="11" t="s">
        <v>2215</v>
      </c>
      <c r="C2251" s="182" t="s">
        <v>3096</v>
      </c>
      <c r="D2251" s="182"/>
      <c r="E2251" s="182"/>
      <c r="F2251" s="10" t="s">
        <v>165</v>
      </c>
      <c r="G2251" s="12">
        <v>7</v>
      </c>
      <c r="H2251" s="12"/>
      <c r="I2251" s="13">
        <v>4430.72</v>
      </c>
      <c r="J2251" s="72"/>
      <c r="K2251" s="131"/>
      <c r="L2251" s="72">
        <v>4430.72</v>
      </c>
      <c r="M2251" s="13"/>
    </row>
    <row r="2252" spans="1:13" s="2" customFormat="1" ht="45" x14ac:dyDescent="0.25">
      <c r="A2252" s="10" t="s">
        <v>3097</v>
      </c>
      <c r="B2252" s="11" t="s">
        <v>2224</v>
      </c>
      <c r="C2252" s="182" t="s">
        <v>3098</v>
      </c>
      <c r="D2252" s="182"/>
      <c r="E2252" s="182"/>
      <c r="F2252" s="10" t="s">
        <v>35</v>
      </c>
      <c r="G2252" s="12">
        <v>3</v>
      </c>
      <c r="H2252" s="12"/>
      <c r="I2252" s="13">
        <v>37787.910000000003</v>
      </c>
      <c r="J2252" s="72"/>
      <c r="K2252" s="131"/>
      <c r="L2252" s="72">
        <v>37787.910000000003</v>
      </c>
      <c r="M2252" s="13"/>
    </row>
    <row r="2253" spans="1:13" s="2" customFormat="1" ht="45" x14ac:dyDescent="0.25">
      <c r="A2253" s="10" t="s">
        <v>3099</v>
      </c>
      <c r="B2253" s="11" t="s">
        <v>2198</v>
      </c>
      <c r="C2253" s="182" t="s">
        <v>3100</v>
      </c>
      <c r="D2253" s="182"/>
      <c r="E2253" s="182"/>
      <c r="F2253" s="10" t="s">
        <v>35</v>
      </c>
      <c r="G2253" s="12">
        <v>1</v>
      </c>
      <c r="H2253" s="12"/>
      <c r="I2253" s="13">
        <v>8902.39</v>
      </c>
      <c r="J2253" s="72"/>
      <c r="K2253" s="131"/>
      <c r="L2253" s="72">
        <v>8902.39</v>
      </c>
      <c r="M2253" s="13"/>
    </row>
    <row r="2254" spans="1:13" s="2" customFormat="1" ht="15" x14ac:dyDescent="0.25">
      <c r="A2254" s="10" t="s">
        <v>3101</v>
      </c>
      <c r="B2254" s="11" t="s">
        <v>834</v>
      </c>
      <c r="C2254" s="182" t="s">
        <v>835</v>
      </c>
      <c r="D2254" s="182"/>
      <c r="E2254" s="182"/>
      <c r="F2254" s="10" t="s">
        <v>71</v>
      </c>
      <c r="G2254" s="31">
        <v>0.05</v>
      </c>
      <c r="H2254" s="31"/>
      <c r="I2254" s="13">
        <v>4977.91</v>
      </c>
      <c r="J2254" s="72"/>
      <c r="K2254" s="131"/>
      <c r="L2254" s="72">
        <v>4977.91</v>
      </c>
      <c r="M2254" s="13"/>
    </row>
    <row r="2255" spans="1:13" s="2" customFormat="1" ht="22.5" x14ac:dyDescent="0.25">
      <c r="A2255" s="10" t="s">
        <v>3102</v>
      </c>
      <c r="B2255" s="11" t="s">
        <v>2333</v>
      </c>
      <c r="C2255" s="182" t="s">
        <v>2568</v>
      </c>
      <c r="D2255" s="182"/>
      <c r="E2255" s="182"/>
      <c r="F2255" s="10" t="s">
        <v>726</v>
      </c>
      <c r="G2255" s="31">
        <v>0.18</v>
      </c>
      <c r="H2255" s="31"/>
      <c r="I2255" s="13">
        <v>2787.3</v>
      </c>
      <c r="J2255" s="72"/>
      <c r="K2255" s="131"/>
      <c r="L2255" s="72">
        <v>498.77</v>
      </c>
      <c r="M2255" s="13"/>
    </row>
    <row r="2256" spans="1:13" s="2" customFormat="1" ht="15" x14ac:dyDescent="0.25">
      <c r="A2256" s="14"/>
      <c r="B2256" s="15"/>
      <c r="C2256" s="15"/>
      <c r="D2256" s="15"/>
      <c r="E2256" s="16" t="s">
        <v>18</v>
      </c>
      <c r="F2256" s="16"/>
      <c r="G2256" s="17"/>
      <c r="H2256" s="17"/>
      <c r="I2256" s="18">
        <v>5981.93</v>
      </c>
      <c r="J2256" s="114"/>
      <c r="K2256" s="138"/>
      <c r="L2256" s="151"/>
      <c r="M2256" s="19"/>
    </row>
    <row r="2257" spans="1:13" s="2" customFormat="1" ht="22.5" x14ac:dyDescent="0.25">
      <c r="A2257" s="20"/>
      <c r="B2257" s="21" t="s">
        <v>730</v>
      </c>
      <c r="C2257" s="183" t="s">
        <v>731</v>
      </c>
      <c r="D2257" s="183"/>
      <c r="E2257" s="183"/>
      <c r="F2257" s="22" t="s">
        <v>71</v>
      </c>
      <c r="G2257" s="17" t="s">
        <v>3103</v>
      </c>
      <c r="H2257" s="17"/>
      <c r="I2257" s="23">
        <v>1.47</v>
      </c>
      <c r="J2257" s="109"/>
      <c r="K2257" s="132"/>
      <c r="L2257" s="147">
        <v>1.47</v>
      </c>
      <c r="M2257" s="24"/>
    </row>
    <row r="2258" spans="1:13" s="2" customFormat="1" ht="22.5" x14ac:dyDescent="0.25">
      <c r="A2258" s="20"/>
      <c r="B2258" s="21" t="s">
        <v>733</v>
      </c>
      <c r="C2258" s="183" t="s">
        <v>734</v>
      </c>
      <c r="D2258" s="183"/>
      <c r="E2258" s="183"/>
      <c r="F2258" s="22" t="s">
        <v>71</v>
      </c>
      <c r="G2258" s="17" t="s">
        <v>3104</v>
      </c>
      <c r="H2258" s="17"/>
      <c r="I2258" s="23">
        <v>1.88</v>
      </c>
      <c r="J2258" s="109"/>
      <c r="K2258" s="132"/>
      <c r="L2258" s="147">
        <v>1.88</v>
      </c>
      <c r="M2258" s="24"/>
    </row>
    <row r="2259" spans="1:13" s="2" customFormat="1" ht="22.5" x14ac:dyDescent="0.25">
      <c r="A2259" s="20"/>
      <c r="B2259" s="21" t="s">
        <v>736</v>
      </c>
      <c r="C2259" s="183" t="s">
        <v>737</v>
      </c>
      <c r="D2259" s="183"/>
      <c r="E2259" s="183"/>
      <c r="F2259" s="22" t="s">
        <v>71</v>
      </c>
      <c r="G2259" s="17" t="s">
        <v>3105</v>
      </c>
      <c r="H2259" s="17"/>
      <c r="I2259" s="23">
        <v>0.21</v>
      </c>
      <c r="J2259" s="109"/>
      <c r="K2259" s="132"/>
      <c r="L2259" s="147">
        <v>0.21</v>
      </c>
      <c r="M2259" s="24"/>
    </row>
    <row r="2260" spans="1:13" s="2" customFormat="1" ht="22.5" x14ac:dyDescent="0.25">
      <c r="A2260" s="20"/>
      <c r="B2260" s="21" t="s">
        <v>739</v>
      </c>
      <c r="C2260" s="183" t="s">
        <v>740</v>
      </c>
      <c r="D2260" s="183"/>
      <c r="E2260" s="183"/>
      <c r="F2260" s="22" t="s">
        <v>71</v>
      </c>
      <c r="G2260" s="17" t="s">
        <v>3106</v>
      </c>
      <c r="H2260" s="17"/>
      <c r="I2260" s="23">
        <v>46.13</v>
      </c>
      <c r="J2260" s="109"/>
      <c r="K2260" s="132"/>
      <c r="L2260" s="147">
        <v>46.13</v>
      </c>
      <c r="M2260" s="24"/>
    </row>
    <row r="2261" spans="1:13" s="2" customFormat="1" ht="22.5" x14ac:dyDescent="0.25">
      <c r="A2261" s="20"/>
      <c r="B2261" s="21" t="s">
        <v>2339</v>
      </c>
      <c r="C2261" s="183" t="s">
        <v>2340</v>
      </c>
      <c r="D2261" s="183"/>
      <c r="E2261" s="183"/>
      <c r="F2261" s="22" t="s">
        <v>2341</v>
      </c>
      <c r="G2261" s="17" t="s">
        <v>3107</v>
      </c>
      <c r="H2261" s="17"/>
      <c r="I2261" s="23">
        <v>7.9</v>
      </c>
      <c r="J2261" s="109"/>
      <c r="K2261" s="132"/>
      <c r="L2261" s="147">
        <v>7.9</v>
      </c>
      <c r="M2261" s="24"/>
    </row>
    <row r="2262" spans="1:13" s="2" customFormat="1" ht="45" x14ac:dyDescent="0.25">
      <c r="A2262" s="10" t="s">
        <v>3108</v>
      </c>
      <c r="B2262" s="11" t="s">
        <v>2344</v>
      </c>
      <c r="C2262" s="182" t="s">
        <v>2345</v>
      </c>
      <c r="D2262" s="182"/>
      <c r="E2262" s="182"/>
      <c r="F2262" s="10" t="s">
        <v>282</v>
      </c>
      <c r="G2262" s="31">
        <v>0.18</v>
      </c>
      <c r="H2262" s="31"/>
      <c r="I2262" s="13">
        <v>100.82</v>
      </c>
      <c r="J2262" s="72"/>
      <c r="K2262" s="131"/>
      <c r="L2262" s="72">
        <v>100.82</v>
      </c>
      <c r="M2262" s="13"/>
    </row>
    <row r="2263" spans="1:13" s="2" customFormat="1" ht="45" x14ac:dyDescent="0.25">
      <c r="A2263" s="10" t="s">
        <v>3109</v>
      </c>
      <c r="B2263" s="11" t="s">
        <v>2350</v>
      </c>
      <c r="C2263" s="182" t="s">
        <v>2351</v>
      </c>
      <c r="D2263" s="182"/>
      <c r="E2263" s="182"/>
      <c r="F2263" s="10" t="s">
        <v>165</v>
      </c>
      <c r="G2263" s="12">
        <v>15</v>
      </c>
      <c r="H2263" s="12"/>
      <c r="I2263" s="13">
        <v>250.71</v>
      </c>
      <c r="J2263" s="72"/>
      <c r="K2263" s="131"/>
      <c r="L2263" s="72">
        <v>250.71</v>
      </c>
      <c r="M2263" s="13"/>
    </row>
    <row r="2264" spans="1:13" s="2" customFormat="1" ht="45" x14ac:dyDescent="0.25">
      <c r="A2264" s="10" t="s">
        <v>3110</v>
      </c>
      <c r="B2264" s="11" t="s">
        <v>2347</v>
      </c>
      <c r="C2264" s="182" t="s">
        <v>2348</v>
      </c>
      <c r="D2264" s="182"/>
      <c r="E2264" s="182"/>
      <c r="F2264" s="10" t="s">
        <v>35</v>
      </c>
      <c r="G2264" s="12">
        <v>1</v>
      </c>
      <c r="H2264" s="12"/>
      <c r="I2264" s="13">
        <v>499.77</v>
      </c>
      <c r="J2264" s="72"/>
      <c r="K2264" s="131"/>
      <c r="L2264" s="72">
        <v>499.77</v>
      </c>
      <c r="M2264" s="13"/>
    </row>
    <row r="2265" spans="1:13" s="2" customFormat="1" ht="45" x14ac:dyDescent="0.25">
      <c r="A2265" s="10" t="s">
        <v>3111</v>
      </c>
      <c r="B2265" s="11" t="s">
        <v>2347</v>
      </c>
      <c r="C2265" s="182" t="s">
        <v>2369</v>
      </c>
      <c r="D2265" s="182"/>
      <c r="E2265" s="182"/>
      <c r="F2265" s="10" t="s">
        <v>817</v>
      </c>
      <c r="G2265" s="12">
        <v>6</v>
      </c>
      <c r="H2265" s="12"/>
      <c r="I2265" s="13">
        <v>3355.58</v>
      </c>
      <c r="J2265" s="72"/>
      <c r="K2265" s="131"/>
      <c r="L2265" s="72">
        <v>3355.58</v>
      </c>
      <c r="M2265" s="13"/>
    </row>
    <row r="2266" spans="1:13" s="2" customFormat="1" ht="45" x14ac:dyDescent="0.25">
      <c r="A2266" s="10" t="s">
        <v>3112</v>
      </c>
      <c r="B2266" s="11" t="s">
        <v>2347</v>
      </c>
      <c r="C2266" s="182" t="s">
        <v>2371</v>
      </c>
      <c r="D2266" s="182"/>
      <c r="E2266" s="182"/>
      <c r="F2266" s="10" t="s">
        <v>817</v>
      </c>
      <c r="G2266" s="32">
        <v>0.5</v>
      </c>
      <c r="H2266" s="32"/>
      <c r="I2266" s="13">
        <v>302.58</v>
      </c>
      <c r="J2266" s="72"/>
      <c r="K2266" s="131"/>
      <c r="L2266" s="72">
        <v>302.58</v>
      </c>
      <c r="M2266" s="13"/>
    </row>
    <row r="2267" spans="1:13" s="2" customFormat="1" ht="45" x14ac:dyDescent="0.25">
      <c r="A2267" s="10" t="s">
        <v>3113</v>
      </c>
      <c r="B2267" s="11" t="s">
        <v>2863</v>
      </c>
      <c r="C2267" s="182" t="s">
        <v>2374</v>
      </c>
      <c r="D2267" s="182"/>
      <c r="E2267" s="182"/>
      <c r="F2267" s="10" t="s">
        <v>21</v>
      </c>
      <c r="G2267" s="32">
        <v>1.5</v>
      </c>
      <c r="H2267" s="32"/>
      <c r="I2267" s="13">
        <v>114.7</v>
      </c>
      <c r="J2267" s="72"/>
      <c r="K2267" s="131"/>
      <c r="L2267" s="72">
        <v>114.7</v>
      </c>
      <c r="M2267" s="13"/>
    </row>
    <row r="2268" spans="1:13" s="2" customFormat="1" ht="45" x14ac:dyDescent="0.25">
      <c r="A2268" s="10" t="s">
        <v>3114</v>
      </c>
      <c r="B2268" s="11" t="s">
        <v>2865</v>
      </c>
      <c r="C2268" s="182" t="s">
        <v>2354</v>
      </c>
      <c r="D2268" s="182"/>
      <c r="E2268" s="182"/>
      <c r="F2268" s="10" t="s">
        <v>35</v>
      </c>
      <c r="G2268" s="12">
        <v>1</v>
      </c>
      <c r="H2268" s="12"/>
      <c r="I2268" s="13">
        <v>861.06</v>
      </c>
      <c r="J2268" s="72"/>
      <c r="K2268" s="131"/>
      <c r="L2268" s="72">
        <v>861.06</v>
      </c>
      <c r="M2268" s="13"/>
    </row>
    <row r="2269" spans="1:13" s="2" customFormat="1" ht="45" x14ac:dyDescent="0.25">
      <c r="A2269" s="10" t="s">
        <v>3115</v>
      </c>
      <c r="B2269" s="11" t="s">
        <v>2867</v>
      </c>
      <c r="C2269" s="182" t="s">
        <v>2357</v>
      </c>
      <c r="D2269" s="182"/>
      <c r="E2269" s="182"/>
      <c r="F2269" s="10" t="s">
        <v>21</v>
      </c>
      <c r="G2269" s="12">
        <v>1</v>
      </c>
      <c r="H2269" s="12"/>
      <c r="I2269" s="13">
        <v>843.22</v>
      </c>
      <c r="J2269" s="72"/>
      <c r="K2269" s="131"/>
      <c r="L2269" s="72">
        <v>843.22</v>
      </c>
      <c r="M2269" s="13"/>
    </row>
    <row r="2270" spans="1:13" s="2" customFormat="1" ht="15" x14ac:dyDescent="0.25">
      <c r="A2270" s="206" t="s">
        <v>3116</v>
      </c>
      <c r="B2270" s="207"/>
      <c r="C2270" s="207"/>
      <c r="D2270" s="207"/>
      <c r="E2270" s="207"/>
      <c r="F2270" s="207"/>
      <c r="G2270" s="207"/>
      <c r="H2270" s="207"/>
      <c r="I2270" s="207"/>
      <c r="J2270" s="207"/>
      <c r="K2270" s="207"/>
      <c r="L2270" s="208"/>
      <c r="M2270" s="123"/>
    </row>
    <row r="2271" spans="1:13" s="2" customFormat="1" ht="56.25" x14ac:dyDescent="0.25">
      <c r="A2271" s="10" t="s">
        <v>3117</v>
      </c>
      <c r="B2271" s="11" t="s">
        <v>2181</v>
      </c>
      <c r="C2271" s="182" t="s">
        <v>2182</v>
      </c>
      <c r="D2271" s="182"/>
      <c r="E2271" s="182"/>
      <c r="F2271" s="10" t="s">
        <v>808</v>
      </c>
      <c r="G2271" s="33">
        <v>9.9500000000000005E-2</v>
      </c>
      <c r="H2271" s="33"/>
      <c r="I2271" s="13">
        <v>10584.8</v>
      </c>
      <c r="J2271" s="72"/>
      <c r="K2271" s="131"/>
      <c r="L2271" s="72">
        <v>615.35</v>
      </c>
      <c r="M2271" s="13"/>
    </row>
    <row r="2272" spans="1:13" s="2" customFormat="1" ht="15" x14ac:dyDescent="0.25">
      <c r="A2272" s="14"/>
      <c r="B2272" s="15"/>
      <c r="C2272" s="15"/>
      <c r="D2272" s="15"/>
      <c r="E2272" s="16" t="s">
        <v>18</v>
      </c>
      <c r="F2272" s="16"/>
      <c r="G2272" s="17"/>
      <c r="H2272" s="17"/>
      <c r="I2272" s="18">
        <v>29435.35</v>
      </c>
      <c r="J2272" s="114"/>
      <c r="K2272" s="138"/>
      <c r="L2272" s="151"/>
      <c r="M2272" s="19"/>
    </row>
    <row r="2273" spans="1:13" s="2" customFormat="1" ht="22.5" x14ac:dyDescent="0.25">
      <c r="A2273" s="20"/>
      <c r="B2273" s="21" t="s">
        <v>809</v>
      </c>
      <c r="C2273" s="183" t="s">
        <v>810</v>
      </c>
      <c r="D2273" s="183"/>
      <c r="E2273" s="183"/>
      <c r="F2273" s="22" t="s">
        <v>71</v>
      </c>
      <c r="G2273" s="17" t="s">
        <v>3118</v>
      </c>
      <c r="H2273" s="17"/>
      <c r="I2273" s="23">
        <v>8.11</v>
      </c>
      <c r="J2273" s="109"/>
      <c r="K2273" s="132"/>
      <c r="L2273" s="147">
        <v>8.11</v>
      </c>
      <c r="M2273" s="24"/>
    </row>
    <row r="2274" spans="1:13" s="2" customFormat="1" ht="22.5" x14ac:dyDescent="0.25">
      <c r="A2274" s="20"/>
      <c r="B2274" s="21" t="s">
        <v>69</v>
      </c>
      <c r="C2274" s="183" t="s">
        <v>70</v>
      </c>
      <c r="D2274" s="183"/>
      <c r="E2274" s="183"/>
      <c r="F2274" s="22" t="s">
        <v>71</v>
      </c>
      <c r="G2274" s="17" t="s">
        <v>3119</v>
      </c>
      <c r="H2274" s="17"/>
      <c r="I2274" s="23">
        <v>0.63</v>
      </c>
      <c r="J2274" s="109"/>
      <c r="K2274" s="132"/>
      <c r="L2274" s="147">
        <v>0.63</v>
      </c>
      <c r="M2274" s="24"/>
    </row>
    <row r="2275" spans="1:13" s="2" customFormat="1" ht="22.5" x14ac:dyDescent="0.25">
      <c r="A2275" s="20"/>
      <c r="B2275" s="21" t="s">
        <v>41</v>
      </c>
      <c r="C2275" s="183" t="s">
        <v>42</v>
      </c>
      <c r="D2275" s="183"/>
      <c r="E2275" s="183"/>
      <c r="F2275" s="22" t="s">
        <v>21</v>
      </c>
      <c r="G2275" s="17" t="s">
        <v>3120</v>
      </c>
      <c r="H2275" s="17"/>
      <c r="I2275" s="23">
        <v>37.25</v>
      </c>
      <c r="J2275" s="109"/>
      <c r="K2275" s="132"/>
      <c r="L2275" s="147">
        <v>37.25</v>
      </c>
      <c r="M2275" s="24"/>
    </row>
    <row r="2276" spans="1:13" s="2" customFormat="1" ht="22.5" x14ac:dyDescent="0.25">
      <c r="A2276" s="20"/>
      <c r="B2276" s="21" t="s">
        <v>778</v>
      </c>
      <c r="C2276" s="183" t="s">
        <v>24</v>
      </c>
      <c r="D2276" s="183"/>
      <c r="E2276" s="183"/>
      <c r="F2276" s="22" t="s">
        <v>71</v>
      </c>
      <c r="G2276" s="17" t="s">
        <v>3121</v>
      </c>
      <c r="H2276" s="17"/>
      <c r="I2276" s="23">
        <v>23.33</v>
      </c>
      <c r="J2276" s="109"/>
      <c r="K2276" s="132"/>
      <c r="L2276" s="147">
        <v>23.33</v>
      </c>
      <c r="M2276" s="24"/>
    </row>
    <row r="2277" spans="1:13" s="2" customFormat="1" ht="22.5" x14ac:dyDescent="0.25">
      <c r="A2277" s="25" t="s">
        <v>344</v>
      </c>
      <c r="B2277" s="26" t="s">
        <v>815</v>
      </c>
      <c r="C2277" s="186" t="s">
        <v>816</v>
      </c>
      <c r="D2277" s="186"/>
      <c r="E2277" s="186"/>
      <c r="F2277" s="27" t="s">
        <v>817</v>
      </c>
      <c r="G2277" s="28" t="s">
        <v>347</v>
      </c>
      <c r="H2277" s="28"/>
      <c r="I2277" s="29">
        <v>0</v>
      </c>
      <c r="J2277" s="110"/>
      <c r="K2277" s="133"/>
      <c r="L2277" s="148">
        <v>0</v>
      </c>
      <c r="M2277" s="30"/>
    </row>
    <row r="2278" spans="1:13" s="2" customFormat="1" ht="22.5" x14ac:dyDescent="0.25">
      <c r="A2278" s="25" t="s">
        <v>76</v>
      </c>
      <c r="B2278" s="26" t="s">
        <v>818</v>
      </c>
      <c r="C2278" s="186" t="s">
        <v>819</v>
      </c>
      <c r="D2278" s="186"/>
      <c r="E2278" s="186"/>
      <c r="F2278" s="27" t="s">
        <v>817</v>
      </c>
      <c r="G2278" s="28" t="s">
        <v>3122</v>
      </c>
      <c r="H2278" s="28"/>
      <c r="I2278" s="29">
        <v>0</v>
      </c>
      <c r="J2278" s="110"/>
      <c r="K2278" s="133"/>
      <c r="L2278" s="148">
        <v>0</v>
      </c>
      <c r="M2278" s="30"/>
    </row>
    <row r="2279" spans="1:13" s="2" customFormat="1" ht="22.5" x14ac:dyDescent="0.25">
      <c r="A2279" s="25" t="s">
        <v>344</v>
      </c>
      <c r="B2279" s="26" t="s">
        <v>821</v>
      </c>
      <c r="C2279" s="186" t="s">
        <v>822</v>
      </c>
      <c r="D2279" s="186"/>
      <c r="E2279" s="186"/>
      <c r="F2279" s="27" t="s">
        <v>79</v>
      </c>
      <c r="G2279" s="28" t="s">
        <v>347</v>
      </c>
      <c r="H2279" s="28"/>
      <c r="I2279" s="29">
        <v>0</v>
      </c>
      <c r="J2279" s="110"/>
      <c r="K2279" s="133"/>
      <c r="L2279" s="148">
        <v>0</v>
      </c>
      <c r="M2279" s="30"/>
    </row>
    <row r="2280" spans="1:13" s="2" customFormat="1" ht="22.5" x14ac:dyDescent="0.25">
      <c r="A2280" s="25" t="s">
        <v>344</v>
      </c>
      <c r="B2280" s="26" t="s">
        <v>366</v>
      </c>
      <c r="C2280" s="186" t="s">
        <v>367</v>
      </c>
      <c r="D2280" s="186"/>
      <c r="E2280" s="186"/>
      <c r="F2280" s="27" t="s">
        <v>21</v>
      </c>
      <c r="G2280" s="28" t="s">
        <v>347</v>
      </c>
      <c r="H2280" s="28"/>
      <c r="I2280" s="29">
        <v>0</v>
      </c>
      <c r="J2280" s="110"/>
      <c r="K2280" s="133"/>
      <c r="L2280" s="148">
        <v>0</v>
      </c>
      <c r="M2280" s="30"/>
    </row>
    <row r="2281" spans="1:13" s="2" customFormat="1" ht="22.5" x14ac:dyDescent="0.25">
      <c r="A2281" s="25" t="s">
        <v>344</v>
      </c>
      <c r="B2281" s="26" t="s">
        <v>823</v>
      </c>
      <c r="C2281" s="186" t="s">
        <v>824</v>
      </c>
      <c r="D2281" s="186"/>
      <c r="E2281" s="186"/>
      <c r="F2281" s="27" t="s">
        <v>79</v>
      </c>
      <c r="G2281" s="28" t="s">
        <v>347</v>
      </c>
      <c r="H2281" s="28"/>
      <c r="I2281" s="29">
        <v>0</v>
      </c>
      <c r="J2281" s="110"/>
      <c r="K2281" s="133"/>
      <c r="L2281" s="148">
        <v>0</v>
      </c>
      <c r="M2281" s="30"/>
    </row>
    <row r="2282" spans="1:13" s="2" customFormat="1" ht="22.5" x14ac:dyDescent="0.25">
      <c r="A2282" s="25" t="s">
        <v>344</v>
      </c>
      <c r="B2282" s="26" t="s">
        <v>825</v>
      </c>
      <c r="C2282" s="186" t="s">
        <v>826</v>
      </c>
      <c r="D2282" s="186"/>
      <c r="E2282" s="186"/>
      <c r="F2282" s="27" t="s">
        <v>79</v>
      </c>
      <c r="G2282" s="28" t="s">
        <v>347</v>
      </c>
      <c r="H2282" s="28"/>
      <c r="I2282" s="29">
        <v>0</v>
      </c>
      <c r="J2282" s="110"/>
      <c r="K2282" s="133"/>
      <c r="L2282" s="148">
        <v>0</v>
      </c>
      <c r="M2282" s="30"/>
    </row>
    <row r="2283" spans="1:13" s="2" customFormat="1" ht="22.5" x14ac:dyDescent="0.25">
      <c r="A2283" s="20"/>
      <c r="B2283" s="21" t="s">
        <v>784</v>
      </c>
      <c r="C2283" s="183" t="s">
        <v>785</v>
      </c>
      <c r="D2283" s="183"/>
      <c r="E2283" s="183"/>
      <c r="F2283" s="22" t="s">
        <v>71</v>
      </c>
      <c r="G2283" s="17" t="s">
        <v>3123</v>
      </c>
      <c r="H2283" s="17"/>
      <c r="I2283" s="23">
        <v>1.73</v>
      </c>
      <c r="J2283" s="109"/>
      <c r="K2283" s="132"/>
      <c r="L2283" s="147">
        <v>1.73</v>
      </c>
      <c r="M2283" s="24"/>
    </row>
    <row r="2284" spans="1:13" s="2" customFormat="1" ht="45" x14ac:dyDescent="0.25">
      <c r="A2284" s="10" t="s">
        <v>3124</v>
      </c>
      <c r="B2284" s="11" t="s">
        <v>2215</v>
      </c>
      <c r="C2284" s="182" t="s">
        <v>2986</v>
      </c>
      <c r="D2284" s="182"/>
      <c r="E2284" s="182"/>
      <c r="F2284" s="10" t="s">
        <v>165</v>
      </c>
      <c r="G2284" s="12">
        <v>25</v>
      </c>
      <c r="H2284" s="12"/>
      <c r="I2284" s="13">
        <v>4654.75</v>
      </c>
      <c r="J2284" s="72"/>
      <c r="K2284" s="131"/>
      <c r="L2284" s="72">
        <v>4654.75</v>
      </c>
      <c r="M2284" s="13"/>
    </row>
    <row r="2285" spans="1:13" s="2" customFormat="1" ht="45" x14ac:dyDescent="0.25">
      <c r="A2285" s="10" t="s">
        <v>3125</v>
      </c>
      <c r="B2285" s="11" t="s">
        <v>2215</v>
      </c>
      <c r="C2285" s="182" t="s">
        <v>3027</v>
      </c>
      <c r="D2285" s="182"/>
      <c r="E2285" s="182"/>
      <c r="F2285" s="10" t="s">
        <v>165</v>
      </c>
      <c r="G2285" s="12">
        <v>1</v>
      </c>
      <c r="H2285" s="12"/>
      <c r="I2285" s="13">
        <v>365.19</v>
      </c>
      <c r="J2285" s="72"/>
      <c r="K2285" s="131"/>
      <c r="L2285" s="72">
        <v>365.19</v>
      </c>
      <c r="M2285" s="13"/>
    </row>
    <row r="2286" spans="1:13" s="2" customFormat="1" ht="45" x14ac:dyDescent="0.25">
      <c r="A2286" s="10" t="s">
        <v>3126</v>
      </c>
      <c r="B2286" s="11" t="s">
        <v>2195</v>
      </c>
      <c r="C2286" s="182" t="s">
        <v>2988</v>
      </c>
      <c r="D2286" s="182"/>
      <c r="E2286" s="182"/>
      <c r="F2286" s="10" t="s">
        <v>35</v>
      </c>
      <c r="G2286" s="12">
        <v>2</v>
      </c>
      <c r="H2286" s="12"/>
      <c r="I2286" s="13">
        <v>236.24</v>
      </c>
      <c r="J2286" s="72"/>
      <c r="K2286" s="131"/>
      <c r="L2286" s="72">
        <v>236.24</v>
      </c>
      <c r="M2286" s="13"/>
    </row>
    <row r="2287" spans="1:13" s="2" customFormat="1" ht="45" x14ac:dyDescent="0.25">
      <c r="A2287" s="10" t="s">
        <v>3127</v>
      </c>
      <c r="B2287" s="11" t="s">
        <v>2224</v>
      </c>
      <c r="C2287" s="182" t="s">
        <v>3128</v>
      </c>
      <c r="D2287" s="182"/>
      <c r="E2287" s="182"/>
      <c r="F2287" s="10" t="s">
        <v>35</v>
      </c>
      <c r="G2287" s="12">
        <v>5</v>
      </c>
      <c r="H2287" s="12"/>
      <c r="I2287" s="13">
        <v>855.61</v>
      </c>
      <c r="J2287" s="72"/>
      <c r="K2287" s="131"/>
      <c r="L2287" s="72">
        <v>855.61</v>
      </c>
      <c r="M2287" s="13"/>
    </row>
    <row r="2288" spans="1:13" s="2" customFormat="1" ht="45" x14ac:dyDescent="0.25">
      <c r="A2288" s="10" t="s">
        <v>3129</v>
      </c>
      <c r="B2288" s="11" t="s">
        <v>2224</v>
      </c>
      <c r="C2288" s="182" t="s">
        <v>3048</v>
      </c>
      <c r="D2288" s="182"/>
      <c r="E2288" s="182"/>
      <c r="F2288" s="10" t="s">
        <v>35</v>
      </c>
      <c r="G2288" s="12">
        <v>1</v>
      </c>
      <c r="H2288" s="12"/>
      <c r="I2288" s="13">
        <v>272.88</v>
      </c>
      <c r="J2288" s="72"/>
      <c r="K2288" s="131"/>
      <c r="L2288" s="72">
        <v>272.88</v>
      </c>
      <c r="M2288" s="13"/>
    </row>
    <row r="2289" spans="1:13" s="2" customFormat="1" ht="45" x14ac:dyDescent="0.25">
      <c r="A2289" s="10" t="s">
        <v>3130</v>
      </c>
      <c r="B2289" s="11" t="s">
        <v>2198</v>
      </c>
      <c r="C2289" s="182" t="s">
        <v>3131</v>
      </c>
      <c r="D2289" s="182"/>
      <c r="E2289" s="182"/>
      <c r="F2289" s="10" t="s">
        <v>35</v>
      </c>
      <c r="G2289" s="12">
        <v>1</v>
      </c>
      <c r="H2289" s="12"/>
      <c r="I2289" s="13">
        <v>239.62</v>
      </c>
      <c r="J2289" s="72"/>
      <c r="K2289" s="131"/>
      <c r="L2289" s="72">
        <v>239.62</v>
      </c>
      <c r="M2289" s="13"/>
    </row>
    <row r="2290" spans="1:13" s="2" customFormat="1" ht="45" x14ac:dyDescent="0.25">
      <c r="A2290" s="10" t="s">
        <v>3132</v>
      </c>
      <c r="B2290" s="11" t="s">
        <v>2404</v>
      </c>
      <c r="C2290" s="182" t="s">
        <v>3062</v>
      </c>
      <c r="D2290" s="182"/>
      <c r="E2290" s="182"/>
      <c r="F2290" s="10" t="s">
        <v>35</v>
      </c>
      <c r="G2290" s="12">
        <v>3</v>
      </c>
      <c r="H2290" s="12"/>
      <c r="I2290" s="13">
        <v>511.03</v>
      </c>
      <c r="J2290" s="72"/>
      <c r="K2290" s="131"/>
      <c r="L2290" s="72">
        <v>511.03</v>
      </c>
      <c r="M2290" s="13"/>
    </row>
    <row r="2291" spans="1:13" s="2" customFormat="1" ht="56.25" x14ac:dyDescent="0.25">
      <c r="A2291" s="10" t="s">
        <v>3133</v>
      </c>
      <c r="B2291" s="11" t="s">
        <v>2994</v>
      </c>
      <c r="C2291" s="182" t="s">
        <v>3134</v>
      </c>
      <c r="D2291" s="182"/>
      <c r="E2291" s="182"/>
      <c r="F2291" s="10" t="s">
        <v>808</v>
      </c>
      <c r="G2291" s="33">
        <v>2.2599999999999999E-2</v>
      </c>
      <c r="H2291" s="33"/>
      <c r="I2291" s="13">
        <v>2593.09</v>
      </c>
      <c r="J2291" s="72"/>
      <c r="K2291" s="131"/>
      <c r="L2291" s="72">
        <v>436.5</v>
      </c>
      <c r="M2291" s="13"/>
    </row>
    <row r="2292" spans="1:13" s="2" customFormat="1" ht="15" x14ac:dyDescent="0.25">
      <c r="A2292" s="14"/>
      <c r="B2292" s="15"/>
      <c r="C2292" s="15"/>
      <c r="D2292" s="15"/>
      <c r="E2292" s="16" t="s">
        <v>18</v>
      </c>
      <c r="F2292" s="16"/>
      <c r="G2292" s="17"/>
      <c r="H2292" s="17"/>
      <c r="I2292" s="18">
        <v>6671.72</v>
      </c>
      <c r="J2292" s="114"/>
      <c r="K2292" s="138"/>
      <c r="L2292" s="151"/>
      <c r="M2292" s="19"/>
    </row>
    <row r="2293" spans="1:13" s="2" customFormat="1" ht="22.5" x14ac:dyDescent="0.25">
      <c r="A2293" s="20"/>
      <c r="B2293" s="21" t="s">
        <v>69</v>
      </c>
      <c r="C2293" s="183" t="s">
        <v>70</v>
      </c>
      <c r="D2293" s="183"/>
      <c r="E2293" s="183"/>
      <c r="F2293" s="22" t="s">
        <v>71</v>
      </c>
      <c r="G2293" s="17" t="s">
        <v>3135</v>
      </c>
      <c r="H2293" s="17"/>
      <c r="I2293" s="23">
        <v>0.14000000000000001</v>
      </c>
      <c r="J2293" s="109"/>
      <c r="K2293" s="132"/>
      <c r="L2293" s="147">
        <v>0.14000000000000001</v>
      </c>
      <c r="M2293" s="24"/>
    </row>
    <row r="2294" spans="1:13" s="2" customFormat="1" ht="22.5" x14ac:dyDescent="0.25">
      <c r="A2294" s="20"/>
      <c r="B2294" s="21" t="s">
        <v>41</v>
      </c>
      <c r="C2294" s="183" t="s">
        <v>42</v>
      </c>
      <c r="D2294" s="183"/>
      <c r="E2294" s="183"/>
      <c r="F2294" s="22" t="s">
        <v>21</v>
      </c>
      <c r="G2294" s="17" t="s">
        <v>3136</v>
      </c>
      <c r="H2294" s="17"/>
      <c r="I2294" s="23">
        <v>8.4600000000000009</v>
      </c>
      <c r="J2294" s="109"/>
      <c r="K2294" s="132"/>
      <c r="L2294" s="147">
        <v>8.4600000000000009</v>
      </c>
      <c r="M2294" s="24"/>
    </row>
    <row r="2295" spans="1:13" s="2" customFormat="1" ht="22.5" x14ac:dyDescent="0.25">
      <c r="A2295" s="20"/>
      <c r="B2295" s="21" t="s">
        <v>778</v>
      </c>
      <c r="C2295" s="183" t="s">
        <v>24</v>
      </c>
      <c r="D2295" s="183"/>
      <c r="E2295" s="183"/>
      <c r="F2295" s="22" t="s">
        <v>71</v>
      </c>
      <c r="G2295" s="17" t="s">
        <v>3137</v>
      </c>
      <c r="H2295" s="17"/>
      <c r="I2295" s="23">
        <v>5.3</v>
      </c>
      <c r="J2295" s="109"/>
      <c r="K2295" s="132"/>
      <c r="L2295" s="147">
        <v>5.3</v>
      </c>
      <c r="M2295" s="24"/>
    </row>
    <row r="2296" spans="1:13" s="2" customFormat="1" ht="22.5" x14ac:dyDescent="0.25">
      <c r="A2296" s="20"/>
      <c r="B2296" s="21" t="s">
        <v>965</v>
      </c>
      <c r="C2296" s="183" t="s">
        <v>966</v>
      </c>
      <c r="D2296" s="183"/>
      <c r="E2296" s="183"/>
      <c r="F2296" s="22" t="s">
        <v>21</v>
      </c>
      <c r="G2296" s="17" t="s">
        <v>3138</v>
      </c>
      <c r="H2296" s="17"/>
      <c r="I2296" s="23">
        <v>28.86</v>
      </c>
      <c r="J2296" s="109"/>
      <c r="K2296" s="132"/>
      <c r="L2296" s="147">
        <v>28.86</v>
      </c>
      <c r="M2296" s="24"/>
    </row>
    <row r="2297" spans="1:13" s="2" customFormat="1" ht="22.5" x14ac:dyDescent="0.25">
      <c r="A2297" s="20"/>
      <c r="B2297" s="21" t="s">
        <v>968</v>
      </c>
      <c r="C2297" s="183" t="s">
        <v>969</v>
      </c>
      <c r="D2297" s="183"/>
      <c r="E2297" s="183"/>
      <c r="F2297" s="22" t="s">
        <v>21</v>
      </c>
      <c r="G2297" s="17" t="s">
        <v>3139</v>
      </c>
      <c r="H2297" s="17"/>
      <c r="I2297" s="23">
        <v>7.64</v>
      </c>
      <c r="J2297" s="109"/>
      <c r="K2297" s="132"/>
      <c r="L2297" s="147">
        <v>7.64</v>
      </c>
      <c r="M2297" s="24"/>
    </row>
    <row r="2298" spans="1:13" s="2" customFormat="1" ht="22.5" x14ac:dyDescent="0.25">
      <c r="A2298" s="25" t="s">
        <v>344</v>
      </c>
      <c r="B2298" s="26" t="s">
        <v>815</v>
      </c>
      <c r="C2298" s="186" t="s">
        <v>816</v>
      </c>
      <c r="D2298" s="186"/>
      <c r="E2298" s="186"/>
      <c r="F2298" s="27" t="s">
        <v>817</v>
      </c>
      <c r="G2298" s="28" t="s">
        <v>347</v>
      </c>
      <c r="H2298" s="28"/>
      <c r="I2298" s="29">
        <v>0</v>
      </c>
      <c r="J2298" s="110"/>
      <c r="K2298" s="133"/>
      <c r="L2298" s="148">
        <v>0</v>
      </c>
      <c r="M2298" s="30"/>
    </row>
    <row r="2299" spans="1:13" s="2" customFormat="1" ht="22.5" x14ac:dyDescent="0.25">
      <c r="A2299" s="25" t="s">
        <v>76</v>
      </c>
      <c r="B2299" s="26" t="s">
        <v>818</v>
      </c>
      <c r="C2299" s="186" t="s">
        <v>819</v>
      </c>
      <c r="D2299" s="186"/>
      <c r="E2299" s="186"/>
      <c r="F2299" s="27" t="s">
        <v>817</v>
      </c>
      <c r="G2299" s="28" t="s">
        <v>3140</v>
      </c>
      <c r="H2299" s="28"/>
      <c r="I2299" s="29">
        <v>0</v>
      </c>
      <c r="J2299" s="110"/>
      <c r="K2299" s="133"/>
      <c r="L2299" s="148">
        <v>0</v>
      </c>
      <c r="M2299" s="30"/>
    </row>
    <row r="2300" spans="1:13" s="2" customFormat="1" ht="22.5" x14ac:dyDescent="0.25">
      <c r="A2300" s="25" t="s">
        <v>344</v>
      </c>
      <c r="B2300" s="26" t="s">
        <v>821</v>
      </c>
      <c r="C2300" s="186" t="s">
        <v>822</v>
      </c>
      <c r="D2300" s="186"/>
      <c r="E2300" s="186"/>
      <c r="F2300" s="27" t="s">
        <v>79</v>
      </c>
      <c r="G2300" s="28" t="s">
        <v>347</v>
      </c>
      <c r="H2300" s="28"/>
      <c r="I2300" s="29">
        <v>0</v>
      </c>
      <c r="J2300" s="110"/>
      <c r="K2300" s="133"/>
      <c r="L2300" s="148">
        <v>0</v>
      </c>
      <c r="M2300" s="30"/>
    </row>
    <row r="2301" spans="1:13" s="2" customFormat="1" ht="22.5" x14ac:dyDescent="0.25">
      <c r="A2301" s="25" t="s">
        <v>344</v>
      </c>
      <c r="B2301" s="26" t="s">
        <v>366</v>
      </c>
      <c r="C2301" s="186" t="s">
        <v>367</v>
      </c>
      <c r="D2301" s="186"/>
      <c r="E2301" s="186"/>
      <c r="F2301" s="27" t="s">
        <v>21</v>
      </c>
      <c r="G2301" s="28" t="s">
        <v>347</v>
      </c>
      <c r="H2301" s="28"/>
      <c r="I2301" s="29">
        <v>0</v>
      </c>
      <c r="J2301" s="110"/>
      <c r="K2301" s="133"/>
      <c r="L2301" s="148">
        <v>0</v>
      </c>
      <c r="M2301" s="30"/>
    </row>
    <row r="2302" spans="1:13" s="2" customFormat="1" ht="22.5" x14ac:dyDescent="0.25">
      <c r="A2302" s="25" t="s">
        <v>344</v>
      </c>
      <c r="B2302" s="26" t="s">
        <v>823</v>
      </c>
      <c r="C2302" s="186" t="s">
        <v>824</v>
      </c>
      <c r="D2302" s="186"/>
      <c r="E2302" s="186"/>
      <c r="F2302" s="27" t="s">
        <v>79</v>
      </c>
      <c r="G2302" s="28" t="s">
        <v>347</v>
      </c>
      <c r="H2302" s="28"/>
      <c r="I2302" s="29">
        <v>0</v>
      </c>
      <c r="J2302" s="110"/>
      <c r="K2302" s="133"/>
      <c r="L2302" s="148">
        <v>0</v>
      </c>
      <c r="M2302" s="30"/>
    </row>
    <row r="2303" spans="1:13" s="2" customFormat="1" ht="22.5" x14ac:dyDescent="0.25">
      <c r="A2303" s="25" t="s">
        <v>344</v>
      </c>
      <c r="B2303" s="26" t="s">
        <v>825</v>
      </c>
      <c r="C2303" s="186" t="s">
        <v>826</v>
      </c>
      <c r="D2303" s="186"/>
      <c r="E2303" s="186"/>
      <c r="F2303" s="27" t="s">
        <v>79</v>
      </c>
      <c r="G2303" s="28" t="s">
        <v>347</v>
      </c>
      <c r="H2303" s="28"/>
      <c r="I2303" s="29">
        <v>0</v>
      </c>
      <c r="J2303" s="110"/>
      <c r="K2303" s="133"/>
      <c r="L2303" s="148">
        <v>0</v>
      </c>
      <c r="M2303" s="30"/>
    </row>
    <row r="2304" spans="1:13" s="2" customFormat="1" ht="45" x14ac:dyDescent="0.25">
      <c r="A2304" s="10" t="s">
        <v>3141</v>
      </c>
      <c r="B2304" s="11" t="s">
        <v>2215</v>
      </c>
      <c r="C2304" s="182" t="s">
        <v>3142</v>
      </c>
      <c r="D2304" s="182"/>
      <c r="E2304" s="182"/>
      <c r="F2304" s="10" t="s">
        <v>165</v>
      </c>
      <c r="G2304" s="32">
        <v>4.5</v>
      </c>
      <c r="H2304" s="32"/>
      <c r="I2304" s="13">
        <v>29164.76</v>
      </c>
      <c r="J2304" s="72"/>
      <c r="K2304" s="131"/>
      <c r="L2304" s="72">
        <v>29164.76</v>
      </c>
      <c r="M2304" s="13"/>
    </row>
    <row r="2305" spans="1:13" s="2" customFormat="1" ht="45" x14ac:dyDescent="0.25">
      <c r="A2305" s="10" t="s">
        <v>3143</v>
      </c>
      <c r="B2305" s="11" t="s">
        <v>2224</v>
      </c>
      <c r="C2305" s="182" t="s">
        <v>3144</v>
      </c>
      <c r="D2305" s="182"/>
      <c r="E2305" s="182"/>
      <c r="F2305" s="10" t="s">
        <v>35</v>
      </c>
      <c r="G2305" s="12">
        <v>2</v>
      </c>
      <c r="H2305" s="12"/>
      <c r="I2305" s="13">
        <v>7239.59</v>
      </c>
      <c r="J2305" s="72"/>
      <c r="K2305" s="131"/>
      <c r="L2305" s="72">
        <v>7239.59</v>
      </c>
      <c r="M2305" s="13"/>
    </row>
    <row r="2306" spans="1:13" s="2" customFormat="1" ht="45" x14ac:dyDescent="0.25">
      <c r="A2306" s="10" t="s">
        <v>3145</v>
      </c>
      <c r="B2306" s="11" t="s">
        <v>2198</v>
      </c>
      <c r="C2306" s="182" t="s">
        <v>3146</v>
      </c>
      <c r="D2306" s="182"/>
      <c r="E2306" s="182"/>
      <c r="F2306" s="10" t="s">
        <v>35</v>
      </c>
      <c r="G2306" s="12">
        <v>1</v>
      </c>
      <c r="H2306" s="12"/>
      <c r="I2306" s="13">
        <v>5315.25</v>
      </c>
      <c r="J2306" s="72"/>
      <c r="K2306" s="131"/>
      <c r="L2306" s="72">
        <v>5315.25</v>
      </c>
      <c r="M2306" s="13"/>
    </row>
    <row r="2307" spans="1:13" s="2" customFormat="1" ht="15" x14ac:dyDescent="0.25">
      <c r="A2307" s="206" t="s">
        <v>3147</v>
      </c>
      <c r="B2307" s="207"/>
      <c r="C2307" s="207"/>
      <c r="D2307" s="207"/>
      <c r="E2307" s="207"/>
      <c r="F2307" s="207"/>
      <c r="G2307" s="207"/>
      <c r="H2307" s="207"/>
      <c r="I2307" s="207"/>
      <c r="J2307" s="207"/>
      <c r="K2307" s="207"/>
      <c r="L2307" s="208"/>
      <c r="M2307" s="123"/>
    </row>
    <row r="2308" spans="1:13" s="2" customFormat="1" ht="15" x14ac:dyDescent="0.25">
      <c r="A2308" s="10" t="s">
        <v>3148</v>
      </c>
      <c r="B2308" s="11" t="s">
        <v>834</v>
      </c>
      <c r="C2308" s="182" t="s">
        <v>835</v>
      </c>
      <c r="D2308" s="182"/>
      <c r="E2308" s="182"/>
      <c r="F2308" s="10" t="s">
        <v>71</v>
      </c>
      <c r="G2308" s="31">
        <v>0.01</v>
      </c>
      <c r="H2308" s="31"/>
      <c r="I2308" s="13">
        <v>995.58</v>
      </c>
      <c r="J2308" s="72"/>
      <c r="K2308" s="131"/>
      <c r="L2308" s="72">
        <v>995.58</v>
      </c>
      <c r="M2308" s="13"/>
    </row>
    <row r="2309" spans="1:13" s="2" customFormat="1" ht="22.5" x14ac:dyDescent="0.25">
      <c r="A2309" s="10" t="s">
        <v>3149</v>
      </c>
      <c r="B2309" s="11" t="s">
        <v>2333</v>
      </c>
      <c r="C2309" s="182" t="s">
        <v>2568</v>
      </c>
      <c r="D2309" s="182"/>
      <c r="E2309" s="182"/>
      <c r="F2309" s="10" t="s">
        <v>726</v>
      </c>
      <c r="G2309" s="31">
        <v>0.08</v>
      </c>
      <c r="H2309" s="31"/>
      <c r="I2309" s="13">
        <v>1238.8</v>
      </c>
      <c r="J2309" s="72"/>
      <c r="K2309" s="131"/>
      <c r="L2309" s="72">
        <v>221.68</v>
      </c>
      <c r="M2309" s="13"/>
    </row>
    <row r="2310" spans="1:13" s="2" customFormat="1" ht="15" x14ac:dyDescent="0.25">
      <c r="A2310" s="14"/>
      <c r="B2310" s="15"/>
      <c r="C2310" s="15"/>
      <c r="D2310" s="15"/>
      <c r="E2310" s="16" t="s">
        <v>18</v>
      </c>
      <c r="F2310" s="16"/>
      <c r="G2310" s="17"/>
      <c r="H2310" s="17"/>
      <c r="I2310" s="18">
        <v>2658.64</v>
      </c>
      <c r="J2310" s="114"/>
      <c r="K2310" s="138"/>
      <c r="L2310" s="151"/>
      <c r="M2310" s="19"/>
    </row>
    <row r="2311" spans="1:13" s="2" customFormat="1" ht="22.5" x14ac:dyDescent="0.25">
      <c r="A2311" s="20"/>
      <c r="B2311" s="21" t="s">
        <v>730</v>
      </c>
      <c r="C2311" s="183" t="s">
        <v>731</v>
      </c>
      <c r="D2311" s="183"/>
      <c r="E2311" s="183"/>
      <c r="F2311" s="22" t="s">
        <v>71</v>
      </c>
      <c r="G2311" s="17" t="s">
        <v>2717</v>
      </c>
      <c r="H2311" s="17"/>
      <c r="I2311" s="23">
        <v>0.65</v>
      </c>
      <c r="J2311" s="109"/>
      <c r="K2311" s="132"/>
      <c r="L2311" s="147">
        <v>0.65</v>
      </c>
      <c r="M2311" s="24"/>
    </row>
    <row r="2312" spans="1:13" s="2" customFormat="1" ht="22.5" x14ac:dyDescent="0.25">
      <c r="A2312" s="20"/>
      <c r="B2312" s="21" t="s">
        <v>733</v>
      </c>
      <c r="C2312" s="183" t="s">
        <v>734</v>
      </c>
      <c r="D2312" s="183"/>
      <c r="E2312" s="183"/>
      <c r="F2312" s="22" t="s">
        <v>71</v>
      </c>
      <c r="G2312" s="17" t="s">
        <v>2718</v>
      </c>
      <c r="H2312" s="17"/>
      <c r="I2312" s="23">
        <v>0.84</v>
      </c>
      <c r="J2312" s="109"/>
      <c r="K2312" s="132"/>
      <c r="L2312" s="147">
        <v>0.84</v>
      </c>
      <c r="M2312" s="24"/>
    </row>
    <row r="2313" spans="1:13" s="2" customFormat="1" ht="22.5" x14ac:dyDescent="0.25">
      <c r="A2313" s="20"/>
      <c r="B2313" s="21" t="s">
        <v>736</v>
      </c>
      <c r="C2313" s="183" t="s">
        <v>737</v>
      </c>
      <c r="D2313" s="183"/>
      <c r="E2313" s="183"/>
      <c r="F2313" s="22" t="s">
        <v>71</v>
      </c>
      <c r="G2313" s="17" t="s">
        <v>2719</v>
      </c>
      <c r="H2313" s="17"/>
      <c r="I2313" s="23">
        <v>0.09</v>
      </c>
      <c r="J2313" s="109"/>
      <c r="K2313" s="132"/>
      <c r="L2313" s="147">
        <v>0.09</v>
      </c>
      <c r="M2313" s="24"/>
    </row>
    <row r="2314" spans="1:13" s="2" customFormat="1" ht="22.5" x14ac:dyDescent="0.25">
      <c r="A2314" s="20"/>
      <c r="B2314" s="21" t="s">
        <v>739</v>
      </c>
      <c r="C2314" s="183" t="s">
        <v>740</v>
      </c>
      <c r="D2314" s="183"/>
      <c r="E2314" s="183"/>
      <c r="F2314" s="22" t="s">
        <v>71</v>
      </c>
      <c r="G2314" s="17" t="s">
        <v>2720</v>
      </c>
      <c r="H2314" s="17"/>
      <c r="I2314" s="23">
        <v>20.5</v>
      </c>
      <c r="J2314" s="109"/>
      <c r="K2314" s="132"/>
      <c r="L2314" s="147">
        <v>20.5</v>
      </c>
      <c r="M2314" s="24"/>
    </row>
    <row r="2315" spans="1:13" s="2" customFormat="1" ht="22.5" x14ac:dyDescent="0.25">
      <c r="A2315" s="20"/>
      <c r="B2315" s="21" t="s">
        <v>2339</v>
      </c>
      <c r="C2315" s="183" t="s">
        <v>2340</v>
      </c>
      <c r="D2315" s="183"/>
      <c r="E2315" s="183"/>
      <c r="F2315" s="22" t="s">
        <v>2341</v>
      </c>
      <c r="G2315" s="17" t="s">
        <v>2721</v>
      </c>
      <c r="H2315" s="17"/>
      <c r="I2315" s="23">
        <v>3.51</v>
      </c>
      <c r="J2315" s="109"/>
      <c r="K2315" s="132"/>
      <c r="L2315" s="147">
        <v>3.51</v>
      </c>
      <c r="M2315" s="24"/>
    </row>
    <row r="2316" spans="1:13" s="2" customFormat="1" ht="45" x14ac:dyDescent="0.25">
      <c r="A2316" s="10" t="s">
        <v>3150</v>
      </c>
      <c r="B2316" s="11" t="s">
        <v>2344</v>
      </c>
      <c r="C2316" s="182" t="s">
        <v>2345</v>
      </c>
      <c r="D2316" s="182"/>
      <c r="E2316" s="182"/>
      <c r="F2316" s="10" t="s">
        <v>282</v>
      </c>
      <c r="G2316" s="31">
        <v>0.08</v>
      </c>
      <c r="H2316" s="31"/>
      <c r="I2316" s="13">
        <v>44.81</v>
      </c>
      <c r="J2316" s="72"/>
      <c r="K2316" s="131"/>
      <c r="L2316" s="72">
        <v>44.81</v>
      </c>
      <c r="M2316" s="13"/>
    </row>
    <row r="2317" spans="1:13" s="2" customFormat="1" ht="45" x14ac:dyDescent="0.25">
      <c r="A2317" s="10" t="s">
        <v>3151</v>
      </c>
      <c r="B2317" s="11" t="s">
        <v>2350</v>
      </c>
      <c r="C2317" s="182" t="s">
        <v>2351</v>
      </c>
      <c r="D2317" s="182"/>
      <c r="E2317" s="182"/>
      <c r="F2317" s="10" t="s">
        <v>165</v>
      </c>
      <c r="G2317" s="12">
        <v>7</v>
      </c>
      <c r="H2317" s="12"/>
      <c r="I2317" s="13">
        <v>117</v>
      </c>
      <c r="J2317" s="72"/>
      <c r="K2317" s="131"/>
      <c r="L2317" s="72">
        <v>117</v>
      </c>
      <c r="M2317" s="13"/>
    </row>
    <row r="2318" spans="1:13" s="2" customFormat="1" ht="45" x14ac:dyDescent="0.25">
      <c r="A2318" s="10" t="s">
        <v>3152</v>
      </c>
      <c r="B2318" s="11" t="s">
        <v>2347</v>
      </c>
      <c r="C2318" s="182" t="s">
        <v>2348</v>
      </c>
      <c r="D2318" s="182"/>
      <c r="E2318" s="182"/>
      <c r="F2318" s="10" t="s">
        <v>35</v>
      </c>
      <c r="G2318" s="12">
        <v>1</v>
      </c>
      <c r="H2318" s="12"/>
      <c r="I2318" s="13">
        <v>499.77</v>
      </c>
      <c r="J2318" s="72"/>
      <c r="K2318" s="131"/>
      <c r="L2318" s="72">
        <v>499.77</v>
      </c>
      <c r="M2318" s="13"/>
    </row>
    <row r="2319" spans="1:13" s="2" customFormat="1" ht="45" x14ac:dyDescent="0.25">
      <c r="A2319" s="10" t="s">
        <v>3153</v>
      </c>
      <c r="B2319" s="11" t="s">
        <v>2347</v>
      </c>
      <c r="C2319" s="182" t="s">
        <v>2369</v>
      </c>
      <c r="D2319" s="182"/>
      <c r="E2319" s="182"/>
      <c r="F2319" s="10" t="s">
        <v>817</v>
      </c>
      <c r="G2319" s="32">
        <v>3.5</v>
      </c>
      <c r="H2319" s="32"/>
      <c r="I2319" s="13">
        <v>1957.42</v>
      </c>
      <c r="J2319" s="72"/>
      <c r="K2319" s="131"/>
      <c r="L2319" s="72">
        <v>1957.42</v>
      </c>
      <c r="M2319" s="13"/>
    </row>
    <row r="2320" spans="1:13" s="2" customFormat="1" ht="45" x14ac:dyDescent="0.25">
      <c r="A2320" s="10" t="s">
        <v>3154</v>
      </c>
      <c r="B2320" s="11" t="s">
        <v>2347</v>
      </c>
      <c r="C2320" s="182" t="s">
        <v>2371</v>
      </c>
      <c r="D2320" s="182"/>
      <c r="E2320" s="182"/>
      <c r="F2320" s="10" t="s">
        <v>817</v>
      </c>
      <c r="G2320" s="32">
        <v>0.5</v>
      </c>
      <c r="H2320" s="32"/>
      <c r="I2320" s="13">
        <v>302.58</v>
      </c>
      <c r="J2320" s="72"/>
      <c r="K2320" s="131"/>
      <c r="L2320" s="72">
        <v>302.58</v>
      </c>
      <c r="M2320" s="13"/>
    </row>
    <row r="2321" spans="1:13" s="2" customFormat="1" ht="45" x14ac:dyDescent="0.25">
      <c r="A2321" s="10" t="s">
        <v>3155</v>
      </c>
      <c r="B2321" s="11" t="s">
        <v>2863</v>
      </c>
      <c r="C2321" s="182" t="s">
        <v>2374</v>
      </c>
      <c r="D2321" s="182"/>
      <c r="E2321" s="182"/>
      <c r="F2321" s="10" t="s">
        <v>21</v>
      </c>
      <c r="G2321" s="32">
        <v>1.5</v>
      </c>
      <c r="H2321" s="32"/>
      <c r="I2321" s="13">
        <v>114.7</v>
      </c>
      <c r="J2321" s="72"/>
      <c r="K2321" s="131"/>
      <c r="L2321" s="72">
        <v>114.7</v>
      </c>
      <c r="M2321" s="13"/>
    </row>
    <row r="2322" spans="1:13" s="2" customFormat="1" ht="45" x14ac:dyDescent="0.25">
      <c r="A2322" s="10" t="s">
        <v>3156</v>
      </c>
      <c r="B2322" s="11" t="s">
        <v>2865</v>
      </c>
      <c r="C2322" s="182" t="s">
        <v>2354</v>
      </c>
      <c r="D2322" s="182"/>
      <c r="E2322" s="182"/>
      <c r="F2322" s="10" t="s">
        <v>35</v>
      </c>
      <c r="G2322" s="12">
        <v>1</v>
      </c>
      <c r="H2322" s="12"/>
      <c r="I2322" s="13">
        <v>861.06</v>
      </c>
      <c r="J2322" s="72"/>
      <c r="K2322" s="131"/>
      <c r="L2322" s="72">
        <v>861.06</v>
      </c>
      <c r="M2322" s="13"/>
    </row>
    <row r="2323" spans="1:13" s="2" customFormat="1" ht="45" x14ac:dyDescent="0.25">
      <c r="A2323" s="10" t="s">
        <v>3157</v>
      </c>
      <c r="B2323" s="11" t="s">
        <v>2867</v>
      </c>
      <c r="C2323" s="182" t="s">
        <v>2357</v>
      </c>
      <c r="D2323" s="182"/>
      <c r="E2323" s="182"/>
      <c r="F2323" s="10" t="s">
        <v>21</v>
      </c>
      <c r="G2323" s="12">
        <v>1</v>
      </c>
      <c r="H2323" s="12"/>
      <c r="I2323" s="13">
        <v>843.22</v>
      </c>
      <c r="J2323" s="72"/>
      <c r="K2323" s="131"/>
      <c r="L2323" s="72">
        <v>843.22</v>
      </c>
      <c r="M2323" s="13"/>
    </row>
    <row r="2324" spans="1:13" s="2" customFormat="1" ht="15" x14ac:dyDescent="0.25">
      <c r="A2324" s="206" t="s">
        <v>3158</v>
      </c>
      <c r="B2324" s="207"/>
      <c r="C2324" s="207"/>
      <c r="D2324" s="207"/>
      <c r="E2324" s="207"/>
      <c r="F2324" s="207"/>
      <c r="G2324" s="207"/>
      <c r="H2324" s="207"/>
      <c r="I2324" s="207"/>
      <c r="J2324" s="207"/>
      <c r="K2324" s="207"/>
      <c r="L2324" s="208"/>
      <c r="M2324" s="123"/>
    </row>
    <row r="2325" spans="1:13" s="2" customFormat="1" ht="56.25" x14ac:dyDescent="0.25">
      <c r="A2325" s="10" t="s">
        <v>3159</v>
      </c>
      <c r="B2325" s="11" t="s">
        <v>2181</v>
      </c>
      <c r="C2325" s="182" t="s">
        <v>2182</v>
      </c>
      <c r="D2325" s="182"/>
      <c r="E2325" s="182"/>
      <c r="F2325" s="10" t="s">
        <v>808</v>
      </c>
      <c r="G2325" s="33">
        <v>7.9000000000000008E-3</v>
      </c>
      <c r="H2325" s="33"/>
      <c r="I2325" s="13">
        <v>840.41</v>
      </c>
      <c r="J2325" s="72"/>
      <c r="K2325" s="131"/>
      <c r="L2325" s="72">
        <v>48.86</v>
      </c>
      <c r="M2325" s="13"/>
    </row>
    <row r="2326" spans="1:13" s="2" customFormat="1" ht="15" x14ac:dyDescent="0.25">
      <c r="A2326" s="14"/>
      <c r="B2326" s="15"/>
      <c r="C2326" s="15"/>
      <c r="D2326" s="15"/>
      <c r="E2326" s="16" t="s">
        <v>18</v>
      </c>
      <c r="F2326" s="16"/>
      <c r="G2326" s="17"/>
      <c r="H2326" s="17"/>
      <c r="I2326" s="18">
        <v>2337.09</v>
      </c>
      <c r="J2326" s="114"/>
      <c r="K2326" s="138"/>
      <c r="L2326" s="151"/>
      <c r="M2326" s="19"/>
    </row>
    <row r="2327" spans="1:13" s="2" customFormat="1" ht="22.5" x14ac:dyDescent="0.25">
      <c r="A2327" s="20"/>
      <c r="B2327" s="21" t="s">
        <v>809</v>
      </c>
      <c r="C2327" s="183" t="s">
        <v>810</v>
      </c>
      <c r="D2327" s="183"/>
      <c r="E2327" s="183"/>
      <c r="F2327" s="22" t="s">
        <v>71</v>
      </c>
      <c r="G2327" s="17" t="s">
        <v>3160</v>
      </c>
      <c r="H2327" s="17"/>
      <c r="I2327" s="23">
        <v>0.64</v>
      </c>
      <c r="J2327" s="109"/>
      <c r="K2327" s="132"/>
      <c r="L2327" s="147">
        <v>0.64</v>
      </c>
      <c r="M2327" s="24"/>
    </row>
    <row r="2328" spans="1:13" s="2" customFormat="1" ht="22.5" x14ac:dyDescent="0.25">
      <c r="A2328" s="20"/>
      <c r="B2328" s="21" t="s">
        <v>69</v>
      </c>
      <c r="C2328" s="183" t="s">
        <v>70</v>
      </c>
      <c r="D2328" s="183"/>
      <c r="E2328" s="183"/>
      <c r="F2328" s="22" t="s">
        <v>71</v>
      </c>
      <c r="G2328" s="17" t="s">
        <v>3161</v>
      </c>
      <c r="H2328" s="17"/>
      <c r="I2328" s="23">
        <v>0.05</v>
      </c>
      <c r="J2328" s="109"/>
      <c r="K2328" s="132"/>
      <c r="L2328" s="147">
        <v>0.05</v>
      </c>
      <c r="M2328" s="24"/>
    </row>
    <row r="2329" spans="1:13" s="2" customFormat="1" ht="22.5" x14ac:dyDescent="0.25">
      <c r="A2329" s="20"/>
      <c r="B2329" s="21" t="s">
        <v>41</v>
      </c>
      <c r="C2329" s="183" t="s">
        <v>42</v>
      </c>
      <c r="D2329" s="183"/>
      <c r="E2329" s="183"/>
      <c r="F2329" s="22" t="s">
        <v>21</v>
      </c>
      <c r="G2329" s="17" t="s">
        <v>3162</v>
      </c>
      <c r="H2329" s="17"/>
      <c r="I2329" s="23">
        <v>2.96</v>
      </c>
      <c r="J2329" s="109"/>
      <c r="K2329" s="132"/>
      <c r="L2329" s="147">
        <v>2.96</v>
      </c>
      <c r="M2329" s="24"/>
    </row>
    <row r="2330" spans="1:13" s="2" customFormat="1" ht="22.5" x14ac:dyDescent="0.25">
      <c r="A2330" s="20"/>
      <c r="B2330" s="21" t="s">
        <v>778</v>
      </c>
      <c r="C2330" s="183" t="s">
        <v>24</v>
      </c>
      <c r="D2330" s="183"/>
      <c r="E2330" s="183"/>
      <c r="F2330" s="22" t="s">
        <v>71</v>
      </c>
      <c r="G2330" s="17" t="s">
        <v>3163</v>
      </c>
      <c r="H2330" s="17"/>
      <c r="I2330" s="23">
        <v>1.85</v>
      </c>
      <c r="J2330" s="109"/>
      <c r="K2330" s="132"/>
      <c r="L2330" s="147">
        <v>1.85</v>
      </c>
      <c r="M2330" s="24"/>
    </row>
    <row r="2331" spans="1:13" s="2" customFormat="1" ht="22.5" x14ac:dyDescent="0.25">
      <c r="A2331" s="25" t="s">
        <v>344</v>
      </c>
      <c r="B2331" s="26" t="s">
        <v>815</v>
      </c>
      <c r="C2331" s="186" t="s">
        <v>816</v>
      </c>
      <c r="D2331" s="186"/>
      <c r="E2331" s="186"/>
      <c r="F2331" s="27" t="s">
        <v>817</v>
      </c>
      <c r="G2331" s="28" t="s">
        <v>347</v>
      </c>
      <c r="H2331" s="28"/>
      <c r="I2331" s="29">
        <v>0</v>
      </c>
      <c r="J2331" s="110"/>
      <c r="K2331" s="133"/>
      <c r="L2331" s="148">
        <v>0</v>
      </c>
      <c r="M2331" s="30"/>
    </row>
    <row r="2332" spans="1:13" s="2" customFormat="1" ht="22.5" x14ac:dyDescent="0.25">
      <c r="A2332" s="25" t="s">
        <v>76</v>
      </c>
      <c r="B2332" s="26" t="s">
        <v>818</v>
      </c>
      <c r="C2332" s="186" t="s">
        <v>819</v>
      </c>
      <c r="D2332" s="186"/>
      <c r="E2332" s="186"/>
      <c r="F2332" s="27" t="s">
        <v>817</v>
      </c>
      <c r="G2332" s="28" t="s">
        <v>3164</v>
      </c>
      <c r="H2332" s="28"/>
      <c r="I2332" s="29">
        <v>0</v>
      </c>
      <c r="J2332" s="110"/>
      <c r="K2332" s="133"/>
      <c r="L2332" s="148">
        <v>0</v>
      </c>
      <c r="M2332" s="30"/>
    </row>
    <row r="2333" spans="1:13" s="2" customFormat="1" ht="22.5" x14ac:dyDescent="0.25">
      <c r="A2333" s="25" t="s">
        <v>344</v>
      </c>
      <c r="B2333" s="26" t="s">
        <v>821</v>
      </c>
      <c r="C2333" s="186" t="s">
        <v>822</v>
      </c>
      <c r="D2333" s="186"/>
      <c r="E2333" s="186"/>
      <c r="F2333" s="27" t="s">
        <v>79</v>
      </c>
      <c r="G2333" s="28" t="s">
        <v>347</v>
      </c>
      <c r="H2333" s="28"/>
      <c r="I2333" s="29">
        <v>0</v>
      </c>
      <c r="J2333" s="110"/>
      <c r="K2333" s="133"/>
      <c r="L2333" s="148">
        <v>0</v>
      </c>
      <c r="M2333" s="30"/>
    </row>
    <row r="2334" spans="1:13" s="2" customFormat="1" ht="22.5" x14ac:dyDescent="0.25">
      <c r="A2334" s="25" t="s">
        <v>344</v>
      </c>
      <c r="B2334" s="26" t="s">
        <v>366</v>
      </c>
      <c r="C2334" s="186" t="s">
        <v>367</v>
      </c>
      <c r="D2334" s="186"/>
      <c r="E2334" s="186"/>
      <c r="F2334" s="27" t="s">
        <v>21</v>
      </c>
      <c r="G2334" s="28" t="s">
        <v>347</v>
      </c>
      <c r="H2334" s="28"/>
      <c r="I2334" s="29">
        <v>0</v>
      </c>
      <c r="J2334" s="110"/>
      <c r="K2334" s="133"/>
      <c r="L2334" s="148">
        <v>0</v>
      </c>
      <c r="M2334" s="30"/>
    </row>
    <row r="2335" spans="1:13" s="2" customFormat="1" ht="22.5" x14ac:dyDescent="0.25">
      <c r="A2335" s="25" t="s">
        <v>344</v>
      </c>
      <c r="B2335" s="26" t="s">
        <v>823</v>
      </c>
      <c r="C2335" s="186" t="s">
        <v>824</v>
      </c>
      <c r="D2335" s="186"/>
      <c r="E2335" s="186"/>
      <c r="F2335" s="27" t="s">
        <v>79</v>
      </c>
      <c r="G2335" s="28" t="s">
        <v>347</v>
      </c>
      <c r="H2335" s="28"/>
      <c r="I2335" s="29">
        <v>0</v>
      </c>
      <c r="J2335" s="110"/>
      <c r="K2335" s="133"/>
      <c r="L2335" s="148">
        <v>0</v>
      </c>
      <c r="M2335" s="30"/>
    </row>
    <row r="2336" spans="1:13" s="2" customFormat="1" ht="22.5" x14ac:dyDescent="0.25">
      <c r="A2336" s="25" t="s">
        <v>344</v>
      </c>
      <c r="B2336" s="26" t="s">
        <v>825</v>
      </c>
      <c r="C2336" s="186" t="s">
        <v>826</v>
      </c>
      <c r="D2336" s="186"/>
      <c r="E2336" s="186"/>
      <c r="F2336" s="27" t="s">
        <v>79</v>
      </c>
      <c r="G2336" s="28" t="s">
        <v>347</v>
      </c>
      <c r="H2336" s="28"/>
      <c r="I2336" s="29">
        <v>0</v>
      </c>
      <c r="J2336" s="110"/>
      <c r="K2336" s="133"/>
      <c r="L2336" s="148">
        <v>0</v>
      </c>
      <c r="M2336" s="30"/>
    </row>
    <row r="2337" spans="1:13" s="2" customFormat="1" ht="22.5" x14ac:dyDescent="0.25">
      <c r="A2337" s="20"/>
      <c r="B2337" s="21" t="s">
        <v>784</v>
      </c>
      <c r="C2337" s="183" t="s">
        <v>785</v>
      </c>
      <c r="D2337" s="183"/>
      <c r="E2337" s="183"/>
      <c r="F2337" s="22" t="s">
        <v>71</v>
      </c>
      <c r="G2337" s="17" t="s">
        <v>3165</v>
      </c>
      <c r="H2337" s="17"/>
      <c r="I2337" s="23">
        <v>0.14000000000000001</v>
      </c>
      <c r="J2337" s="109"/>
      <c r="K2337" s="132"/>
      <c r="L2337" s="147">
        <v>0.14000000000000001</v>
      </c>
      <c r="M2337" s="24"/>
    </row>
    <row r="2338" spans="1:13" s="2" customFormat="1" ht="45" x14ac:dyDescent="0.25">
      <c r="A2338" s="10" t="s">
        <v>3166</v>
      </c>
      <c r="B2338" s="11" t="s">
        <v>2215</v>
      </c>
      <c r="C2338" s="182" t="s">
        <v>2986</v>
      </c>
      <c r="D2338" s="182"/>
      <c r="E2338" s="182"/>
      <c r="F2338" s="10" t="s">
        <v>165</v>
      </c>
      <c r="G2338" s="12">
        <v>2</v>
      </c>
      <c r="H2338" s="12"/>
      <c r="I2338" s="13">
        <v>372.38</v>
      </c>
      <c r="J2338" s="72"/>
      <c r="K2338" s="131"/>
      <c r="L2338" s="72">
        <v>372.38</v>
      </c>
      <c r="M2338" s="13"/>
    </row>
    <row r="2339" spans="1:13" s="2" customFormat="1" ht="45" x14ac:dyDescent="0.25">
      <c r="A2339" s="10" t="s">
        <v>3167</v>
      </c>
      <c r="B2339" s="11" t="s">
        <v>2195</v>
      </c>
      <c r="C2339" s="182" t="s">
        <v>2988</v>
      </c>
      <c r="D2339" s="182"/>
      <c r="E2339" s="182"/>
      <c r="F2339" s="10" t="s">
        <v>35</v>
      </c>
      <c r="G2339" s="12">
        <v>2</v>
      </c>
      <c r="H2339" s="12"/>
      <c r="I2339" s="13">
        <v>236.24</v>
      </c>
      <c r="J2339" s="72"/>
      <c r="K2339" s="131"/>
      <c r="L2339" s="72">
        <v>236.24</v>
      </c>
      <c r="M2339" s="13"/>
    </row>
    <row r="2340" spans="1:13" s="2" customFormat="1" ht="45" x14ac:dyDescent="0.25">
      <c r="A2340" s="10" t="s">
        <v>3168</v>
      </c>
      <c r="B2340" s="11" t="s">
        <v>2404</v>
      </c>
      <c r="C2340" s="182" t="s">
        <v>3062</v>
      </c>
      <c r="D2340" s="182"/>
      <c r="E2340" s="182"/>
      <c r="F2340" s="10" t="s">
        <v>35</v>
      </c>
      <c r="G2340" s="12">
        <v>1</v>
      </c>
      <c r="H2340" s="12"/>
      <c r="I2340" s="13">
        <v>170.34</v>
      </c>
      <c r="J2340" s="72"/>
      <c r="K2340" s="131"/>
      <c r="L2340" s="72">
        <v>170.34</v>
      </c>
      <c r="M2340" s="13"/>
    </row>
    <row r="2341" spans="1:13" s="2" customFormat="1" ht="56.25" x14ac:dyDescent="0.25">
      <c r="A2341" s="10" t="s">
        <v>3169</v>
      </c>
      <c r="B2341" s="11" t="s">
        <v>2994</v>
      </c>
      <c r="C2341" s="182" t="s">
        <v>3134</v>
      </c>
      <c r="D2341" s="182"/>
      <c r="E2341" s="182"/>
      <c r="F2341" s="10" t="s">
        <v>808</v>
      </c>
      <c r="G2341" s="33">
        <v>2.5999999999999999E-3</v>
      </c>
      <c r="H2341" s="33"/>
      <c r="I2341" s="13">
        <v>298.32</v>
      </c>
      <c r="J2341" s="72"/>
      <c r="K2341" s="131"/>
      <c r="L2341" s="72">
        <v>50.22</v>
      </c>
      <c r="M2341" s="13"/>
    </row>
    <row r="2342" spans="1:13" s="2" customFormat="1" ht="15" x14ac:dyDescent="0.25">
      <c r="A2342" s="14"/>
      <c r="B2342" s="15"/>
      <c r="C2342" s="15"/>
      <c r="D2342" s="15"/>
      <c r="E2342" s="16" t="s">
        <v>18</v>
      </c>
      <c r="F2342" s="16"/>
      <c r="G2342" s="17"/>
      <c r="H2342" s="17"/>
      <c r="I2342" s="18">
        <v>767.55</v>
      </c>
      <c r="J2342" s="114"/>
      <c r="K2342" s="138"/>
      <c r="L2342" s="151"/>
      <c r="M2342" s="19"/>
    </row>
    <row r="2343" spans="1:13" s="2" customFormat="1" ht="22.5" x14ac:dyDescent="0.25">
      <c r="A2343" s="20"/>
      <c r="B2343" s="21" t="s">
        <v>69</v>
      </c>
      <c r="C2343" s="183" t="s">
        <v>70</v>
      </c>
      <c r="D2343" s="183"/>
      <c r="E2343" s="183"/>
      <c r="F2343" s="22" t="s">
        <v>71</v>
      </c>
      <c r="G2343" s="17" t="s">
        <v>3170</v>
      </c>
      <c r="H2343" s="17"/>
      <c r="I2343" s="23">
        <v>0.02</v>
      </c>
      <c r="J2343" s="109"/>
      <c r="K2343" s="132"/>
      <c r="L2343" s="147">
        <v>0.02</v>
      </c>
      <c r="M2343" s="24"/>
    </row>
    <row r="2344" spans="1:13" s="2" customFormat="1" ht="22.5" x14ac:dyDescent="0.25">
      <c r="A2344" s="20"/>
      <c r="B2344" s="21" t="s">
        <v>41</v>
      </c>
      <c r="C2344" s="183" t="s">
        <v>42</v>
      </c>
      <c r="D2344" s="183"/>
      <c r="E2344" s="183"/>
      <c r="F2344" s="22" t="s">
        <v>21</v>
      </c>
      <c r="G2344" s="17" t="s">
        <v>3171</v>
      </c>
      <c r="H2344" s="17"/>
      <c r="I2344" s="23">
        <v>0.97</v>
      </c>
      <c r="J2344" s="109"/>
      <c r="K2344" s="132"/>
      <c r="L2344" s="147">
        <v>0.97</v>
      </c>
      <c r="M2344" s="24"/>
    </row>
    <row r="2345" spans="1:13" s="2" customFormat="1" ht="22.5" x14ac:dyDescent="0.25">
      <c r="A2345" s="20"/>
      <c r="B2345" s="21" t="s">
        <v>778</v>
      </c>
      <c r="C2345" s="183" t="s">
        <v>24</v>
      </c>
      <c r="D2345" s="183"/>
      <c r="E2345" s="183"/>
      <c r="F2345" s="22" t="s">
        <v>71</v>
      </c>
      <c r="G2345" s="17" t="s">
        <v>3172</v>
      </c>
      <c r="H2345" s="17"/>
      <c r="I2345" s="23">
        <v>0.61</v>
      </c>
      <c r="J2345" s="109"/>
      <c r="K2345" s="132"/>
      <c r="L2345" s="147">
        <v>0.61</v>
      </c>
      <c r="M2345" s="24"/>
    </row>
    <row r="2346" spans="1:13" s="2" customFormat="1" ht="22.5" x14ac:dyDescent="0.25">
      <c r="A2346" s="20"/>
      <c r="B2346" s="21" t="s">
        <v>965</v>
      </c>
      <c r="C2346" s="183" t="s">
        <v>966</v>
      </c>
      <c r="D2346" s="183"/>
      <c r="E2346" s="183"/>
      <c r="F2346" s="22" t="s">
        <v>21</v>
      </c>
      <c r="G2346" s="17" t="s">
        <v>3173</v>
      </c>
      <c r="H2346" s="17"/>
      <c r="I2346" s="23">
        <v>3.32</v>
      </c>
      <c r="J2346" s="109"/>
      <c r="K2346" s="132"/>
      <c r="L2346" s="147">
        <v>3.32</v>
      </c>
      <c r="M2346" s="24"/>
    </row>
    <row r="2347" spans="1:13" s="2" customFormat="1" ht="22.5" x14ac:dyDescent="0.25">
      <c r="A2347" s="20"/>
      <c r="B2347" s="21" t="s">
        <v>968</v>
      </c>
      <c r="C2347" s="183" t="s">
        <v>969</v>
      </c>
      <c r="D2347" s="183"/>
      <c r="E2347" s="183"/>
      <c r="F2347" s="22" t="s">
        <v>21</v>
      </c>
      <c r="G2347" s="17" t="s">
        <v>3174</v>
      </c>
      <c r="H2347" s="17"/>
      <c r="I2347" s="23">
        <v>0.88</v>
      </c>
      <c r="J2347" s="109"/>
      <c r="K2347" s="132"/>
      <c r="L2347" s="147">
        <v>0.88</v>
      </c>
      <c r="M2347" s="24"/>
    </row>
    <row r="2348" spans="1:13" s="2" customFormat="1" ht="22.5" x14ac:dyDescent="0.25">
      <c r="A2348" s="25" t="s">
        <v>344</v>
      </c>
      <c r="B2348" s="26" t="s">
        <v>815</v>
      </c>
      <c r="C2348" s="186" t="s">
        <v>816</v>
      </c>
      <c r="D2348" s="186"/>
      <c r="E2348" s="186"/>
      <c r="F2348" s="27" t="s">
        <v>817</v>
      </c>
      <c r="G2348" s="28" t="s">
        <v>347</v>
      </c>
      <c r="H2348" s="28"/>
      <c r="I2348" s="29">
        <v>0</v>
      </c>
      <c r="J2348" s="110"/>
      <c r="K2348" s="133"/>
      <c r="L2348" s="148">
        <v>0</v>
      </c>
      <c r="M2348" s="30"/>
    </row>
    <row r="2349" spans="1:13" s="2" customFormat="1" ht="22.5" x14ac:dyDescent="0.25">
      <c r="A2349" s="25" t="s">
        <v>76</v>
      </c>
      <c r="B2349" s="26" t="s">
        <v>818</v>
      </c>
      <c r="C2349" s="186" t="s">
        <v>819</v>
      </c>
      <c r="D2349" s="186"/>
      <c r="E2349" s="186"/>
      <c r="F2349" s="27" t="s">
        <v>817</v>
      </c>
      <c r="G2349" s="28" t="s">
        <v>3175</v>
      </c>
      <c r="H2349" s="28"/>
      <c r="I2349" s="29">
        <v>0</v>
      </c>
      <c r="J2349" s="110"/>
      <c r="K2349" s="133"/>
      <c r="L2349" s="148">
        <v>0</v>
      </c>
      <c r="M2349" s="30"/>
    </row>
    <row r="2350" spans="1:13" s="2" customFormat="1" ht="22.5" x14ac:dyDescent="0.25">
      <c r="A2350" s="25" t="s">
        <v>344</v>
      </c>
      <c r="B2350" s="26" t="s">
        <v>821</v>
      </c>
      <c r="C2350" s="186" t="s">
        <v>822</v>
      </c>
      <c r="D2350" s="186"/>
      <c r="E2350" s="186"/>
      <c r="F2350" s="27" t="s">
        <v>79</v>
      </c>
      <c r="G2350" s="28" t="s">
        <v>347</v>
      </c>
      <c r="H2350" s="28"/>
      <c r="I2350" s="29">
        <v>0</v>
      </c>
      <c r="J2350" s="110"/>
      <c r="K2350" s="133"/>
      <c r="L2350" s="148">
        <v>0</v>
      </c>
      <c r="M2350" s="30"/>
    </row>
    <row r="2351" spans="1:13" s="2" customFormat="1" ht="22.5" x14ac:dyDescent="0.25">
      <c r="A2351" s="25" t="s">
        <v>344</v>
      </c>
      <c r="B2351" s="26" t="s">
        <v>366</v>
      </c>
      <c r="C2351" s="186" t="s">
        <v>367</v>
      </c>
      <c r="D2351" s="186"/>
      <c r="E2351" s="186"/>
      <c r="F2351" s="27" t="s">
        <v>21</v>
      </c>
      <c r="G2351" s="28" t="s">
        <v>347</v>
      </c>
      <c r="H2351" s="28"/>
      <c r="I2351" s="29">
        <v>0</v>
      </c>
      <c r="J2351" s="110"/>
      <c r="K2351" s="133"/>
      <c r="L2351" s="148">
        <v>0</v>
      </c>
      <c r="M2351" s="30"/>
    </row>
    <row r="2352" spans="1:13" s="2" customFormat="1" ht="22.5" x14ac:dyDescent="0.25">
      <c r="A2352" s="25" t="s">
        <v>344</v>
      </c>
      <c r="B2352" s="26" t="s">
        <v>823</v>
      </c>
      <c r="C2352" s="186" t="s">
        <v>824</v>
      </c>
      <c r="D2352" s="186"/>
      <c r="E2352" s="186"/>
      <c r="F2352" s="27" t="s">
        <v>79</v>
      </c>
      <c r="G2352" s="28" t="s">
        <v>347</v>
      </c>
      <c r="H2352" s="28"/>
      <c r="I2352" s="29">
        <v>0</v>
      </c>
      <c r="J2352" s="110"/>
      <c r="K2352" s="133"/>
      <c r="L2352" s="148">
        <v>0</v>
      </c>
      <c r="M2352" s="30"/>
    </row>
    <row r="2353" spans="1:13" s="2" customFormat="1" ht="22.5" x14ac:dyDescent="0.25">
      <c r="A2353" s="25" t="s">
        <v>344</v>
      </c>
      <c r="B2353" s="26" t="s">
        <v>825</v>
      </c>
      <c r="C2353" s="186" t="s">
        <v>826</v>
      </c>
      <c r="D2353" s="186"/>
      <c r="E2353" s="186"/>
      <c r="F2353" s="27" t="s">
        <v>79</v>
      </c>
      <c r="G2353" s="28" t="s">
        <v>347</v>
      </c>
      <c r="H2353" s="28"/>
      <c r="I2353" s="29">
        <v>0</v>
      </c>
      <c r="J2353" s="110"/>
      <c r="K2353" s="133"/>
      <c r="L2353" s="148">
        <v>0</v>
      </c>
      <c r="M2353" s="30"/>
    </row>
    <row r="2354" spans="1:13" s="2" customFormat="1" ht="45" x14ac:dyDescent="0.25">
      <c r="A2354" s="10" t="s">
        <v>3176</v>
      </c>
      <c r="B2354" s="11" t="s">
        <v>2215</v>
      </c>
      <c r="C2354" s="182" t="s">
        <v>3177</v>
      </c>
      <c r="D2354" s="182"/>
      <c r="E2354" s="182"/>
      <c r="F2354" s="10" t="s">
        <v>165</v>
      </c>
      <c r="G2354" s="32">
        <v>0.5</v>
      </c>
      <c r="H2354" s="32"/>
      <c r="I2354" s="13">
        <v>197.36</v>
      </c>
      <c r="J2354" s="72"/>
      <c r="K2354" s="131"/>
      <c r="L2354" s="72">
        <v>197.36</v>
      </c>
      <c r="M2354" s="13"/>
    </row>
    <row r="2355" spans="1:13" s="2" customFormat="1" ht="45" x14ac:dyDescent="0.25">
      <c r="A2355" s="10" t="s">
        <v>3178</v>
      </c>
      <c r="B2355" s="11" t="s">
        <v>2224</v>
      </c>
      <c r="C2355" s="182" t="s">
        <v>3179</v>
      </c>
      <c r="D2355" s="182"/>
      <c r="E2355" s="182"/>
      <c r="F2355" s="10" t="s">
        <v>35</v>
      </c>
      <c r="G2355" s="12">
        <v>1</v>
      </c>
      <c r="H2355" s="12"/>
      <c r="I2355" s="13">
        <v>171.12</v>
      </c>
      <c r="J2355" s="72"/>
      <c r="K2355" s="131"/>
      <c r="L2355" s="72">
        <v>171.12</v>
      </c>
      <c r="M2355" s="13"/>
    </row>
    <row r="2356" spans="1:13" s="2" customFormat="1" ht="15" x14ac:dyDescent="0.25">
      <c r="A2356" s="10" t="s">
        <v>3180</v>
      </c>
      <c r="B2356" s="11" t="s">
        <v>834</v>
      </c>
      <c r="C2356" s="182" t="s">
        <v>835</v>
      </c>
      <c r="D2356" s="182"/>
      <c r="E2356" s="182"/>
      <c r="F2356" s="10" t="s">
        <v>71</v>
      </c>
      <c r="G2356" s="36">
        <v>5.0000000000000001E-3</v>
      </c>
      <c r="H2356" s="36"/>
      <c r="I2356" s="13">
        <v>497.79</v>
      </c>
      <c r="J2356" s="72"/>
      <c r="K2356" s="131"/>
      <c r="L2356" s="72">
        <v>497.79</v>
      </c>
      <c r="M2356" s="13"/>
    </row>
    <row r="2357" spans="1:13" s="2" customFormat="1" ht="15" x14ac:dyDescent="0.25">
      <c r="A2357" s="206" t="s">
        <v>3181</v>
      </c>
      <c r="B2357" s="207"/>
      <c r="C2357" s="207"/>
      <c r="D2357" s="207"/>
      <c r="E2357" s="207"/>
      <c r="F2357" s="207"/>
      <c r="G2357" s="207"/>
      <c r="H2357" s="207"/>
      <c r="I2357" s="207"/>
      <c r="J2357" s="207"/>
      <c r="K2357" s="207"/>
      <c r="L2357" s="208"/>
      <c r="M2357" s="123"/>
    </row>
    <row r="2358" spans="1:13" s="2" customFormat="1" ht="56.25" x14ac:dyDescent="0.25">
      <c r="A2358" s="10" t="s">
        <v>3182</v>
      </c>
      <c r="B2358" s="11" t="s">
        <v>2290</v>
      </c>
      <c r="C2358" s="182" t="s">
        <v>3183</v>
      </c>
      <c r="D2358" s="182"/>
      <c r="E2358" s="182"/>
      <c r="F2358" s="10" t="s">
        <v>808</v>
      </c>
      <c r="G2358" s="33">
        <v>0.26069999999999999</v>
      </c>
      <c r="H2358" s="33"/>
      <c r="I2358" s="13">
        <v>23926.41</v>
      </c>
      <c r="J2358" s="72"/>
      <c r="K2358" s="131"/>
      <c r="L2358" s="72">
        <v>3263.04</v>
      </c>
      <c r="M2358" s="13"/>
    </row>
    <row r="2359" spans="1:13" s="2" customFormat="1" ht="15" x14ac:dyDescent="0.25">
      <c r="A2359" s="14"/>
      <c r="B2359" s="15"/>
      <c r="C2359" s="15"/>
      <c r="D2359" s="15"/>
      <c r="E2359" s="16" t="s">
        <v>18</v>
      </c>
      <c r="F2359" s="16"/>
      <c r="G2359" s="17"/>
      <c r="H2359" s="17"/>
      <c r="I2359" s="18">
        <v>63040.52</v>
      </c>
      <c r="J2359" s="114"/>
      <c r="K2359" s="138"/>
      <c r="L2359" s="151"/>
      <c r="M2359" s="19"/>
    </row>
    <row r="2360" spans="1:13" s="2" customFormat="1" ht="22.5" x14ac:dyDescent="0.25">
      <c r="A2360" s="20"/>
      <c r="B2360" s="21" t="s">
        <v>69</v>
      </c>
      <c r="C2360" s="183" t="s">
        <v>70</v>
      </c>
      <c r="D2360" s="183"/>
      <c r="E2360" s="183"/>
      <c r="F2360" s="22" t="s">
        <v>71</v>
      </c>
      <c r="G2360" s="17" t="s">
        <v>3184</v>
      </c>
      <c r="H2360" s="17"/>
      <c r="I2360" s="23">
        <v>1.44</v>
      </c>
      <c r="J2360" s="109"/>
      <c r="K2360" s="132"/>
      <c r="L2360" s="147">
        <v>1.44</v>
      </c>
      <c r="M2360" s="24"/>
    </row>
    <row r="2361" spans="1:13" s="2" customFormat="1" ht="22.5" x14ac:dyDescent="0.25">
      <c r="A2361" s="20"/>
      <c r="B2361" s="21" t="s">
        <v>41</v>
      </c>
      <c r="C2361" s="183" t="s">
        <v>42</v>
      </c>
      <c r="D2361" s="183"/>
      <c r="E2361" s="183"/>
      <c r="F2361" s="22" t="s">
        <v>21</v>
      </c>
      <c r="G2361" s="17" t="s">
        <v>3185</v>
      </c>
      <c r="H2361" s="17"/>
      <c r="I2361" s="23">
        <v>92.48</v>
      </c>
      <c r="J2361" s="109"/>
      <c r="K2361" s="132"/>
      <c r="L2361" s="147">
        <v>92.48</v>
      </c>
      <c r="M2361" s="24"/>
    </row>
    <row r="2362" spans="1:13" s="2" customFormat="1" ht="22.5" x14ac:dyDescent="0.25">
      <c r="A2362" s="20"/>
      <c r="B2362" s="21" t="s">
        <v>778</v>
      </c>
      <c r="C2362" s="183" t="s">
        <v>24</v>
      </c>
      <c r="D2362" s="183"/>
      <c r="E2362" s="183"/>
      <c r="F2362" s="22" t="s">
        <v>71</v>
      </c>
      <c r="G2362" s="17" t="s">
        <v>3186</v>
      </c>
      <c r="H2362" s="17"/>
      <c r="I2362" s="23">
        <v>44.82</v>
      </c>
      <c r="J2362" s="109"/>
      <c r="K2362" s="132"/>
      <c r="L2362" s="147">
        <v>44.82</v>
      </c>
      <c r="M2362" s="24"/>
    </row>
    <row r="2363" spans="1:13" s="2" customFormat="1" ht="22.5" x14ac:dyDescent="0.25">
      <c r="A2363" s="20"/>
      <c r="B2363" s="21" t="s">
        <v>965</v>
      </c>
      <c r="C2363" s="183" t="s">
        <v>966</v>
      </c>
      <c r="D2363" s="183"/>
      <c r="E2363" s="183"/>
      <c r="F2363" s="22" t="s">
        <v>21</v>
      </c>
      <c r="G2363" s="17" t="s">
        <v>3187</v>
      </c>
      <c r="H2363" s="17"/>
      <c r="I2363" s="23">
        <v>185.71</v>
      </c>
      <c r="J2363" s="109"/>
      <c r="K2363" s="132"/>
      <c r="L2363" s="147">
        <v>185.71</v>
      </c>
      <c r="M2363" s="24"/>
    </row>
    <row r="2364" spans="1:13" s="2" customFormat="1" ht="22.5" x14ac:dyDescent="0.25">
      <c r="A2364" s="20"/>
      <c r="B2364" s="21" t="s">
        <v>968</v>
      </c>
      <c r="C2364" s="183" t="s">
        <v>969</v>
      </c>
      <c r="D2364" s="183"/>
      <c r="E2364" s="183"/>
      <c r="F2364" s="22" t="s">
        <v>21</v>
      </c>
      <c r="G2364" s="17" t="s">
        <v>3188</v>
      </c>
      <c r="H2364" s="17"/>
      <c r="I2364" s="23">
        <v>52.35</v>
      </c>
      <c r="J2364" s="109"/>
      <c r="K2364" s="132"/>
      <c r="L2364" s="147">
        <v>52.35</v>
      </c>
      <c r="M2364" s="24"/>
    </row>
    <row r="2365" spans="1:13" s="2" customFormat="1" ht="22.5" x14ac:dyDescent="0.25">
      <c r="A2365" s="25" t="s">
        <v>344</v>
      </c>
      <c r="B2365" s="26" t="s">
        <v>815</v>
      </c>
      <c r="C2365" s="186" t="s">
        <v>816</v>
      </c>
      <c r="D2365" s="186"/>
      <c r="E2365" s="186"/>
      <c r="F2365" s="27" t="s">
        <v>817</v>
      </c>
      <c r="G2365" s="28" t="s">
        <v>347</v>
      </c>
      <c r="H2365" s="28"/>
      <c r="I2365" s="29">
        <v>0</v>
      </c>
      <c r="J2365" s="110"/>
      <c r="K2365" s="133"/>
      <c r="L2365" s="148">
        <v>0</v>
      </c>
      <c r="M2365" s="30"/>
    </row>
    <row r="2366" spans="1:13" s="2" customFormat="1" ht="22.5" x14ac:dyDescent="0.25">
      <c r="A2366" s="25" t="s">
        <v>76</v>
      </c>
      <c r="B2366" s="26" t="s">
        <v>818</v>
      </c>
      <c r="C2366" s="186" t="s">
        <v>819</v>
      </c>
      <c r="D2366" s="186"/>
      <c r="E2366" s="186"/>
      <c r="F2366" s="27" t="s">
        <v>817</v>
      </c>
      <c r="G2366" s="28" t="s">
        <v>3189</v>
      </c>
      <c r="H2366" s="28"/>
      <c r="I2366" s="29">
        <v>0</v>
      </c>
      <c r="J2366" s="110"/>
      <c r="K2366" s="133"/>
      <c r="L2366" s="148">
        <v>0</v>
      </c>
      <c r="M2366" s="30"/>
    </row>
    <row r="2367" spans="1:13" s="2" customFormat="1" ht="22.5" x14ac:dyDescent="0.25">
      <c r="A2367" s="25" t="s">
        <v>344</v>
      </c>
      <c r="B2367" s="26" t="s">
        <v>821</v>
      </c>
      <c r="C2367" s="186" t="s">
        <v>822</v>
      </c>
      <c r="D2367" s="186"/>
      <c r="E2367" s="186"/>
      <c r="F2367" s="27" t="s">
        <v>79</v>
      </c>
      <c r="G2367" s="28" t="s">
        <v>347</v>
      </c>
      <c r="H2367" s="28"/>
      <c r="I2367" s="29">
        <v>0</v>
      </c>
      <c r="J2367" s="110"/>
      <c r="K2367" s="133"/>
      <c r="L2367" s="148">
        <v>0</v>
      </c>
      <c r="M2367" s="30"/>
    </row>
    <row r="2368" spans="1:13" s="2" customFormat="1" ht="22.5" x14ac:dyDescent="0.25">
      <c r="A2368" s="25" t="s">
        <v>344</v>
      </c>
      <c r="B2368" s="26" t="s">
        <v>366</v>
      </c>
      <c r="C2368" s="186" t="s">
        <v>367</v>
      </c>
      <c r="D2368" s="186"/>
      <c r="E2368" s="186"/>
      <c r="F2368" s="27" t="s">
        <v>21</v>
      </c>
      <c r="G2368" s="28" t="s">
        <v>347</v>
      </c>
      <c r="H2368" s="28"/>
      <c r="I2368" s="29">
        <v>0</v>
      </c>
      <c r="J2368" s="110"/>
      <c r="K2368" s="133"/>
      <c r="L2368" s="148">
        <v>0</v>
      </c>
      <c r="M2368" s="30"/>
    </row>
    <row r="2369" spans="1:13" s="2" customFormat="1" ht="22.5" x14ac:dyDescent="0.25">
      <c r="A2369" s="25" t="s">
        <v>344</v>
      </c>
      <c r="B2369" s="26" t="s">
        <v>823</v>
      </c>
      <c r="C2369" s="186" t="s">
        <v>824</v>
      </c>
      <c r="D2369" s="186"/>
      <c r="E2369" s="186"/>
      <c r="F2369" s="27" t="s">
        <v>79</v>
      </c>
      <c r="G2369" s="28" t="s">
        <v>347</v>
      </c>
      <c r="H2369" s="28"/>
      <c r="I2369" s="29">
        <v>0</v>
      </c>
      <c r="J2369" s="110"/>
      <c r="K2369" s="133"/>
      <c r="L2369" s="148">
        <v>0</v>
      </c>
      <c r="M2369" s="30"/>
    </row>
    <row r="2370" spans="1:13" s="2" customFormat="1" ht="22.5" x14ac:dyDescent="0.25">
      <c r="A2370" s="25" t="s">
        <v>344</v>
      </c>
      <c r="B2370" s="26" t="s">
        <v>825</v>
      </c>
      <c r="C2370" s="186" t="s">
        <v>826</v>
      </c>
      <c r="D2370" s="186"/>
      <c r="E2370" s="186"/>
      <c r="F2370" s="27" t="s">
        <v>79</v>
      </c>
      <c r="G2370" s="28" t="s">
        <v>347</v>
      </c>
      <c r="H2370" s="28"/>
      <c r="I2370" s="29">
        <v>0</v>
      </c>
      <c r="J2370" s="110"/>
      <c r="K2370" s="133"/>
      <c r="L2370" s="148">
        <v>0</v>
      </c>
      <c r="M2370" s="30"/>
    </row>
    <row r="2371" spans="1:13" s="2" customFormat="1" ht="45" x14ac:dyDescent="0.25">
      <c r="A2371" s="10" t="s">
        <v>3190</v>
      </c>
      <c r="B2371" s="11" t="s">
        <v>2215</v>
      </c>
      <c r="C2371" s="182" t="s">
        <v>3191</v>
      </c>
      <c r="D2371" s="182"/>
      <c r="E2371" s="182"/>
      <c r="F2371" s="10" t="s">
        <v>165</v>
      </c>
      <c r="G2371" s="32">
        <v>7.5</v>
      </c>
      <c r="H2371" s="32"/>
      <c r="I2371" s="13">
        <v>142772.44</v>
      </c>
      <c r="J2371" s="72"/>
      <c r="K2371" s="131"/>
      <c r="L2371" s="72">
        <v>142772.44</v>
      </c>
      <c r="M2371" s="13"/>
    </row>
    <row r="2372" spans="1:13" s="2" customFormat="1" ht="45" x14ac:dyDescent="0.25">
      <c r="A2372" s="10" t="s">
        <v>3192</v>
      </c>
      <c r="B2372" s="11" t="s">
        <v>2224</v>
      </c>
      <c r="C2372" s="182" t="s">
        <v>3193</v>
      </c>
      <c r="D2372" s="182"/>
      <c r="E2372" s="182"/>
      <c r="F2372" s="10" t="s">
        <v>35</v>
      </c>
      <c r="G2372" s="12">
        <v>1</v>
      </c>
      <c r="H2372" s="12"/>
      <c r="I2372" s="13">
        <v>24099.31</v>
      </c>
      <c r="J2372" s="72"/>
      <c r="K2372" s="131"/>
      <c r="L2372" s="72">
        <v>24099.31</v>
      </c>
      <c r="M2372" s="13"/>
    </row>
    <row r="2373" spans="1:13" s="2" customFormat="1" ht="45" x14ac:dyDescent="0.25">
      <c r="A2373" s="10" t="s">
        <v>3194</v>
      </c>
      <c r="B2373" s="11" t="s">
        <v>2224</v>
      </c>
      <c r="C2373" s="182" t="s">
        <v>3195</v>
      </c>
      <c r="D2373" s="182"/>
      <c r="E2373" s="182"/>
      <c r="F2373" s="10" t="s">
        <v>35</v>
      </c>
      <c r="G2373" s="12">
        <v>3</v>
      </c>
      <c r="H2373" s="12"/>
      <c r="I2373" s="13">
        <v>48506.22</v>
      </c>
      <c r="J2373" s="72"/>
      <c r="K2373" s="131"/>
      <c r="L2373" s="72">
        <v>48506.22</v>
      </c>
      <c r="M2373" s="13"/>
    </row>
    <row r="2374" spans="1:13" s="2" customFormat="1" ht="45" x14ac:dyDescent="0.25">
      <c r="A2374" s="10" t="s">
        <v>3196</v>
      </c>
      <c r="B2374" s="11" t="s">
        <v>2198</v>
      </c>
      <c r="C2374" s="182" t="s">
        <v>3197</v>
      </c>
      <c r="D2374" s="182"/>
      <c r="E2374" s="182"/>
      <c r="F2374" s="10" t="s">
        <v>35</v>
      </c>
      <c r="G2374" s="12">
        <v>3</v>
      </c>
      <c r="H2374" s="12"/>
      <c r="I2374" s="13">
        <v>54739.86</v>
      </c>
      <c r="J2374" s="72"/>
      <c r="K2374" s="131"/>
      <c r="L2374" s="72">
        <v>54739.86</v>
      </c>
      <c r="M2374" s="13"/>
    </row>
    <row r="2375" spans="1:13" s="2" customFormat="1" ht="45" x14ac:dyDescent="0.25">
      <c r="A2375" s="10" t="s">
        <v>3198</v>
      </c>
      <c r="B2375" s="11" t="s">
        <v>2198</v>
      </c>
      <c r="C2375" s="182" t="s">
        <v>3199</v>
      </c>
      <c r="D2375" s="182"/>
      <c r="E2375" s="182"/>
      <c r="F2375" s="10" t="s">
        <v>35</v>
      </c>
      <c r="G2375" s="12">
        <v>3</v>
      </c>
      <c r="H2375" s="12"/>
      <c r="I2375" s="13">
        <v>65415.3</v>
      </c>
      <c r="J2375" s="72"/>
      <c r="K2375" s="131"/>
      <c r="L2375" s="72">
        <v>65415.3</v>
      </c>
      <c r="M2375" s="13"/>
    </row>
    <row r="2376" spans="1:13" s="2" customFormat="1" ht="45" x14ac:dyDescent="0.25">
      <c r="A2376" s="10" t="s">
        <v>3200</v>
      </c>
      <c r="B2376" s="11" t="s">
        <v>2201</v>
      </c>
      <c r="C2376" s="182" t="s">
        <v>3201</v>
      </c>
      <c r="D2376" s="182"/>
      <c r="E2376" s="182"/>
      <c r="F2376" s="10" t="s">
        <v>35</v>
      </c>
      <c r="G2376" s="12">
        <v>6</v>
      </c>
      <c r="H2376" s="12"/>
      <c r="I2376" s="13">
        <v>24689.31</v>
      </c>
      <c r="J2376" s="72"/>
      <c r="K2376" s="131"/>
      <c r="L2376" s="72">
        <v>24689.31</v>
      </c>
      <c r="M2376" s="13"/>
    </row>
    <row r="2377" spans="1:13" s="2" customFormat="1" ht="56.25" x14ac:dyDescent="0.25">
      <c r="A2377" s="10" t="s">
        <v>3202</v>
      </c>
      <c r="B2377" s="11" t="s">
        <v>2303</v>
      </c>
      <c r="C2377" s="182" t="s">
        <v>2632</v>
      </c>
      <c r="D2377" s="182"/>
      <c r="E2377" s="182"/>
      <c r="F2377" s="10" t="s">
        <v>808</v>
      </c>
      <c r="G2377" s="36">
        <v>2.4E-2</v>
      </c>
      <c r="H2377" s="36"/>
      <c r="I2377" s="13">
        <v>2202.66</v>
      </c>
      <c r="J2377" s="72"/>
      <c r="K2377" s="131"/>
      <c r="L2377" s="72">
        <v>300.39999999999998</v>
      </c>
      <c r="M2377" s="13"/>
    </row>
    <row r="2378" spans="1:13" s="2" customFormat="1" ht="15" x14ac:dyDescent="0.25">
      <c r="A2378" s="14"/>
      <c r="B2378" s="15"/>
      <c r="C2378" s="15"/>
      <c r="D2378" s="15"/>
      <c r="E2378" s="16" t="s">
        <v>18</v>
      </c>
      <c r="F2378" s="16"/>
      <c r="G2378" s="17"/>
      <c r="H2378" s="17"/>
      <c r="I2378" s="18">
        <v>5803.5</v>
      </c>
      <c r="J2378" s="114"/>
      <c r="K2378" s="138"/>
      <c r="L2378" s="151"/>
      <c r="M2378" s="19"/>
    </row>
    <row r="2379" spans="1:13" s="2" customFormat="1" ht="22.5" x14ac:dyDescent="0.25">
      <c r="A2379" s="20"/>
      <c r="B2379" s="21" t="s">
        <v>69</v>
      </c>
      <c r="C2379" s="183" t="s">
        <v>70</v>
      </c>
      <c r="D2379" s="183"/>
      <c r="E2379" s="183"/>
      <c r="F2379" s="22" t="s">
        <v>71</v>
      </c>
      <c r="G2379" s="17" t="s">
        <v>3203</v>
      </c>
      <c r="H2379" s="17"/>
      <c r="I2379" s="23">
        <v>0.13</v>
      </c>
      <c r="J2379" s="109"/>
      <c r="K2379" s="132"/>
      <c r="L2379" s="147">
        <v>0.13</v>
      </c>
      <c r="M2379" s="24"/>
    </row>
    <row r="2380" spans="1:13" s="2" customFormat="1" ht="22.5" x14ac:dyDescent="0.25">
      <c r="A2380" s="20"/>
      <c r="B2380" s="21" t="s">
        <v>41</v>
      </c>
      <c r="C2380" s="183" t="s">
        <v>42</v>
      </c>
      <c r="D2380" s="183"/>
      <c r="E2380" s="183"/>
      <c r="F2380" s="22" t="s">
        <v>21</v>
      </c>
      <c r="G2380" s="17" t="s">
        <v>3204</v>
      </c>
      <c r="H2380" s="17"/>
      <c r="I2380" s="23">
        <v>8.51</v>
      </c>
      <c r="J2380" s="109"/>
      <c r="K2380" s="132"/>
      <c r="L2380" s="147">
        <v>8.51</v>
      </c>
      <c r="M2380" s="24"/>
    </row>
    <row r="2381" spans="1:13" s="2" customFormat="1" ht="22.5" x14ac:dyDescent="0.25">
      <c r="A2381" s="20"/>
      <c r="B2381" s="21" t="s">
        <v>778</v>
      </c>
      <c r="C2381" s="183" t="s">
        <v>24</v>
      </c>
      <c r="D2381" s="183"/>
      <c r="E2381" s="183"/>
      <c r="F2381" s="22" t="s">
        <v>71</v>
      </c>
      <c r="G2381" s="17" t="s">
        <v>3205</v>
      </c>
      <c r="H2381" s="17"/>
      <c r="I2381" s="23">
        <v>4.13</v>
      </c>
      <c r="J2381" s="109"/>
      <c r="K2381" s="132"/>
      <c r="L2381" s="147">
        <v>4.13</v>
      </c>
      <c r="M2381" s="24"/>
    </row>
    <row r="2382" spans="1:13" s="2" customFormat="1" ht="22.5" x14ac:dyDescent="0.25">
      <c r="A2382" s="20"/>
      <c r="B2382" s="21" t="s">
        <v>965</v>
      </c>
      <c r="C2382" s="183" t="s">
        <v>966</v>
      </c>
      <c r="D2382" s="183"/>
      <c r="E2382" s="183"/>
      <c r="F2382" s="22" t="s">
        <v>21</v>
      </c>
      <c r="G2382" s="17" t="s">
        <v>3206</v>
      </c>
      <c r="H2382" s="17"/>
      <c r="I2382" s="23">
        <v>17.100000000000001</v>
      </c>
      <c r="J2382" s="109"/>
      <c r="K2382" s="132"/>
      <c r="L2382" s="147">
        <v>17.100000000000001</v>
      </c>
      <c r="M2382" s="24"/>
    </row>
    <row r="2383" spans="1:13" s="2" customFormat="1" ht="22.5" x14ac:dyDescent="0.25">
      <c r="A2383" s="20"/>
      <c r="B2383" s="21" t="s">
        <v>968</v>
      </c>
      <c r="C2383" s="183" t="s">
        <v>969</v>
      </c>
      <c r="D2383" s="183"/>
      <c r="E2383" s="183"/>
      <c r="F2383" s="22" t="s">
        <v>21</v>
      </c>
      <c r="G2383" s="17" t="s">
        <v>3207</v>
      </c>
      <c r="H2383" s="17"/>
      <c r="I2383" s="23">
        <v>4.82</v>
      </c>
      <c r="J2383" s="109"/>
      <c r="K2383" s="132"/>
      <c r="L2383" s="147">
        <v>4.82</v>
      </c>
      <c r="M2383" s="24"/>
    </row>
    <row r="2384" spans="1:13" s="2" customFormat="1" ht="22.5" x14ac:dyDescent="0.25">
      <c r="A2384" s="25" t="s">
        <v>344</v>
      </c>
      <c r="B2384" s="26" t="s">
        <v>815</v>
      </c>
      <c r="C2384" s="186" t="s">
        <v>816</v>
      </c>
      <c r="D2384" s="186"/>
      <c r="E2384" s="186"/>
      <c r="F2384" s="27" t="s">
        <v>817</v>
      </c>
      <c r="G2384" s="28" t="s">
        <v>347</v>
      </c>
      <c r="H2384" s="28"/>
      <c r="I2384" s="29">
        <v>0</v>
      </c>
      <c r="J2384" s="110"/>
      <c r="K2384" s="133"/>
      <c r="L2384" s="148">
        <v>0</v>
      </c>
      <c r="M2384" s="30"/>
    </row>
    <row r="2385" spans="1:13" s="2" customFormat="1" ht="22.5" x14ac:dyDescent="0.25">
      <c r="A2385" s="25" t="s">
        <v>76</v>
      </c>
      <c r="B2385" s="26" t="s">
        <v>818</v>
      </c>
      <c r="C2385" s="186" t="s">
        <v>819</v>
      </c>
      <c r="D2385" s="186"/>
      <c r="E2385" s="186"/>
      <c r="F2385" s="27" t="s">
        <v>817</v>
      </c>
      <c r="G2385" s="28" t="s">
        <v>3208</v>
      </c>
      <c r="H2385" s="28"/>
      <c r="I2385" s="29">
        <v>0</v>
      </c>
      <c r="J2385" s="110"/>
      <c r="K2385" s="133"/>
      <c r="L2385" s="148">
        <v>0</v>
      </c>
      <c r="M2385" s="30"/>
    </row>
    <row r="2386" spans="1:13" s="2" customFormat="1" ht="22.5" x14ac:dyDescent="0.25">
      <c r="A2386" s="25" t="s">
        <v>344</v>
      </c>
      <c r="B2386" s="26" t="s">
        <v>821</v>
      </c>
      <c r="C2386" s="186" t="s">
        <v>822</v>
      </c>
      <c r="D2386" s="186"/>
      <c r="E2386" s="186"/>
      <c r="F2386" s="27" t="s">
        <v>79</v>
      </c>
      <c r="G2386" s="28" t="s">
        <v>347</v>
      </c>
      <c r="H2386" s="28"/>
      <c r="I2386" s="29">
        <v>0</v>
      </c>
      <c r="J2386" s="110"/>
      <c r="K2386" s="133"/>
      <c r="L2386" s="148">
        <v>0</v>
      </c>
      <c r="M2386" s="30"/>
    </row>
    <row r="2387" spans="1:13" s="2" customFormat="1" ht="22.5" x14ac:dyDescent="0.25">
      <c r="A2387" s="25" t="s">
        <v>344</v>
      </c>
      <c r="B2387" s="26" t="s">
        <v>366</v>
      </c>
      <c r="C2387" s="186" t="s">
        <v>367</v>
      </c>
      <c r="D2387" s="186"/>
      <c r="E2387" s="186"/>
      <c r="F2387" s="27" t="s">
        <v>21</v>
      </c>
      <c r="G2387" s="28" t="s">
        <v>347</v>
      </c>
      <c r="H2387" s="28"/>
      <c r="I2387" s="29">
        <v>0</v>
      </c>
      <c r="J2387" s="110"/>
      <c r="K2387" s="133"/>
      <c r="L2387" s="148">
        <v>0</v>
      </c>
      <c r="M2387" s="30"/>
    </row>
    <row r="2388" spans="1:13" s="2" customFormat="1" ht="22.5" x14ac:dyDescent="0.25">
      <c r="A2388" s="25" t="s">
        <v>344</v>
      </c>
      <c r="B2388" s="26" t="s">
        <v>825</v>
      </c>
      <c r="C2388" s="186" t="s">
        <v>826</v>
      </c>
      <c r="D2388" s="186"/>
      <c r="E2388" s="186"/>
      <c r="F2388" s="27" t="s">
        <v>79</v>
      </c>
      <c r="G2388" s="28" t="s">
        <v>347</v>
      </c>
      <c r="H2388" s="28"/>
      <c r="I2388" s="29">
        <v>0</v>
      </c>
      <c r="J2388" s="110"/>
      <c r="K2388" s="133"/>
      <c r="L2388" s="148">
        <v>0</v>
      </c>
      <c r="M2388" s="30"/>
    </row>
    <row r="2389" spans="1:13" s="2" customFormat="1" ht="45" x14ac:dyDescent="0.25">
      <c r="A2389" s="10" t="s">
        <v>3209</v>
      </c>
      <c r="B2389" s="11" t="s">
        <v>2215</v>
      </c>
      <c r="C2389" s="182" t="s">
        <v>3210</v>
      </c>
      <c r="D2389" s="182"/>
      <c r="E2389" s="182"/>
      <c r="F2389" s="10" t="s">
        <v>165</v>
      </c>
      <c r="G2389" s="32">
        <v>1.5</v>
      </c>
      <c r="H2389" s="32"/>
      <c r="I2389" s="13">
        <v>36664.92</v>
      </c>
      <c r="J2389" s="72"/>
      <c r="K2389" s="131"/>
      <c r="L2389" s="72">
        <v>36664.92</v>
      </c>
      <c r="M2389" s="13"/>
    </row>
    <row r="2390" spans="1:13" s="2" customFormat="1" ht="56.25" x14ac:dyDescent="0.25">
      <c r="A2390" s="10" t="s">
        <v>3211</v>
      </c>
      <c r="B2390" s="11" t="s">
        <v>2551</v>
      </c>
      <c r="C2390" s="182" t="s">
        <v>2552</v>
      </c>
      <c r="D2390" s="182"/>
      <c r="E2390" s="182"/>
      <c r="F2390" s="10" t="s">
        <v>808</v>
      </c>
      <c r="G2390" s="33">
        <v>0.1308</v>
      </c>
      <c r="H2390" s="33"/>
      <c r="I2390" s="13">
        <v>9549.6299999999992</v>
      </c>
      <c r="J2390" s="72"/>
      <c r="K2390" s="131"/>
      <c r="L2390" s="72">
        <v>1691.56</v>
      </c>
      <c r="M2390" s="13"/>
    </row>
    <row r="2391" spans="1:13" s="2" customFormat="1" ht="15" x14ac:dyDescent="0.25">
      <c r="A2391" s="14"/>
      <c r="B2391" s="15"/>
      <c r="C2391" s="15"/>
      <c r="D2391" s="15"/>
      <c r="E2391" s="16" t="s">
        <v>18</v>
      </c>
      <c r="F2391" s="16"/>
      <c r="G2391" s="17"/>
      <c r="H2391" s="17"/>
      <c r="I2391" s="18">
        <v>24314.77</v>
      </c>
      <c r="J2391" s="114"/>
      <c r="K2391" s="138"/>
      <c r="L2391" s="151"/>
      <c r="M2391" s="19"/>
    </row>
    <row r="2392" spans="1:13" s="2" customFormat="1" ht="22.5" x14ac:dyDescent="0.25">
      <c r="A2392" s="20"/>
      <c r="B2392" s="21" t="s">
        <v>69</v>
      </c>
      <c r="C2392" s="183" t="s">
        <v>70</v>
      </c>
      <c r="D2392" s="183"/>
      <c r="E2392" s="183"/>
      <c r="F2392" s="22" t="s">
        <v>71</v>
      </c>
      <c r="G2392" s="17" t="s">
        <v>3212</v>
      </c>
      <c r="H2392" s="17"/>
      <c r="I2392" s="23">
        <v>0.61</v>
      </c>
      <c r="J2392" s="109"/>
      <c r="K2392" s="132"/>
      <c r="L2392" s="147">
        <v>0.61</v>
      </c>
      <c r="M2392" s="24"/>
    </row>
    <row r="2393" spans="1:13" s="2" customFormat="1" ht="22.5" x14ac:dyDescent="0.25">
      <c r="A2393" s="20"/>
      <c r="B2393" s="21" t="s">
        <v>41</v>
      </c>
      <c r="C2393" s="183" t="s">
        <v>42</v>
      </c>
      <c r="D2393" s="183"/>
      <c r="E2393" s="183"/>
      <c r="F2393" s="22" t="s">
        <v>21</v>
      </c>
      <c r="G2393" s="17" t="s">
        <v>3213</v>
      </c>
      <c r="H2393" s="17"/>
      <c r="I2393" s="23">
        <v>60.66</v>
      </c>
      <c r="J2393" s="109"/>
      <c r="K2393" s="132"/>
      <c r="L2393" s="147">
        <v>60.66</v>
      </c>
      <c r="M2393" s="24"/>
    </row>
    <row r="2394" spans="1:13" s="2" customFormat="1" ht="22.5" x14ac:dyDescent="0.25">
      <c r="A2394" s="20"/>
      <c r="B2394" s="21" t="s">
        <v>778</v>
      </c>
      <c r="C2394" s="183" t="s">
        <v>24</v>
      </c>
      <c r="D2394" s="183"/>
      <c r="E2394" s="183"/>
      <c r="F2394" s="22" t="s">
        <v>71</v>
      </c>
      <c r="G2394" s="17" t="s">
        <v>3214</v>
      </c>
      <c r="H2394" s="17"/>
      <c r="I2394" s="23">
        <v>16.350000000000001</v>
      </c>
      <c r="J2394" s="109"/>
      <c r="K2394" s="132"/>
      <c r="L2394" s="147">
        <v>16.350000000000001</v>
      </c>
      <c r="M2394" s="24"/>
    </row>
    <row r="2395" spans="1:13" s="2" customFormat="1" ht="22.5" x14ac:dyDescent="0.25">
      <c r="A2395" s="20"/>
      <c r="B2395" s="21" t="s">
        <v>968</v>
      </c>
      <c r="C2395" s="183" t="s">
        <v>969</v>
      </c>
      <c r="D2395" s="183"/>
      <c r="E2395" s="183"/>
      <c r="F2395" s="22" t="s">
        <v>21</v>
      </c>
      <c r="G2395" s="17" t="s">
        <v>3215</v>
      </c>
      <c r="H2395" s="17"/>
      <c r="I2395" s="23">
        <v>117.7</v>
      </c>
      <c r="J2395" s="109"/>
      <c r="K2395" s="132"/>
      <c r="L2395" s="147">
        <v>117.7</v>
      </c>
      <c r="M2395" s="24"/>
    </row>
    <row r="2396" spans="1:13" s="2" customFormat="1" ht="22.5" x14ac:dyDescent="0.25">
      <c r="A2396" s="25" t="s">
        <v>344</v>
      </c>
      <c r="B2396" s="26" t="s">
        <v>815</v>
      </c>
      <c r="C2396" s="186" t="s">
        <v>816</v>
      </c>
      <c r="D2396" s="186"/>
      <c r="E2396" s="186"/>
      <c r="F2396" s="27" t="s">
        <v>817</v>
      </c>
      <c r="G2396" s="28" t="s">
        <v>347</v>
      </c>
      <c r="H2396" s="28"/>
      <c r="I2396" s="29">
        <v>0</v>
      </c>
      <c r="J2396" s="110"/>
      <c r="K2396" s="133"/>
      <c r="L2396" s="148">
        <v>0</v>
      </c>
      <c r="M2396" s="30"/>
    </row>
    <row r="2397" spans="1:13" s="2" customFormat="1" ht="22.5" x14ac:dyDescent="0.25">
      <c r="A2397" s="25" t="s">
        <v>76</v>
      </c>
      <c r="B2397" s="26" t="s">
        <v>818</v>
      </c>
      <c r="C2397" s="186" t="s">
        <v>819</v>
      </c>
      <c r="D2397" s="186"/>
      <c r="E2397" s="186"/>
      <c r="F2397" s="27" t="s">
        <v>817</v>
      </c>
      <c r="G2397" s="28" t="s">
        <v>3216</v>
      </c>
      <c r="H2397" s="28"/>
      <c r="I2397" s="29">
        <v>0</v>
      </c>
      <c r="J2397" s="110"/>
      <c r="K2397" s="133"/>
      <c r="L2397" s="148">
        <v>0</v>
      </c>
      <c r="M2397" s="30"/>
    </row>
    <row r="2398" spans="1:13" s="2" customFormat="1" ht="22.5" x14ac:dyDescent="0.25">
      <c r="A2398" s="25" t="s">
        <v>344</v>
      </c>
      <c r="B2398" s="26" t="s">
        <v>821</v>
      </c>
      <c r="C2398" s="186" t="s">
        <v>822</v>
      </c>
      <c r="D2398" s="186"/>
      <c r="E2398" s="186"/>
      <c r="F2398" s="27" t="s">
        <v>79</v>
      </c>
      <c r="G2398" s="28" t="s">
        <v>347</v>
      </c>
      <c r="H2398" s="28"/>
      <c r="I2398" s="29">
        <v>0</v>
      </c>
      <c r="J2398" s="110"/>
      <c r="K2398" s="133"/>
      <c r="L2398" s="148">
        <v>0</v>
      </c>
      <c r="M2398" s="30"/>
    </row>
    <row r="2399" spans="1:13" s="2" customFormat="1" ht="22.5" x14ac:dyDescent="0.25">
      <c r="A2399" s="25" t="s">
        <v>344</v>
      </c>
      <c r="B2399" s="26" t="s">
        <v>366</v>
      </c>
      <c r="C2399" s="186" t="s">
        <v>367</v>
      </c>
      <c r="D2399" s="186"/>
      <c r="E2399" s="186"/>
      <c r="F2399" s="27" t="s">
        <v>21</v>
      </c>
      <c r="G2399" s="28" t="s">
        <v>347</v>
      </c>
      <c r="H2399" s="28"/>
      <c r="I2399" s="29">
        <v>0</v>
      </c>
      <c r="J2399" s="110"/>
      <c r="K2399" s="133"/>
      <c r="L2399" s="148">
        <v>0</v>
      </c>
      <c r="M2399" s="30"/>
    </row>
    <row r="2400" spans="1:13" s="2" customFormat="1" ht="22.5" x14ac:dyDescent="0.25">
      <c r="A2400" s="25" t="s">
        <v>344</v>
      </c>
      <c r="B2400" s="26" t="s">
        <v>825</v>
      </c>
      <c r="C2400" s="186" t="s">
        <v>826</v>
      </c>
      <c r="D2400" s="186"/>
      <c r="E2400" s="186"/>
      <c r="F2400" s="27" t="s">
        <v>79</v>
      </c>
      <c r="G2400" s="28" t="s">
        <v>347</v>
      </c>
      <c r="H2400" s="28"/>
      <c r="I2400" s="29">
        <v>0</v>
      </c>
      <c r="J2400" s="110"/>
      <c r="K2400" s="133"/>
      <c r="L2400" s="148">
        <v>0</v>
      </c>
      <c r="M2400" s="30"/>
    </row>
    <row r="2401" spans="1:13" s="2" customFormat="1" ht="45" x14ac:dyDescent="0.25">
      <c r="A2401" s="10" t="s">
        <v>3217</v>
      </c>
      <c r="B2401" s="11" t="s">
        <v>2215</v>
      </c>
      <c r="C2401" s="182" t="s">
        <v>3218</v>
      </c>
      <c r="D2401" s="182"/>
      <c r="E2401" s="182"/>
      <c r="F2401" s="10" t="s">
        <v>165</v>
      </c>
      <c r="G2401" s="12">
        <v>3</v>
      </c>
      <c r="H2401" s="12"/>
      <c r="I2401" s="13">
        <v>100077.04</v>
      </c>
      <c r="J2401" s="72"/>
      <c r="K2401" s="131"/>
      <c r="L2401" s="72">
        <v>100077.04</v>
      </c>
      <c r="M2401" s="13"/>
    </row>
    <row r="2402" spans="1:13" s="2" customFormat="1" ht="45" x14ac:dyDescent="0.25">
      <c r="A2402" s="10" t="s">
        <v>3219</v>
      </c>
      <c r="B2402" s="11" t="s">
        <v>2215</v>
      </c>
      <c r="C2402" s="182" t="s">
        <v>3220</v>
      </c>
      <c r="D2402" s="182"/>
      <c r="E2402" s="182"/>
      <c r="F2402" s="10" t="s">
        <v>165</v>
      </c>
      <c r="G2402" s="32">
        <v>2.5</v>
      </c>
      <c r="H2402" s="32"/>
      <c r="I2402" s="13">
        <v>83397.53</v>
      </c>
      <c r="J2402" s="72"/>
      <c r="K2402" s="131"/>
      <c r="L2402" s="72">
        <v>83397.53</v>
      </c>
      <c r="M2402" s="13"/>
    </row>
    <row r="2403" spans="1:13" s="2" customFormat="1" ht="45" x14ac:dyDescent="0.25">
      <c r="A2403" s="10" t="s">
        <v>3221</v>
      </c>
      <c r="B2403" s="11" t="s">
        <v>2195</v>
      </c>
      <c r="C2403" s="182" t="s">
        <v>2912</v>
      </c>
      <c r="D2403" s="182"/>
      <c r="E2403" s="182"/>
      <c r="F2403" s="10" t="s">
        <v>35</v>
      </c>
      <c r="G2403" s="12">
        <v>3</v>
      </c>
      <c r="H2403" s="12"/>
      <c r="I2403" s="13">
        <v>24476.799999999999</v>
      </c>
      <c r="J2403" s="72"/>
      <c r="K2403" s="131"/>
      <c r="L2403" s="72">
        <v>24476.799999999999</v>
      </c>
      <c r="M2403" s="13"/>
    </row>
    <row r="2404" spans="1:13" s="2" customFormat="1" ht="45" x14ac:dyDescent="0.25">
      <c r="A2404" s="10" t="s">
        <v>3222</v>
      </c>
      <c r="B2404" s="11" t="s">
        <v>2198</v>
      </c>
      <c r="C2404" s="182" t="s">
        <v>3223</v>
      </c>
      <c r="D2404" s="182"/>
      <c r="E2404" s="182"/>
      <c r="F2404" s="10" t="s">
        <v>35</v>
      </c>
      <c r="G2404" s="12">
        <v>1</v>
      </c>
      <c r="H2404" s="12"/>
      <c r="I2404" s="13">
        <v>17080.72</v>
      </c>
      <c r="J2404" s="72"/>
      <c r="K2404" s="131"/>
      <c r="L2404" s="72">
        <v>17080.72</v>
      </c>
      <c r="M2404" s="13"/>
    </row>
    <row r="2405" spans="1:13" s="2" customFormat="1" ht="56.25" x14ac:dyDescent="0.25">
      <c r="A2405" s="10" t="s">
        <v>3224</v>
      </c>
      <c r="B2405" s="11" t="s">
        <v>2673</v>
      </c>
      <c r="C2405" s="182" t="s">
        <v>3225</v>
      </c>
      <c r="D2405" s="182"/>
      <c r="E2405" s="182"/>
      <c r="F2405" s="10" t="s">
        <v>808</v>
      </c>
      <c r="G2405" s="33">
        <v>1.7365999999999999</v>
      </c>
      <c r="H2405" s="33"/>
      <c r="I2405" s="13">
        <v>108160.08</v>
      </c>
      <c r="J2405" s="72"/>
      <c r="K2405" s="131"/>
      <c r="L2405" s="72">
        <v>23074.12</v>
      </c>
      <c r="M2405" s="13"/>
    </row>
    <row r="2406" spans="1:13" s="2" customFormat="1" ht="15" x14ac:dyDescent="0.25">
      <c r="A2406" s="14"/>
      <c r="B2406" s="15"/>
      <c r="C2406" s="15"/>
      <c r="D2406" s="15"/>
      <c r="E2406" s="16" t="s">
        <v>18</v>
      </c>
      <c r="F2406" s="16"/>
      <c r="G2406" s="17"/>
      <c r="H2406" s="17"/>
      <c r="I2406" s="18">
        <v>266846.45</v>
      </c>
      <c r="J2406" s="114"/>
      <c r="K2406" s="138"/>
      <c r="L2406" s="151"/>
      <c r="M2406" s="19"/>
    </row>
    <row r="2407" spans="1:13" s="2" customFormat="1" ht="22.5" x14ac:dyDescent="0.25">
      <c r="A2407" s="20"/>
      <c r="B2407" s="21" t="s">
        <v>69</v>
      </c>
      <c r="C2407" s="183" t="s">
        <v>70</v>
      </c>
      <c r="D2407" s="183"/>
      <c r="E2407" s="183"/>
      <c r="F2407" s="22" t="s">
        <v>71</v>
      </c>
      <c r="G2407" s="17" t="s">
        <v>3226</v>
      </c>
      <c r="H2407" s="17"/>
      <c r="I2407" s="23">
        <v>8.09</v>
      </c>
      <c r="J2407" s="109"/>
      <c r="K2407" s="132"/>
      <c r="L2407" s="147">
        <v>8.09</v>
      </c>
      <c r="M2407" s="24"/>
    </row>
    <row r="2408" spans="1:13" s="2" customFormat="1" ht="22.5" x14ac:dyDescent="0.25">
      <c r="A2408" s="20"/>
      <c r="B2408" s="21" t="s">
        <v>41</v>
      </c>
      <c r="C2408" s="183" t="s">
        <v>42</v>
      </c>
      <c r="D2408" s="183"/>
      <c r="E2408" s="183"/>
      <c r="F2408" s="22" t="s">
        <v>21</v>
      </c>
      <c r="G2408" s="17" t="s">
        <v>3227</v>
      </c>
      <c r="H2408" s="17"/>
      <c r="I2408" s="23">
        <v>738.77</v>
      </c>
      <c r="J2408" s="109"/>
      <c r="K2408" s="132"/>
      <c r="L2408" s="147">
        <v>738.77</v>
      </c>
      <c r="M2408" s="24"/>
    </row>
    <row r="2409" spans="1:13" s="2" customFormat="1" ht="22.5" x14ac:dyDescent="0.25">
      <c r="A2409" s="20"/>
      <c r="B2409" s="21" t="s">
        <v>778</v>
      </c>
      <c r="C2409" s="183" t="s">
        <v>24</v>
      </c>
      <c r="D2409" s="183"/>
      <c r="E2409" s="183"/>
      <c r="F2409" s="22" t="s">
        <v>71</v>
      </c>
      <c r="G2409" s="17" t="s">
        <v>3228</v>
      </c>
      <c r="H2409" s="17"/>
      <c r="I2409" s="23">
        <v>162.85</v>
      </c>
      <c r="J2409" s="109"/>
      <c r="K2409" s="132"/>
      <c r="L2409" s="147">
        <v>162.85</v>
      </c>
      <c r="M2409" s="24"/>
    </row>
    <row r="2410" spans="1:13" s="2" customFormat="1" ht="22.5" x14ac:dyDescent="0.25">
      <c r="A2410" s="20"/>
      <c r="B2410" s="21" t="s">
        <v>968</v>
      </c>
      <c r="C2410" s="183" t="s">
        <v>969</v>
      </c>
      <c r="D2410" s="183"/>
      <c r="E2410" s="183"/>
      <c r="F2410" s="22" t="s">
        <v>21</v>
      </c>
      <c r="G2410" s="17" t="s">
        <v>3229</v>
      </c>
      <c r="H2410" s="17"/>
      <c r="I2410" s="23">
        <v>1754.74</v>
      </c>
      <c r="J2410" s="109"/>
      <c r="K2410" s="132"/>
      <c r="L2410" s="147">
        <v>1754.74</v>
      </c>
      <c r="M2410" s="24"/>
    </row>
    <row r="2411" spans="1:13" s="2" customFormat="1" ht="22.5" x14ac:dyDescent="0.25">
      <c r="A2411" s="25" t="s">
        <v>344</v>
      </c>
      <c r="B2411" s="26" t="s">
        <v>815</v>
      </c>
      <c r="C2411" s="186" t="s">
        <v>816</v>
      </c>
      <c r="D2411" s="186"/>
      <c r="E2411" s="186"/>
      <c r="F2411" s="27" t="s">
        <v>817</v>
      </c>
      <c r="G2411" s="28" t="s">
        <v>347</v>
      </c>
      <c r="H2411" s="28"/>
      <c r="I2411" s="29">
        <v>0</v>
      </c>
      <c r="J2411" s="110"/>
      <c r="K2411" s="133"/>
      <c r="L2411" s="148">
        <v>0</v>
      </c>
      <c r="M2411" s="30"/>
    </row>
    <row r="2412" spans="1:13" s="2" customFormat="1" ht="22.5" x14ac:dyDescent="0.25">
      <c r="A2412" s="25" t="s">
        <v>76</v>
      </c>
      <c r="B2412" s="26" t="s">
        <v>818</v>
      </c>
      <c r="C2412" s="186" t="s">
        <v>819</v>
      </c>
      <c r="D2412" s="186"/>
      <c r="E2412" s="186"/>
      <c r="F2412" s="27" t="s">
        <v>817</v>
      </c>
      <c r="G2412" s="28" t="s">
        <v>3230</v>
      </c>
      <c r="H2412" s="28"/>
      <c r="I2412" s="29">
        <v>0</v>
      </c>
      <c r="J2412" s="110"/>
      <c r="K2412" s="133"/>
      <c r="L2412" s="148">
        <v>0</v>
      </c>
      <c r="M2412" s="30"/>
    </row>
    <row r="2413" spans="1:13" s="2" customFormat="1" ht="22.5" x14ac:dyDescent="0.25">
      <c r="A2413" s="25" t="s">
        <v>344</v>
      </c>
      <c r="B2413" s="26" t="s">
        <v>821</v>
      </c>
      <c r="C2413" s="186" t="s">
        <v>822</v>
      </c>
      <c r="D2413" s="186"/>
      <c r="E2413" s="186"/>
      <c r="F2413" s="27" t="s">
        <v>79</v>
      </c>
      <c r="G2413" s="28" t="s">
        <v>347</v>
      </c>
      <c r="H2413" s="28"/>
      <c r="I2413" s="29">
        <v>0</v>
      </c>
      <c r="J2413" s="110"/>
      <c r="K2413" s="133"/>
      <c r="L2413" s="148">
        <v>0</v>
      </c>
      <c r="M2413" s="30"/>
    </row>
    <row r="2414" spans="1:13" s="2" customFormat="1" ht="22.5" x14ac:dyDescent="0.25">
      <c r="A2414" s="25" t="s">
        <v>344</v>
      </c>
      <c r="B2414" s="26" t="s">
        <v>366</v>
      </c>
      <c r="C2414" s="186" t="s">
        <v>367</v>
      </c>
      <c r="D2414" s="186"/>
      <c r="E2414" s="186"/>
      <c r="F2414" s="27" t="s">
        <v>21</v>
      </c>
      <c r="G2414" s="28" t="s">
        <v>347</v>
      </c>
      <c r="H2414" s="28"/>
      <c r="I2414" s="29">
        <v>0</v>
      </c>
      <c r="J2414" s="110"/>
      <c r="K2414" s="133"/>
      <c r="L2414" s="148">
        <v>0</v>
      </c>
      <c r="M2414" s="30"/>
    </row>
    <row r="2415" spans="1:13" s="2" customFormat="1" ht="22.5" x14ac:dyDescent="0.25">
      <c r="A2415" s="25" t="s">
        <v>344</v>
      </c>
      <c r="B2415" s="26" t="s">
        <v>825</v>
      </c>
      <c r="C2415" s="186" t="s">
        <v>826</v>
      </c>
      <c r="D2415" s="186"/>
      <c r="E2415" s="186"/>
      <c r="F2415" s="27" t="s">
        <v>79</v>
      </c>
      <c r="G2415" s="28" t="s">
        <v>347</v>
      </c>
      <c r="H2415" s="28"/>
      <c r="I2415" s="29">
        <v>0</v>
      </c>
      <c r="J2415" s="110"/>
      <c r="K2415" s="133"/>
      <c r="L2415" s="148">
        <v>0</v>
      </c>
      <c r="M2415" s="30"/>
    </row>
    <row r="2416" spans="1:13" s="2" customFormat="1" ht="45" x14ac:dyDescent="0.25">
      <c r="A2416" s="10" t="s">
        <v>3231</v>
      </c>
      <c r="B2416" s="11" t="s">
        <v>2215</v>
      </c>
      <c r="C2416" s="182" t="s">
        <v>3232</v>
      </c>
      <c r="D2416" s="182"/>
      <c r="E2416" s="182"/>
      <c r="F2416" s="10" t="s">
        <v>165</v>
      </c>
      <c r="G2416" s="12">
        <v>25</v>
      </c>
      <c r="H2416" s="12"/>
      <c r="I2416" s="13">
        <v>1201098.7</v>
      </c>
      <c r="J2416" s="72"/>
      <c r="K2416" s="131"/>
      <c r="L2416" s="72">
        <v>1201098.7</v>
      </c>
      <c r="M2416" s="13"/>
    </row>
    <row r="2417" spans="1:13" s="2" customFormat="1" ht="45" x14ac:dyDescent="0.25">
      <c r="A2417" s="10" t="s">
        <v>3233</v>
      </c>
      <c r="B2417" s="11" t="s">
        <v>2215</v>
      </c>
      <c r="C2417" s="182" t="s">
        <v>3234</v>
      </c>
      <c r="D2417" s="182"/>
      <c r="E2417" s="182"/>
      <c r="F2417" s="10" t="s">
        <v>165</v>
      </c>
      <c r="G2417" s="12">
        <v>5</v>
      </c>
      <c r="H2417" s="12"/>
      <c r="I2417" s="13">
        <v>213043.79</v>
      </c>
      <c r="J2417" s="72"/>
      <c r="K2417" s="131"/>
      <c r="L2417" s="72">
        <v>213043.79</v>
      </c>
      <c r="M2417" s="13"/>
    </row>
    <row r="2418" spans="1:13" s="2" customFormat="1" ht="45" x14ac:dyDescent="0.25">
      <c r="A2418" s="10" t="s">
        <v>3235</v>
      </c>
      <c r="B2418" s="11" t="s">
        <v>2215</v>
      </c>
      <c r="C2418" s="182" t="s">
        <v>3236</v>
      </c>
      <c r="D2418" s="182"/>
      <c r="E2418" s="182"/>
      <c r="F2418" s="10" t="s">
        <v>165</v>
      </c>
      <c r="G2418" s="12">
        <v>19</v>
      </c>
      <c r="H2418" s="12"/>
      <c r="I2418" s="13">
        <v>809566.42</v>
      </c>
      <c r="J2418" s="72"/>
      <c r="K2418" s="131"/>
      <c r="L2418" s="72">
        <v>809566.42</v>
      </c>
      <c r="M2418" s="13"/>
    </row>
    <row r="2419" spans="1:13" s="2" customFormat="1" ht="45" x14ac:dyDescent="0.25">
      <c r="A2419" s="10" t="s">
        <v>3237</v>
      </c>
      <c r="B2419" s="11" t="s">
        <v>2215</v>
      </c>
      <c r="C2419" s="182" t="s">
        <v>3238</v>
      </c>
      <c r="D2419" s="182"/>
      <c r="E2419" s="182"/>
      <c r="F2419" s="10" t="s">
        <v>165</v>
      </c>
      <c r="G2419" s="32">
        <v>3.5</v>
      </c>
      <c r="H2419" s="32"/>
      <c r="I2419" s="13">
        <v>168153.82</v>
      </c>
      <c r="J2419" s="72"/>
      <c r="K2419" s="131"/>
      <c r="L2419" s="72">
        <v>168153.82</v>
      </c>
      <c r="M2419" s="13"/>
    </row>
    <row r="2420" spans="1:13" s="2" customFormat="1" ht="45" x14ac:dyDescent="0.25">
      <c r="A2420" s="10" t="s">
        <v>3239</v>
      </c>
      <c r="B2420" s="11" t="s">
        <v>2195</v>
      </c>
      <c r="C2420" s="182" t="s">
        <v>3240</v>
      </c>
      <c r="D2420" s="182"/>
      <c r="E2420" s="182"/>
      <c r="F2420" s="10" t="s">
        <v>35</v>
      </c>
      <c r="G2420" s="12">
        <v>1</v>
      </c>
      <c r="H2420" s="12"/>
      <c r="I2420" s="13">
        <v>5294.03</v>
      </c>
      <c r="J2420" s="72"/>
      <c r="K2420" s="131"/>
      <c r="L2420" s="72">
        <v>5294.03</v>
      </c>
      <c r="M2420" s="13"/>
    </row>
    <row r="2421" spans="1:13" s="2" customFormat="1" ht="45" x14ac:dyDescent="0.25">
      <c r="A2421" s="10" t="s">
        <v>3241</v>
      </c>
      <c r="B2421" s="11" t="s">
        <v>2195</v>
      </c>
      <c r="C2421" s="182" t="s">
        <v>3242</v>
      </c>
      <c r="D2421" s="182"/>
      <c r="E2421" s="182"/>
      <c r="F2421" s="10" t="s">
        <v>35</v>
      </c>
      <c r="G2421" s="12">
        <v>1</v>
      </c>
      <c r="H2421" s="12"/>
      <c r="I2421" s="13">
        <v>11858.74</v>
      </c>
      <c r="J2421" s="72"/>
      <c r="K2421" s="131"/>
      <c r="L2421" s="72">
        <v>11858.74</v>
      </c>
      <c r="M2421" s="13"/>
    </row>
    <row r="2422" spans="1:13" s="2" customFormat="1" ht="45" x14ac:dyDescent="0.25">
      <c r="A2422" s="10" t="s">
        <v>3243</v>
      </c>
      <c r="B2422" s="11" t="s">
        <v>3244</v>
      </c>
      <c r="C2422" s="182" t="s">
        <v>3245</v>
      </c>
      <c r="D2422" s="182"/>
      <c r="E2422" s="182"/>
      <c r="F2422" s="10" t="s">
        <v>35</v>
      </c>
      <c r="G2422" s="12">
        <v>1</v>
      </c>
      <c r="H2422" s="12"/>
      <c r="I2422" s="13">
        <v>14075.01</v>
      </c>
      <c r="J2422" s="72"/>
      <c r="K2422" s="131"/>
      <c r="L2422" s="72">
        <v>14075.01</v>
      </c>
      <c r="M2422" s="13"/>
    </row>
    <row r="2423" spans="1:13" s="2" customFormat="1" ht="45" x14ac:dyDescent="0.25">
      <c r="A2423" s="10" t="s">
        <v>3246</v>
      </c>
      <c r="B2423" s="11" t="s">
        <v>2224</v>
      </c>
      <c r="C2423" s="182" t="s">
        <v>3247</v>
      </c>
      <c r="D2423" s="182"/>
      <c r="E2423" s="182"/>
      <c r="F2423" s="10" t="s">
        <v>35</v>
      </c>
      <c r="G2423" s="12">
        <v>1</v>
      </c>
      <c r="H2423" s="12"/>
      <c r="I2423" s="13">
        <v>68625.039999999994</v>
      </c>
      <c r="J2423" s="72"/>
      <c r="K2423" s="131"/>
      <c r="L2423" s="72">
        <v>68625.039999999994</v>
      </c>
      <c r="M2423" s="13"/>
    </row>
    <row r="2424" spans="1:13" s="2" customFormat="1" ht="45" x14ac:dyDescent="0.25">
      <c r="A2424" s="10" t="s">
        <v>3248</v>
      </c>
      <c r="B2424" s="11" t="s">
        <v>2224</v>
      </c>
      <c r="C2424" s="182" t="s">
        <v>3249</v>
      </c>
      <c r="D2424" s="182"/>
      <c r="E2424" s="182"/>
      <c r="F2424" s="10" t="s">
        <v>35</v>
      </c>
      <c r="G2424" s="12">
        <v>3</v>
      </c>
      <c r="H2424" s="12"/>
      <c r="I2424" s="13">
        <v>101693.25</v>
      </c>
      <c r="J2424" s="72"/>
      <c r="K2424" s="131"/>
      <c r="L2424" s="72">
        <v>101693.25</v>
      </c>
      <c r="M2424" s="13"/>
    </row>
    <row r="2425" spans="1:13" s="2" customFormat="1" ht="45" x14ac:dyDescent="0.25">
      <c r="A2425" s="10" t="s">
        <v>3250</v>
      </c>
      <c r="B2425" s="11" t="s">
        <v>2224</v>
      </c>
      <c r="C2425" s="182" t="s">
        <v>3251</v>
      </c>
      <c r="D2425" s="182"/>
      <c r="E2425" s="182"/>
      <c r="F2425" s="10" t="s">
        <v>35</v>
      </c>
      <c r="G2425" s="12">
        <v>1</v>
      </c>
      <c r="H2425" s="12"/>
      <c r="I2425" s="13">
        <v>39428.29</v>
      </c>
      <c r="J2425" s="72"/>
      <c r="K2425" s="131"/>
      <c r="L2425" s="72">
        <v>39428.29</v>
      </c>
      <c r="M2425" s="13"/>
    </row>
    <row r="2426" spans="1:13" s="2" customFormat="1" ht="45" x14ac:dyDescent="0.25">
      <c r="A2426" s="10" t="s">
        <v>3252</v>
      </c>
      <c r="B2426" s="11" t="s">
        <v>2198</v>
      </c>
      <c r="C2426" s="182" t="s">
        <v>3253</v>
      </c>
      <c r="D2426" s="182"/>
      <c r="E2426" s="182"/>
      <c r="F2426" s="10" t="s">
        <v>35</v>
      </c>
      <c r="G2426" s="12">
        <v>1</v>
      </c>
      <c r="H2426" s="12"/>
      <c r="I2426" s="13">
        <v>27969.03</v>
      </c>
      <c r="J2426" s="72"/>
      <c r="K2426" s="131"/>
      <c r="L2426" s="72">
        <v>27969.03</v>
      </c>
      <c r="M2426" s="13"/>
    </row>
    <row r="2427" spans="1:13" s="2" customFormat="1" ht="45" x14ac:dyDescent="0.25">
      <c r="A2427" s="10" t="s">
        <v>3254</v>
      </c>
      <c r="B2427" s="11" t="s">
        <v>2201</v>
      </c>
      <c r="C2427" s="182" t="s">
        <v>3255</v>
      </c>
      <c r="D2427" s="182"/>
      <c r="E2427" s="182"/>
      <c r="F2427" s="10" t="s">
        <v>35</v>
      </c>
      <c r="G2427" s="12">
        <v>5</v>
      </c>
      <c r="H2427" s="12"/>
      <c r="I2427" s="13">
        <v>45843.88</v>
      </c>
      <c r="J2427" s="72"/>
      <c r="K2427" s="131"/>
      <c r="L2427" s="72">
        <v>45843.88</v>
      </c>
      <c r="M2427" s="13"/>
    </row>
    <row r="2428" spans="1:13" s="2" customFormat="1" ht="45" x14ac:dyDescent="0.25">
      <c r="A2428" s="10" t="s">
        <v>3256</v>
      </c>
      <c r="B2428" s="11" t="s">
        <v>2201</v>
      </c>
      <c r="C2428" s="182" t="s">
        <v>3257</v>
      </c>
      <c r="D2428" s="182"/>
      <c r="E2428" s="182"/>
      <c r="F2428" s="10" t="s">
        <v>35</v>
      </c>
      <c r="G2428" s="12">
        <v>2</v>
      </c>
      <c r="H2428" s="12"/>
      <c r="I2428" s="13">
        <v>22722.28</v>
      </c>
      <c r="J2428" s="72"/>
      <c r="K2428" s="131"/>
      <c r="L2428" s="72">
        <v>22722.28</v>
      </c>
      <c r="M2428" s="13"/>
    </row>
    <row r="2429" spans="1:13" s="2" customFormat="1" ht="56.25" x14ac:dyDescent="0.25">
      <c r="A2429" s="10" t="s">
        <v>3258</v>
      </c>
      <c r="B2429" s="11" t="s">
        <v>3259</v>
      </c>
      <c r="C2429" s="182" t="s">
        <v>3260</v>
      </c>
      <c r="D2429" s="182"/>
      <c r="E2429" s="182"/>
      <c r="F2429" s="10" t="s">
        <v>808</v>
      </c>
      <c r="G2429" s="33">
        <v>4.1300000000000003E-2</v>
      </c>
      <c r="H2429" s="33"/>
      <c r="I2429" s="13">
        <v>2232.2800000000002</v>
      </c>
      <c r="J2429" s="72"/>
      <c r="K2429" s="131"/>
      <c r="L2429" s="72">
        <v>524.23</v>
      </c>
      <c r="M2429" s="13"/>
    </row>
    <row r="2430" spans="1:13" s="2" customFormat="1" ht="15" x14ac:dyDescent="0.25">
      <c r="A2430" s="14"/>
      <c r="B2430" s="15"/>
      <c r="C2430" s="15"/>
      <c r="D2430" s="15"/>
      <c r="E2430" s="16" t="s">
        <v>18</v>
      </c>
      <c r="F2430" s="16"/>
      <c r="G2430" s="17"/>
      <c r="H2430" s="17"/>
      <c r="I2430" s="18">
        <v>5408.04</v>
      </c>
      <c r="J2430" s="114"/>
      <c r="K2430" s="138"/>
      <c r="L2430" s="151"/>
      <c r="M2430" s="19"/>
    </row>
    <row r="2431" spans="1:13" s="2" customFormat="1" ht="22.5" x14ac:dyDescent="0.25">
      <c r="A2431" s="20"/>
      <c r="B2431" s="21" t="s">
        <v>69</v>
      </c>
      <c r="C2431" s="183" t="s">
        <v>70</v>
      </c>
      <c r="D2431" s="183"/>
      <c r="E2431" s="183"/>
      <c r="F2431" s="22" t="s">
        <v>71</v>
      </c>
      <c r="G2431" s="17" t="s">
        <v>3261</v>
      </c>
      <c r="H2431" s="17"/>
      <c r="I2431" s="23">
        <v>0.17</v>
      </c>
      <c r="J2431" s="109"/>
      <c r="K2431" s="132"/>
      <c r="L2431" s="147">
        <v>0.17</v>
      </c>
      <c r="M2431" s="24"/>
    </row>
    <row r="2432" spans="1:13" s="2" customFormat="1" ht="22.5" x14ac:dyDescent="0.25">
      <c r="A2432" s="20"/>
      <c r="B2432" s="21" t="s">
        <v>41</v>
      </c>
      <c r="C2432" s="183" t="s">
        <v>42</v>
      </c>
      <c r="D2432" s="183"/>
      <c r="E2432" s="183"/>
      <c r="F2432" s="22" t="s">
        <v>21</v>
      </c>
      <c r="G2432" s="17" t="s">
        <v>3262</v>
      </c>
      <c r="H2432" s="17"/>
      <c r="I2432" s="23">
        <v>19.149999999999999</v>
      </c>
      <c r="J2432" s="109"/>
      <c r="K2432" s="132"/>
      <c r="L2432" s="147">
        <v>19.149999999999999</v>
      </c>
      <c r="M2432" s="24"/>
    </row>
    <row r="2433" spans="1:13" s="2" customFormat="1" ht="22.5" x14ac:dyDescent="0.25">
      <c r="A2433" s="20"/>
      <c r="B2433" s="21" t="s">
        <v>778</v>
      </c>
      <c r="C2433" s="183" t="s">
        <v>24</v>
      </c>
      <c r="D2433" s="183"/>
      <c r="E2433" s="183"/>
      <c r="F2433" s="22" t="s">
        <v>71</v>
      </c>
      <c r="G2433" s="17" t="s">
        <v>3263</v>
      </c>
      <c r="H2433" s="17"/>
      <c r="I2433" s="23">
        <v>4.5199999999999996</v>
      </c>
      <c r="J2433" s="109"/>
      <c r="K2433" s="132"/>
      <c r="L2433" s="147">
        <v>4.5199999999999996</v>
      </c>
      <c r="M2433" s="24"/>
    </row>
    <row r="2434" spans="1:13" s="2" customFormat="1" ht="22.5" x14ac:dyDescent="0.25">
      <c r="A2434" s="20"/>
      <c r="B2434" s="21" t="s">
        <v>968</v>
      </c>
      <c r="C2434" s="183" t="s">
        <v>969</v>
      </c>
      <c r="D2434" s="183"/>
      <c r="E2434" s="183"/>
      <c r="F2434" s="22" t="s">
        <v>21</v>
      </c>
      <c r="G2434" s="17" t="s">
        <v>3264</v>
      </c>
      <c r="H2434" s="17"/>
      <c r="I2434" s="23">
        <v>36.69</v>
      </c>
      <c r="J2434" s="109"/>
      <c r="K2434" s="132"/>
      <c r="L2434" s="147">
        <v>36.69</v>
      </c>
      <c r="M2434" s="24"/>
    </row>
    <row r="2435" spans="1:13" s="2" customFormat="1" ht="22.5" x14ac:dyDescent="0.25">
      <c r="A2435" s="25" t="s">
        <v>344</v>
      </c>
      <c r="B2435" s="26" t="s">
        <v>815</v>
      </c>
      <c r="C2435" s="186" t="s">
        <v>816</v>
      </c>
      <c r="D2435" s="186"/>
      <c r="E2435" s="186"/>
      <c r="F2435" s="27" t="s">
        <v>817</v>
      </c>
      <c r="G2435" s="28" t="s">
        <v>347</v>
      </c>
      <c r="H2435" s="28"/>
      <c r="I2435" s="29">
        <v>0</v>
      </c>
      <c r="J2435" s="110"/>
      <c r="K2435" s="133"/>
      <c r="L2435" s="148">
        <v>0</v>
      </c>
      <c r="M2435" s="30"/>
    </row>
    <row r="2436" spans="1:13" s="2" customFormat="1" ht="22.5" x14ac:dyDescent="0.25">
      <c r="A2436" s="25" t="s">
        <v>76</v>
      </c>
      <c r="B2436" s="26" t="s">
        <v>818</v>
      </c>
      <c r="C2436" s="186" t="s">
        <v>819</v>
      </c>
      <c r="D2436" s="186"/>
      <c r="E2436" s="186"/>
      <c r="F2436" s="27" t="s">
        <v>817</v>
      </c>
      <c r="G2436" s="28" t="s">
        <v>3265</v>
      </c>
      <c r="H2436" s="28"/>
      <c r="I2436" s="29">
        <v>0</v>
      </c>
      <c r="J2436" s="110"/>
      <c r="K2436" s="133"/>
      <c r="L2436" s="148">
        <v>0</v>
      </c>
      <c r="M2436" s="30"/>
    </row>
    <row r="2437" spans="1:13" s="2" customFormat="1" ht="22.5" x14ac:dyDescent="0.25">
      <c r="A2437" s="25" t="s">
        <v>344</v>
      </c>
      <c r="B2437" s="26" t="s">
        <v>821</v>
      </c>
      <c r="C2437" s="186" t="s">
        <v>822</v>
      </c>
      <c r="D2437" s="186"/>
      <c r="E2437" s="186"/>
      <c r="F2437" s="27" t="s">
        <v>79</v>
      </c>
      <c r="G2437" s="28" t="s">
        <v>347</v>
      </c>
      <c r="H2437" s="28"/>
      <c r="I2437" s="29">
        <v>0</v>
      </c>
      <c r="J2437" s="110"/>
      <c r="K2437" s="133"/>
      <c r="L2437" s="148">
        <v>0</v>
      </c>
      <c r="M2437" s="30"/>
    </row>
    <row r="2438" spans="1:13" s="2" customFormat="1" ht="22.5" x14ac:dyDescent="0.25">
      <c r="A2438" s="25" t="s">
        <v>344</v>
      </c>
      <c r="B2438" s="26" t="s">
        <v>366</v>
      </c>
      <c r="C2438" s="186" t="s">
        <v>367</v>
      </c>
      <c r="D2438" s="186"/>
      <c r="E2438" s="186"/>
      <c r="F2438" s="27" t="s">
        <v>21</v>
      </c>
      <c r="G2438" s="28" t="s">
        <v>347</v>
      </c>
      <c r="H2438" s="28"/>
      <c r="I2438" s="29">
        <v>0</v>
      </c>
      <c r="J2438" s="110"/>
      <c r="K2438" s="133"/>
      <c r="L2438" s="148">
        <v>0</v>
      </c>
      <c r="M2438" s="30"/>
    </row>
    <row r="2439" spans="1:13" s="2" customFormat="1" ht="22.5" x14ac:dyDescent="0.25">
      <c r="A2439" s="25" t="s">
        <v>344</v>
      </c>
      <c r="B2439" s="26" t="s">
        <v>825</v>
      </c>
      <c r="C2439" s="186" t="s">
        <v>826</v>
      </c>
      <c r="D2439" s="186"/>
      <c r="E2439" s="186"/>
      <c r="F2439" s="27" t="s">
        <v>79</v>
      </c>
      <c r="G2439" s="28" t="s">
        <v>347</v>
      </c>
      <c r="H2439" s="28"/>
      <c r="I2439" s="29">
        <v>0</v>
      </c>
      <c r="J2439" s="110"/>
      <c r="K2439" s="133"/>
      <c r="L2439" s="148">
        <v>0</v>
      </c>
      <c r="M2439" s="30"/>
    </row>
    <row r="2440" spans="1:13" s="2" customFormat="1" ht="45" x14ac:dyDescent="0.25">
      <c r="A2440" s="10" t="s">
        <v>3266</v>
      </c>
      <c r="B2440" s="11" t="s">
        <v>2215</v>
      </c>
      <c r="C2440" s="182" t="s">
        <v>3267</v>
      </c>
      <c r="D2440" s="182"/>
      <c r="E2440" s="182"/>
      <c r="F2440" s="10" t="s">
        <v>165</v>
      </c>
      <c r="G2440" s="32">
        <v>0.5</v>
      </c>
      <c r="H2440" s="32"/>
      <c r="I2440" s="13">
        <v>31862.31</v>
      </c>
      <c r="J2440" s="72"/>
      <c r="K2440" s="131"/>
      <c r="L2440" s="72">
        <v>31862.31</v>
      </c>
      <c r="M2440" s="13"/>
    </row>
    <row r="2441" spans="1:13" s="2" customFormat="1" ht="45" x14ac:dyDescent="0.25">
      <c r="A2441" s="10" t="s">
        <v>3268</v>
      </c>
      <c r="B2441" s="11" t="s">
        <v>2198</v>
      </c>
      <c r="C2441" s="182" t="s">
        <v>3269</v>
      </c>
      <c r="D2441" s="182"/>
      <c r="E2441" s="182"/>
      <c r="F2441" s="10" t="s">
        <v>35</v>
      </c>
      <c r="G2441" s="12">
        <v>1</v>
      </c>
      <c r="H2441" s="12"/>
      <c r="I2441" s="13">
        <v>36831.5</v>
      </c>
      <c r="J2441" s="72"/>
      <c r="K2441" s="131"/>
      <c r="L2441" s="72">
        <v>36831.5</v>
      </c>
      <c r="M2441" s="13"/>
    </row>
    <row r="2442" spans="1:13" s="2" customFormat="1" ht="56.25" x14ac:dyDescent="0.25">
      <c r="A2442" s="10" t="s">
        <v>3270</v>
      </c>
      <c r="B2442" s="11" t="s">
        <v>3271</v>
      </c>
      <c r="C2442" s="182" t="s">
        <v>3272</v>
      </c>
      <c r="D2442" s="182"/>
      <c r="E2442" s="182"/>
      <c r="F2442" s="10" t="s">
        <v>808</v>
      </c>
      <c r="G2442" s="33">
        <v>4.8399999999999999E-2</v>
      </c>
      <c r="H2442" s="33"/>
      <c r="I2442" s="13">
        <v>2539.06</v>
      </c>
      <c r="J2442" s="72"/>
      <c r="K2442" s="131"/>
      <c r="L2442" s="72">
        <v>632.69000000000005</v>
      </c>
      <c r="M2442" s="13"/>
    </row>
    <row r="2443" spans="1:13" s="2" customFormat="1" ht="15" x14ac:dyDescent="0.25">
      <c r="A2443" s="14"/>
      <c r="B2443" s="15"/>
      <c r="C2443" s="15"/>
      <c r="D2443" s="15"/>
      <c r="E2443" s="16" t="s">
        <v>18</v>
      </c>
      <c r="F2443" s="16"/>
      <c r="G2443" s="17"/>
      <c r="H2443" s="17"/>
      <c r="I2443" s="18">
        <v>6084.6</v>
      </c>
      <c r="J2443" s="114"/>
      <c r="K2443" s="138"/>
      <c r="L2443" s="151"/>
      <c r="M2443" s="19"/>
    </row>
    <row r="2444" spans="1:13" s="2" customFormat="1" ht="22.5" x14ac:dyDescent="0.25">
      <c r="A2444" s="20"/>
      <c r="B2444" s="21" t="s">
        <v>69</v>
      </c>
      <c r="C2444" s="183" t="s">
        <v>70</v>
      </c>
      <c r="D2444" s="183"/>
      <c r="E2444" s="183"/>
      <c r="F2444" s="22" t="s">
        <v>71</v>
      </c>
      <c r="G2444" s="17" t="s">
        <v>3273</v>
      </c>
      <c r="H2444" s="17"/>
      <c r="I2444" s="23">
        <v>0.2</v>
      </c>
      <c r="J2444" s="109"/>
      <c r="K2444" s="132"/>
      <c r="L2444" s="147">
        <v>0.2</v>
      </c>
      <c r="M2444" s="24"/>
    </row>
    <row r="2445" spans="1:13" s="2" customFormat="1" ht="22.5" x14ac:dyDescent="0.25">
      <c r="A2445" s="20"/>
      <c r="B2445" s="21" t="s">
        <v>41</v>
      </c>
      <c r="C2445" s="183" t="s">
        <v>42</v>
      </c>
      <c r="D2445" s="183"/>
      <c r="E2445" s="183"/>
      <c r="F2445" s="22" t="s">
        <v>21</v>
      </c>
      <c r="G2445" s="17" t="s">
        <v>3274</v>
      </c>
      <c r="H2445" s="17"/>
      <c r="I2445" s="23">
        <v>22.45</v>
      </c>
      <c r="J2445" s="109"/>
      <c r="K2445" s="132"/>
      <c r="L2445" s="147">
        <v>22.45</v>
      </c>
      <c r="M2445" s="24"/>
    </row>
    <row r="2446" spans="1:13" s="2" customFormat="1" ht="22.5" x14ac:dyDescent="0.25">
      <c r="A2446" s="20"/>
      <c r="B2446" s="21" t="s">
        <v>778</v>
      </c>
      <c r="C2446" s="183" t="s">
        <v>24</v>
      </c>
      <c r="D2446" s="183"/>
      <c r="E2446" s="183"/>
      <c r="F2446" s="22" t="s">
        <v>71</v>
      </c>
      <c r="G2446" s="17" t="s">
        <v>3275</v>
      </c>
      <c r="H2446" s="17"/>
      <c r="I2446" s="23">
        <v>7.41</v>
      </c>
      <c r="J2446" s="109"/>
      <c r="K2446" s="132"/>
      <c r="L2446" s="147">
        <v>7.41</v>
      </c>
      <c r="M2446" s="24"/>
    </row>
    <row r="2447" spans="1:13" s="2" customFormat="1" ht="22.5" x14ac:dyDescent="0.25">
      <c r="A2447" s="20"/>
      <c r="B2447" s="21" t="s">
        <v>968</v>
      </c>
      <c r="C2447" s="183" t="s">
        <v>969</v>
      </c>
      <c r="D2447" s="183"/>
      <c r="E2447" s="183"/>
      <c r="F2447" s="22" t="s">
        <v>21</v>
      </c>
      <c r="G2447" s="17" t="s">
        <v>3276</v>
      </c>
      <c r="H2447" s="17"/>
      <c r="I2447" s="23">
        <v>43</v>
      </c>
      <c r="J2447" s="109"/>
      <c r="K2447" s="132"/>
      <c r="L2447" s="147">
        <v>43</v>
      </c>
      <c r="M2447" s="24"/>
    </row>
    <row r="2448" spans="1:13" s="2" customFormat="1" ht="22.5" x14ac:dyDescent="0.25">
      <c r="A2448" s="25" t="s">
        <v>344</v>
      </c>
      <c r="B2448" s="26" t="s">
        <v>815</v>
      </c>
      <c r="C2448" s="186" t="s">
        <v>816</v>
      </c>
      <c r="D2448" s="186"/>
      <c r="E2448" s="186"/>
      <c r="F2448" s="27" t="s">
        <v>817</v>
      </c>
      <c r="G2448" s="28" t="s">
        <v>347</v>
      </c>
      <c r="H2448" s="28"/>
      <c r="I2448" s="29">
        <v>0</v>
      </c>
      <c r="J2448" s="110"/>
      <c r="K2448" s="133"/>
      <c r="L2448" s="148">
        <v>0</v>
      </c>
      <c r="M2448" s="30"/>
    </row>
    <row r="2449" spans="1:13" s="2" customFormat="1" ht="22.5" x14ac:dyDescent="0.25">
      <c r="A2449" s="25" t="s">
        <v>76</v>
      </c>
      <c r="B2449" s="26" t="s">
        <v>818</v>
      </c>
      <c r="C2449" s="186" t="s">
        <v>819</v>
      </c>
      <c r="D2449" s="186"/>
      <c r="E2449" s="186"/>
      <c r="F2449" s="27" t="s">
        <v>817</v>
      </c>
      <c r="G2449" s="28" t="s">
        <v>3277</v>
      </c>
      <c r="H2449" s="28"/>
      <c r="I2449" s="29">
        <v>0</v>
      </c>
      <c r="J2449" s="110"/>
      <c r="K2449" s="133"/>
      <c r="L2449" s="148">
        <v>0</v>
      </c>
      <c r="M2449" s="30"/>
    </row>
    <row r="2450" spans="1:13" s="2" customFormat="1" ht="22.5" x14ac:dyDescent="0.25">
      <c r="A2450" s="25" t="s">
        <v>344</v>
      </c>
      <c r="B2450" s="26" t="s">
        <v>821</v>
      </c>
      <c r="C2450" s="186" t="s">
        <v>822</v>
      </c>
      <c r="D2450" s="186"/>
      <c r="E2450" s="186"/>
      <c r="F2450" s="27" t="s">
        <v>79</v>
      </c>
      <c r="G2450" s="28" t="s">
        <v>347</v>
      </c>
      <c r="H2450" s="28"/>
      <c r="I2450" s="29">
        <v>0</v>
      </c>
      <c r="J2450" s="110"/>
      <c r="K2450" s="133"/>
      <c r="L2450" s="148">
        <v>0</v>
      </c>
      <c r="M2450" s="30"/>
    </row>
    <row r="2451" spans="1:13" s="2" customFormat="1" ht="22.5" x14ac:dyDescent="0.25">
      <c r="A2451" s="25" t="s">
        <v>344</v>
      </c>
      <c r="B2451" s="26" t="s">
        <v>366</v>
      </c>
      <c r="C2451" s="186" t="s">
        <v>367</v>
      </c>
      <c r="D2451" s="186"/>
      <c r="E2451" s="186"/>
      <c r="F2451" s="27" t="s">
        <v>21</v>
      </c>
      <c r="G2451" s="28" t="s">
        <v>347</v>
      </c>
      <c r="H2451" s="28"/>
      <c r="I2451" s="29">
        <v>0</v>
      </c>
      <c r="J2451" s="110"/>
      <c r="K2451" s="133"/>
      <c r="L2451" s="148">
        <v>0</v>
      </c>
      <c r="M2451" s="30"/>
    </row>
    <row r="2452" spans="1:13" s="2" customFormat="1" ht="22.5" x14ac:dyDescent="0.25">
      <c r="A2452" s="25" t="s">
        <v>344</v>
      </c>
      <c r="B2452" s="26" t="s">
        <v>825</v>
      </c>
      <c r="C2452" s="186" t="s">
        <v>826</v>
      </c>
      <c r="D2452" s="186"/>
      <c r="E2452" s="186"/>
      <c r="F2452" s="27" t="s">
        <v>79</v>
      </c>
      <c r="G2452" s="28" t="s">
        <v>347</v>
      </c>
      <c r="H2452" s="28"/>
      <c r="I2452" s="29">
        <v>0</v>
      </c>
      <c r="J2452" s="110"/>
      <c r="K2452" s="133"/>
      <c r="L2452" s="148">
        <v>0</v>
      </c>
      <c r="M2452" s="30"/>
    </row>
    <row r="2453" spans="1:13" s="2" customFormat="1" ht="45" x14ac:dyDescent="0.25">
      <c r="A2453" s="10" t="s">
        <v>3278</v>
      </c>
      <c r="B2453" s="11" t="s">
        <v>2215</v>
      </c>
      <c r="C2453" s="182" t="s">
        <v>3279</v>
      </c>
      <c r="D2453" s="182"/>
      <c r="E2453" s="182"/>
      <c r="F2453" s="10" t="s">
        <v>165</v>
      </c>
      <c r="G2453" s="32">
        <v>1.1000000000000001</v>
      </c>
      <c r="H2453" s="32"/>
      <c r="I2453" s="13">
        <v>76996.66</v>
      </c>
      <c r="J2453" s="72"/>
      <c r="K2453" s="131"/>
      <c r="L2453" s="72">
        <v>76996.66</v>
      </c>
      <c r="M2453" s="13"/>
    </row>
    <row r="2454" spans="1:13" s="2" customFormat="1" ht="45" x14ac:dyDescent="0.25">
      <c r="A2454" s="10" t="s">
        <v>3280</v>
      </c>
      <c r="B2454" s="11" t="s">
        <v>3244</v>
      </c>
      <c r="C2454" s="182" t="s">
        <v>3281</v>
      </c>
      <c r="D2454" s="182"/>
      <c r="E2454" s="182"/>
      <c r="F2454" s="10" t="s">
        <v>35</v>
      </c>
      <c r="G2454" s="12">
        <v>2</v>
      </c>
      <c r="H2454" s="12"/>
      <c r="I2454" s="13">
        <v>52418.63</v>
      </c>
      <c r="J2454" s="72"/>
      <c r="K2454" s="131"/>
      <c r="L2454" s="72">
        <v>52418.63</v>
      </c>
      <c r="M2454" s="13"/>
    </row>
    <row r="2455" spans="1:13" s="2" customFormat="1" ht="56.25" x14ac:dyDescent="0.25">
      <c r="A2455" s="10" t="s">
        <v>3282</v>
      </c>
      <c r="B2455" s="11" t="s">
        <v>3283</v>
      </c>
      <c r="C2455" s="182" t="s">
        <v>3284</v>
      </c>
      <c r="D2455" s="182"/>
      <c r="E2455" s="182"/>
      <c r="F2455" s="10" t="s">
        <v>808</v>
      </c>
      <c r="G2455" s="37">
        <v>0.26262000000000002</v>
      </c>
      <c r="H2455" s="37"/>
      <c r="I2455" s="13">
        <v>18536.72</v>
      </c>
      <c r="J2455" s="72"/>
      <c r="K2455" s="131"/>
      <c r="L2455" s="72">
        <v>3396.31</v>
      </c>
      <c r="M2455" s="13"/>
    </row>
    <row r="2456" spans="1:13" s="2" customFormat="1" ht="15" x14ac:dyDescent="0.25">
      <c r="A2456" s="14"/>
      <c r="B2456" s="15"/>
      <c r="C2456" s="15"/>
      <c r="D2456" s="15"/>
      <c r="E2456" s="16" t="s">
        <v>18</v>
      </c>
      <c r="F2456" s="16"/>
      <c r="G2456" s="17"/>
      <c r="H2456" s="17"/>
      <c r="I2456" s="18">
        <v>46809.23</v>
      </c>
      <c r="J2456" s="114"/>
      <c r="K2456" s="138"/>
      <c r="L2456" s="151"/>
      <c r="M2456" s="19"/>
    </row>
    <row r="2457" spans="1:13" s="2" customFormat="1" ht="22.5" x14ac:dyDescent="0.25">
      <c r="A2457" s="20"/>
      <c r="B2457" s="21" t="s">
        <v>69</v>
      </c>
      <c r="C2457" s="183" t="s">
        <v>70</v>
      </c>
      <c r="D2457" s="183"/>
      <c r="E2457" s="183"/>
      <c r="F2457" s="22" t="s">
        <v>71</v>
      </c>
      <c r="G2457" s="17" t="s">
        <v>3285</v>
      </c>
      <c r="H2457" s="17"/>
      <c r="I2457" s="23">
        <v>1.22</v>
      </c>
      <c r="J2457" s="109"/>
      <c r="K2457" s="132"/>
      <c r="L2457" s="147">
        <v>1.22</v>
      </c>
      <c r="M2457" s="24"/>
    </row>
    <row r="2458" spans="1:13" s="2" customFormat="1" ht="22.5" x14ac:dyDescent="0.25">
      <c r="A2458" s="20"/>
      <c r="B2458" s="21" t="s">
        <v>41</v>
      </c>
      <c r="C2458" s="183" t="s">
        <v>42</v>
      </c>
      <c r="D2458" s="183"/>
      <c r="E2458" s="183"/>
      <c r="F2458" s="22" t="s">
        <v>21</v>
      </c>
      <c r="G2458" s="17" t="s">
        <v>3286</v>
      </c>
      <c r="H2458" s="17"/>
      <c r="I2458" s="23">
        <v>121.8</v>
      </c>
      <c r="J2458" s="109"/>
      <c r="K2458" s="132"/>
      <c r="L2458" s="147">
        <v>121.8</v>
      </c>
      <c r="M2458" s="24"/>
    </row>
    <row r="2459" spans="1:13" s="2" customFormat="1" ht="22.5" x14ac:dyDescent="0.25">
      <c r="A2459" s="20"/>
      <c r="B2459" s="21" t="s">
        <v>778</v>
      </c>
      <c r="C2459" s="183" t="s">
        <v>24</v>
      </c>
      <c r="D2459" s="183"/>
      <c r="E2459" s="183"/>
      <c r="F2459" s="22" t="s">
        <v>71</v>
      </c>
      <c r="G2459" s="17" t="s">
        <v>3287</v>
      </c>
      <c r="H2459" s="17"/>
      <c r="I2459" s="23">
        <v>32.840000000000003</v>
      </c>
      <c r="J2459" s="109"/>
      <c r="K2459" s="132"/>
      <c r="L2459" s="147">
        <v>32.840000000000003</v>
      </c>
      <c r="M2459" s="24"/>
    </row>
    <row r="2460" spans="1:13" s="2" customFormat="1" ht="22.5" x14ac:dyDescent="0.25">
      <c r="A2460" s="20"/>
      <c r="B2460" s="21" t="s">
        <v>968</v>
      </c>
      <c r="C2460" s="183" t="s">
        <v>969</v>
      </c>
      <c r="D2460" s="183"/>
      <c r="E2460" s="183"/>
      <c r="F2460" s="22" t="s">
        <v>21</v>
      </c>
      <c r="G2460" s="17" t="s">
        <v>3288</v>
      </c>
      <c r="H2460" s="17"/>
      <c r="I2460" s="23">
        <v>236.32</v>
      </c>
      <c r="J2460" s="109"/>
      <c r="K2460" s="132"/>
      <c r="L2460" s="147">
        <v>236.32</v>
      </c>
      <c r="M2460" s="24"/>
    </row>
    <row r="2461" spans="1:13" s="2" customFormat="1" ht="22.5" x14ac:dyDescent="0.25">
      <c r="A2461" s="25" t="s">
        <v>344</v>
      </c>
      <c r="B2461" s="26" t="s">
        <v>815</v>
      </c>
      <c r="C2461" s="186" t="s">
        <v>816</v>
      </c>
      <c r="D2461" s="186"/>
      <c r="E2461" s="186"/>
      <c r="F2461" s="27" t="s">
        <v>817</v>
      </c>
      <c r="G2461" s="28" t="s">
        <v>347</v>
      </c>
      <c r="H2461" s="28"/>
      <c r="I2461" s="29">
        <v>0</v>
      </c>
      <c r="J2461" s="110"/>
      <c r="K2461" s="133"/>
      <c r="L2461" s="148">
        <v>0</v>
      </c>
      <c r="M2461" s="30"/>
    </row>
    <row r="2462" spans="1:13" s="2" customFormat="1" ht="22.5" x14ac:dyDescent="0.25">
      <c r="A2462" s="25" t="s">
        <v>76</v>
      </c>
      <c r="B2462" s="26" t="s">
        <v>818</v>
      </c>
      <c r="C2462" s="186" t="s">
        <v>819</v>
      </c>
      <c r="D2462" s="186"/>
      <c r="E2462" s="186"/>
      <c r="F2462" s="27" t="s">
        <v>817</v>
      </c>
      <c r="G2462" s="28" t="s">
        <v>3289</v>
      </c>
      <c r="H2462" s="28"/>
      <c r="I2462" s="29">
        <v>0</v>
      </c>
      <c r="J2462" s="110"/>
      <c r="K2462" s="133"/>
      <c r="L2462" s="148">
        <v>0</v>
      </c>
      <c r="M2462" s="30"/>
    </row>
    <row r="2463" spans="1:13" s="2" customFormat="1" ht="22.5" x14ac:dyDescent="0.25">
      <c r="A2463" s="25" t="s">
        <v>344</v>
      </c>
      <c r="B2463" s="26" t="s">
        <v>821</v>
      </c>
      <c r="C2463" s="186" t="s">
        <v>822</v>
      </c>
      <c r="D2463" s="186"/>
      <c r="E2463" s="186"/>
      <c r="F2463" s="27" t="s">
        <v>79</v>
      </c>
      <c r="G2463" s="28" t="s">
        <v>347</v>
      </c>
      <c r="H2463" s="28"/>
      <c r="I2463" s="29">
        <v>0</v>
      </c>
      <c r="J2463" s="110"/>
      <c r="K2463" s="133"/>
      <c r="L2463" s="148">
        <v>0</v>
      </c>
      <c r="M2463" s="30"/>
    </row>
    <row r="2464" spans="1:13" s="2" customFormat="1" ht="22.5" x14ac:dyDescent="0.25">
      <c r="A2464" s="25" t="s">
        <v>344</v>
      </c>
      <c r="B2464" s="26" t="s">
        <v>366</v>
      </c>
      <c r="C2464" s="186" t="s">
        <v>367</v>
      </c>
      <c r="D2464" s="186"/>
      <c r="E2464" s="186"/>
      <c r="F2464" s="27" t="s">
        <v>21</v>
      </c>
      <c r="G2464" s="28" t="s">
        <v>347</v>
      </c>
      <c r="H2464" s="28"/>
      <c r="I2464" s="29">
        <v>0</v>
      </c>
      <c r="J2464" s="110"/>
      <c r="K2464" s="133"/>
      <c r="L2464" s="148">
        <v>0</v>
      </c>
      <c r="M2464" s="30"/>
    </row>
    <row r="2465" spans="1:13" s="2" customFormat="1" ht="22.5" x14ac:dyDescent="0.25">
      <c r="A2465" s="25" t="s">
        <v>344</v>
      </c>
      <c r="B2465" s="26" t="s">
        <v>823</v>
      </c>
      <c r="C2465" s="186" t="s">
        <v>824</v>
      </c>
      <c r="D2465" s="186"/>
      <c r="E2465" s="186"/>
      <c r="F2465" s="27" t="s">
        <v>79</v>
      </c>
      <c r="G2465" s="28" t="s">
        <v>347</v>
      </c>
      <c r="H2465" s="28"/>
      <c r="I2465" s="29">
        <v>0</v>
      </c>
      <c r="J2465" s="110"/>
      <c r="K2465" s="133"/>
      <c r="L2465" s="148">
        <v>0</v>
      </c>
      <c r="M2465" s="30"/>
    </row>
    <row r="2466" spans="1:13" s="2" customFormat="1" ht="22.5" x14ac:dyDescent="0.25">
      <c r="A2466" s="25" t="s">
        <v>344</v>
      </c>
      <c r="B2466" s="26" t="s">
        <v>825</v>
      </c>
      <c r="C2466" s="186" t="s">
        <v>826</v>
      </c>
      <c r="D2466" s="186"/>
      <c r="E2466" s="186"/>
      <c r="F2466" s="27" t="s">
        <v>79</v>
      </c>
      <c r="G2466" s="28" t="s">
        <v>347</v>
      </c>
      <c r="H2466" s="28"/>
      <c r="I2466" s="29">
        <v>0</v>
      </c>
      <c r="J2466" s="110"/>
      <c r="K2466" s="133"/>
      <c r="L2466" s="148">
        <v>0</v>
      </c>
      <c r="M2466" s="30"/>
    </row>
    <row r="2467" spans="1:13" s="2" customFormat="1" ht="45" x14ac:dyDescent="0.25">
      <c r="A2467" s="10" t="s">
        <v>3290</v>
      </c>
      <c r="B2467" s="11" t="s">
        <v>2215</v>
      </c>
      <c r="C2467" s="182" t="s">
        <v>3291</v>
      </c>
      <c r="D2467" s="182"/>
      <c r="E2467" s="182"/>
      <c r="F2467" s="10" t="s">
        <v>165</v>
      </c>
      <c r="G2467" s="12">
        <v>6</v>
      </c>
      <c r="H2467" s="12"/>
      <c r="I2467" s="13">
        <v>317191.90000000002</v>
      </c>
      <c r="J2467" s="72"/>
      <c r="K2467" s="131"/>
      <c r="L2467" s="72">
        <v>317191.90000000002</v>
      </c>
      <c r="M2467" s="13"/>
    </row>
    <row r="2468" spans="1:13" s="2" customFormat="1" ht="45" x14ac:dyDescent="0.25">
      <c r="A2468" s="10" t="s">
        <v>3292</v>
      </c>
      <c r="B2468" s="11" t="s">
        <v>2224</v>
      </c>
      <c r="C2468" s="182" t="s">
        <v>3293</v>
      </c>
      <c r="D2468" s="182"/>
      <c r="E2468" s="182"/>
      <c r="F2468" s="10" t="s">
        <v>35</v>
      </c>
      <c r="G2468" s="12">
        <v>2</v>
      </c>
      <c r="H2468" s="12"/>
      <c r="I2468" s="13">
        <v>145584.65</v>
      </c>
      <c r="J2468" s="72"/>
      <c r="K2468" s="131"/>
      <c r="L2468" s="72">
        <v>145584.65</v>
      </c>
      <c r="M2468" s="13"/>
    </row>
    <row r="2469" spans="1:13" s="2" customFormat="1" ht="45" x14ac:dyDescent="0.25">
      <c r="A2469" s="10" t="s">
        <v>3294</v>
      </c>
      <c r="B2469" s="11" t="s">
        <v>2198</v>
      </c>
      <c r="C2469" s="182" t="s">
        <v>3295</v>
      </c>
      <c r="D2469" s="182"/>
      <c r="E2469" s="182"/>
      <c r="F2469" s="10" t="s">
        <v>35</v>
      </c>
      <c r="G2469" s="12">
        <v>1</v>
      </c>
      <c r="H2469" s="12"/>
      <c r="I2469" s="13">
        <v>40358.370000000003</v>
      </c>
      <c r="J2469" s="72"/>
      <c r="K2469" s="131"/>
      <c r="L2469" s="72">
        <v>40358.370000000003</v>
      </c>
      <c r="M2469" s="13"/>
    </row>
    <row r="2470" spans="1:13" s="2" customFormat="1" ht="45" x14ac:dyDescent="0.25">
      <c r="A2470" s="10" t="s">
        <v>3296</v>
      </c>
      <c r="B2470" s="11" t="s">
        <v>2198</v>
      </c>
      <c r="C2470" s="182" t="s">
        <v>3297</v>
      </c>
      <c r="D2470" s="182"/>
      <c r="E2470" s="182"/>
      <c r="F2470" s="10" t="s">
        <v>35</v>
      </c>
      <c r="G2470" s="12">
        <v>1</v>
      </c>
      <c r="H2470" s="12"/>
      <c r="I2470" s="13">
        <v>58561.69</v>
      </c>
      <c r="J2470" s="72"/>
      <c r="K2470" s="131"/>
      <c r="L2470" s="72">
        <v>58561.69</v>
      </c>
      <c r="M2470" s="13"/>
    </row>
    <row r="2471" spans="1:13" s="2" customFormat="1" ht="15" x14ac:dyDescent="0.25">
      <c r="A2471" s="10" t="s">
        <v>3298</v>
      </c>
      <c r="B2471" s="11" t="s">
        <v>834</v>
      </c>
      <c r="C2471" s="182" t="s">
        <v>835</v>
      </c>
      <c r="D2471" s="182"/>
      <c r="E2471" s="182"/>
      <c r="F2471" s="10" t="s">
        <v>71</v>
      </c>
      <c r="G2471" s="32">
        <v>0.4</v>
      </c>
      <c r="H2471" s="32"/>
      <c r="I2471" s="13">
        <v>39823.25</v>
      </c>
      <c r="J2471" s="72"/>
      <c r="K2471" s="131"/>
      <c r="L2471" s="72">
        <v>39823.25</v>
      </c>
      <c r="M2471" s="13"/>
    </row>
    <row r="2472" spans="1:13" s="2" customFormat="1" ht="22.5" x14ac:dyDescent="0.25">
      <c r="A2472" s="10" t="s">
        <v>3299</v>
      </c>
      <c r="B2472" s="11" t="s">
        <v>2333</v>
      </c>
      <c r="C2472" s="182" t="s">
        <v>2568</v>
      </c>
      <c r="D2472" s="182"/>
      <c r="E2472" s="182"/>
      <c r="F2472" s="10" t="s">
        <v>726</v>
      </c>
      <c r="G2472" s="32">
        <v>1.2</v>
      </c>
      <c r="H2472" s="32"/>
      <c r="I2472" s="13">
        <v>18581.97</v>
      </c>
      <c r="J2472" s="72"/>
      <c r="K2472" s="131"/>
      <c r="L2472" s="72">
        <v>3325.13</v>
      </c>
      <c r="M2472" s="13"/>
    </row>
    <row r="2473" spans="1:13" s="2" customFormat="1" ht="15" x14ac:dyDescent="0.25">
      <c r="A2473" s="14"/>
      <c r="B2473" s="15"/>
      <c r="C2473" s="15"/>
      <c r="D2473" s="15"/>
      <c r="E2473" s="16" t="s">
        <v>18</v>
      </c>
      <c r="F2473" s="16"/>
      <c r="G2473" s="17"/>
      <c r="H2473" s="17"/>
      <c r="I2473" s="18">
        <v>39879.49</v>
      </c>
      <c r="J2473" s="114"/>
      <c r="K2473" s="138"/>
      <c r="L2473" s="151"/>
      <c r="M2473" s="19"/>
    </row>
    <row r="2474" spans="1:13" s="2" customFormat="1" ht="22.5" x14ac:dyDescent="0.25">
      <c r="A2474" s="20"/>
      <c r="B2474" s="21" t="s">
        <v>730</v>
      </c>
      <c r="C2474" s="183" t="s">
        <v>731</v>
      </c>
      <c r="D2474" s="183"/>
      <c r="E2474" s="183"/>
      <c r="F2474" s="22" t="s">
        <v>71</v>
      </c>
      <c r="G2474" s="17" t="s">
        <v>3300</v>
      </c>
      <c r="H2474" s="17"/>
      <c r="I2474" s="23">
        <v>9.7799999999999994</v>
      </c>
      <c r="J2474" s="109"/>
      <c r="K2474" s="132"/>
      <c r="L2474" s="147">
        <v>9.7799999999999994</v>
      </c>
      <c r="M2474" s="24"/>
    </row>
    <row r="2475" spans="1:13" s="2" customFormat="1" ht="22.5" x14ac:dyDescent="0.25">
      <c r="A2475" s="20"/>
      <c r="B2475" s="21" t="s">
        <v>733</v>
      </c>
      <c r="C2475" s="183" t="s">
        <v>734</v>
      </c>
      <c r="D2475" s="183"/>
      <c r="E2475" s="183"/>
      <c r="F2475" s="22" t="s">
        <v>71</v>
      </c>
      <c r="G2475" s="17" t="s">
        <v>3301</v>
      </c>
      <c r="H2475" s="17"/>
      <c r="I2475" s="23">
        <v>12.55</v>
      </c>
      <c r="J2475" s="109"/>
      <c r="K2475" s="132"/>
      <c r="L2475" s="147">
        <v>12.55</v>
      </c>
      <c r="M2475" s="24"/>
    </row>
    <row r="2476" spans="1:13" s="2" customFormat="1" ht="22.5" x14ac:dyDescent="0.25">
      <c r="A2476" s="20"/>
      <c r="B2476" s="21" t="s">
        <v>736</v>
      </c>
      <c r="C2476" s="183" t="s">
        <v>737</v>
      </c>
      <c r="D2476" s="183"/>
      <c r="E2476" s="183"/>
      <c r="F2476" s="22" t="s">
        <v>71</v>
      </c>
      <c r="G2476" s="17" t="s">
        <v>3302</v>
      </c>
      <c r="H2476" s="17"/>
      <c r="I2476" s="23">
        <v>1.42</v>
      </c>
      <c r="J2476" s="109"/>
      <c r="K2476" s="132"/>
      <c r="L2476" s="147">
        <v>1.42</v>
      </c>
      <c r="M2476" s="24"/>
    </row>
    <row r="2477" spans="1:13" s="2" customFormat="1" ht="22.5" x14ac:dyDescent="0.25">
      <c r="A2477" s="20"/>
      <c r="B2477" s="21" t="s">
        <v>739</v>
      </c>
      <c r="C2477" s="183" t="s">
        <v>740</v>
      </c>
      <c r="D2477" s="183"/>
      <c r="E2477" s="183"/>
      <c r="F2477" s="22" t="s">
        <v>71</v>
      </c>
      <c r="G2477" s="17" t="s">
        <v>3303</v>
      </c>
      <c r="H2477" s="17"/>
      <c r="I2477" s="23">
        <v>307.52</v>
      </c>
      <c r="J2477" s="109"/>
      <c r="K2477" s="132"/>
      <c r="L2477" s="147">
        <v>307.52</v>
      </c>
      <c r="M2477" s="24"/>
    </row>
    <row r="2478" spans="1:13" s="2" customFormat="1" ht="22.5" x14ac:dyDescent="0.25">
      <c r="A2478" s="20"/>
      <c r="B2478" s="21" t="s">
        <v>2339</v>
      </c>
      <c r="C2478" s="183" t="s">
        <v>2340</v>
      </c>
      <c r="D2478" s="183"/>
      <c r="E2478" s="183"/>
      <c r="F2478" s="22" t="s">
        <v>2341</v>
      </c>
      <c r="G2478" s="17" t="s">
        <v>3304</v>
      </c>
      <c r="H2478" s="17"/>
      <c r="I2478" s="23">
        <v>52.68</v>
      </c>
      <c r="J2478" s="109"/>
      <c r="K2478" s="132"/>
      <c r="L2478" s="147">
        <v>52.68</v>
      </c>
      <c r="M2478" s="24"/>
    </row>
    <row r="2479" spans="1:13" s="2" customFormat="1" ht="45" x14ac:dyDescent="0.25">
      <c r="A2479" s="10" t="s">
        <v>3305</v>
      </c>
      <c r="B2479" s="11" t="s">
        <v>2344</v>
      </c>
      <c r="C2479" s="182" t="s">
        <v>2345</v>
      </c>
      <c r="D2479" s="182"/>
      <c r="E2479" s="182"/>
      <c r="F2479" s="10" t="s">
        <v>282</v>
      </c>
      <c r="G2479" s="32">
        <v>1.2</v>
      </c>
      <c r="H2479" s="32"/>
      <c r="I2479" s="13">
        <v>672.15</v>
      </c>
      <c r="J2479" s="72"/>
      <c r="K2479" s="131"/>
      <c r="L2479" s="72">
        <v>672.15</v>
      </c>
      <c r="M2479" s="13"/>
    </row>
    <row r="2480" spans="1:13" s="2" customFormat="1" ht="45" x14ac:dyDescent="0.25">
      <c r="A2480" s="10" t="s">
        <v>3306</v>
      </c>
      <c r="B2480" s="11" t="s">
        <v>2347</v>
      </c>
      <c r="C2480" s="182" t="s">
        <v>2348</v>
      </c>
      <c r="D2480" s="182"/>
      <c r="E2480" s="182"/>
      <c r="F2480" s="10" t="s">
        <v>35</v>
      </c>
      <c r="G2480" s="12">
        <v>2</v>
      </c>
      <c r="H2480" s="12"/>
      <c r="I2480" s="13">
        <v>999.54</v>
      </c>
      <c r="J2480" s="72"/>
      <c r="K2480" s="131"/>
      <c r="L2480" s="72">
        <v>999.54</v>
      </c>
      <c r="M2480" s="13"/>
    </row>
    <row r="2481" spans="1:13" s="2" customFormat="1" ht="45" x14ac:dyDescent="0.25">
      <c r="A2481" s="10" t="s">
        <v>3307</v>
      </c>
      <c r="B2481" s="11" t="s">
        <v>2350</v>
      </c>
      <c r="C2481" s="182" t="s">
        <v>2351</v>
      </c>
      <c r="D2481" s="182"/>
      <c r="E2481" s="182"/>
      <c r="F2481" s="10" t="s">
        <v>165</v>
      </c>
      <c r="G2481" s="12">
        <v>65</v>
      </c>
      <c r="H2481" s="12"/>
      <c r="I2481" s="13">
        <v>1086.4000000000001</v>
      </c>
      <c r="J2481" s="72"/>
      <c r="K2481" s="131"/>
      <c r="L2481" s="72">
        <v>1086.4000000000001</v>
      </c>
      <c r="M2481" s="13"/>
    </row>
    <row r="2482" spans="1:13" s="2" customFormat="1" ht="56.25" x14ac:dyDescent="0.25">
      <c r="A2482" s="10" t="s">
        <v>3308</v>
      </c>
      <c r="B2482" s="11" t="s">
        <v>841</v>
      </c>
      <c r="C2482" s="182" t="s">
        <v>2359</v>
      </c>
      <c r="D2482" s="182"/>
      <c r="E2482" s="182"/>
      <c r="F2482" s="10" t="s">
        <v>843</v>
      </c>
      <c r="G2482" s="31">
        <v>0.48</v>
      </c>
      <c r="H2482" s="31"/>
      <c r="I2482" s="13">
        <v>73715.77</v>
      </c>
      <c r="J2482" s="72"/>
      <c r="K2482" s="131"/>
      <c r="L2482" s="72">
        <v>4020.29</v>
      </c>
      <c r="M2482" s="13"/>
    </row>
    <row r="2483" spans="1:13" s="2" customFormat="1" ht="15" x14ac:dyDescent="0.25">
      <c r="A2483" s="14"/>
      <c r="B2483" s="15"/>
      <c r="C2483" s="15"/>
      <c r="D2483" s="15"/>
      <c r="E2483" s="16" t="s">
        <v>18</v>
      </c>
      <c r="F2483" s="16"/>
      <c r="G2483" s="17"/>
      <c r="H2483" s="17"/>
      <c r="I2483" s="18">
        <v>172807.14</v>
      </c>
      <c r="J2483" s="114"/>
      <c r="K2483" s="138"/>
      <c r="L2483" s="151"/>
      <c r="M2483" s="19"/>
    </row>
    <row r="2484" spans="1:13" s="2" customFormat="1" ht="22.5" x14ac:dyDescent="0.25">
      <c r="A2484" s="20"/>
      <c r="B2484" s="21" t="s">
        <v>727</v>
      </c>
      <c r="C2484" s="183" t="s">
        <v>728</v>
      </c>
      <c r="D2484" s="183"/>
      <c r="E2484" s="183"/>
      <c r="F2484" s="22" t="s">
        <v>71</v>
      </c>
      <c r="G2484" s="17" t="s">
        <v>3309</v>
      </c>
      <c r="H2484" s="17"/>
      <c r="I2484" s="23">
        <v>328.7</v>
      </c>
      <c r="J2484" s="109"/>
      <c r="K2484" s="132"/>
      <c r="L2484" s="147">
        <v>328.7</v>
      </c>
      <c r="M2484" s="24"/>
    </row>
    <row r="2485" spans="1:13" s="2" customFormat="1" ht="22.5" x14ac:dyDescent="0.25">
      <c r="A2485" s="20"/>
      <c r="B2485" s="21" t="s">
        <v>847</v>
      </c>
      <c r="C2485" s="183" t="s">
        <v>848</v>
      </c>
      <c r="D2485" s="183"/>
      <c r="E2485" s="183"/>
      <c r="F2485" s="22" t="s">
        <v>21</v>
      </c>
      <c r="G2485" s="17" t="s">
        <v>3310</v>
      </c>
      <c r="H2485" s="17"/>
      <c r="I2485" s="23">
        <v>46.18</v>
      </c>
      <c r="J2485" s="109"/>
      <c r="K2485" s="132"/>
      <c r="L2485" s="147">
        <v>46.18</v>
      </c>
      <c r="M2485" s="24"/>
    </row>
    <row r="2486" spans="1:13" s="2" customFormat="1" ht="22.5" x14ac:dyDescent="0.25">
      <c r="A2486" s="20"/>
      <c r="B2486" s="21" t="s">
        <v>853</v>
      </c>
      <c r="C2486" s="183" t="s">
        <v>854</v>
      </c>
      <c r="D2486" s="183"/>
      <c r="E2486" s="183"/>
      <c r="F2486" s="22" t="s">
        <v>71</v>
      </c>
      <c r="G2486" s="17" t="s">
        <v>3311</v>
      </c>
      <c r="H2486" s="17"/>
      <c r="I2486" s="23">
        <v>89.35</v>
      </c>
      <c r="J2486" s="109"/>
      <c r="K2486" s="132"/>
      <c r="L2486" s="147">
        <v>89.35</v>
      </c>
      <c r="M2486" s="24"/>
    </row>
    <row r="2487" spans="1:13" s="2" customFormat="1" ht="22.5" x14ac:dyDescent="0.25">
      <c r="A2487" s="20"/>
      <c r="B2487" s="21" t="s">
        <v>371</v>
      </c>
      <c r="C2487" s="183" t="s">
        <v>372</v>
      </c>
      <c r="D2487" s="183"/>
      <c r="E2487" s="183"/>
      <c r="F2487" s="22" t="s">
        <v>282</v>
      </c>
      <c r="G2487" s="17" t="s">
        <v>3312</v>
      </c>
      <c r="H2487" s="17"/>
      <c r="I2487" s="23">
        <v>0.01</v>
      </c>
      <c r="J2487" s="109"/>
      <c r="K2487" s="132"/>
      <c r="L2487" s="147">
        <v>0.01</v>
      </c>
      <c r="M2487" s="24"/>
    </row>
    <row r="2488" spans="1:13" s="2" customFormat="1" ht="45" x14ac:dyDescent="0.25">
      <c r="A2488" s="10" t="s">
        <v>3313</v>
      </c>
      <c r="B2488" s="11" t="s">
        <v>2859</v>
      </c>
      <c r="C2488" s="182" t="s">
        <v>2366</v>
      </c>
      <c r="D2488" s="182"/>
      <c r="E2488" s="182"/>
      <c r="F2488" s="10" t="s">
        <v>817</v>
      </c>
      <c r="G2488" s="12">
        <v>48</v>
      </c>
      <c r="H2488" s="12"/>
      <c r="I2488" s="13">
        <v>27293.55</v>
      </c>
      <c r="J2488" s="72"/>
      <c r="K2488" s="131"/>
      <c r="L2488" s="72">
        <v>27293.55</v>
      </c>
      <c r="M2488" s="13"/>
    </row>
    <row r="2489" spans="1:13" s="2" customFormat="1" ht="45" x14ac:dyDescent="0.25">
      <c r="A2489" s="10" t="s">
        <v>3314</v>
      </c>
      <c r="B2489" s="11" t="s">
        <v>2347</v>
      </c>
      <c r="C2489" s="182" t="s">
        <v>2371</v>
      </c>
      <c r="D2489" s="182"/>
      <c r="E2489" s="182"/>
      <c r="F2489" s="10" t="s">
        <v>817</v>
      </c>
      <c r="G2489" s="12">
        <v>4</v>
      </c>
      <c r="H2489" s="12"/>
      <c r="I2489" s="13">
        <v>2420.64</v>
      </c>
      <c r="J2489" s="72"/>
      <c r="K2489" s="131"/>
      <c r="L2489" s="72">
        <v>2420.64</v>
      </c>
      <c r="M2489" s="13"/>
    </row>
    <row r="2490" spans="1:13" s="2" customFormat="1" ht="45" x14ac:dyDescent="0.25">
      <c r="A2490" s="10" t="s">
        <v>3315</v>
      </c>
      <c r="B2490" s="11" t="s">
        <v>2347</v>
      </c>
      <c r="C2490" s="182" t="s">
        <v>2369</v>
      </c>
      <c r="D2490" s="182"/>
      <c r="E2490" s="182"/>
      <c r="F2490" s="10" t="s">
        <v>817</v>
      </c>
      <c r="G2490" s="12">
        <v>35</v>
      </c>
      <c r="H2490" s="12"/>
      <c r="I2490" s="13">
        <v>19574.2</v>
      </c>
      <c r="J2490" s="72"/>
      <c r="K2490" s="131"/>
      <c r="L2490" s="72">
        <v>19574.2</v>
      </c>
      <c r="M2490" s="13"/>
    </row>
    <row r="2491" spans="1:13" s="2" customFormat="1" ht="45" x14ac:dyDescent="0.25">
      <c r="A2491" s="10" t="s">
        <v>3316</v>
      </c>
      <c r="B2491" s="11" t="s">
        <v>2863</v>
      </c>
      <c r="C2491" s="182" t="s">
        <v>2374</v>
      </c>
      <c r="D2491" s="182"/>
      <c r="E2491" s="182"/>
      <c r="F2491" s="10" t="s">
        <v>21</v>
      </c>
      <c r="G2491" s="12">
        <v>45</v>
      </c>
      <c r="H2491" s="12"/>
      <c r="I2491" s="13">
        <v>3441.05</v>
      </c>
      <c r="J2491" s="72"/>
      <c r="K2491" s="131"/>
      <c r="L2491" s="72">
        <v>3441.05</v>
      </c>
      <c r="M2491" s="13"/>
    </row>
    <row r="2492" spans="1:13" s="2" customFormat="1" ht="45" x14ac:dyDescent="0.25">
      <c r="A2492" s="10" t="s">
        <v>3317</v>
      </c>
      <c r="B2492" s="11" t="s">
        <v>2865</v>
      </c>
      <c r="C2492" s="182" t="s">
        <v>2354</v>
      </c>
      <c r="D2492" s="182"/>
      <c r="E2492" s="182"/>
      <c r="F2492" s="10" t="s">
        <v>35</v>
      </c>
      <c r="G2492" s="12">
        <v>2</v>
      </c>
      <c r="H2492" s="12"/>
      <c r="I2492" s="13">
        <v>1722.13</v>
      </c>
      <c r="J2492" s="72"/>
      <c r="K2492" s="131"/>
      <c r="L2492" s="72">
        <v>1722.13</v>
      </c>
      <c r="M2492" s="13"/>
    </row>
    <row r="2493" spans="1:13" s="2" customFormat="1" ht="45" x14ac:dyDescent="0.25">
      <c r="A2493" s="10" t="s">
        <v>3318</v>
      </c>
      <c r="B2493" s="11" t="s">
        <v>2867</v>
      </c>
      <c r="C2493" s="182" t="s">
        <v>2357</v>
      </c>
      <c r="D2493" s="182"/>
      <c r="E2493" s="182"/>
      <c r="F2493" s="10" t="s">
        <v>21</v>
      </c>
      <c r="G2493" s="12">
        <v>2</v>
      </c>
      <c r="H2493" s="12"/>
      <c r="I2493" s="13">
        <v>1686.45</v>
      </c>
      <c r="J2493" s="72"/>
      <c r="K2493" s="131"/>
      <c r="L2493" s="72">
        <v>1686.45</v>
      </c>
      <c r="M2493" s="13"/>
    </row>
    <row r="2494" spans="1:13" s="2" customFormat="1" ht="15" x14ac:dyDescent="0.25">
      <c r="A2494" s="206" t="s">
        <v>3319</v>
      </c>
      <c r="B2494" s="207"/>
      <c r="C2494" s="207"/>
      <c r="D2494" s="207"/>
      <c r="E2494" s="207"/>
      <c r="F2494" s="207"/>
      <c r="G2494" s="207"/>
      <c r="H2494" s="207"/>
      <c r="I2494" s="207"/>
      <c r="J2494" s="207"/>
      <c r="K2494" s="207"/>
      <c r="L2494" s="208"/>
      <c r="M2494" s="123"/>
    </row>
    <row r="2495" spans="1:13" s="2" customFormat="1" ht="56.25" x14ac:dyDescent="0.25">
      <c r="A2495" s="10" t="s">
        <v>3320</v>
      </c>
      <c r="B2495" s="11" t="s">
        <v>2290</v>
      </c>
      <c r="C2495" s="182" t="s">
        <v>3183</v>
      </c>
      <c r="D2495" s="182"/>
      <c r="E2495" s="182"/>
      <c r="F2495" s="10" t="s">
        <v>808</v>
      </c>
      <c r="G2495" s="37">
        <v>0.32446000000000003</v>
      </c>
      <c r="H2495" s="37"/>
      <c r="I2495" s="13">
        <v>29778.15</v>
      </c>
      <c r="J2495" s="72"/>
      <c r="K2495" s="131"/>
      <c r="L2495" s="72">
        <v>4061.09</v>
      </c>
      <c r="M2495" s="13"/>
    </row>
    <row r="2496" spans="1:13" s="2" customFormat="1" ht="15" x14ac:dyDescent="0.25">
      <c r="A2496" s="14"/>
      <c r="B2496" s="15"/>
      <c r="C2496" s="15"/>
      <c r="D2496" s="15"/>
      <c r="E2496" s="16" t="s">
        <v>18</v>
      </c>
      <c r="F2496" s="16"/>
      <c r="G2496" s="17"/>
      <c r="H2496" s="17"/>
      <c r="I2496" s="18">
        <v>78458.509999999995</v>
      </c>
      <c r="J2496" s="114"/>
      <c r="K2496" s="138"/>
      <c r="L2496" s="151"/>
      <c r="M2496" s="19"/>
    </row>
    <row r="2497" spans="1:13" s="2" customFormat="1" ht="22.5" x14ac:dyDescent="0.25">
      <c r="A2497" s="20"/>
      <c r="B2497" s="21" t="s">
        <v>69</v>
      </c>
      <c r="C2497" s="183" t="s">
        <v>70</v>
      </c>
      <c r="D2497" s="183"/>
      <c r="E2497" s="183"/>
      <c r="F2497" s="22" t="s">
        <v>71</v>
      </c>
      <c r="G2497" s="17" t="s">
        <v>3321</v>
      </c>
      <c r="H2497" s="17"/>
      <c r="I2497" s="23">
        <v>1.79</v>
      </c>
      <c r="J2497" s="109"/>
      <c r="K2497" s="132"/>
      <c r="L2497" s="147">
        <v>1.79</v>
      </c>
      <c r="M2497" s="24"/>
    </row>
    <row r="2498" spans="1:13" s="2" customFormat="1" ht="22.5" x14ac:dyDescent="0.25">
      <c r="A2498" s="20"/>
      <c r="B2498" s="21" t="s">
        <v>41</v>
      </c>
      <c r="C2498" s="183" t="s">
        <v>42</v>
      </c>
      <c r="D2498" s="183"/>
      <c r="E2498" s="183"/>
      <c r="F2498" s="22" t="s">
        <v>21</v>
      </c>
      <c r="G2498" s="17" t="s">
        <v>3322</v>
      </c>
      <c r="H2498" s="17"/>
      <c r="I2498" s="23">
        <v>115.1</v>
      </c>
      <c r="J2498" s="109"/>
      <c r="K2498" s="132"/>
      <c r="L2498" s="147">
        <v>115.1</v>
      </c>
      <c r="M2498" s="24"/>
    </row>
    <row r="2499" spans="1:13" s="2" customFormat="1" ht="22.5" x14ac:dyDescent="0.25">
      <c r="A2499" s="20"/>
      <c r="B2499" s="21" t="s">
        <v>778</v>
      </c>
      <c r="C2499" s="183" t="s">
        <v>24</v>
      </c>
      <c r="D2499" s="183"/>
      <c r="E2499" s="183"/>
      <c r="F2499" s="22" t="s">
        <v>71</v>
      </c>
      <c r="G2499" s="17" t="s">
        <v>3323</v>
      </c>
      <c r="H2499" s="17"/>
      <c r="I2499" s="23">
        <v>55.78</v>
      </c>
      <c r="J2499" s="109"/>
      <c r="K2499" s="132"/>
      <c r="L2499" s="147">
        <v>55.78</v>
      </c>
      <c r="M2499" s="24"/>
    </row>
    <row r="2500" spans="1:13" s="2" customFormat="1" ht="22.5" x14ac:dyDescent="0.25">
      <c r="A2500" s="20"/>
      <c r="B2500" s="21" t="s">
        <v>965</v>
      </c>
      <c r="C2500" s="183" t="s">
        <v>966</v>
      </c>
      <c r="D2500" s="183"/>
      <c r="E2500" s="183"/>
      <c r="F2500" s="22" t="s">
        <v>21</v>
      </c>
      <c r="G2500" s="17" t="s">
        <v>3324</v>
      </c>
      <c r="H2500" s="17"/>
      <c r="I2500" s="23">
        <v>231.12</v>
      </c>
      <c r="J2500" s="109"/>
      <c r="K2500" s="132"/>
      <c r="L2500" s="147">
        <v>231.12</v>
      </c>
      <c r="M2500" s="24"/>
    </row>
    <row r="2501" spans="1:13" s="2" customFormat="1" ht="22.5" x14ac:dyDescent="0.25">
      <c r="A2501" s="20"/>
      <c r="B2501" s="21" t="s">
        <v>968</v>
      </c>
      <c r="C2501" s="183" t="s">
        <v>969</v>
      </c>
      <c r="D2501" s="183"/>
      <c r="E2501" s="183"/>
      <c r="F2501" s="22" t="s">
        <v>21</v>
      </c>
      <c r="G2501" s="17" t="s">
        <v>3325</v>
      </c>
      <c r="H2501" s="17"/>
      <c r="I2501" s="23">
        <v>65.16</v>
      </c>
      <c r="J2501" s="109"/>
      <c r="K2501" s="132"/>
      <c r="L2501" s="147">
        <v>65.16</v>
      </c>
      <c r="M2501" s="24"/>
    </row>
    <row r="2502" spans="1:13" s="2" customFormat="1" ht="22.5" x14ac:dyDescent="0.25">
      <c r="A2502" s="25" t="s">
        <v>344</v>
      </c>
      <c r="B2502" s="26" t="s">
        <v>815</v>
      </c>
      <c r="C2502" s="186" t="s">
        <v>816</v>
      </c>
      <c r="D2502" s="186"/>
      <c r="E2502" s="186"/>
      <c r="F2502" s="27" t="s">
        <v>817</v>
      </c>
      <c r="G2502" s="28" t="s">
        <v>347</v>
      </c>
      <c r="H2502" s="28"/>
      <c r="I2502" s="29">
        <v>0</v>
      </c>
      <c r="J2502" s="110"/>
      <c r="K2502" s="133"/>
      <c r="L2502" s="148">
        <v>0</v>
      </c>
      <c r="M2502" s="30"/>
    </row>
    <row r="2503" spans="1:13" s="2" customFormat="1" ht="22.5" x14ac:dyDescent="0.25">
      <c r="A2503" s="25" t="s">
        <v>76</v>
      </c>
      <c r="B2503" s="26" t="s">
        <v>818</v>
      </c>
      <c r="C2503" s="186" t="s">
        <v>819</v>
      </c>
      <c r="D2503" s="186"/>
      <c r="E2503" s="186"/>
      <c r="F2503" s="27" t="s">
        <v>817</v>
      </c>
      <c r="G2503" s="28" t="s">
        <v>3326</v>
      </c>
      <c r="H2503" s="28"/>
      <c r="I2503" s="29">
        <v>0</v>
      </c>
      <c r="J2503" s="110"/>
      <c r="K2503" s="133"/>
      <c r="L2503" s="148">
        <v>0</v>
      </c>
      <c r="M2503" s="30"/>
    </row>
    <row r="2504" spans="1:13" s="2" customFormat="1" ht="22.5" x14ac:dyDescent="0.25">
      <c r="A2504" s="25" t="s">
        <v>344</v>
      </c>
      <c r="B2504" s="26" t="s">
        <v>821</v>
      </c>
      <c r="C2504" s="186" t="s">
        <v>822</v>
      </c>
      <c r="D2504" s="186"/>
      <c r="E2504" s="186"/>
      <c r="F2504" s="27" t="s">
        <v>79</v>
      </c>
      <c r="G2504" s="28" t="s">
        <v>347</v>
      </c>
      <c r="H2504" s="28"/>
      <c r="I2504" s="29">
        <v>0</v>
      </c>
      <c r="J2504" s="110"/>
      <c r="K2504" s="133"/>
      <c r="L2504" s="148">
        <v>0</v>
      </c>
      <c r="M2504" s="30"/>
    </row>
    <row r="2505" spans="1:13" s="2" customFormat="1" ht="22.5" x14ac:dyDescent="0.25">
      <c r="A2505" s="25" t="s">
        <v>344</v>
      </c>
      <c r="B2505" s="26" t="s">
        <v>366</v>
      </c>
      <c r="C2505" s="186" t="s">
        <v>367</v>
      </c>
      <c r="D2505" s="186"/>
      <c r="E2505" s="186"/>
      <c r="F2505" s="27" t="s">
        <v>21</v>
      </c>
      <c r="G2505" s="28" t="s">
        <v>347</v>
      </c>
      <c r="H2505" s="28"/>
      <c r="I2505" s="29">
        <v>0</v>
      </c>
      <c r="J2505" s="110"/>
      <c r="K2505" s="133"/>
      <c r="L2505" s="148">
        <v>0</v>
      </c>
      <c r="M2505" s="30"/>
    </row>
    <row r="2506" spans="1:13" s="2" customFormat="1" ht="22.5" x14ac:dyDescent="0.25">
      <c r="A2506" s="25" t="s">
        <v>344</v>
      </c>
      <c r="B2506" s="26" t="s">
        <v>823</v>
      </c>
      <c r="C2506" s="186" t="s">
        <v>824</v>
      </c>
      <c r="D2506" s="186"/>
      <c r="E2506" s="186"/>
      <c r="F2506" s="27" t="s">
        <v>79</v>
      </c>
      <c r="G2506" s="28" t="s">
        <v>347</v>
      </c>
      <c r="H2506" s="28"/>
      <c r="I2506" s="29">
        <v>0</v>
      </c>
      <c r="J2506" s="110"/>
      <c r="K2506" s="133"/>
      <c r="L2506" s="148">
        <v>0</v>
      </c>
      <c r="M2506" s="30"/>
    </row>
    <row r="2507" spans="1:13" s="2" customFormat="1" ht="22.5" x14ac:dyDescent="0.25">
      <c r="A2507" s="25" t="s">
        <v>344</v>
      </c>
      <c r="B2507" s="26" t="s">
        <v>825</v>
      </c>
      <c r="C2507" s="186" t="s">
        <v>826</v>
      </c>
      <c r="D2507" s="186"/>
      <c r="E2507" s="186"/>
      <c r="F2507" s="27" t="s">
        <v>79</v>
      </c>
      <c r="G2507" s="28" t="s">
        <v>347</v>
      </c>
      <c r="H2507" s="28"/>
      <c r="I2507" s="29">
        <v>0</v>
      </c>
      <c r="J2507" s="110"/>
      <c r="K2507" s="133"/>
      <c r="L2507" s="148">
        <v>0</v>
      </c>
      <c r="M2507" s="30"/>
    </row>
    <row r="2508" spans="1:13" s="2" customFormat="1" ht="45" x14ac:dyDescent="0.25">
      <c r="A2508" s="10" t="s">
        <v>3327</v>
      </c>
      <c r="B2508" s="11" t="s">
        <v>2215</v>
      </c>
      <c r="C2508" s="182" t="s">
        <v>3191</v>
      </c>
      <c r="D2508" s="182"/>
      <c r="E2508" s="182"/>
      <c r="F2508" s="10" t="s">
        <v>165</v>
      </c>
      <c r="G2508" s="12">
        <v>11</v>
      </c>
      <c r="H2508" s="12"/>
      <c r="I2508" s="13">
        <v>209399.58</v>
      </c>
      <c r="J2508" s="72"/>
      <c r="K2508" s="131"/>
      <c r="L2508" s="72">
        <v>209399.58</v>
      </c>
      <c r="M2508" s="13"/>
    </row>
    <row r="2509" spans="1:13" s="2" customFormat="1" ht="45" x14ac:dyDescent="0.25">
      <c r="A2509" s="10" t="s">
        <v>3328</v>
      </c>
      <c r="B2509" s="11" t="s">
        <v>2224</v>
      </c>
      <c r="C2509" s="182" t="s">
        <v>3193</v>
      </c>
      <c r="D2509" s="182"/>
      <c r="E2509" s="182"/>
      <c r="F2509" s="10" t="s">
        <v>35</v>
      </c>
      <c r="G2509" s="12">
        <v>3</v>
      </c>
      <c r="H2509" s="12"/>
      <c r="I2509" s="13">
        <v>72297.919999999998</v>
      </c>
      <c r="J2509" s="72"/>
      <c r="K2509" s="131"/>
      <c r="L2509" s="72">
        <v>72297.919999999998</v>
      </c>
      <c r="M2509" s="13"/>
    </row>
    <row r="2510" spans="1:13" s="2" customFormat="1" ht="45" x14ac:dyDescent="0.25">
      <c r="A2510" s="10" t="s">
        <v>3329</v>
      </c>
      <c r="B2510" s="11" t="s">
        <v>2224</v>
      </c>
      <c r="C2510" s="182" t="s">
        <v>3195</v>
      </c>
      <c r="D2510" s="182"/>
      <c r="E2510" s="182"/>
      <c r="F2510" s="10" t="s">
        <v>35</v>
      </c>
      <c r="G2510" s="12">
        <v>5</v>
      </c>
      <c r="H2510" s="12"/>
      <c r="I2510" s="13">
        <v>80843.7</v>
      </c>
      <c r="J2510" s="72"/>
      <c r="K2510" s="131"/>
      <c r="L2510" s="72">
        <v>80843.7</v>
      </c>
      <c r="M2510" s="13"/>
    </row>
    <row r="2511" spans="1:13" s="2" customFormat="1" ht="45" x14ac:dyDescent="0.25">
      <c r="A2511" s="10" t="s">
        <v>3330</v>
      </c>
      <c r="B2511" s="11" t="s">
        <v>2198</v>
      </c>
      <c r="C2511" s="182" t="s">
        <v>3197</v>
      </c>
      <c r="D2511" s="182"/>
      <c r="E2511" s="182"/>
      <c r="F2511" s="10" t="s">
        <v>35</v>
      </c>
      <c r="G2511" s="12">
        <v>3</v>
      </c>
      <c r="H2511" s="12"/>
      <c r="I2511" s="13">
        <v>54739.86</v>
      </c>
      <c r="J2511" s="72"/>
      <c r="K2511" s="131"/>
      <c r="L2511" s="72">
        <v>54739.86</v>
      </c>
      <c r="M2511" s="13"/>
    </row>
    <row r="2512" spans="1:13" s="2" customFormat="1" ht="45" x14ac:dyDescent="0.25">
      <c r="A2512" s="10" t="s">
        <v>3331</v>
      </c>
      <c r="B2512" s="11" t="s">
        <v>2198</v>
      </c>
      <c r="C2512" s="182" t="s">
        <v>3199</v>
      </c>
      <c r="D2512" s="182"/>
      <c r="E2512" s="182"/>
      <c r="F2512" s="10" t="s">
        <v>35</v>
      </c>
      <c r="G2512" s="12">
        <v>3</v>
      </c>
      <c r="H2512" s="12"/>
      <c r="I2512" s="13">
        <v>65415.3</v>
      </c>
      <c r="J2512" s="72"/>
      <c r="K2512" s="131"/>
      <c r="L2512" s="72">
        <v>65415.3</v>
      </c>
      <c r="M2512" s="13"/>
    </row>
    <row r="2513" spans="1:13" s="2" customFormat="1" ht="45" x14ac:dyDescent="0.25">
      <c r="A2513" s="10" t="s">
        <v>3332</v>
      </c>
      <c r="B2513" s="11" t="s">
        <v>2201</v>
      </c>
      <c r="C2513" s="182" t="s">
        <v>3201</v>
      </c>
      <c r="D2513" s="182"/>
      <c r="E2513" s="182"/>
      <c r="F2513" s="10" t="s">
        <v>35</v>
      </c>
      <c r="G2513" s="12">
        <v>6</v>
      </c>
      <c r="H2513" s="12"/>
      <c r="I2513" s="13">
        <v>24689.31</v>
      </c>
      <c r="J2513" s="72"/>
      <c r="K2513" s="131"/>
      <c r="L2513" s="72">
        <v>24689.31</v>
      </c>
      <c r="M2513" s="13"/>
    </row>
    <row r="2514" spans="1:13" s="2" customFormat="1" ht="56.25" x14ac:dyDescent="0.25">
      <c r="A2514" s="10" t="s">
        <v>3333</v>
      </c>
      <c r="B2514" s="11" t="s">
        <v>2551</v>
      </c>
      <c r="C2514" s="182" t="s">
        <v>2552</v>
      </c>
      <c r="D2514" s="182"/>
      <c r="E2514" s="182"/>
      <c r="F2514" s="10" t="s">
        <v>808</v>
      </c>
      <c r="G2514" s="33">
        <v>9.7799999999999998E-2</v>
      </c>
      <c r="H2514" s="33"/>
      <c r="I2514" s="13">
        <v>7140.32</v>
      </c>
      <c r="J2514" s="72"/>
      <c r="K2514" s="131"/>
      <c r="L2514" s="72">
        <v>1264.79</v>
      </c>
      <c r="M2514" s="13"/>
    </row>
    <row r="2515" spans="1:13" s="2" customFormat="1" ht="15" x14ac:dyDescent="0.25">
      <c r="A2515" s="14"/>
      <c r="B2515" s="15"/>
      <c r="C2515" s="15"/>
      <c r="D2515" s="15"/>
      <c r="E2515" s="16" t="s">
        <v>18</v>
      </c>
      <c r="F2515" s="16"/>
      <c r="G2515" s="17"/>
      <c r="H2515" s="17"/>
      <c r="I2515" s="18">
        <v>18180.3</v>
      </c>
      <c r="J2515" s="114"/>
      <c r="K2515" s="138"/>
      <c r="L2515" s="151"/>
      <c r="M2515" s="19"/>
    </row>
    <row r="2516" spans="1:13" s="2" customFormat="1" ht="22.5" x14ac:dyDescent="0.25">
      <c r="A2516" s="20"/>
      <c r="B2516" s="21" t="s">
        <v>69</v>
      </c>
      <c r="C2516" s="183" t="s">
        <v>70</v>
      </c>
      <c r="D2516" s="183"/>
      <c r="E2516" s="183"/>
      <c r="F2516" s="22" t="s">
        <v>71</v>
      </c>
      <c r="G2516" s="17" t="s">
        <v>3334</v>
      </c>
      <c r="H2516" s="17"/>
      <c r="I2516" s="23">
        <v>0.46</v>
      </c>
      <c r="J2516" s="109"/>
      <c r="K2516" s="132"/>
      <c r="L2516" s="147">
        <v>0.46</v>
      </c>
      <c r="M2516" s="24"/>
    </row>
    <row r="2517" spans="1:13" s="2" customFormat="1" ht="22.5" x14ac:dyDescent="0.25">
      <c r="A2517" s="20"/>
      <c r="B2517" s="21" t="s">
        <v>41</v>
      </c>
      <c r="C2517" s="183" t="s">
        <v>42</v>
      </c>
      <c r="D2517" s="183"/>
      <c r="E2517" s="183"/>
      <c r="F2517" s="22" t="s">
        <v>21</v>
      </c>
      <c r="G2517" s="17" t="s">
        <v>3335</v>
      </c>
      <c r="H2517" s="17"/>
      <c r="I2517" s="23">
        <v>45.36</v>
      </c>
      <c r="J2517" s="109"/>
      <c r="K2517" s="132"/>
      <c r="L2517" s="147">
        <v>45.36</v>
      </c>
      <c r="M2517" s="24"/>
    </row>
    <row r="2518" spans="1:13" s="2" customFormat="1" ht="22.5" x14ac:dyDescent="0.25">
      <c r="A2518" s="20"/>
      <c r="B2518" s="21" t="s">
        <v>778</v>
      </c>
      <c r="C2518" s="183" t="s">
        <v>24</v>
      </c>
      <c r="D2518" s="183"/>
      <c r="E2518" s="183"/>
      <c r="F2518" s="22" t="s">
        <v>71</v>
      </c>
      <c r="G2518" s="17" t="s">
        <v>3336</v>
      </c>
      <c r="H2518" s="17"/>
      <c r="I2518" s="23">
        <v>12.23</v>
      </c>
      <c r="J2518" s="109"/>
      <c r="K2518" s="132"/>
      <c r="L2518" s="147">
        <v>12.23</v>
      </c>
      <c r="M2518" s="24"/>
    </row>
    <row r="2519" spans="1:13" s="2" customFormat="1" ht="22.5" x14ac:dyDescent="0.25">
      <c r="A2519" s="20"/>
      <c r="B2519" s="21" t="s">
        <v>968</v>
      </c>
      <c r="C2519" s="183" t="s">
        <v>969</v>
      </c>
      <c r="D2519" s="183"/>
      <c r="E2519" s="183"/>
      <c r="F2519" s="22" t="s">
        <v>21</v>
      </c>
      <c r="G2519" s="17" t="s">
        <v>3337</v>
      </c>
      <c r="H2519" s="17"/>
      <c r="I2519" s="23">
        <v>88.01</v>
      </c>
      <c r="J2519" s="109"/>
      <c r="K2519" s="132"/>
      <c r="L2519" s="147">
        <v>88.01</v>
      </c>
      <c r="M2519" s="24"/>
    </row>
    <row r="2520" spans="1:13" s="2" customFormat="1" ht="22.5" x14ac:dyDescent="0.25">
      <c r="A2520" s="25" t="s">
        <v>344</v>
      </c>
      <c r="B2520" s="26" t="s">
        <v>815</v>
      </c>
      <c r="C2520" s="186" t="s">
        <v>816</v>
      </c>
      <c r="D2520" s="186"/>
      <c r="E2520" s="186"/>
      <c r="F2520" s="27" t="s">
        <v>817</v>
      </c>
      <c r="G2520" s="28" t="s">
        <v>347</v>
      </c>
      <c r="H2520" s="28"/>
      <c r="I2520" s="29">
        <v>0</v>
      </c>
      <c r="J2520" s="110"/>
      <c r="K2520" s="133"/>
      <c r="L2520" s="148">
        <v>0</v>
      </c>
      <c r="M2520" s="30"/>
    </row>
    <row r="2521" spans="1:13" s="2" customFormat="1" ht="22.5" x14ac:dyDescent="0.25">
      <c r="A2521" s="25" t="s">
        <v>76</v>
      </c>
      <c r="B2521" s="26" t="s">
        <v>818</v>
      </c>
      <c r="C2521" s="186" t="s">
        <v>819</v>
      </c>
      <c r="D2521" s="186"/>
      <c r="E2521" s="186"/>
      <c r="F2521" s="27" t="s">
        <v>817</v>
      </c>
      <c r="G2521" s="28" t="s">
        <v>3338</v>
      </c>
      <c r="H2521" s="28"/>
      <c r="I2521" s="29">
        <v>0</v>
      </c>
      <c r="J2521" s="110"/>
      <c r="K2521" s="133"/>
      <c r="L2521" s="148">
        <v>0</v>
      </c>
      <c r="M2521" s="30"/>
    </row>
    <row r="2522" spans="1:13" s="2" customFormat="1" ht="22.5" x14ac:dyDescent="0.25">
      <c r="A2522" s="25" t="s">
        <v>344</v>
      </c>
      <c r="B2522" s="26" t="s">
        <v>821</v>
      </c>
      <c r="C2522" s="186" t="s">
        <v>822</v>
      </c>
      <c r="D2522" s="186"/>
      <c r="E2522" s="186"/>
      <c r="F2522" s="27" t="s">
        <v>79</v>
      </c>
      <c r="G2522" s="28" t="s">
        <v>347</v>
      </c>
      <c r="H2522" s="28"/>
      <c r="I2522" s="29">
        <v>0</v>
      </c>
      <c r="J2522" s="110"/>
      <c r="K2522" s="133"/>
      <c r="L2522" s="148">
        <v>0</v>
      </c>
      <c r="M2522" s="30"/>
    </row>
    <row r="2523" spans="1:13" s="2" customFormat="1" ht="22.5" x14ac:dyDescent="0.25">
      <c r="A2523" s="25" t="s">
        <v>344</v>
      </c>
      <c r="B2523" s="26" t="s">
        <v>366</v>
      </c>
      <c r="C2523" s="186" t="s">
        <v>367</v>
      </c>
      <c r="D2523" s="186"/>
      <c r="E2523" s="186"/>
      <c r="F2523" s="27" t="s">
        <v>21</v>
      </c>
      <c r="G2523" s="28" t="s">
        <v>347</v>
      </c>
      <c r="H2523" s="28"/>
      <c r="I2523" s="29">
        <v>0</v>
      </c>
      <c r="J2523" s="110"/>
      <c r="K2523" s="133"/>
      <c r="L2523" s="148">
        <v>0</v>
      </c>
      <c r="M2523" s="30"/>
    </row>
    <row r="2524" spans="1:13" s="2" customFormat="1" ht="22.5" x14ac:dyDescent="0.25">
      <c r="A2524" s="25" t="s">
        <v>344</v>
      </c>
      <c r="B2524" s="26" t="s">
        <v>825</v>
      </c>
      <c r="C2524" s="186" t="s">
        <v>826</v>
      </c>
      <c r="D2524" s="186"/>
      <c r="E2524" s="186"/>
      <c r="F2524" s="27" t="s">
        <v>79</v>
      </c>
      <c r="G2524" s="28" t="s">
        <v>347</v>
      </c>
      <c r="H2524" s="28"/>
      <c r="I2524" s="29">
        <v>0</v>
      </c>
      <c r="J2524" s="110"/>
      <c r="K2524" s="133"/>
      <c r="L2524" s="148">
        <v>0</v>
      </c>
      <c r="M2524" s="30"/>
    </row>
    <row r="2525" spans="1:13" s="2" customFormat="1" ht="45" x14ac:dyDescent="0.25">
      <c r="A2525" s="10" t="s">
        <v>3339</v>
      </c>
      <c r="B2525" s="11" t="s">
        <v>2215</v>
      </c>
      <c r="C2525" s="182" t="s">
        <v>3218</v>
      </c>
      <c r="D2525" s="182"/>
      <c r="E2525" s="182"/>
      <c r="F2525" s="10" t="s">
        <v>165</v>
      </c>
      <c r="G2525" s="12">
        <v>3</v>
      </c>
      <c r="H2525" s="12"/>
      <c r="I2525" s="13">
        <v>100077.04</v>
      </c>
      <c r="J2525" s="72"/>
      <c r="K2525" s="131"/>
      <c r="L2525" s="72">
        <v>100077.04</v>
      </c>
      <c r="M2525" s="13"/>
    </row>
    <row r="2526" spans="1:13" s="2" customFormat="1" ht="45" x14ac:dyDescent="0.25">
      <c r="A2526" s="10" t="s">
        <v>3340</v>
      </c>
      <c r="B2526" s="11" t="s">
        <v>3341</v>
      </c>
      <c r="C2526" s="182" t="s">
        <v>3220</v>
      </c>
      <c r="D2526" s="182"/>
      <c r="E2526" s="182"/>
      <c r="F2526" s="10" t="s">
        <v>165</v>
      </c>
      <c r="G2526" s="12">
        <v>1</v>
      </c>
      <c r="H2526" s="12"/>
      <c r="I2526" s="13">
        <v>33359.01</v>
      </c>
      <c r="J2526" s="72"/>
      <c r="K2526" s="131"/>
      <c r="L2526" s="72">
        <v>33359.01</v>
      </c>
      <c r="M2526" s="13"/>
    </row>
    <row r="2527" spans="1:13" s="2" customFormat="1" ht="45" x14ac:dyDescent="0.25">
      <c r="A2527" s="10" t="s">
        <v>3342</v>
      </c>
      <c r="B2527" s="11" t="s">
        <v>2198</v>
      </c>
      <c r="C2527" s="182" t="s">
        <v>3223</v>
      </c>
      <c r="D2527" s="182"/>
      <c r="E2527" s="182"/>
      <c r="F2527" s="10" t="s">
        <v>35</v>
      </c>
      <c r="G2527" s="12">
        <v>1</v>
      </c>
      <c r="H2527" s="12"/>
      <c r="I2527" s="13">
        <v>17080.72</v>
      </c>
      <c r="J2527" s="72"/>
      <c r="K2527" s="131"/>
      <c r="L2527" s="72">
        <v>17080.72</v>
      </c>
      <c r="M2527" s="13"/>
    </row>
    <row r="2528" spans="1:13" s="2" customFormat="1" ht="45" x14ac:dyDescent="0.25">
      <c r="A2528" s="10" t="s">
        <v>3343</v>
      </c>
      <c r="B2528" s="11" t="s">
        <v>2195</v>
      </c>
      <c r="C2528" s="182" t="s">
        <v>2912</v>
      </c>
      <c r="D2528" s="182"/>
      <c r="E2528" s="182"/>
      <c r="F2528" s="10" t="s">
        <v>35</v>
      </c>
      <c r="G2528" s="12">
        <v>3</v>
      </c>
      <c r="H2528" s="12"/>
      <c r="I2528" s="13">
        <v>24476.799999999999</v>
      </c>
      <c r="J2528" s="72"/>
      <c r="K2528" s="131"/>
      <c r="L2528" s="72">
        <v>24476.799999999999</v>
      </c>
      <c r="M2528" s="13"/>
    </row>
    <row r="2529" spans="1:13" s="2" customFormat="1" ht="56.25" x14ac:dyDescent="0.25">
      <c r="A2529" s="10" t="s">
        <v>3344</v>
      </c>
      <c r="B2529" s="11" t="s">
        <v>2303</v>
      </c>
      <c r="C2529" s="182" t="s">
        <v>2494</v>
      </c>
      <c r="D2529" s="182"/>
      <c r="E2529" s="182"/>
      <c r="F2529" s="10" t="s">
        <v>808</v>
      </c>
      <c r="G2529" s="36">
        <v>2.4E-2</v>
      </c>
      <c r="H2529" s="36"/>
      <c r="I2529" s="13">
        <v>2202.66</v>
      </c>
      <c r="J2529" s="72"/>
      <c r="K2529" s="131"/>
      <c r="L2529" s="72">
        <v>300.39999999999998</v>
      </c>
      <c r="M2529" s="13"/>
    </row>
    <row r="2530" spans="1:13" s="2" customFormat="1" ht="15" x14ac:dyDescent="0.25">
      <c r="A2530" s="14"/>
      <c r="B2530" s="15"/>
      <c r="C2530" s="15"/>
      <c r="D2530" s="15"/>
      <c r="E2530" s="16" t="s">
        <v>18</v>
      </c>
      <c r="F2530" s="16"/>
      <c r="G2530" s="17"/>
      <c r="H2530" s="17"/>
      <c r="I2530" s="18">
        <v>5803.5</v>
      </c>
      <c r="J2530" s="114"/>
      <c r="K2530" s="138"/>
      <c r="L2530" s="151"/>
      <c r="M2530" s="19"/>
    </row>
    <row r="2531" spans="1:13" s="2" customFormat="1" ht="22.5" x14ac:dyDescent="0.25">
      <c r="A2531" s="20"/>
      <c r="B2531" s="21" t="s">
        <v>69</v>
      </c>
      <c r="C2531" s="183" t="s">
        <v>70</v>
      </c>
      <c r="D2531" s="183"/>
      <c r="E2531" s="183"/>
      <c r="F2531" s="22" t="s">
        <v>71</v>
      </c>
      <c r="G2531" s="17" t="s">
        <v>3203</v>
      </c>
      <c r="H2531" s="17"/>
      <c r="I2531" s="23">
        <v>0.13</v>
      </c>
      <c r="J2531" s="109"/>
      <c r="K2531" s="132"/>
      <c r="L2531" s="147">
        <v>0.13</v>
      </c>
      <c r="M2531" s="24"/>
    </row>
    <row r="2532" spans="1:13" s="2" customFormat="1" ht="22.5" x14ac:dyDescent="0.25">
      <c r="A2532" s="20"/>
      <c r="B2532" s="21" t="s">
        <v>41</v>
      </c>
      <c r="C2532" s="183" t="s">
        <v>42</v>
      </c>
      <c r="D2532" s="183"/>
      <c r="E2532" s="183"/>
      <c r="F2532" s="22" t="s">
        <v>21</v>
      </c>
      <c r="G2532" s="17" t="s">
        <v>3204</v>
      </c>
      <c r="H2532" s="17"/>
      <c r="I2532" s="23">
        <v>8.51</v>
      </c>
      <c r="J2532" s="109"/>
      <c r="K2532" s="132"/>
      <c r="L2532" s="147">
        <v>8.51</v>
      </c>
      <c r="M2532" s="24"/>
    </row>
    <row r="2533" spans="1:13" s="2" customFormat="1" ht="22.5" x14ac:dyDescent="0.25">
      <c r="A2533" s="20"/>
      <c r="B2533" s="21" t="s">
        <v>778</v>
      </c>
      <c r="C2533" s="183" t="s">
        <v>24</v>
      </c>
      <c r="D2533" s="183"/>
      <c r="E2533" s="183"/>
      <c r="F2533" s="22" t="s">
        <v>71</v>
      </c>
      <c r="G2533" s="17" t="s">
        <v>3205</v>
      </c>
      <c r="H2533" s="17"/>
      <c r="I2533" s="23">
        <v>4.13</v>
      </c>
      <c r="J2533" s="109"/>
      <c r="K2533" s="132"/>
      <c r="L2533" s="147">
        <v>4.13</v>
      </c>
      <c r="M2533" s="24"/>
    </row>
    <row r="2534" spans="1:13" s="2" customFormat="1" ht="22.5" x14ac:dyDescent="0.25">
      <c r="A2534" s="20"/>
      <c r="B2534" s="21" t="s">
        <v>965</v>
      </c>
      <c r="C2534" s="183" t="s">
        <v>966</v>
      </c>
      <c r="D2534" s="183"/>
      <c r="E2534" s="183"/>
      <c r="F2534" s="22" t="s">
        <v>21</v>
      </c>
      <c r="G2534" s="17" t="s">
        <v>3206</v>
      </c>
      <c r="H2534" s="17"/>
      <c r="I2534" s="23">
        <v>17.100000000000001</v>
      </c>
      <c r="J2534" s="109"/>
      <c r="K2534" s="132"/>
      <c r="L2534" s="147">
        <v>17.100000000000001</v>
      </c>
      <c r="M2534" s="24"/>
    </row>
    <row r="2535" spans="1:13" s="2" customFormat="1" ht="22.5" x14ac:dyDescent="0.25">
      <c r="A2535" s="20"/>
      <c r="B2535" s="21" t="s">
        <v>968</v>
      </c>
      <c r="C2535" s="183" t="s">
        <v>969</v>
      </c>
      <c r="D2535" s="183"/>
      <c r="E2535" s="183"/>
      <c r="F2535" s="22" t="s">
        <v>21</v>
      </c>
      <c r="G2535" s="17" t="s">
        <v>3207</v>
      </c>
      <c r="H2535" s="17"/>
      <c r="I2535" s="23">
        <v>4.82</v>
      </c>
      <c r="J2535" s="109"/>
      <c r="K2535" s="132"/>
      <c r="L2535" s="147">
        <v>4.82</v>
      </c>
      <c r="M2535" s="24"/>
    </row>
    <row r="2536" spans="1:13" s="2" customFormat="1" ht="22.5" x14ac:dyDescent="0.25">
      <c r="A2536" s="25" t="s">
        <v>344</v>
      </c>
      <c r="B2536" s="26" t="s">
        <v>815</v>
      </c>
      <c r="C2536" s="186" t="s">
        <v>816</v>
      </c>
      <c r="D2536" s="186"/>
      <c r="E2536" s="186"/>
      <c r="F2536" s="27" t="s">
        <v>817</v>
      </c>
      <c r="G2536" s="28" t="s">
        <v>347</v>
      </c>
      <c r="H2536" s="28"/>
      <c r="I2536" s="29">
        <v>0</v>
      </c>
      <c r="J2536" s="110"/>
      <c r="K2536" s="133"/>
      <c r="L2536" s="148">
        <v>0</v>
      </c>
      <c r="M2536" s="30"/>
    </row>
    <row r="2537" spans="1:13" s="2" customFormat="1" ht="22.5" x14ac:dyDescent="0.25">
      <c r="A2537" s="25" t="s">
        <v>76</v>
      </c>
      <c r="B2537" s="26" t="s">
        <v>818</v>
      </c>
      <c r="C2537" s="186" t="s">
        <v>819</v>
      </c>
      <c r="D2537" s="186"/>
      <c r="E2537" s="186"/>
      <c r="F2537" s="27" t="s">
        <v>817</v>
      </c>
      <c r="G2537" s="28" t="s">
        <v>3208</v>
      </c>
      <c r="H2537" s="28"/>
      <c r="I2537" s="29">
        <v>0</v>
      </c>
      <c r="J2537" s="110"/>
      <c r="K2537" s="133"/>
      <c r="L2537" s="148">
        <v>0</v>
      </c>
      <c r="M2537" s="30"/>
    </row>
    <row r="2538" spans="1:13" s="2" customFormat="1" ht="22.5" x14ac:dyDescent="0.25">
      <c r="A2538" s="25" t="s">
        <v>344</v>
      </c>
      <c r="B2538" s="26" t="s">
        <v>821</v>
      </c>
      <c r="C2538" s="186" t="s">
        <v>822</v>
      </c>
      <c r="D2538" s="186"/>
      <c r="E2538" s="186"/>
      <c r="F2538" s="27" t="s">
        <v>79</v>
      </c>
      <c r="G2538" s="28" t="s">
        <v>347</v>
      </c>
      <c r="H2538" s="28"/>
      <c r="I2538" s="29">
        <v>0</v>
      </c>
      <c r="J2538" s="110"/>
      <c r="K2538" s="133"/>
      <c r="L2538" s="148">
        <v>0</v>
      </c>
      <c r="M2538" s="30"/>
    </row>
    <row r="2539" spans="1:13" s="2" customFormat="1" ht="22.5" x14ac:dyDescent="0.25">
      <c r="A2539" s="25" t="s">
        <v>344</v>
      </c>
      <c r="B2539" s="26" t="s">
        <v>366</v>
      </c>
      <c r="C2539" s="186" t="s">
        <v>367</v>
      </c>
      <c r="D2539" s="186"/>
      <c r="E2539" s="186"/>
      <c r="F2539" s="27" t="s">
        <v>21</v>
      </c>
      <c r="G2539" s="28" t="s">
        <v>347</v>
      </c>
      <c r="H2539" s="28"/>
      <c r="I2539" s="29">
        <v>0</v>
      </c>
      <c r="J2539" s="110"/>
      <c r="K2539" s="133"/>
      <c r="L2539" s="148">
        <v>0</v>
      </c>
      <c r="M2539" s="30"/>
    </row>
    <row r="2540" spans="1:13" s="2" customFormat="1" ht="22.5" x14ac:dyDescent="0.25">
      <c r="A2540" s="25" t="s">
        <v>344</v>
      </c>
      <c r="B2540" s="26" t="s">
        <v>825</v>
      </c>
      <c r="C2540" s="186" t="s">
        <v>826</v>
      </c>
      <c r="D2540" s="186"/>
      <c r="E2540" s="186"/>
      <c r="F2540" s="27" t="s">
        <v>79</v>
      </c>
      <c r="G2540" s="28" t="s">
        <v>347</v>
      </c>
      <c r="H2540" s="28"/>
      <c r="I2540" s="29">
        <v>0</v>
      </c>
      <c r="J2540" s="110"/>
      <c r="K2540" s="133"/>
      <c r="L2540" s="148">
        <v>0</v>
      </c>
      <c r="M2540" s="30"/>
    </row>
    <row r="2541" spans="1:13" s="2" customFormat="1" ht="45" x14ac:dyDescent="0.25">
      <c r="A2541" s="10" t="s">
        <v>3345</v>
      </c>
      <c r="B2541" s="11" t="s">
        <v>2215</v>
      </c>
      <c r="C2541" s="182" t="s">
        <v>3346</v>
      </c>
      <c r="D2541" s="182"/>
      <c r="E2541" s="182"/>
      <c r="F2541" s="10" t="s">
        <v>165</v>
      </c>
      <c r="G2541" s="32">
        <v>1.5</v>
      </c>
      <c r="H2541" s="32"/>
      <c r="I2541" s="13">
        <v>36664.92</v>
      </c>
      <c r="J2541" s="72"/>
      <c r="K2541" s="131"/>
      <c r="L2541" s="72">
        <v>36664.92</v>
      </c>
      <c r="M2541" s="13"/>
    </row>
    <row r="2542" spans="1:13" s="2" customFormat="1" ht="45" x14ac:dyDescent="0.25">
      <c r="A2542" s="10" t="s">
        <v>3347</v>
      </c>
      <c r="B2542" s="11" t="s">
        <v>2195</v>
      </c>
      <c r="C2542" s="182" t="s">
        <v>3240</v>
      </c>
      <c r="D2542" s="182"/>
      <c r="E2542" s="182"/>
      <c r="F2542" s="10" t="s">
        <v>35</v>
      </c>
      <c r="G2542" s="12">
        <v>1</v>
      </c>
      <c r="H2542" s="12"/>
      <c r="I2542" s="13">
        <v>5294.03</v>
      </c>
      <c r="J2542" s="72"/>
      <c r="K2542" s="131"/>
      <c r="L2542" s="72">
        <v>5294.03</v>
      </c>
      <c r="M2542" s="13"/>
    </row>
    <row r="2543" spans="1:13" s="2" customFormat="1" ht="56.25" x14ac:dyDescent="0.25">
      <c r="A2543" s="10" t="s">
        <v>3348</v>
      </c>
      <c r="B2543" s="11" t="s">
        <v>2673</v>
      </c>
      <c r="C2543" s="182" t="s">
        <v>3225</v>
      </c>
      <c r="D2543" s="182"/>
      <c r="E2543" s="182"/>
      <c r="F2543" s="10" t="s">
        <v>808</v>
      </c>
      <c r="G2543" s="33">
        <v>0.80879999999999996</v>
      </c>
      <c r="H2543" s="33"/>
      <c r="I2543" s="13">
        <v>50374.22</v>
      </c>
      <c r="J2543" s="72"/>
      <c r="K2543" s="131"/>
      <c r="L2543" s="72">
        <v>10746.49</v>
      </c>
      <c r="M2543" s="13"/>
    </row>
    <row r="2544" spans="1:13" s="2" customFormat="1" ht="15" x14ac:dyDescent="0.25">
      <c r="A2544" s="14"/>
      <c r="B2544" s="15"/>
      <c r="C2544" s="15"/>
      <c r="D2544" s="15"/>
      <c r="E2544" s="16" t="s">
        <v>18</v>
      </c>
      <c r="F2544" s="16"/>
      <c r="G2544" s="17"/>
      <c r="H2544" s="17"/>
      <c r="I2544" s="18">
        <v>124280.44</v>
      </c>
      <c r="J2544" s="114"/>
      <c r="K2544" s="138"/>
      <c r="L2544" s="151"/>
      <c r="M2544" s="19"/>
    </row>
    <row r="2545" spans="1:13" s="2" customFormat="1" ht="22.5" x14ac:dyDescent="0.25">
      <c r="A2545" s="20"/>
      <c r="B2545" s="21" t="s">
        <v>69</v>
      </c>
      <c r="C2545" s="183" t="s">
        <v>70</v>
      </c>
      <c r="D2545" s="183"/>
      <c r="E2545" s="183"/>
      <c r="F2545" s="22" t="s">
        <v>71</v>
      </c>
      <c r="G2545" s="17" t="s">
        <v>3349</v>
      </c>
      <c r="H2545" s="17"/>
      <c r="I2545" s="23">
        <v>3.77</v>
      </c>
      <c r="J2545" s="109"/>
      <c r="K2545" s="132"/>
      <c r="L2545" s="147">
        <v>3.77</v>
      </c>
      <c r="M2545" s="24"/>
    </row>
    <row r="2546" spans="1:13" s="2" customFormat="1" ht="22.5" x14ac:dyDescent="0.25">
      <c r="A2546" s="20"/>
      <c r="B2546" s="21" t="s">
        <v>41</v>
      </c>
      <c r="C2546" s="183" t="s">
        <v>42</v>
      </c>
      <c r="D2546" s="183"/>
      <c r="E2546" s="183"/>
      <c r="F2546" s="22" t="s">
        <v>21</v>
      </c>
      <c r="G2546" s="17" t="s">
        <v>3350</v>
      </c>
      <c r="H2546" s="17"/>
      <c r="I2546" s="23">
        <v>344.07</v>
      </c>
      <c r="J2546" s="109"/>
      <c r="K2546" s="132"/>
      <c r="L2546" s="147">
        <v>344.07</v>
      </c>
      <c r="M2546" s="24"/>
    </row>
    <row r="2547" spans="1:13" s="2" customFormat="1" ht="22.5" x14ac:dyDescent="0.25">
      <c r="A2547" s="20"/>
      <c r="B2547" s="21" t="s">
        <v>778</v>
      </c>
      <c r="C2547" s="183" t="s">
        <v>24</v>
      </c>
      <c r="D2547" s="183"/>
      <c r="E2547" s="183"/>
      <c r="F2547" s="22" t="s">
        <v>71</v>
      </c>
      <c r="G2547" s="17" t="s">
        <v>3351</v>
      </c>
      <c r="H2547" s="17"/>
      <c r="I2547" s="23">
        <v>75.849999999999994</v>
      </c>
      <c r="J2547" s="109"/>
      <c r="K2547" s="132"/>
      <c r="L2547" s="147">
        <v>75.849999999999994</v>
      </c>
      <c r="M2547" s="24"/>
    </row>
    <row r="2548" spans="1:13" s="2" customFormat="1" ht="22.5" x14ac:dyDescent="0.25">
      <c r="A2548" s="20"/>
      <c r="B2548" s="21" t="s">
        <v>968</v>
      </c>
      <c r="C2548" s="183" t="s">
        <v>969</v>
      </c>
      <c r="D2548" s="183"/>
      <c r="E2548" s="183"/>
      <c r="F2548" s="22" t="s">
        <v>21</v>
      </c>
      <c r="G2548" s="17" t="s">
        <v>3352</v>
      </c>
      <c r="H2548" s="17"/>
      <c r="I2548" s="23">
        <v>817.25</v>
      </c>
      <c r="J2548" s="109"/>
      <c r="K2548" s="132"/>
      <c r="L2548" s="147">
        <v>817.25</v>
      </c>
      <c r="M2548" s="24"/>
    </row>
    <row r="2549" spans="1:13" s="2" customFormat="1" ht="22.5" x14ac:dyDescent="0.25">
      <c r="A2549" s="25" t="s">
        <v>344</v>
      </c>
      <c r="B2549" s="26" t="s">
        <v>815</v>
      </c>
      <c r="C2549" s="186" t="s">
        <v>816</v>
      </c>
      <c r="D2549" s="186"/>
      <c r="E2549" s="186"/>
      <c r="F2549" s="27" t="s">
        <v>817</v>
      </c>
      <c r="G2549" s="28" t="s">
        <v>347</v>
      </c>
      <c r="H2549" s="28"/>
      <c r="I2549" s="29">
        <v>0</v>
      </c>
      <c r="J2549" s="110"/>
      <c r="K2549" s="133"/>
      <c r="L2549" s="148">
        <v>0</v>
      </c>
      <c r="M2549" s="30"/>
    </row>
    <row r="2550" spans="1:13" s="2" customFormat="1" ht="22.5" x14ac:dyDescent="0.25">
      <c r="A2550" s="25" t="s">
        <v>76</v>
      </c>
      <c r="B2550" s="26" t="s">
        <v>818</v>
      </c>
      <c r="C2550" s="186" t="s">
        <v>819</v>
      </c>
      <c r="D2550" s="186"/>
      <c r="E2550" s="186"/>
      <c r="F2550" s="27" t="s">
        <v>817</v>
      </c>
      <c r="G2550" s="28" t="s">
        <v>3353</v>
      </c>
      <c r="H2550" s="28"/>
      <c r="I2550" s="29">
        <v>0</v>
      </c>
      <c r="J2550" s="110"/>
      <c r="K2550" s="133"/>
      <c r="L2550" s="148">
        <v>0</v>
      </c>
      <c r="M2550" s="30"/>
    </row>
    <row r="2551" spans="1:13" s="2" customFormat="1" ht="22.5" x14ac:dyDescent="0.25">
      <c r="A2551" s="25" t="s">
        <v>344</v>
      </c>
      <c r="B2551" s="26" t="s">
        <v>821</v>
      </c>
      <c r="C2551" s="186" t="s">
        <v>822</v>
      </c>
      <c r="D2551" s="186"/>
      <c r="E2551" s="186"/>
      <c r="F2551" s="27" t="s">
        <v>79</v>
      </c>
      <c r="G2551" s="28" t="s">
        <v>347</v>
      </c>
      <c r="H2551" s="28"/>
      <c r="I2551" s="29">
        <v>0</v>
      </c>
      <c r="J2551" s="110"/>
      <c r="K2551" s="133"/>
      <c r="L2551" s="148">
        <v>0</v>
      </c>
      <c r="M2551" s="30"/>
    </row>
    <row r="2552" spans="1:13" s="2" customFormat="1" ht="22.5" x14ac:dyDescent="0.25">
      <c r="A2552" s="25" t="s">
        <v>344</v>
      </c>
      <c r="B2552" s="26" t="s">
        <v>366</v>
      </c>
      <c r="C2552" s="186" t="s">
        <v>367</v>
      </c>
      <c r="D2552" s="186"/>
      <c r="E2552" s="186"/>
      <c r="F2552" s="27" t="s">
        <v>21</v>
      </c>
      <c r="G2552" s="28" t="s">
        <v>347</v>
      </c>
      <c r="H2552" s="28"/>
      <c r="I2552" s="29">
        <v>0</v>
      </c>
      <c r="J2552" s="110"/>
      <c r="K2552" s="133"/>
      <c r="L2552" s="148">
        <v>0</v>
      </c>
      <c r="M2552" s="30"/>
    </row>
    <row r="2553" spans="1:13" s="2" customFormat="1" ht="22.5" x14ac:dyDescent="0.25">
      <c r="A2553" s="25" t="s">
        <v>344</v>
      </c>
      <c r="B2553" s="26" t="s">
        <v>825</v>
      </c>
      <c r="C2553" s="186" t="s">
        <v>826</v>
      </c>
      <c r="D2553" s="186"/>
      <c r="E2553" s="186"/>
      <c r="F2553" s="27" t="s">
        <v>79</v>
      </c>
      <c r="G2553" s="28" t="s">
        <v>347</v>
      </c>
      <c r="H2553" s="28"/>
      <c r="I2553" s="29">
        <v>0</v>
      </c>
      <c r="J2553" s="110"/>
      <c r="K2553" s="133"/>
      <c r="L2553" s="148">
        <v>0</v>
      </c>
      <c r="M2553" s="30"/>
    </row>
    <row r="2554" spans="1:13" s="2" customFormat="1" ht="45" x14ac:dyDescent="0.25">
      <c r="A2554" s="10" t="s">
        <v>3354</v>
      </c>
      <c r="B2554" s="11" t="s">
        <v>2215</v>
      </c>
      <c r="C2554" s="182" t="s">
        <v>3232</v>
      </c>
      <c r="D2554" s="182"/>
      <c r="E2554" s="182"/>
      <c r="F2554" s="10" t="s">
        <v>165</v>
      </c>
      <c r="G2554" s="12">
        <v>14</v>
      </c>
      <c r="H2554" s="12"/>
      <c r="I2554" s="13">
        <v>672615.27</v>
      </c>
      <c r="J2554" s="72"/>
      <c r="K2554" s="131"/>
      <c r="L2554" s="72">
        <v>672615.27</v>
      </c>
      <c r="M2554" s="13"/>
    </row>
    <row r="2555" spans="1:13" s="2" customFormat="1" ht="45" x14ac:dyDescent="0.25">
      <c r="A2555" s="10" t="s">
        <v>3355</v>
      </c>
      <c r="B2555" s="11" t="s">
        <v>2215</v>
      </c>
      <c r="C2555" s="182" t="s">
        <v>3356</v>
      </c>
      <c r="D2555" s="182"/>
      <c r="E2555" s="182"/>
      <c r="F2555" s="10" t="s">
        <v>165</v>
      </c>
      <c r="G2555" s="32">
        <v>5.5</v>
      </c>
      <c r="H2555" s="32"/>
      <c r="I2555" s="13">
        <v>264241.71000000002</v>
      </c>
      <c r="J2555" s="72"/>
      <c r="K2555" s="131"/>
      <c r="L2555" s="72">
        <v>264241.71000000002</v>
      </c>
      <c r="M2555" s="13"/>
    </row>
    <row r="2556" spans="1:13" s="2" customFormat="1" ht="45" x14ac:dyDescent="0.25">
      <c r="A2556" s="10" t="s">
        <v>3357</v>
      </c>
      <c r="B2556" s="11" t="s">
        <v>2195</v>
      </c>
      <c r="C2556" s="182" t="s">
        <v>3245</v>
      </c>
      <c r="D2556" s="182"/>
      <c r="E2556" s="182"/>
      <c r="F2556" s="10" t="s">
        <v>35</v>
      </c>
      <c r="G2556" s="12">
        <v>1</v>
      </c>
      <c r="H2556" s="12"/>
      <c r="I2556" s="13">
        <v>14075.01</v>
      </c>
      <c r="J2556" s="72"/>
      <c r="K2556" s="131"/>
      <c r="L2556" s="72">
        <v>14075.01</v>
      </c>
      <c r="M2556" s="13"/>
    </row>
    <row r="2557" spans="1:13" s="2" customFormat="1" ht="45" x14ac:dyDescent="0.25">
      <c r="A2557" s="10" t="s">
        <v>3358</v>
      </c>
      <c r="B2557" s="11" t="s">
        <v>2224</v>
      </c>
      <c r="C2557" s="182" t="s">
        <v>3359</v>
      </c>
      <c r="D2557" s="182"/>
      <c r="E2557" s="182"/>
      <c r="F2557" s="10" t="s">
        <v>35</v>
      </c>
      <c r="G2557" s="12">
        <v>4</v>
      </c>
      <c r="H2557" s="12"/>
      <c r="I2557" s="13">
        <v>160473.26</v>
      </c>
      <c r="J2557" s="72"/>
      <c r="K2557" s="131"/>
      <c r="L2557" s="72">
        <v>160473.26</v>
      </c>
      <c r="M2557" s="13"/>
    </row>
    <row r="2558" spans="1:13" s="2" customFormat="1" ht="45" x14ac:dyDescent="0.25">
      <c r="A2558" s="10" t="s">
        <v>3360</v>
      </c>
      <c r="B2558" s="11" t="s">
        <v>2224</v>
      </c>
      <c r="C2558" s="182" t="s">
        <v>3361</v>
      </c>
      <c r="D2558" s="182"/>
      <c r="E2558" s="182"/>
      <c r="F2558" s="10" t="s">
        <v>35</v>
      </c>
      <c r="G2558" s="12">
        <v>2</v>
      </c>
      <c r="H2558" s="12"/>
      <c r="I2558" s="13">
        <v>109762.73</v>
      </c>
      <c r="J2558" s="72"/>
      <c r="K2558" s="131"/>
      <c r="L2558" s="72">
        <v>109762.73</v>
      </c>
      <c r="M2558" s="13"/>
    </row>
    <row r="2559" spans="1:13" s="2" customFormat="1" ht="45" x14ac:dyDescent="0.25">
      <c r="A2559" s="10" t="s">
        <v>3362</v>
      </c>
      <c r="B2559" s="11" t="s">
        <v>2201</v>
      </c>
      <c r="C2559" s="182" t="s">
        <v>3255</v>
      </c>
      <c r="D2559" s="182"/>
      <c r="E2559" s="182"/>
      <c r="F2559" s="10" t="s">
        <v>35</v>
      </c>
      <c r="G2559" s="12">
        <v>5</v>
      </c>
      <c r="H2559" s="12"/>
      <c r="I2559" s="13">
        <v>45843.88</v>
      </c>
      <c r="J2559" s="72"/>
      <c r="K2559" s="131"/>
      <c r="L2559" s="72">
        <v>45843.88</v>
      </c>
      <c r="M2559" s="13"/>
    </row>
    <row r="2560" spans="1:13" s="2" customFormat="1" ht="45" x14ac:dyDescent="0.25">
      <c r="A2560" s="10" t="s">
        <v>3363</v>
      </c>
      <c r="B2560" s="11" t="s">
        <v>2201</v>
      </c>
      <c r="C2560" s="182" t="s">
        <v>3257</v>
      </c>
      <c r="D2560" s="182"/>
      <c r="E2560" s="182"/>
      <c r="F2560" s="10" t="s">
        <v>35</v>
      </c>
      <c r="G2560" s="12">
        <v>2</v>
      </c>
      <c r="H2560" s="12"/>
      <c r="I2560" s="13">
        <v>22722.28</v>
      </c>
      <c r="J2560" s="72"/>
      <c r="K2560" s="131"/>
      <c r="L2560" s="72">
        <v>22722.28</v>
      </c>
      <c r="M2560" s="13"/>
    </row>
    <row r="2561" spans="1:13" s="2" customFormat="1" ht="45" x14ac:dyDescent="0.25">
      <c r="A2561" s="10" t="s">
        <v>3364</v>
      </c>
      <c r="B2561" s="11" t="s">
        <v>2198</v>
      </c>
      <c r="C2561" s="182" t="s">
        <v>3253</v>
      </c>
      <c r="D2561" s="182"/>
      <c r="E2561" s="182"/>
      <c r="F2561" s="10" t="s">
        <v>35</v>
      </c>
      <c r="G2561" s="12">
        <v>1</v>
      </c>
      <c r="H2561" s="12"/>
      <c r="I2561" s="13">
        <v>27969.03</v>
      </c>
      <c r="J2561" s="72"/>
      <c r="K2561" s="131"/>
      <c r="L2561" s="72">
        <v>27969.03</v>
      </c>
      <c r="M2561" s="13"/>
    </row>
    <row r="2562" spans="1:13" s="2" customFormat="1" ht="56.25" x14ac:dyDescent="0.25">
      <c r="A2562" s="10" t="s">
        <v>3365</v>
      </c>
      <c r="B2562" s="11" t="s">
        <v>3259</v>
      </c>
      <c r="C2562" s="182" t="s">
        <v>3260</v>
      </c>
      <c r="D2562" s="182"/>
      <c r="E2562" s="182"/>
      <c r="F2562" s="10" t="s">
        <v>808</v>
      </c>
      <c r="G2562" s="36">
        <v>3.2000000000000001E-2</v>
      </c>
      <c r="H2562" s="36"/>
      <c r="I2562" s="13">
        <v>1729.61</v>
      </c>
      <c r="J2562" s="72"/>
      <c r="K2562" s="131"/>
      <c r="L2562" s="72">
        <v>406.18</v>
      </c>
      <c r="M2562" s="13"/>
    </row>
    <row r="2563" spans="1:13" s="2" customFormat="1" ht="15" x14ac:dyDescent="0.25">
      <c r="A2563" s="14"/>
      <c r="B2563" s="15"/>
      <c r="C2563" s="15"/>
      <c r="D2563" s="15"/>
      <c r="E2563" s="16" t="s">
        <v>18</v>
      </c>
      <c r="F2563" s="16"/>
      <c r="G2563" s="17"/>
      <c r="H2563" s="17"/>
      <c r="I2563" s="18">
        <v>4190.25</v>
      </c>
      <c r="J2563" s="114"/>
      <c r="K2563" s="138"/>
      <c r="L2563" s="151"/>
      <c r="M2563" s="19"/>
    </row>
    <row r="2564" spans="1:13" s="2" customFormat="1" ht="22.5" x14ac:dyDescent="0.25">
      <c r="A2564" s="20"/>
      <c r="B2564" s="21" t="s">
        <v>69</v>
      </c>
      <c r="C2564" s="183" t="s">
        <v>70</v>
      </c>
      <c r="D2564" s="183"/>
      <c r="E2564" s="183"/>
      <c r="F2564" s="22" t="s">
        <v>71</v>
      </c>
      <c r="G2564" s="17" t="s">
        <v>3366</v>
      </c>
      <c r="H2564" s="17"/>
      <c r="I2564" s="23">
        <v>0.13</v>
      </c>
      <c r="J2564" s="109"/>
      <c r="K2564" s="132"/>
      <c r="L2564" s="147">
        <v>0.13</v>
      </c>
      <c r="M2564" s="24"/>
    </row>
    <row r="2565" spans="1:13" s="2" customFormat="1" ht="22.5" x14ac:dyDescent="0.25">
      <c r="A2565" s="20"/>
      <c r="B2565" s="21" t="s">
        <v>41</v>
      </c>
      <c r="C2565" s="183" t="s">
        <v>42</v>
      </c>
      <c r="D2565" s="183"/>
      <c r="E2565" s="183"/>
      <c r="F2565" s="22" t="s">
        <v>21</v>
      </c>
      <c r="G2565" s="17" t="s">
        <v>3367</v>
      </c>
      <c r="H2565" s="17"/>
      <c r="I2565" s="23">
        <v>14.84</v>
      </c>
      <c r="J2565" s="109"/>
      <c r="K2565" s="132"/>
      <c r="L2565" s="147">
        <v>14.84</v>
      </c>
      <c r="M2565" s="24"/>
    </row>
    <row r="2566" spans="1:13" s="2" customFormat="1" ht="22.5" x14ac:dyDescent="0.25">
      <c r="A2566" s="20"/>
      <c r="B2566" s="21" t="s">
        <v>778</v>
      </c>
      <c r="C2566" s="183" t="s">
        <v>24</v>
      </c>
      <c r="D2566" s="183"/>
      <c r="E2566" s="183"/>
      <c r="F2566" s="22" t="s">
        <v>71</v>
      </c>
      <c r="G2566" s="17" t="s">
        <v>3368</v>
      </c>
      <c r="H2566" s="17"/>
      <c r="I2566" s="23">
        <v>3.5</v>
      </c>
      <c r="J2566" s="109"/>
      <c r="K2566" s="132"/>
      <c r="L2566" s="147">
        <v>3.5</v>
      </c>
      <c r="M2566" s="24"/>
    </row>
    <row r="2567" spans="1:13" s="2" customFormat="1" ht="22.5" x14ac:dyDescent="0.25">
      <c r="A2567" s="20"/>
      <c r="B2567" s="21" t="s">
        <v>968</v>
      </c>
      <c r="C2567" s="183" t="s">
        <v>969</v>
      </c>
      <c r="D2567" s="183"/>
      <c r="E2567" s="183"/>
      <c r="F2567" s="22" t="s">
        <v>21</v>
      </c>
      <c r="G2567" s="17" t="s">
        <v>3369</v>
      </c>
      <c r="H2567" s="17"/>
      <c r="I2567" s="23">
        <v>28.43</v>
      </c>
      <c r="J2567" s="109"/>
      <c r="K2567" s="132"/>
      <c r="L2567" s="147">
        <v>28.43</v>
      </c>
      <c r="M2567" s="24"/>
    </row>
    <row r="2568" spans="1:13" s="2" customFormat="1" ht="22.5" x14ac:dyDescent="0.25">
      <c r="A2568" s="25" t="s">
        <v>344</v>
      </c>
      <c r="B2568" s="26" t="s">
        <v>815</v>
      </c>
      <c r="C2568" s="186" t="s">
        <v>816</v>
      </c>
      <c r="D2568" s="186"/>
      <c r="E2568" s="186"/>
      <c r="F2568" s="27" t="s">
        <v>817</v>
      </c>
      <c r="G2568" s="28" t="s">
        <v>347</v>
      </c>
      <c r="H2568" s="28"/>
      <c r="I2568" s="29">
        <v>0</v>
      </c>
      <c r="J2568" s="110"/>
      <c r="K2568" s="133"/>
      <c r="L2568" s="148">
        <v>0</v>
      </c>
      <c r="M2568" s="30"/>
    </row>
    <row r="2569" spans="1:13" s="2" customFormat="1" ht="22.5" x14ac:dyDescent="0.25">
      <c r="A2569" s="25" t="s">
        <v>76</v>
      </c>
      <c r="B2569" s="26" t="s">
        <v>818</v>
      </c>
      <c r="C2569" s="186" t="s">
        <v>819</v>
      </c>
      <c r="D2569" s="186"/>
      <c r="E2569" s="186"/>
      <c r="F2569" s="27" t="s">
        <v>817</v>
      </c>
      <c r="G2569" s="28" t="s">
        <v>3370</v>
      </c>
      <c r="H2569" s="28"/>
      <c r="I2569" s="29">
        <v>0</v>
      </c>
      <c r="J2569" s="110"/>
      <c r="K2569" s="133"/>
      <c r="L2569" s="148">
        <v>0</v>
      </c>
      <c r="M2569" s="30"/>
    </row>
    <row r="2570" spans="1:13" s="2" customFormat="1" ht="22.5" x14ac:dyDescent="0.25">
      <c r="A2570" s="25" t="s">
        <v>344</v>
      </c>
      <c r="B2570" s="26" t="s">
        <v>821</v>
      </c>
      <c r="C2570" s="186" t="s">
        <v>822</v>
      </c>
      <c r="D2570" s="186"/>
      <c r="E2570" s="186"/>
      <c r="F2570" s="27" t="s">
        <v>79</v>
      </c>
      <c r="G2570" s="28" t="s">
        <v>347</v>
      </c>
      <c r="H2570" s="28"/>
      <c r="I2570" s="29">
        <v>0</v>
      </c>
      <c r="J2570" s="110"/>
      <c r="K2570" s="133"/>
      <c r="L2570" s="148">
        <v>0</v>
      </c>
      <c r="M2570" s="30"/>
    </row>
    <row r="2571" spans="1:13" s="2" customFormat="1" ht="22.5" x14ac:dyDescent="0.25">
      <c r="A2571" s="25" t="s">
        <v>344</v>
      </c>
      <c r="B2571" s="26" t="s">
        <v>366</v>
      </c>
      <c r="C2571" s="186" t="s">
        <v>367</v>
      </c>
      <c r="D2571" s="186"/>
      <c r="E2571" s="186"/>
      <c r="F2571" s="27" t="s">
        <v>21</v>
      </c>
      <c r="G2571" s="28" t="s">
        <v>347</v>
      </c>
      <c r="H2571" s="28"/>
      <c r="I2571" s="29">
        <v>0</v>
      </c>
      <c r="J2571" s="110"/>
      <c r="K2571" s="133"/>
      <c r="L2571" s="148">
        <v>0</v>
      </c>
      <c r="M2571" s="30"/>
    </row>
    <row r="2572" spans="1:13" s="2" customFormat="1" ht="22.5" x14ac:dyDescent="0.25">
      <c r="A2572" s="25" t="s">
        <v>344</v>
      </c>
      <c r="B2572" s="26" t="s">
        <v>825</v>
      </c>
      <c r="C2572" s="186" t="s">
        <v>826</v>
      </c>
      <c r="D2572" s="186"/>
      <c r="E2572" s="186"/>
      <c r="F2572" s="27" t="s">
        <v>79</v>
      </c>
      <c r="G2572" s="28" t="s">
        <v>347</v>
      </c>
      <c r="H2572" s="28"/>
      <c r="I2572" s="29">
        <v>0</v>
      </c>
      <c r="J2572" s="110"/>
      <c r="K2572" s="133"/>
      <c r="L2572" s="148">
        <v>0</v>
      </c>
      <c r="M2572" s="30"/>
    </row>
    <row r="2573" spans="1:13" s="2" customFormat="1" ht="45" x14ac:dyDescent="0.25">
      <c r="A2573" s="10" t="s">
        <v>3371</v>
      </c>
      <c r="B2573" s="11" t="s">
        <v>2215</v>
      </c>
      <c r="C2573" s="182" t="s">
        <v>3267</v>
      </c>
      <c r="D2573" s="182"/>
      <c r="E2573" s="182"/>
      <c r="F2573" s="10" t="s">
        <v>165</v>
      </c>
      <c r="G2573" s="32">
        <v>0.5</v>
      </c>
      <c r="H2573" s="32"/>
      <c r="I2573" s="13">
        <v>31862.31</v>
      </c>
      <c r="J2573" s="72"/>
      <c r="K2573" s="131"/>
      <c r="L2573" s="72">
        <v>31862.31</v>
      </c>
      <c r="M2573" s="13"/>
    </row>
    <row r="2574" spans="1:13" s="2" customFormat="1" ht="45" x14ac:dyDescent="0.25">
      <c r="A2574" s="10" t="s">
        <v>3372</v>
      </c>
      <c r="B2574" s="11" t="s">
        <v>2201</v>
      </c>
      <c r="C2574" s="182" t="s">
        <v>3373</v>
      </c>
      <c r="D2574" s="182"/>
      <c r="E2574" s="182"/>
      <c r="F2574" s="10" t="s">
        <v>35</v>
      </c>
      <c r="G2574" s="12">
        <v>1</v>
      </c>
      <c r="H2574" s="12"/>
      <c r="I2574" s="13">
        <v>15138.37</v>
      </c>
      <c r="J2574" s="72"/>
      <c r="K2574" s="131"/>
      <c r="L2574" s="72">
        <v>15138.37</v>
      </c>
      <c r="M2574" s="13"/>
    </row>
    <row r="2575" spans="1:13" s="2" customFormat="1" ht="56.25" x14ac:dyDescent="0.25">
      <c r="A2575" s="10" t="s">
        <v>3374</v>
      </c>
      <c r="B2575" s="11" t="s">
        <v>2825</v>
      </c>
      <c r="C2575" s="182" t="s">
        <v>3375</v>
      </c>
      <c r="D2575" s="182"/>
      <c r="E2575" s="182"/>
      <c r="F2575" s="10" t="s">
        <v>808</v>
      </c>
      <c r="G2575" s="33">
        <v>0.30719999999999997</v>
      </c>
      <c r="H2575" s="33"/>
      <c r="I2575" s="13">
        <v>18387.27</v>
      </c>
      <c r="J2575" s="72"/>
      <c r="K2575" s="131"/>
      <c r="L2575" s="72">
        <v>4487.24</v>
      </c>
      <c r="M2575" s="13"/>
    </row>
    <row r="2576" spans="1:13" s="2" customFormat="1" ht="15" x14ac:dyDescent="0.25">
      <c r="A2576" s="14"/>
      <c r="B2576" s="15"/>
      <c r="C2576" s="15"/>
      <c r="D2576" s="15"/>
      <c r="E2576" s="16" t="s">
        <v>18</v>
      </c>
      <c r="F2576" s="16"/>
      <c r="G2576" s="17"/>
      <c r="H2576" s="17"/>
      <c r="I2576" s="18">
        <v>44238.89</v>
      </c>
      <c r="J2576" s="114"/>
      <c r="K2576" s="138"/>
      <c r="L2576" s="151"/>
      <c r="M2576" s="19"/>
    </row>
    <row r="2577" spans="1:13" s="2" customFormat="1" ht="22.5" x14ac:dyDescent="0.25">
      <c r="A2577" s="20"/>
      <c r="B2577" s="21" t="s">
        <v>69</v>
      </c>
      <c r="C2577" s="183" t="s">
        <v>70</v>
      </c>
      <c r="D2577" s="183"/>
      <c r="E2577" s="183"/>
      <c r="F2577" s="22" t="s">
        <v>71</v>
      </c>
      <c r="G2577" s="17" t="s">
        <v>3376</v>
      </c>
      <c r="H2577" s="17"/>
      <c r="I2577" s="23">
        <v>1.43</v>
      </c>
      <c r="J2577" s="109"/>
      <c r="K2577" s="132"/>
      <c r="L2577" s="147">
        <v>1.43</v>
      </c>
      <c r="M2577" s="24"/>
    </row>
    <row r="2578" spans="1:13" s="2" customFormat="1" ht="22.5" x14ac:dyDescent="0.25">
      <c r="A2578" s="20"/>
      <c r="B2578" s="21" t="s">
        <v>41</v>
      </c>
      <c r="C2578" s="183" t="s">
        <v>42</v>
      </c>
      <c r="D2578" s="183"/>
      <c r="E2578" s="183"/>
      <c r="F2578" s="22" t="s">
        <v>21</v>
      </c>
      <c r="G2578" s="17" t="s">
        <v>3377</v>
      </c>
      <c r="H2578" s="17"/>
      <c r="I2578" s="23">
        <v>142.47999999999999</v>
      </c>
      <c r="J2578" s="109"/>
      <c r="K2578" s="132"/>
      <c r="L2578" s="147">
        <v>142.47999999999999</v>
      </c>
      <c r="M2578" s="24"/>
    </row>
    <row r="2579" spans="1:13" s="2" customFormat="1" ht="22.5" x14ac:dyDescent="0.25">
      <c r="A2579" s="20"/>
      <c r="B2579" s="21" t="s">
        <v>778</v>
      </c>
      <c r="C2579" s="183" t="s">
        <v>24</v>
      </c>
      <c r="D2579" s="183"/>
      <c r="E2579" s="183"/>
      <c r="F2579" s="22" t="s">
        <v>71</v>
      </c>
      <c r="G2579" s="17" t="s">
        <v>3378</v>
      </c>
      <c r="H2579" s="17"/>
      <c r="I2579" s="23">
        <v>47.05</v>
      </c>
      <c r="J2579" s="109"/>
      <c r="K2579" s="132"/>
      <c r="L2579" s="147">
        <v>47.05</v>
      </c>
      <c r="M2579" s="24"/>
    </row>
    <row r="2580" spans="1:13" s="2" customFormat="1" ht="22.5" x14ac:dyDescent="0.25">
      <c r="A2580" s="20"/>
      <c r="B2580" s="21" t="s">
        <v>968</v>
      </c>
      <c r="C2580" s="183" t="s">
        <v>969</v>
      </c>
      <c r="D2580" s="183"/>
      <c r="E2580" s="183"/>
      <c r="F2580" s="22" t="s">
        <v>21</v>
      </c>
      <c r="G2580" s="17" t="s">
        <v>3379</v>
      </c>
      <c r="H2580" s="17"/>
      <c r="I2580" s="23">
        <v>327.2</v>
      </c>
      <c r="J2580" s="109"/>
      <c r="K2580" s="132"/>
      <c r="L2580" s="147">
        <v>327.2</v>
      </c>
      <c r="M2580" s="24"/>
    </row>
    <row r="2581" spans="1:13" s="2" customFormat="1" ht="22.5" x14ac:dyDescent="0.25">
      <c r="A2581" s="25" t="s">
        <v>344</v>
      </c>
      <c r="B2581" s="26" t="s">
        <v>815</v>
      </c>
      <c r="C2581" s="186" t="s">
        <v>816</v>
      </c>
      <c r="D2581" s="186"/>
      <c r="E2581" s="186"/>
      <c r="F2581" s="27" t="s">
        <v>817</v>
      </c>
      <c r="G2581" s="28" t="s">
        <v>347</v>
      </c>
      <c r="H2581" s="28"/>
      <c r="I2581" s="29">
        <v>0</v>
      </c>
      <c r="J2581" s="110"/>
      <c r="K2581" s="133"/>
      <c r="L2581" s="148">
        <v>0</v>
      </c>
      <c r="M2581" s="30"/>
    </row>
    <row r="2582" spans="1:13" s="2" customFormat="1" ht="22.5" x14ac:dyDescent="0.25">
      <c r="A2582" s="25" t="s">
        <v>76</v>
      </c>
      <c r="B2582" s="26" t="s">
        <v>818</v>
      </c>
      <c r="C2582" s="186" t="s">
        <v>819</v>
      </c>
      <c r="D2582" s="186"/>
      <c r="E2582" s="186"/>
      <c r="F2582" s="27" t="s">
        <v>817</v>
      </c>
      <c r="G2582" s="28" t="s">
        <v>3380</v>
      </c>
      <c r="H2582" s="28"/>
      <c r="I2582" s="29">
        <v>0</v>
      </c>
      <c r="J2582" s="110"/>
      <c r="K2582" s="133"/>
      <c r="L2582" s="148">
        <v>0</v>
      </c>
      <c r="M2582" s="30"/>
    </row>
    <row r="2583" spans="1:13" s="2" customFormat="1" ht="22.5" x14ac:dyDescent="0.25">
      <c r="A2583" s="25" t="s">
        <v>344</v>
      </c>
      <c r="B2583" s="26" t="s">
        <v>821</v>
      </c>
      <c r="C2583" s="186" t="s">
        <v>822</v>
      </c>
      <c r="D2583" s="186"/>
      <c r="E2583" s="186"/>
      <c r="F2583" s="27" t="s">
        <v>79</v>
      </c>
      <c r="G2583" s="28" t="s">
        <v>347</v>
      </c>
      <c r="H2583" s="28"/>
      <c r="I2583" s="29">
        <v>0</v>
      </c>
      <c r="J2583" s="110"/>
      <c r="K2583" s="133"/>
      <c r="L2583" s="148">
        <v>0</v>
      </c>
      <c r="M2583" s="30"/>
    </row>
    <row r="2584" spans="1:13" s="2" customFormat="1" ht="22.5" x14ac:dyDescent="0.25">
      <c r="A2584" s="25" t="s">
        <v>344</v>
      </c>
      <c r="B2584" s="26" t="s">
        <v>366</v>
      </c>
      <c r="C2584" s="186" t="s">
        <v>367</v>
      </c>
      <c r="D2584" s="186"/>
      <c r="E2584" s="186"/>
      <c r="F2584" s="27" t="s">
        <v>21</v>
      </c>
      <c r="G2584" s="28" t="s">
        <v>347</v>
      </c>
      <c r="H2584" s="28"/>
      <c r="I2584" s="29">
        <v>0</v>
      </c>
      <c r="J2584" s="110"/>
      <c r="K2584" s="133"/>
      <c r="L2584" s="148">
        <v>0</v>
      </c>
      <c r="M2584" s="30"/>
    </row>
    <row r="2585" spans="1:13" s="2" customFormat="1" ht="22.5" x14ac:dyDescent="0.25">
      <c r="A2585" s="25" t="s">
        <v>344</v>
      </c>
      <c r="B2585" s="26" t="s">
        <v>825</v>
      </c>
      <c r="C2585" s="186" t="s">
        <v>826</v>
      </c>
      <c r="D2585" s="186"/>
      <c r="E2585" s="186"/>
      <c r="F2585" s="27" t="s">
        <v>79</v>
      </c>
      <c r="G2585" s="28" t="s">
        <v>347</v>
      </c>
      <c r="H2585" s="28"/>
      <c r="I2585" s="29">
        <v>0</v>
      </c>
      <c r="J2585" s="110"/>
      <c r="K2585" s="133"/>
      <c r="L2585" s="148">
        <v>0</v>
      </c>
      <c r="M2585" s="30"/>
    </row>
    <row r="2586" spans="1:13" s="2" customFormat="1" ht="45" x14ac:dyDescent="0.25">
      <c r="A2586" s="10" t="s">
        <v>3381</v>
      </c>
      <c r="B2586" s="11" t="s">
        <v>2215</v>
      </c>
      <c r="C2586" s="182" t="s">
        <v>3382</v>
      </c>
      <c r="D2586" s="182"/>
      <c r="E2586" s="182"/>
      <c r="F2586" s="10" t="s">
        <v>165</v>
      </c>
      <c r="G2586" s="12">
        <v>3</v>
      </c>
      <c r="H2586" s="12"/>
      <c r="I2586" s="13">
        <v>157303.70000000001</v>
      </c>
      <c r="J2586" s="72"/>
      <c r="K2586" s="131"/>
      <c r="L2586" s="72">
        <v>157303.70000000001</v>
      </c>
      <c r="M2586" s="13"/>
    </row>
    <row r="2587" spans="1:13" s="2" customFormat="1" ht="45" x14ac:dyDescent="0.25">
      <c r="A2587" s="10" t="s">
        <v>3383</v>
      </c>
      <c r="B2587" s="11" t="s">
        <v>2215</v>
      </c>
      <c r="C2587" s="182" t="s">
        <v>3384</v>
      </c>
      <c r="D2587" s="182"/>
      <c r="E2587" s="182"/>
      <c r="F2587" s="10" t="s">
        <v>165</v>
      </c>
      <c r="G2587" s="32">
        <v>2.5</v>
      </c>
      <c r="H2587" s="32"/>
      <c r="I2587" s="13">
        <v>138926.75</v>
      </c>
      <c r="J2587" s="72"/>
      <c r="K2587" s="131"/>
      <c r="L2587" s="72">
        <v>138926.75</v>
      </c>
      <c r="M2587" s="13"/>
    </row>
    <row r="2588" spans="1:13" s="2" customFormat="1" ht="45" x14ac:dyDescent="0.25">
      <c r="A2588" s="10" t="s">
        <v>3385</v>
      </c>
      <c r="B2588" s="11" t="s">
        <v>2195</v>
      </c>
      <c r="C2588" s="182" t="s">
        <v>3386</v>
      </c>
      <c r="D2588" s="182"/>
      <c r="E2588" s="182"/>
      <c r="F2588" s="10" t="s">
        <v>35</v>
      </c>
      <c r="G2588" s="12">
        <v>1</v>
      </c>
      <c r="H2588" s="12"/>
      <c r="I2588" s="13">
        <v>16917.740000000002</v>
      </c>
      <c r="J2588" s="72"/>
      <c r="K2588" s="131"/>
      <c r="L2588" s="72">
        <v>16917.740000000002</v>
      </c>
      <c r="M2588" s="13"/>
    </row>
    <row r="2589" spans="1:13" s="2" customFormat="1" ht="45" x14ac:dyDescent="0.25">
      <c r="A2589" s="10" t="s">
        <v>3387</v>
      </c>
      <c r="B2589" s="11" t="s">
        <v>2224</v>
      </c>
      <c r="C2589" s="182" t="s">
        <v>3388</v>
      </c>
      <c r="D2589" s="182"/>
      <c r="E2589" s="182"/>
      <c r="F2589" s="10" t="s">
        <v>35</v>
      </c>
      <c r="G2589" s="12">
        <v>1</v>
      </c>
      <c r="H2589" s="12"/>
      <c r="I2589" s="13">
        <v>40770.85</v>
      </c>
      <c r="J2589" s="72"/>
      <c r="K2589" s="131"/>
      <c r="L2589" s="72">
        <v>40770.85</v>
      </c>
      <c r="M2589" s="13"/>
    </row>
    <row r="2590" spans="1:13" s="2" customFormat="1" ht="45" x14ac:dyDescent="0.25">
      <c r="A2590" s="10" t="s">
        <v>3389</v>
      </c>
      <c r="B2590" s="11" t="s">
        <v>2224</v>
      </c>
      <c r="C2590" s="182" t="s">
        <v>3390</v>
      </c>
      <c r="D2590" s="182"/>
      <c r="E2590" s="182"/>
      <c r="F2590" s="10" t="s">
        <v>35</v>
      </c>
      <c r="G2590" s="12">
        <v>1</v>
      </c>
      <c r="H2590" s="12"/>
      <c r="I2590" s="13">
        <v>46594.78</v>
      </c>
      <c r="J2590" s="72"/>
      <c r="K2590" s="131"/>
      <c r="L2590" s="72">
        <v>46594.78</v>
      </c>
      <c r="M2590" s="13"/>
    </row>
    <row r="2591" spans="1:13" s="2" customFormat="1" ht="45" x14ac:dyDescent="0.25">
      <c r="A2591" s="10" t="s">
        <v>3391</v>
      </c>
      <c r="B2591" s="11" t="s">
        <v>2198</v>
      </c>
      <c r="C2591" s="182" t="s">
        <v>3392</v>
      </c>
      <c r="D2591" s="182"/>
      <c r="E2591" s="182"/>
      <c r="F2591" s="10" t="s">
        <v>35</v>
      </c>
      <c r="G2591" s="12">
        <v>2</v>
      </c>
      <c r="H2591" s="12"/>
      <c r="I2591" s="13">
        <v>4437.04</v>
      </c>
      <c r="J2591" s="72"/>
      <c r="K2591" s="131"/>
      <c r="L2591" s="72">
        <v>4437.04</v>
      </c>
      <c r="M2591" s="13"/>
    </row>
    <row r="2592" spans="1:13" s="2" customFormat="1" ht="45" x14ac:dyDescent="0.25">
      <c r="A2592" s="10" t="s">
        <v>3393</v>
      </c>
      <c r="B2592" s="11" t="s">
        <v>2198</v>
      </c>
      <c r="C2592" s="182" t="s">
        <v>3394</v>
      </c>
      <c r="D2592" s="182"/>
      <c r="E2592" s="182"/>
      <c r="F2592" s="10" t="s">
        <v>35</v>
      </c>
      <c r="G2592" s="12">
        <v>2</v>
      </c>
      <c r="H2592" s="12"/>
      <c r="I2592" s="13">
        <v>4375.55</v>
      </c>
      <c r="J2592" s="72"/>
      <c r="K2592" s="131"/>
      <c r="L2592" s="72">
        <v>4375.55</v>
      </c>
      <c r="M2592" s="13"/>
    </row>
    <row r="2593" spans="1:13" s="2" customFormat="1" ht="56.25" x14ac:dyDescent="0.25">
      <c r="A2593" s="10" t="s">
        <v>3395</v>
      </c>
      <c r="B2593" s="11" t="s">
        <v>3283</v>
      </c>
      <c r="C2593" s="182" t="s">
        <v>3284</v>
      </c>
      <c r="D2593" s="182"/>
      <c r="E2593" s="182"/>
      <c r="F2593" s="10" t="s">
        <v>808</v>
      </c>
      <c r="G2593" s="37">
        <v>0.64971999999999996</v>
      </c>
      <c r="H2593" s="37"/>
      <c r="I2593" s="13">
        <v>45859.73</v>
      </c>
      <c r="J2593" s="72"/>
      <c r="K2593" s="131"/>
      <c r="L2593" s="72">
        <v>8402.4500000000007</v>
      </c>
      <c r="M2593" s="13"/>
    </row>
    <row r="2594" spans="1:13" s="2" customFormat="1" ht="15" x14ac:dyDescent="0.25">
      <c r="A2594" s="14"/>
      <c r="B2594" s="15"/>
      <c r="C2594" s="15"/>
      <c r="D2594" s="15"/>
      <c r="E2594" s="16" t="s">
        <v>18</v>
      </c>
      <c r="F2594" s="16"/>
      <c r="G2594" s="17"/>
      <c r="H2594" s="17"/>
      <c r="I2594" s="18">
        <v>115805.77</v>
      </c>
      <c r="J2594" s="114"/>
      <c r="K2594" s="138"/>
      <c r="L2594" s="151"/>
      <c r="M2594" s="19"/>
    </row>
    <row r="2595" spans="1:13" s="2" customFormat="1" ht="22.5" x14ac:dyDescent="0.25">
      <c r="A2595" s="20"/>
      <c r="B2595" s="21" t="s">
        <v>69</v>
      </c>
      <c r="C2595" s="183" t="s">
        <v>70</v>
      </c>
      <c r="D2595" s="183"/>
      <c r="E2595" s="183"/>
      <c r="F2595" s="22" t="s">
        <v>71</v>
      </c>
      <c r="G2595" s="17" t="s">
        <v>3396</v>
      </c>
      <c r="H2595" s="17"/>
      <c r="I2595" s="23">
        <v>3.03</v>
      </c>
      <c r="J2595" s="109"/>
      <c r="K2595" s="132"/>
      <c r="L2595" s="147">
        <v>3.03</v>
      </c>
      <c r="M2595" s="24"/>
    </row>
    <row r="2596" spans="1:13" s="2" customFormat="1" ht="22.5" x14ac:dyDescent="0.25">
      <c r="A2596" s="20"/>
      <c r="B2596" s="21" t="s">
        <v>41</v>
      </c>
      <c r="C2596" s="183" t="s">
        <v>42</v>
      </c>
      <c r="D2596" s="183"/>
      <c r="E2596" s="183"/>
      <c r="F2596" s="22" t="s">
        <v>21</v>
      </c>
      <c r="G2596" s="17" t="s">
        <v>3397</v>
      </c>
      <c r="H2596" s="17"/>
      <c r="I2596" s="23">
        <v>301.33</v>
      </c>
      <c r="J2596" s="109"/>
      <c r="K2596" s="132"/>
      <c r="L2596" s="147">
        <v>301.33</v>
      </c>
      <c r="M2596" s="24"/>
    </row>
    <row r="2597" spans="1:13" s="2" customFormat="1" ht="22.5" x14ac:dyDescent="0.25">
      <c r="A2597" s="20"/>
      <c r="B2597" s="21" t="s">
        <v>778</v>
      </c>
      <c r="C2597" s="183" t="s">
        <v>24</v>
      </c>
      <c r="D2597" s="183"/>
      <c r="E2597" s="183"/>
      <c r="F2597" s="22" t="s">
        <v>71</v>
      </c>
      <c r="G2597" s="17" t="s">
        <v>3398</v>
      </c>
      <c r="H2597" s="17"/>
      <c r="I2597" s="23">
        <v>81.239999999999995</v>
      </c>
      <c r="J2597" s="109"/>
      <c r="K2597" s="132"/>
      <c r="L2597" s="147">
        <v>81.239999999999995</v>
      </c>
      <c r="M2597" s="24"/>
    </row>
    <row r="2598" spans="1:13" s="2" customFormat="1" ht="22.5" x14ac:dyDescent="0.25">
      <c r="A2598" s="20"/>
      <c r="B2598" s="21" t="s">
        <v>968</v>
      </c>
      <c r="C2598" s="183" t="s">
        <v>969</v>
      </c>
      <c r="D2598" s="183"/>
      <c r="E2598" s="183"/>
      <c r="F2598" s="22" t="s">
        <v>21</v>
      </c>
      <c r="G2598" s="17" t="s">
        <v>3399</v>
      </c>
      <c r="H2598" s="17"/>
      <c r="I2598" s="23">
        <v>584.66</v>
      </c>
      <c r="J2598" s="109"/>
      <c r="K2598" s="132"/>
      <c r="L2598" s="147">
        <v>584.66</v>
      </c>
      <c r="M2598" s="24"/>
    </row>
    <row r="2599" spans="1:13" s="2" customFormat="1" ht="22.5" x14ac:dyDescent="0.25">
      <c r="A2599" s="25" t="s">
        <v>344</v>
      </c>
      <c r="B2599" s="26" t="s">
        <v>815</v>
      </c>
      <c r="C2599" s="186" t="s">
        <v>816</v>
      </c>
      <c r="D2599" s="186"/>
      <c r="E2599" s="186"/>
      <c r="F2599" s="27" t="s">
        <v>817</v>
      </c>
      <c r="G2599" s="28" t="s">
        <v>347</v>
      </c>
      <c r="H2599" s="28"/>
      <c r="I2599" s="29">
        <v>0</v>
      </c>
      <c r="J2599" s="110"/>
      <c r="K2599" s="133"/>
      <c r="L2599" s="148">
        <v>0</v>
      </c>
      <c r="M2599" s="30"/>
    </row>
    <row r="2600" spans="1:13" s="2" customFormat="1" ht="22.5" x14ac:dyDescent="0.25">
      <c r="A2600" s="25" t="s">
        <v>76</v>
      </c>
      <c r="B2600" s="26" t="s">
        <v>818</v>
      </c>
      <c r="C2600" s="186" t="s">
        <v>819</v>
      </c>
      <c r="D2600" s="186"/>
      <c r="E2600" s="186"/>
      <c r="F2600" s="27" t="s">
        <v>817</v>
      </c>
      <c r="G2600" s="28" t="s">
        <v>3400</v>
      </c>
      <c r="H2600" s="28"/>
      <c r="I2600" s="29">
        <v>0</v>
      </c>
      <c r="J2600" s="110"/>
      <c r="K2600" s="133"/>
      <c r="L2600" s="148">
        <v>0</v>
      </c>
      <c r="M2600" s="30"/>
    </row>
    <row r="2601" spans="1:13" s="2" customFormat="1" ht="22.5" x14ac:dyDescent="0.25">
      <c r="A2601" s="25" t="s">
        <v>344</v>
      </c>
      <c r="B2601" s="26" t="s">
        <v>821</v>
      </c>
      <c r="C2601" s="186" t="s">
        <v>822</v>
      </c>
      <c r="D2601" s="186"/>
      <c r="E2601" s="186"/>
      <c r="F2601" s="27" t="s">
        <v>79</v>
      </c>
      <c r="G2601" s="28" t="s">
        <v>347</v>
      </c>
      <c r="H2601" s="28"/>
      <c r="I2601" s="29">
        <v>0</v>
      </c>
      <c r="J2601" s="110"/>
      <c r="K2601" s="133"/>
      <c r="L2601" s="148">
        <v>0</v>
      </c>
      <c r="M2601" s="30"/>
    </row>
    <row r="2602" spans="1:13" s="2" customFormat="1" ht="22.5" x14ac:dyDescent="0.25">
      <c r="A2602" s="25" t="s">
        <v>344</v>
      </c>
      <c r="B2602" s="26" t="s">
        <v>366</v>
      </c>
      <c r="C2602" s="186" t="s">
        <v>367</v>
      </c>
      <c r="D2602" s="186"/>
      <c r="E2602" s="186"/>
      <c r="F2602" s="27" t="s">
        <v>21</v>
      </c>
      <c r="G2602" s="28" t="s">
        <v>347</v>
      </c>
      <c r="H2602" s="28"/>
      <c r="I2602" s="29">
        <v>0</v>
      </c>
      <c r="J2602" s="110"/>
      <c r="K2602" s="133"/>
      <c r="L2602" s="148">
        <v>0</v>
      </c>
      <c r="M2602" s="30"/>
    </row>
    <row r="2603" spans="1:13" s="2" customFormat="1" ht="22.5" x14ac:dyDescent="0.25">
      <c r="A2603" s="25" t="s">
        <v>344</v>
      </c>
      <c r="B2603" s="26" t="s">
        <v>823</v>
      </c>
      <c r="C2603" s="186" t="s">
        <v>824</v>
      </c>
      <c r="D2603" s="186"/>
      <c r="E2603" s="186"/>
      <c r="F2603" s="27" t="s">
        <v>79</v>
      </c>
      <c r="G2603" s="28" t="s">
        <v>347</v>
      </c>
      <c r="H2603" s="28"/>
      <c r="I2603" s="29">
        <v>0</v>
      </c>
      <c r="J2603" s="110"/>
      <c r="K2603" s="133"/>
      <c r="L2603" s="148">
        <v>0</v>
      </c>
      <c r="M2603" s="30"/>
    </row>
    <row r="2604" spans="1:13" s="2" customFormat="1" ht="22.5" x14ac:dyDescent="0.25">
      <c r="A2604" s="25" t="s">
        <v>344</v>
      </c>
      <c r="B2604" s="26" t="s">
        <v>825</v>
      </c>
      <c r="C2604" s="186" t="s">
        <v>826</v>
      </c>
      <c r="D2604" s="186"/>
      <c r="E2604" s="186"/>
      <c r="F2604" s="27" t="s">
        <v>79</v>
      </c>
      <c r="G2604" s="28" t="s">
        <v>347</v>
      </c>
      <c r="H2604" s="28"/>
      <c r="I2604" s="29">
        <v>0</v>
      </c>
      <c r="J2604" s="110"/>
      <c r="K2604" s="133"/>
      <c r="L2604" s="148">
        <v>0</v>
      </c>
      <c r="M2604" s="30"/>
    </row>
    <row r="2605" spans="1:13" s="2" customFormat="1" ht="45" x14ac:dyDescent="0.25">
      <c r="A2605" s="10" t="s">
        <v>3401</v>
      </c>
      <c r="B2605" s="11" t="s">
        <v>2215</v>
      </c>
      <c r="C2605" s="182" t="s">
        <v>3291</v>
      </c>
      <c r="D2605" s="182"/>
      <c r="E2605" s="182"/>
      <c r="F2605" s="10" t="s">
        <v>165</v>
      </c>
      <c r="G2605" s="12">
        <v>16</v>
      </c>
      <c r="H2605" s="12"/>
      <c r="I2605" s="13">
        <v>845845.06</v>
      </c>
      <c r="J2605" s="72"/>
      <c r="K2605" s="131"/>
      <c r="L2605" s="72">
        <v>845845.06</v>
      </c>
      <c r="M2605" s="13"/>
    </row>
    <row r="2606" spans="1:13" s="2" customFormat="1" ht="45" x14ac:dyDescent="0.25">
      <c r="A2606" s="10" t="s">
        <v>3402</v>
      </c>
      <c r="B2606" s="11" t="s">
        <v>2224</v>
      </c>
      <c r="C2606" s="182" t="s">
        <v>3403</v>
      </c>
      <c r="D2606" s="182"/>
      <c r="E2606" s="182"/>
      <c r="F2606" s="10" t="s">
        <v>35</v>
      </c>
      <c r="G2606" s="12">
        <v>1</v>
      </c>
      <c r="H2606" s="12"/>
      <c r="I2606" s="13">
        <v>11058.39</v>
      </c>
      <c r="J2606" s="72"/>
      <c r="K2606" s="131"/>
      <c r="L2606" s="72">
        <v>11058.39</v>
      </c>
      <c r="M2606" s="13"/>
    </row>
    <row r="2607" spans="1:13" s="2" customFormat="1" ht="45" x14ac:dyDescent="0.25">
      <c r="A2607" s="10" t="s">
        <v>3404</v>
      </c>
      <c r="B2607" s="11" t="s">
        <v>2224</v>
      </c>
      <c r="C2607" s="182" t="s">
        <v>3293</v>
      </c>
      <c r="D2607" s="182"/>
      <c r="E2607" s="182"/>
      <c r="F2607" s="10" t="s">
        <v>35</v>
      </c>
      <c r="G2607" s="12">
        <v>3</v>
      </c>
      <c r="H2607" s="12"/>
      <c r="I2607" s="13">
        <v>218376.97</v>
      </c>
      <c r="J2607" s="72"/>
      <c r="K2607" s="131"/>
      <c r="L2607" s="72">
        <v>218376.97</v>
      </c>
      <c r="M2607" s="13"/>
    </row>
    <row r="2608" spans="1:13" s="2" customFormat="1" ht="45" x14ac:dyDescent="0.25">
      <c r="A2608" s="10" t="s">
        <v>3405</v>
      </c>
      <c r="B2608" s="11" t="s">
        <v>2198</v>
      </c>
      <c r="C2608" s="182" t="s">
        <v>3295</v>
      </c>
      <c r="D2608" s="182"/>
      <c r="E2608" s="182"/>
      <c r="F2608" s="10" t="s">
        <v>35</v>
      </c>
      <c r="G2608" s="12">
        <v>1</v>
      </c>
      <c r="H2608" s="12"/>
      <c r="I2608" s="13">
        <v>40358.370000000003</v>
      </c>
      <c r="J2608" s="72"/>
      <c r="K2608" s="131"/>
      <c r="L2608" s="72">
        <v>40358.370000000003</v>
      </c>
      <c r="M2608" s="13"/>
    </row>
    <row r="2609" spans="1:13" s="2" customFormat="1" ht="45" x14ac:dyDescent="0.25">
      <c r="A2609" s="10" t="s">
        <v>3406</v>
      </c>
      <c r="B2609" s="11" t="s">
        <v>2198</v>
      </c>
      <c r="C2609" s="182" t="s">
        <v>3297</v>
      </c>
      <c r="D2609" s="182"/>
      <c r="E2609" s="182"/>
      <c r="F2609" s="10" t="s">
        <v>35</v>
      </c>
      <c r="G2609" s="12">
        <v>1</v>
      </c>
      <c r="H2609" s="12"/>
      <c r="I2609" s="13">
        <v>58561.69</v>
      </c>
      <c r="J2609" s="72"/>
      <c r="K2609" s="131"/>
      <c r="L2609" s="72">
        <v>58561.69</v>
      </c>
      <c r="M2609" s="13"/>
    </row>
    <row r="2610" spans="1:13" s="2" customFormat="1" ht="45" x14ac:dyDescent="0.25">
      <c r="A2610" s="10" t="s">
        <v>3407</v>
      </c>
      <c r="B2610" s="11" t="s">
        <v>2224</v>
      </c>
      <c r="C2610" s="182" t="s">
        <v>3408</v>
      </c>
      <c r="D2610" s="182"/>
      <c r="E2610" s="182"/>
      <c r="F2610" s="10" t="s">
        <v>35</v>
      </c>
      <c r="G2610" s="12">
        <v>1</v>
      </c>
      <c r="H2610" s="12"/>
      <c r="I2610" s="13">
        <v>124167.34</v>
      </c>
      <c r="J2610" s="72"/>
      <c r="K2610" s="131"/>
      <c r="L2610" s="72">
        <v>124167.34</v>
      </c>
      <c r="M2610" s="13"/>
    </row>
    <row r="2611" spans="1:13" s="2" customFormat="1" ht="45" x14ac:dyDescent="0.25">
      <c r="A2611" s="10" t="s">
        <v>3409</v>
      </c>
      <c r="B2611" s="11" t="s">
        <v>2201</v>
      </c>
      <c r="C2611" s="182" t="s">
        <v>3255</v>
      </c>
      <c r="D2611" s="182"/>
      <c r="E2611" s="182"/>
      <c r="F2611" s="10" t="s">
        <v>35</v>
      </c>
      <c r="G2611" s="12">
        <v>3</v>
      </c>
      <c r="H2611" s="12"/>
      <c r="I2611" s="13">
        <v>27506.33</v>
      </c>
      <c r="J2611" s="72"/>
      <c r="K2611" s="131"/>
      <c r="L2611" s="72">
        <v>27506.33</v>
      </c>
      <c r="M2611" s="13"/>
    </row>
    <row r="2612" spans="1:13" s="2" customFormat="1" ht="15" x14ac:dyDescent="0.25">
      <c r="A2612" s="10" t="s">
        <v>3410</v>
      </c>
      <c r="B2612" s="11" t="s">
        <v>834</v>
      </c>
      <c r="C2612" s="182" t="s">
        <v>835</v>
      </c>
      <c r="D2612" s="182"/>
      <c r="E2612" s="182"/>
      <c r="F2612" s="10" t="s">
        <v>71</v>
      </c>
      <c r="G2612" s="32">
        <v>0.4</v>
      </c>
      <c r="H2612" s="32"/>
      <c r="I2612" s="13">
        <v>39823.25</v>
      </c>
      <c r="J2612" s="72"/>
      <c r="K2612" s="131"/>
      <c r="L2612" s="72">
        <v>39823.25</v>
      </c>
      <c r="M2612" s="13"/>
    </row>
    <row r="2613" spans="1:13" s="2" customFormat="1" ht="22.5" x14ac:dyDescent="0.25">
      <c r="A2613" s="10" t="s">
        <v>3411</v>
      </c>
      <c r="B2613" s="11" t="s">
        <v>2333</v>
      </c>
      <c r="C2613" s="182" t="s">
        <v>2568</v>
      </c>
      <c r="D2613" s="182"/>
      <c r="E2613" s="182"/>
      <c r="F2613" s="10" t="s">
        <v>726</v>
      </c>
      <c r="G2613" s="32">
        <v>2.4</v>
      </c>
      <c r="H2613" s="32"/>
      <c r="I2613" s="13">
        <v>37163.949999999997</v>
      </c>
      <c r="J2613" s="72"/>
      <c r="K2613" s="131"/>
      <c r="L2613" s="72">
        <v>6650.26</v>
      </c>
      <c r="M2613" s="13"/>
    </row>
    <row r="2614" spans="1:13" s="2" customFormat="1" ht="15" x14ac:dyDescent="0.25">
      <c r="A2614" s="14"/>
      <c r="B2614" s="15"/>
      <c r="C2614" s="15"/>
      <c r="D2614" s="15"/>
      <c r="E2614" s="16" t="s">
        <v>18</v>
      </c>
      <c r="F2614" s="16"/>
      <c r="G2614" s="17"/>
      <c r="H2614" s="17"/>
      <c r="I2614" s="18">
        <v>79759</v>
      </c>
      <c r="J2614" s="114"/>
      <c r="K2614" s="138"/>
      <c r="L2614" s="151"/>
      <c r="M2614" s="19"/>
    </row>
    <row r="2615" spans="1:13" s="2" customFormat="1" ht="22.5" x14ac:dyDescent="0.25">
      <c r="A2615" s="20"/>
      <c r="B2615" s="21" t="s">
        <v>730</v>
      </c>
      <c r="C2615" s="183" t="s">
        <v>731</v>
      </c>
      <c r="D2615" s="183"/>
      <c r="E2615" s="183"/>
      <c r="F2615" s="22" t="s">
        <v>71</v>
      </c>
      <c r="G2615" s="17" t="s">
        <v>3412</v>
      </c>
      <c r="H2615" s="17"/>
      <c r="I2615" s="23">
        <v>19.559999999999999</v>
      </c>
      <c r="J2615" s="109"/>
      <c r="K2615" s="132"/>
      <c r="L2615" s="147">
        <v>19.559999999999999</v>
      </c>
      <c r="M2615" s="24"/>
    </row>
    <row r="2616" spans="1:13" s="2" customFormat="1" ht="22.5" x14ac:dyDescent="0.25">
      <c r="A2616" s="20"/>
      <c r="B2616" s="21" t="s">
        <v>733</v>
      </c>
      <c r="C2616" s="183" t="s">
        <v>734</v>
      </c>
      <c r="D2616" s="183"/>
      <c r="E2616" s="183"/>
      <c r="F2616" s="22" t="s">
        <v>71</v>
      </c>
      <c r="G2616" s="17" t="s">
        <v>3413</v>
      </c>
      <c r="H2616" s="17"/>
      <c r="I2616" s="23">
        <v>25.11</v>
      </c>
      <c r="J2616" s="109"/>
      <c r="K2616" s="132"/>
      <c r="L2616" s="147">
        <v>25.11</v>
      </c>
      <c r="M2616" s="24"/>
    </row>
    <row r="2617" spans="1:13" s="2" customFormat="1" ht="22.5" x14ac:dyDescent="0.25">
      <c r="A2617" s="20"/>
      <c r="B2617" s="21" t="s">
        <v>736</v>
      </c>
      <c r="C2617" s="183" t="s">
        <v>737</v>
      </c>
      <c r="D2617" s="183"/>
      <c r="E2617" s="183"/>
      <c r="F2617" s="22" t="s">
        <v>71</v>
      </c>
      <c r="G2617" s="17" t="s">
        <v>3414</v>
      </c>
      <c r="H2617" s="17"/>
      <c r="I2617" s="23">
        <v>2.84</v>
      </c>
      <c r="J2617" s="109"/>
      <c r="K2617" s="132"/>
      <c r="L2617" s="147">
        <v>2.84</v>
      </c>
      <c r="M2617" s="24"/>
    </row>
    <row r="2618" spans="1:13" s="2" customFormat="1" ht="22.5" x14ac:dyDescent="0.25">
      <c r="A2618" s="20"/>
      <c r="B2618" s="21" t="s">
        <v>739</v>
      </c>
      <c r="C2618" s="183" t="s">
        <v>740</v>
      </c>
      <c r="D2618" s="183"/>
      <c r="E2618" s="183"/>
      <c r="F2618" s="22" t="s">
        <v>71</v>
      </c>
      <c r="G2618" s="17" t="s">
        <v>3415</v>
      </c>
      <c r="H2618" s="17"/>
      <c r="I2618" s="23">
        <v>615.04999999999995</v>
      </c>
      <c r="J2618" s="109"/>
      <c r="K2618" s="132"/>
      <c r="L2618" s="147">
        <v>615.04999999999995</v>
      </c>
      <c r="M2618" s="24"/>
    </row>
    <row r="2619" spans="1:13" s="2" customFormat="1" ht="22.5" x14ac:dyDescent="0.25">
      <c r="A2619" s="20"/>
      <c r="B2619" s="21" t="s">
        <v>2339</v>
      </c>
      <c r="C2619" s="183" t="s">
        <v>2340</v>
      </c>
      <c r="D2619" s="183"/>
      <c r="E2619" s="183"/>
      <c r="F2619" s="22" t="s">
        <v>2341</v>
      </c>
      <c r="G2619" s="17" t="s">
        <v>3416</v>
      </c>
      <c r="H2619" s="17"/>
      <c r="I2619" s="23">
        <v>105.37</v>
      </c>
      <c r="J2619" s="109"/>
      <c r="K2619" s="132"/>
      <c r="L2619" s="147">
        <v>105.37</v>
      </c>
      <c r="M2619" s="24"/>
    </row>
    <row r="2620" spans="1:13" s="2" customFormat="1" ht="45" x14ac:dyDescent="0.25">
      <c r="A2620" s="10" t="s">
        <v>3417</v>
      </c>
      <c r="B2620" s="11" t="s">
        <v>2344</v>
      </c>
      <c r="C2620" s="182" t="s">
        <v>2345</v>
      </c>
      <c r="D2620" s="182"/>
      <c r="E2620" s="182"/>
      <c r="F2620" s="10" t="s">
        <v>282</v>
      </c>
      <c r="G2620" s="32">
        <v>2.4</v>
      </c>
      <c r="H2620" s="32"/>
      <c r="I2620" s="13">
        <v>1344.31</v>
      </c>
      <c r="J2620" s="72"/>
      <c r="K2620" s="131"/>
      <c r="L2620" s="72">
        <v>1344.31</v>
      </c>
      <c r="M2620" s="13"/>
    </row>
    <row r="2621" spans="1:13" s="2" customFormat="1" ht="45" x14ac:dyDescent="0.25">
      <c r="A2621" s="10" t="s">
        <v>3418</v>
      </c>
      <c r="B2621" s="11" t="s">
        <v>2347</v>
      </c>
      <c r="C2621" s="182" t="s">
        <v>2348</v>
      </c>
      <c r="D2621" s="182"/>
      <c r="E2621" s="182"/>
      <c r="F2621" s="10" t="s">
        <v>35</v>
      </c>
      <c r="G2621" s="12">
        <v>3</v>
      </c>
      <c r="H2621" s="12"/>
      <c r="I2621" s="13">
        <v>1499.31</v>
      </c>
      <c r="J2621" s="72"/>
      <c r="K2621" s="131"/>
      <c r="L2621" s="72">
        <v>1499.31</v>
      </c>
      <c r="M2621" s="13"/>
    </row>
    <row r="2622" spans="1:13" s="2" customFormat="1" ht="45" x14ac:dyDescent="0.25">
      <c r="A2622" s="10" t="s">
        <v>3419</v>
      </c>
      <c r="B2622" s="11" t="s">
        <v>2350</v>
      </c>
      <c r="C2622" s="182" t="s">
        <v>2351</v>
      </c>
      <c r="D2622" s="182"/>
      <c r="E2622" s="182"/>
      <c r="F2622" s="10" t="s">
        <v>165</v>
      </c>
      <c r="G2622" s="12">
        <v>50</v>
      </c>
      <c r="H2622" s="12"/>
      <c r="I2622" s="13">
        <v>835.69</v>
      </c>
      <c r="J2622" s="72"/>
      <c r="K2622" s="131"/>
      <c r="L2622" s="72">
        <v>835.69</v>
      </c>
      <c r="M2622" s="13"/>
    </row>
    <row r="2623" spans="1:13" s="2" customFormat="1" ht="56.25" x14ac:dyDescent="0.25">
      <c r="A2623" s="10" t="s">
        <v>3420</v>
      </c>
      <c r="B2623" s="11" t="s">
        <v>841</v>
      </c>
      <c r="C2623" s="182" t="s">
        <v>2359</v>
      </c>
      <c r="D2623" s="182"/>
      <c r="E2623" s="182"/>
      <c r="F2623" s="10" t="s">
        <v>843</v>
      </c>
      <c r="G2623" s="36">
        <v>4.4999999999999998E-2</v>
      </c>
      <c r="H2623" s="36"/>
      <c r="I2623" s="13">
        <v>6910.85</v>
      </c>
      <c r="J2623" s="72"/>
      <c r="K2623" s="131"/>
      <c r="L2623" s="72">
        <v>376.9</v>
      </c>
      <c r="M2623" s="13"/>
    </row>
    <row r="2624" spans="1:13" s="2" customFormat="1" ht="15" x14ac:dyDescent="0.25">
      <c r="A2624" s="14"/>
      <c r="B2624" s="15"/>
      <c r="C2624" s="15"/>
      <c r="D2624" s="15"/>
      <c r="E2624" s="16" t="s">
        <v>18</v>
      </c>
      <c r="F2624" s="16"/>
      <c r="G2624" s="17"/>
      <c r="H2624" s="17"/>
      <c r="I2624" s="18">
        <v>16200.67</v>
      </c>
      <c r="J2624" s="114"/>
      <c r="K2624" s="138"/>
      <c r="L2624" s="151"/>
      <c r="M2624" s="19"/>
    </row>
    <row r="2625" spans="1:13" s="2" customFormat="1" ht="22.5" x14ac:dyDescent="0.25">
      <c r="A2625" s="20"/>
      <c r="B2625" s="21" t="s">
        <v>727</v>
      </c>
      <c r="C2625" s="183" t="s">
        <v>728</v>
      </c>
      <c r="D2625" s="183"/>
      <c r="E2625" s="183"/>
      <c r="F2625" s="22" t="s">
        <v>71</v>
      </c>
      <c r="G2625" s="17" t="s">
        <v>2854</v>
      </c>
      <c r="H2625" s="17"/>
      <c r="I2625" s="23">
        <v>30.82</v>
      </c>
      <c r="J2625" s="109"/>
      <c r="K2625" s="132"/>
      <c r="L2625" s="147">
        <v>30.82</v>
      </c>
      <c r="M2625" s="24"/>
    </row>
    <row r="2626" spans="1:13" s="2" customFormat="1" ht="22.5" x14ac:dyDescent="0.25">
      <c r="A2626" s="20"/>
      <c r="B2626" s="21" t="s">
        <v>847</v>
      </c>
      <c r="C2626" s="183" t="s">
        <v>848</v>
      </c>
      <c r="D2626" s="183"/>
      <c r="E2626" s="183"/>
      <c r="F2626" s="22" t="s">
        <v>21</v>
      </c>
      <c r="G2626" s="17" t="s">
        <v>2855</v>
      </c>
      <c r="H2626" s="17"/>
      <c r="I2626" s="23">
        <v>4.33</v>
      </c>
      <c r="J2626" s="109"/>
      <c r="K2626" s="132"/>
      <c r="L2626" s="147">
        <v>4.33</v>
      </c>
      <c r="M2626" s="24"/>
    </row>
    <row r="2627" spans="1:13" s="2" customFormat="1" ht="22.5" x14ac:dyDescent="0.25">
      <c r="A2627" s="20"/>
      <c r="B2627" s="21" t="s">
        <v>853</v>
      </c>
      <c r="C2627" s="183" t="s">
        <v>854</v>
      </c>
      <c r="D2627" s="183"/>
      <c r="E2627" s="183"/>
      <c r="F2627" s="22" t="s">
        <v>71</v>
      </c>
      <c r="G2627" s="17" t="s">
        <v>2856</v>
      </c>
      <c r="H2627" s="17"/>
      <c r="I2627" s="23">
        <v>8.3800000000000008</v>
      </c>
      <c r="J2627" s="109"/>
      <c r="K2627" s="132"/>
      <c r="L2627" s="147">
        <v>8.3800000000000008</v>
      </c>
      <c r="M2627" s="24"/>
    </row>
    <row r="2628" spans="1:13" s="2" customFormat="1" ht="22.5" x14ac:dyDescent="0.25">
      <c r="A2628" s="20"/>
      <c r="B2628" s="21" t="s">
        <v>371</v>
      </c>
      <c r="C2628" s="183" t="s">
        <v>372</v>
      </c>
      <c r="D2628" s="183"/>
      <c r="E2628" s="183"/>
      <c r="F2628" s="22" t="s">
        <v>282</v>
      </c>
      <c r="G2628" s="17" t="s">
        <v>2857</v>
      </c>
      <c r="H2628" s="17"/>
      <c r="I2628" s="23">
        <v>0</v>
      </c>
      <c r="J2628" s="109"/>
      <c r="K2628" s="132"/>
      <c r="L2628" s="147">
        <v>0</v>
      </c>
      <c r="M2628" s="24"/>
    </row>
    <row r="2629" spans="1:13" s="2" customFormat="1" ht="45" x14ac:dyDescent="0.25">
      <c r="A2629" s="10" t="s">
        <v>3421</v>
      </c>
      <c r="B2629" s="11" t="s">
        <v>2859</v>
      </c>
      <c r="C2629" s="182" t="s">
        <v>2366</v>
      </c>
      <c r="D2629" s="182"/>
      <c r="E2629" s="182"/>
      <c r="F2629" s="10" t="s">
        <v>817</v>
      </c>
      <c r="G2629" s="32">
        <v>4.5</v>
      </c>
      <c r="H2629" s="32"/>
      <c r="I2629" s="13">
        <v>2558.77</v>
      </c>
      <c r="J2629" s="72"/>
      <c r="K2629" s="131"/>
      <c r="L2629" s="72">
        <v>2558.77</v>
      </c>
      <c r="M2629" s="13"/>
    </row>
    <row r="2630" spans="1:13" s="2" customFormat="1" ht="45" x14ac:dyDescent="0.25">
      <c r="A2630" s="10" t="s">
        <v>3422</v>
      </c>
      <c r="B2630" s="11" t="s">
        <v>2347</v>
      </c>
      <c r="C2630" s="182" t="s">
        <v>2371</v>
      </c>
      <c r="D2630" s="182"/>
      <c r="E2630" s="182"/>
      <c r="F2630" s="10" t="s">
        <v>817</v>
      </c>
      <c r="G2630" s="32">
        <v>0.5</v>
      </c>
      <c r="H2630" s="32"/>
      <c r="I2630" s="13">
        <v>302.58</v>
      </c>
      <c r="J2630" s="72"/>
      <c r="K2630" s="131"/>
      <c r="L2630" s="72">
        <v>302.58</v>
      </c>
      <c r="M2630" s="13"/>
    </row>
    <row r="2631" spans="1:13" s="2" customFormat="1" ht="45" x14ac:dyDescent="0.25">
      <c r="A2631" s="10" t="s">
        <v>3423</v>
      </c>
      <c r="B2631" s="11" t="s">
        <v>2347</v>
      </c>
      <c r="C2631" s="182" t="s">
        <v>2369</v>
      </c>
      <c r="D2631" s="182"/>
      <c r="E2631" s="182"/>
      <c r="F2631" s="10" t="s">
        <v>817</v>
      </c>
      <c r="G2631" s="12">
        <v>135</v>
      </c>
      <c r="H2631" s="12"/>
      <c r="I2631" s="13">
        <v>75500.479999999996</v>
      </c>
      <c r="J2631" s="72"/>
      <c r="K2631" s="131"/>
      <c r="L2631" s="72">
        <v>75500.479999999996</v>
      </c>
      <c r="M2631" s="13"/>
    </row>
    <row r="2632" spans="1:13" s="2" customFormat="1" ht="45" x14ac:dyDescent="0.25">
      <c r="A2632" s="10" t="s">
        <v>3424</v>
      </c>
      <c r="B2632" s="11" t="s">
        <v>2863</v>
      </c>
      <c r="C2632" s="182" t="s">
        <v>2374</v>
      </c>
      <c r="D2632" s="182"/>
      <c r="E2632" s="182"/>
      <c r="F2632" s="10" t="s">
        <v>21</v>
      </c>
      <c r="G2632" s="12">
        <v>4</v>
      </c>
      <c r="H2632" s="12"/>
      <c r="I2632" s="13">
        <v>305.87</v>
      </c>
      <c r="J2632" s="72"/>
      <c r="K2632" s="131"/>
      <c r="L2632" s="72">
        <v>305.87</v>
      </c>
      <c r="M2632" s="13"/>
    </row>
    <row r="2633" spans="1:13" s="2" customFormat="1" ht="45" x14ac:dyDescent="0.25">
      <c r="A2633" s="10" t="s">
        <v>3425</v>
      </c>
      <c r="B2633" s="11" t="s">
        <v>2865</v>
      </c>
      <c r="C2633" s="182" t="s">
        <v>2354</v>
      </c>
      <c r="D2633" s="182"/>
      <c r="E2633" s="182"/>
      <c r="F2633" s="10" t="s">
        <v>35</v>
      </c>
      <c r="G2633" s="12">
        <v>1</v>
      </c>
      <c r="H2633" s="12"/>
      <c r="I2633" s="13">
        <v>861.06</v>
      </c>
      <c r="J2633" s="72"/>
      <c r="K2633" s="131"/>
      <c r="L2633" s="72">
        <v>861.06</v>
      </c>
      <c r="M2633" s="13"/>
    </row>
    <row r="2634" spans="1:13" s="2" customFormat="1" ht="45" x14ac:dyDescent="0.25">
      <c r="A2634" s="10" t="s">
        <v>3426</v>
      </c>
      <c r="B2634" s="11" t="s">
        <v>2867</v>
      </c>
      <c r="C2634" s="182" t="s">
        <v>2357</v>
      </c>
      <c r="D2634" s="182"/>
      <c r="E2634" s="182"/>
      <c r="F2634" s="10" t="s">
        <v>21</v>
      </c>
      <c r="G2634" s="12">
        <v>1</v>
      </c>
      <c r="H2634" s="12"/>
      <c r="I2634" s="13">
        <v>843.22</v>
      </c>
      <c r="J2634" s="72"/>
      <c r="K2634" s="131"/>
      <c r="L2634" s="72">
        <v>843.22</v>
      </c>
      <c r="M2634" s="13"/>
    </row>
    <row r="2635" spans="1:13" s="2" customFormat="1" ht="15" x14ac:dyDescent="0.25">
      <c r="A2635" s="206" t="s">
        <v>3427</v>
      </c>
      <c r="B2635" s="207"/>
      <c r="C2635" s="207"/>
      <c r="D2635" s="207"/>
      <c r="E2635" s="207"/>
      <c r="F2635" s="207"/>
      <c r="G2635" s="207"/>
      <c r="H2635" s="207"/>
      <c r="I2635" s="207"/>
      <c r="J2635" s="207"/>
      <c r="K2635" s="207"/>
      <c r="L2635" s="208"/>
      <c r="M2635" s="123"/>
    </row>
    <row r="2636" spans="1:13" s="2" customFormat="1" ht="56.25" x14ac:dyDescent="0.25">
      <c r="A2636" s="10" t="s">
        <v>3428</v>
      </c>
      <c r="B2636" s="11" t="s">
        <v>2673</v>
      </c>
      <c r="C2636" s="182" t="s">
        <v>3429</v>
      </c>
      <c r="D2636" s="182"/>
      <c r="E2636" s="182"/>
      <c r="F2636" s="10" t="s">
        <v>808</v>
      </c>
      <c r="G2636" s="36">
        <v>0.38200000000000001</v>
      </c>
      <c r="H2636" s="36"/>
      <c r="I2636" s="13">
        <v>23791.98</v>
      </c>
      <c r="J2636" s="72"/>
      <c r="K2636" s="131"/>
      <c r="L2636" s="72">
        <v>5075.62</v>
      </c>
      <c r="M2636" s="13"/>
    </row>
    <row r="2637" spans="1:13" s="2" customFormat="1" ht="15" x14ac:dyDescent="0.25">
      <c r="A2637" s="14"/>
      <c r="B2637" s="15"/>
      <c r="C2637" s="15"/>
      <c r="D2637" s="15"/>
      <c r="E2637" s="16" t="s">
        <v>18</v>
      </c>
      <c r="F2637" s="16"/>
      <c r="G2637" s="17"/>
      <c r="H2637" s="17"/>
      <c r="I2637" s="18">
        <v>58698.23</v>
      </c>
      <c r="J2637" s="114"/>
      <c r="K2637" s="138"/>
      <c r="L2637" s="151"/>
      <c r="M2637" s="19"/>
    </row>
    <row r="2638" spans="1:13" s="2" customFormat="1" ht="22.5" x14ac:dyDescent="0.25">
      <c r="A2638" s="20"/>
      <c r="B2638" s="21" t="s">
        <v>69</v>
      </c>
      <c r="C2638" s="183" t="s">
        <v>70</v>
      </c>
      <c r="D2638" s="183"/>
      <c r="E2638" s="183"/>
      <c r="F2638" s="22" t="s">
        <v>71</v>
      </c>
      <c r="G2638" s="17" t="s">
        <v>3430</v>
      </c>
      <c r="H2638" s="17"/>
      <c r="I2638" s="23">
        <v>1.78</v>
      </c>
      <c r="J2638" s="109"/>
      <c r="K2638" s="132"/>
      <c r="L2638" s="147">
        <v>1.78</v>
      </c>
      <c r="M2638" s="24"/>
    </row>
    <row r="2639" spans="1:13" s="2" customFormat="1" ht="22.5" x14ac:dyDescent="0.25">
      <c r="A2639" s="20"/>
      <c r="B2639" s="21" t="s">
        <v>41</v>
      </c>
      <c r="C2639" s="183" t="s">
        <v>42</v>
      </c>
      <c r="D2639" s="183"/>
      <c r="E2639" s="183"/>
      <c r="F2639" s="22" t="s">
        <v>21</v>
      </c>
      <c r="G2639" s="17" t="s">
        <v>3431</v>
      </c>
      <c r="H2639" s="17"/>
      <c r="I2639" s="23">
        <v>162.51</v>
      </c>
      <c r="J2639" s="109"/>
      <c r="K2639" s="132"/>
      <c r="L2639" s="147">
        <v>162.51</v>
      </c>
      <c r="M2639" s="24"/>
    </row>
    <row r="2640" spans="1:13" s="2" customFormat="1" ht="22.5" x14ac:dyDescent="0.25">
      <c r="A2640" s="20"/>
      <c r="B2640" s="21" t="s">
        <v>778</v>
      </c>
      <c r="C2640" s="183" t="s">
        <v>24</v>
      </c>
      <c r="D2640" s="183"/>
      <c r="E2640" s="183"/>
      <c r="F2640" s="22" t="s">
        <v>71</v>
      </c>
      <c r="G2640" s="17" t="s">
        <v>3432</v>
      </c>
      <c r="H2640" s="17"/>
      <c r="I2640" s="23">
        <v>35.82</v>
      </c>
      <c r="J2640" s="109"/>
      <c r="K2640" s="132"/>
      <c r="L2640" s="147">
        <v>35.82</v>
      </c>
      <c r="M2640" s="24"/>
    </row>
    <row r="2641" spans="1:13" s="2" customFormat="1" ht="22.5" x14ac:dyDescent="0.25">
      <c r="A2641" s="20"/>
      <c r="B2641" s="21" t="s">
        <v>968</v>
      </c>
      <c r="C2641" s="183" t="s">
        <v>969</v>
      </c>
      <c r="D2641" s="183"/>
      <c r="E2641" s="183"/>
      <c r="F2641" s="22" t="s">
        <v>21</v>
      </c>
      <c r="G2641" s="17" t="s">
        <v>3433</v>
      </c>
      <c r="H2641" s="17"/>
      <c r="I2641" s="23">
        <v>385.99</v>
      </c>
      <c r="J2641" s="109"/>
      <c r="K2641" s="132"/>
      <c r="L2641" s="147">
        <v>385.99</v>
      </c>
      <c r="M2641" s="24"/>
    </row>
    <row r="2642" spans="1:13" s="2" customFormat="1" ht="22.5" x14ac:dyDescent="0.25">
      <c r="A2642" s="25" t="s">
        <v>344</v>
      </c>
      <c r="B2642" s="26" t="s">
        <v>815</v>
      </c>
      <c r="C2642" s="186" t="s">
        <v>816</v>
      </c>
      <c r="D2642" s="186"/>
      <c r="E2642" s="186"/>
      <c r="F2642" s="27" t="s">
        <v>817</v>
      </c>
      <c r="G2642" s="28" t="s">
        <v>347</v>
      </c>
      <c r="H2642" s="28"/>
      <c r="I2642" s="29">
        <v>0</v>
      </c>
      <c r="J2642" s="110"/>
      <c r="K2642" s="133"/>
      <c r="L2642" s="148">
        <v>0</v>
      </c>
      <c r="M2642" s="30"/>
    </row>
    <row r="2643" spans="1:13" s="2" customFormat="1" ht="22.5" x14ac:dyDescent="0.25">
      <c r="A2643" s="25" t="s">
        <v>76</v>
      </c>
      <c r="B2643" s="26" t="s">
        <v>818</v>
      </c>
      <c r="C2643" s="186" t="s">
        <v>819</v>
      </c>
      <c r="D2643" s="186"/>
      <c r="E2643" s="186"/>
      <c r="F2643" s="27" t="s">
        <v>817</v>
      </c>
      <c r="G2643" s="28" t="s">
        <v>3434</v>
      </c>
      <c r="H2643" s="28"/>
      <c r="I2643" s="29">
        <v>0</v>
      </c>
      <c r="J2643" s="110"/>
      <c r="K2643" s="133"/>
      <c r="L2643" s="148">
        <v>0</v>
      </c>
      <c r="M2643" s="30"/>
    </row>
    <row r="2644" spans="1:13" s="2" customFormat="1" ht="22.5" x14ac:dyDescent="0.25">
      <c r="A2644" s="25" t="s">
        <v>344</v>
      </c>
      <c r="B2644" s="26" t="s">
        <v>821</v>
      </c>
      <c r="C2644" s="186" t="s">
        <v>822</v>
      </c>
      <c r="D2644" s="186"/>
      <c r="E2644" s="186"/>
      <c r="F2644" s="27" t="s">
        <v>79</v>
      </c>
      <c r="G2644" s="28" t="s">
        <v>347</v>
      </c>
      <c r="H2644" s="28"/>
      <c r="I2644" s="29">
        <v>0</v>
      </c>
      <c r="J2644" s="110"/>
      <c r="K2644" s="133"/>
      <c r="L2644" s="148">
        <v>0</v>
      </c>
      <c r="M2644" s="30"/>
    </row>
    <row r="2645" spans="1:13" s="2" customFormat="1" ht="22.5" x14ac:dyDescent="0.25">
      <c r="A2645" s="25" t="s">
        <v>344</v>
      </c>
      <c r="B2645" s="26" t="s">
        <v>366</v>
      </c>
      <c r="C2645" s="186" t="s">
        <v>367</v>
      </c>
      <c r="D2645" s="186"/>
      <c r="E2645" s="186"/>
      <c r="F2645" s="27" t="s">
        <v>21</v>
      </c>
      <c r="G2645" s="28" t="s">
        <v>347</v>
      </c>
      <c r="H2645" s="28"/>
      <c r="I2645" s="29">
        <v>0</v>
      </c>
      <c r="J2645" s="110"/>
      <c r="K2645" s="133"/>
      <c r="L2645" s="148">
        <v>0</v>
      </c>
      <c r="M2645" s="30"/>
    </row>
    <row r="2646" spans="1:13" s="2" customFormat="1" ht="22.5" x14ac:dyDescent="0.25">
      <c r="A2646" s="25" t="s">
        <v>344</v>
      </c>
      <c r="B2646" s="26" t="s">
        <v>825</v>
      </c>
      <c r="C2646" s="186" t="s">
        <v>826</v>
      </c>
      <c r="D2646" s="186"/>
      <c r="E2646" s="186"/>
      <c r="F2646" s="27" t="s">
        <v>79</v>
      </c>
      <c r="G2646" s="28" t="s">
        <v>347</v>
      </c>
      <c r="H2646" s="28"/>
      <c r="I2646" s="29">
        <v>0</v>
      </c>
      <c r="J2646" s="110"/>
      <c r="K2646" s="133"/>
      <c r="L2646" s="148">
        <v>0</v>
      </c>
      <c r="M2646" s="30"/>
    </row>
    <row r="2647" spans="1:13" s="2" customFormat="1" ht="45" x14ac:dyDescent="0.25">
      <c r="A2647" s="10" t="s">
        <v>3435</v>
      </c>
      <c r="B2647" s="11" t="s">
        <v>2215</v>
      </c>
      <c r="C2647" s="182" t="s">
        <v>3436</v>
      </c>
      <c r="D2647" s="182"/>
      <c r="E2647" s="182"/>
      <c r="F2647" s="10" t="s">
        <v>165</v>
      </c>
      <c r="G2647" s="12">
        <v>11</v>
      </c>
      <c r="H2647" s="12"/>
      <c r="I2647" s="13">
        <v>534078.05000000005</v>
      </c>
      <c r="J2647" s="72"/>
      <c r="K2647" s="131"/>
      <c r="L2647" s="72">
        <v>534078.05000000005</v>
      </c>
      <c r="M2647" s="13"/>
    </row>
    <row r="2648" spans="1:13" s="2" customFormat="1" ht="45" x14ac:dyDescent="0.25">
      <c r="A2648" s="10" t="s">
        <v>3437</v>
      </c>
      <c r="B2648" s="11" t="s">
        <v>2198</v>
      </c>
      <c r="C2648" s="182" t="s">
        <v>3438</v>
      </c>
      <c r="D2648" s="182"/>
      <c r="E2648" s="182"/>
      <c r="F2648" s="10" t="s">
        <v>35</v>
      </c>
      <c r="G2648" s="12">
        <v>2</v>
      </c>
      <c r="H2648" s="12"/>
      <c r="I2648" s="13">
        <v>58989.15</v>
      </c>
      <c r="J2648" s="72"/>
      <c r="K2648" s="131"/>
      <c r="L2648" s="72">
        <v>58989.15</v>
      </c>
      <c r="M2648" s="13"/>
    </row>
    <row r="2649" spans="1:13" s="2" customFormat="1" ht="15" x14ac:dyDescent="0.25">
      <c r="A2649" s="10" t="s">
        <v>3439</v>
      </c>
      <c r="B2649" s="11" t="s">
        <v>834</v>
      </c>
      <c r="C2649" s="182" t="s">
        <v>835</v>
      </c>
      <c r="D2649" s="182"/>
      <c r="E2649" s="182"/>
      <c r="F2649" s="10" t="s">
        <v>71</v>
      </c>
      <c r="G2649" s="31">
        <v>0.06</v>
      </c>
      <c r="H2649" s="31"/>
      <c r="I2649" s="13">
        <v>5973.49</v>
      </c>
      <c r="J2649" s="72"/>
      <c r="K2649" s="131"/>
      <c r="L2649" s="72">
        <v>5973.49</v>
      </c>
      <c r="M2649" s="13"/>
    </row>
    <row r="2650" spans="1:13" s="2" customFormat="1" ht="56.25" x14ac:dyDescent="0.25">
      <c r="A2650" s="10" t="s">
        <v>3440</v>
      </c>
      <c r="B2650" s="11" t="s">
        <v>841</v>
      </c>
      <c r="C2650" s="182" t="s">
        <v>2359</v>
      </c>
      <c r="D2650" s="182"/>
      <c r="E2650" s="182"/>
      <c r="F2650" s="10" t="s">
        <v>843</v>
      </c>
      <c r="G2650" s="31">
        <v>0.26</v>
      </c>
      <c r="H2650" s="31"/>
      <c r="I2650" s="13">
        <v>39929.379999999997</v>
      </c>
      <c r="J2650" s="72"/>
      <c r="K2650" s="131"/>
      <c r="L2650" s="72">
        <v>2177.66</v>
      </c>
      <c r="M2650" s="13"/>
    </row>
    <row r="2651" spans="1:13" s="2" customFormat="1" ht="15" x14ac:dyDescent="0.25">
      <c r="A2651" s="14"/>
      <c r="B2651" s="15"/>
      <c r="C2651" s="15"/>
      <c r="D2651" s="15"/>
      <c r="E2651" s="16" t="s">
        <v>18</v>
      </c>
      <c r="F2651" s="16"/>
      <c r="G2651" s="17"/>
      <c r="H2651" s="17"/>
      <c r="I2651" s="18">
        <v>93603.87</v>
      </c>
      <c r="J2651" s="114"/>
      <c r="K2651" s="138"/>
      <c r="L2651" s="151"/>
      <c r="M2651" s="19"/>
    </row>
    <row r="2652" spans="1:13" s="2" customFormat="1" ht="22.5" x14ac:dyDescent="0.25">
      <c r="A2652" s="20"/>
      <c r="B2652" s="21" t="s">
        <v>727</v>
      </c>
      <c r="C2652" s="183" t="s">
        <v>728</v>
      </c>
      <c r="D2652" s="183"/>
      <c r="E2652" s="183"/>
      <c r="F2652" s="22" t="s">
        <v>71</v>
      </c>
      <c r="G2652" s="17" t="s">
        <v>3441</v>
      </c>
      <c r="H2652" s="17"/>
      <c r="I2652" s="23">
        <v>178.05</v>
      </c>
      <c r="J2652" s="109"/>
      <c r="K2652" s="132"/>
      <c r="L2652" s="147">
        <v>178.05</v>
      </c>
      <c r="M2652" s="24"/>
    </row>
    <row r="2653" spans="1:13" s="2" customFormat="1" ht="22.5" x14ac:dyDescent="0.25">
      <c r="A2653" s="20"/>
      <c r="B2653" s="21" t="s">
        <v>847</v>
      </c>
      <c r="C2653" s="183" t="s">
        <v>848</v>
      </c>
      <c r="D2653" s="183"/>
      <c r="E2653" s="183"/>
      <c r="F2653" s="22" t="s">
        <v>21</v>
      </c>
      <c r="G2653" s="17" t="s">
        <v>3442</v>
      </c>
      <c r="H2653" s="17"/>
      <c r="I2653" s="23">
        <v>25.01</v>
      </c>
      <c r="J2653" s="109"/>
      <c r="K2653" s="132"/>
      <c r="L2653" s="147">
        <v>25.01</v>
      </c>
      <c r="M2653" s="24"/>
    </row>
    <row r="2654" spans="1:13" s="2" customFormat="1" ht="22.5" x14ac:dyDescent="0.25">
      <c r="A2654" s="20"/>
      <c r="B2654" s="21" t="s">
        <v>853</v>
      </c>
      <c r="C2654" s="183" t="s">
        <v>854</v>
      </c>
      <c r="D2654" s="183"/>
      <c r="E2654" s="183"/>
      <c r="F2654" s="22" t="s">
        <v>71</v>
      </c>
      <c r="G2654" s="17" t="s">
        <v>3443</v>
      </c>
      <c r="H2654" s="17"/>
      <c r="I2654" s="23">
        <v>48.4</v>
      </c>
      <c r="J2654" s="109"/>
      <c r="K2654" s="132"/>
      <c r="L2654" s="147">
        <v>48.4</v>
      </c>
      <c r="M2654" s="24"/>
    </row>
    <row r="2655" spans="1:13" s="2" customFormat="1" ht="22.5" x14ac:dyDescent="0.25">
      <c r="A2655" s="20"/>
      <c r="B2655" s="21" t="s">
        <v>371</v>
      </c>
      <c r="C2655" s="183" t="s">
        <v>372</v>
      </c>
      <c r="D2655" s="183"/>
      <c r="E2655" s="183"/>
      <c r="F2655" s="22" t="s">
        <v>282</v>
      </c>
      <c r="G2655" s="17" t="s">
        <v>3444</v>
      </c>
      <c r="H2655" s="17"/>
      <c r="I2655" s="23">
        <v>0.01</v>
      </c>
      <c r="J2655" s="109"/>
      <c r="K2655" s="132"/>
      <c r="L2655" s="147">
        <v>0.01</v>
      </c>
      <c r="M2655" s="24"/>
    </row>
    <row r="2656" spans="1:13" s="2" customFormat="1" ht="45" x14ac:dyDescent="0.25">
      <c r="A2656" s="10" t="s">
        <v>3445</v>
      </c>
      <c r="B2656" s="11" t="s">
        <v>2859</v>
      </c>
      <c r="C2656" s="182" t="s">
        <v>2366</v>
      </c>
      <c r="D2656" s="182"/>
      <c r="E2656" s="182"/>
      <c r="F2656" s="10" t="s">
        <v>817</v>
      </c>
      <c r="G2656" s="12">
        <v>26</v>
      </c>
      <c r="H2656" s="12"/>
      <c r="I2656" s="13">
        <v>14784.01</v>
      </c>
      <c r="J2656" s="72"/>
      <c r="K2656" s="131"/>
      <c r="L2656" s="72">
        <v>14784.01</v>
      </c>
      <c r="M2656" s="13"/>
    </row>
    <row r="2657" spans="1:13" s="2" customFormat="1" ht="45" x14ac:dyDescent="0.25">
      <c r="A2657" s="10" t="s">
        <v>3446</v>
      </c>
      <c r="B2657" s="11" t="s">
        <v>2347</v>
      </c>
      <c r="C2657" s="182" t="s">
        <v>2371</v>
      </c>
      <c r="D2657" s="182"/>
      <c r="E2657" s="182"/>
      <c r="F2657" s="10" t="s">
        <v>817</v>
      </c>
      <c r="G2657" s="12">
        <v>9</v>
      </c>
      <c r="H2657" s="12"/>
      <c r="I2657" s="13">
        <v>5446.45</v>
      </c>
      <c r="J2657" s="72"/>
      <c r="K2657" s="131"/>
      <c r="L2657" s="72">
        <v>5446.45</v>
      </c>
      <c r="M2657" s="13"/>
    </row>
    <row r="2658" spans="1:13" s="2" customFormat="1" ht="45" x14ac:dyDescent="0.25">
      <c r="A2658" s="10" t="s">
        <v>3447</v>
      </c>
      <c r="B2658" s="11" t="s">
        <v>2347</v>
      </c>
      <c r="C2658" s="182" t="s">
        <v>2369</v>
      </c>
      <c r="D2658" s="182"/>
      <c r="E2658" s="182"/>
      <c r="F2658" s="10" t="s">
        <v>817</v>
      </c>
      <c r="G2658" s="12">
        <v>135</v>
      </c>
      <c r="H2658" s="12"/>
      <c r="I2658" s="13">
        <v>75500.479999999996</v>
      </c>
      <c r="J2658" s="72"/>
      <c r="K2658" s="131"/>
      <c r="L2658" s="72">
        <v>75500.479999999996</v>
      </c>
      <c r="M2658" s="13"/>
    </row>
    <row r="2659" spans="1:13" s="2" customFormat="1" ht="45" x14ac:dyDescent="0.25">
      <c r="A2659" s="10" t="s">
        <v>3448</v>
      </c>
      <c r="B2659" s="11" t="s">
        <v>2863</v>
      </c>
      <c r="C2659" s="182" t="s">
        <v>2374</v>
      </c>
      <c r="D2659" s="182"/>
      <c r="E2659" s="182"/>
      <c r="F2659" s="10" t="s">
        <v>21</v>
      </c>
      <c r="G2659" s="32">
        <v>25.2</v>
      </c>
      <c r="H2659" s="32"/>
      <c r="I2659" s="13">
        <v>1926.99</v>
      </c>
      <c r="J2659" s="72"/>
      <c r="K2659" s="131"/>
      <c r="L2659" s="72">
        <v>1926.99</v>
      </c>
      <c r="M2659" s="13"/>
    </row>
    <row r="2660" spans="1:13" s="2" customFormat="1" ht="45" x14ac:dyDescent="0.25">
      <c r="A2660" s="10" t="s">
        <v>3449</v>
      </c>
      <c r="B2660" s="11" t="s">
        <v>2865</v>
      </c>
      <c r="C2660" s="182" t="s">
        <v>2354</v>
      </c>
      <c r="D2660" s="182"/>
      <c r="E2660" s="182"/>
      <c r="F2660" s="10" t="s">
        <v>35</v>
      </c>
      <c r="G2660" s="12">
        <v>1</v>
      </c>
      <c r="H2660" s="12"/>
      <c r="I2660" s="13">
        <v>861.06</v>
      </c>
      <c r="J2660" s="72"/>
      <c r="K2660" s="131"/>
      <c r="L2660" s="72">
        <v>861.06</v>
      </c>
      <c r="M2660" s="13"/>
    </row>
    <row r="2661" spans="1:13" s="2" customFormat="1" ht="45" x14ac:dyDescent="0.25">
      <c r="A2661" s="10" t="s">
        <v>3450</v>
      </c>
      <c r="B2661" s="11" t="s">
        <v>2867</v>
      </c>
      <c r="C2661" s="182" t="s">
        <v>2357</v>
      </c>
      <c r="D2661" s="182"/>
      <c r="E2661" s="182"/>
      <c r="F2661" s="10" t="s">
        <v>21</v>
      </c>
      <c r="G2661" s="12">
        <v>2</v>
      </c>
      <c r="H2661" s="12"/>
      <c r="I2661" s="13">
        <v>1686.45</v>
      </c>
      <c r="J2661" s="72"/>
      <c r="K2661" s="131"/>
      <c r="L2661" s="72">
        <v>1686.45</v>
      </c>
      <c r="M2661" s="13"/>
    </row>
    <row r="2662" spans="1:13" s="2" customFormat="1" ht="45" x14ac:dyDescent="0.25">
      <c r="A2662" s="10" t="s">
        <v>3451</v>
      </c>
      <c r="B2662" s="11" t="s">
        <v>2347</v>
      </c>
      <c r="C2662" s="182" t="s">
        <v>2348</v>
      </c>
      <c r="D2662" s="182"/>
      <c r="E2662" s="182"/>
      <c r="F2662" s="10" t="s">
        <v>35</v>
      </c>
      <c r="G2662" s="12">
        <v>1</v>
      </c>
      <c r="H2662" s="12"/>
      <c r="I2662" s="13">
        <v>499.77</v>
      </c>
      <c r="J2662" s="72"/>
      <c r="K2662" s="131"/>
      <c r="L2662" s="72">
        <v>499.77</v>
      </c>
      <c r="M2662" s="13"/>
    </row>
    <row r="2663" spans="1:13" s="2" customFormat="1" ht="45" x14ac:dyDescent="0.25">
      <c r="A2663" s="10" t="s">
        <v>3452</v>
      </c>
      <c r="B2663" s="11" t="s">
        <v>2350</v>
      </c>
      <c r="C2663" s="182" t="s">
        <v>2351</v>
      </c>
      <c r="D2663" s="182"/>
      <c r="E2663" s="182"/>
      <c r="F2663" s="10" t="s">
        <v>165</v>
      </c>
      <c r="G2663" s="12">
        <v>150</v>
      </c>
      <c r="H2663" s="12"/>
      <c r="I2663" s="13">
        <v>2507.0700000000002</v>
      </c>
      <c r="J2663" s="72"/>
      <c r="K2663" s="131"/>
      <c r="L2663" s="72">
        <v>2507.0700000000002</v>
      </c>
      <c r="M2663" s="13"/>
    </row>
    <row r="2664" spans="1:13" s="2" customFormat="1" ht="15" x14ac:dyDescent="0.25">
      <c r="A2664" s="206" t="s">
        <v>3453</v>
      </c>
      <c r="B2664" s="207"/>
      <c r="C2664" s="207"/>
      <c r="D2664" s="207"/>
      <c r="E2664" s="207"/>
      <c r="F2664" s="207"/>
      <c r="G2664" s="207"/>
      <c r="H2664" s="207"/>
      <c r="I2664" s="207"/>
      <c r="J2664" s="207"/>
      <c r="K2664" s="207"/>
      <c r="L2664" s="208"/>
      <c r="M2664" s="123"/>
    </row>
    <row r="2665" spans="1:13" s="2" customFormat="1" ht="56.25" x14ac:dyDescent="0.25">
      <c r="A2665" s="10" t="s">
        <v>3454</v>
      </c>
      <c r="B2665" s="11" t="s">
        <v>2181</v>
      </c>
      <c r="C2665" s="182" t="s">
        <v>2182</v>
      </c>
      <c r="D2665" s="182"/>
      <c r="E2665" s="182"/>
      <c r="F2665" s="10" t="s">
        <v>808</v>
      </c>
      <c r="G2665" s="33">
        <v>1.4500000000000001E-2</v>
      </c>
      <c r="H2665" s="33"/>
      <c r="I2665" s="13">
        <v>1542.51</v>
      </c>
      <c r="J2665" s="72"/>
      <c r="K2665" s="131"/>
      <c r="L2665" s="72">
        <v>89.67</v>
      </c>
      <c r="M2665" s="13"/>
    </row>
    <row r="2666" spans="1:13" s="2" customFormat="1" ht="15" x14ac:dyDescent="0.25">
      <c r="A2666" s="14"/>
      <c r="B2666" s="15"/>
      <c r="C2666" s="15"/>
      <c r="D2666" s="15"/>
      <c r="E2666" s="16" t="s">
        <v>18</v>
      </c>
      <c r="F2666" s="16"/>
      <c r="G2666" s="17"/>
      <c r="H2666" s="17"/>
      <c r="I2666" s="18">
        <v>4289.57</v>
      </c>
      <c r="J2666" s="114"/>
      <c r="K2666" s="138"/>
      <c r="L2666" s="151"/>
      <c r="M2666" s="19"/>
    </row>
    <row r="2667" spans="1:13" s="2" customFormat="1" ht="22.5" x14ac:dyDescent="0.25">
      <c r="A2667" s="20"/>
      <c r="B2667" s="21" t="s">
        <v>809</v>
      </c>
      <c r="C2667" s="183" t="s">
        <v>810</v>
      </c>
      <c r="D2667" s="183"/>
      <c r="E2667" s="183"/>
      <c r="F2667" s="22" t="s">
        <v>71</v>
      </c>
      <c r="G2667" s="17" t="s">
        <v>3455</v>
      </c>
      <c r="H2667" s="17"/>
      <c r="I2667" s="23">
        <v>1.18</v>
      </c>
      <c r="J2667" s="109"/>
      <c r="K2667" s="132"/>
      <c r="L2667" s="147">
        <v>1.18</v>
      </c>
      <c r="M2667" s="24"/>
    </row>
    <row r="2668" spans="1:13" s="2" customFormat="1" ht="22.5" x14ac:dyDescent="0.25">
      <c r="A2668" s="20"/>
      <c r="B2668" s="21" t="s">
        <v>69</v>
      </c>
      <c r="C2668" s="183" t="s">
        <v>70</v>
      </c>
      <c r="D2668" s="183"/>
      <c r="E2668" s="183"/>
      <c r="F2668" s="22" t="s">
        <v>71</v>
      </c>
      <c r="G2668" s="17" t="s">
        <v>3456</v>
      </c>
      <c r="H2668" s="17"/>
      <c r="I2668" s="23">
        <v>0.09</v>
      </c>
      <c r="J2668" s="109"/>
      <c r="K2668" s="132"/>
      <c r="L2668" s="147">
        <v>0.09</v>
      </c>
      <c r="M2668" s="24"/>
    </row>
    <row r="2669" spans="1:13" s="2" customFormat="1" ht="22.5" x14ac:dyDescent="0.25">
      <c r="A2669" s="20"/>
      <c r="B2669" s="21" t="s">
        <v>41</v>
      </c>
      <c r="C2669" s="183" t="s">
        <v>42</v>
      </c>
      <c r="D2669" s="183"/>
      <c r="E2669" s="183"/>
      <c r="F2669" s="22" t="s">
        <v>21</v>
      </c>
      <c r="G2669" s="17" t="s">
        <v>3457</v>
      </c>
      <c r="H2669" s="17"/>
      <c r="I2669" s="23">
        <v>5.43</v>
      </c>
      <c r="J2669" s="109"/>
      <c r="K2669" s="132"/>
      <c r="L2669" s="147">
        <v>5.43</v>
      </c>
      <c r="M2669" s="24"/>
    </row>
    <row r="2670" spans="1:13" s="2" customFormat="1" ht="22.5" x14ac:dyDescent="0.25">
      <c r="A2670" s="20"/>
      <c r="B2670" s="21" t="s">
        <v>778</v>
      </c>
      <c r="C2670" s="183" t="s">
        <v>24</v>
      </c>
      <c r="D2670" s="183"/>
      <c r="E2670" s="183"/>
      <c r="F2670" s="22" t="s">
        <v>71</v>
      </c>
      <c r="G2670" s="17" t="s">
        <v>3458</v>
      </c>
      <c r="H2670" s="17"/>
      <c r="I2670" s="23">
        <v>3.4</v>
      </c>
      <c r="J2670" s="109"/>
      <c r="K2670" s="132"/>
      <c r="L2670" s="147">
        <v>3.4</v>
      </c>
      <c r="M2670" s="24"/>
    </row>
    <row r="2671" spans="1:13" s="2" customFormat="1" ht="22.5" x14ac:dyDescent="0.25">
      <c r="A2671" s="25" t="s">
        <v>344</v>
      </c>
      <c r="B2671" s="26" t="s">
        <v>815</v>
      </c>
      <c r="C2671" s="186" t="s">
        <v>816</v>
      </c>
      <c r="D2671" s="186"/>
      <c r="E2671" s="186"/>
      <c r="F2671" s="27" t="s">
        <v>817</v>
      </c>
      <c r="G2671" s="28" t="s">
        <v>347</v>
      </c>
      <c r="H2671" s="28"/>
      <c r="I2671" s="29">
        <v>0</v>
      </c>
      <c r="J2671" s="110"/>
      <c r="K2671" s="133"/>
      <c r="L2671" s="148">
        <v>0</v>
      </c>
      <c r="M2671" s="30"/>
    </row>
    <row r="2672" spans="1:13" s="2" customFormat="1" ht="22.5" x14ac:dyDescent="0.25">
      <c r="A2672" s="25" t="s">
        <v>76</v>
      </c>
      <c r="B2672" s="26" t="s">
        <v>818</v>
      </c>
      <c r="C2672" s="186" t="s">
        <v>819</v>
      </c>
      <c r="D2672" s="186"/>
      <c r="E2672" s="186"/>
      <c r="F2672" s="27" t="s">
        <v>817</v>
      </c>
      <c r="G2672" s="28" t="s">
        <v>3459</v>
      </c>
      <c r="H2672" s="28"/>
      <c r="I2672" s="29">
        <v>0</v>
      </c>
      <c r="J2672" s="110"/>
      <c r="K2672" s="133"/>
      <c r="L2672" s="148">
        <v>0</v>
      </c>
      <c r="M2672" s="30"/>
    </row>
    <row r="2673" spans="1:13" s="2" customFormat="1" ht="22.5" x14ac:dyDescent="0.25">
      <c r="A2673" s="25" t="s">
        <v>344</v>
      </c>
      <c r="B2673" s="26" t="s">
        <v>821</v>
      </c>
      <c r="C2673" s="186" t="s">
        <v>822</v>
      </c>
      <c r="D2673" s="186"/>
      <c r="E2673" s="186"/>
      <c r="F2673" s="27" t="s">
        <v>79</v>
      </c>
      <c r="G2673" s="28" t="s">
        <v>347</v>
      </c>
      <c r="H2673" s="28"/>
      <c r="I2673" s="29">
        <v>0</v>
      </c>
      <c r="J2673" s="110"/>
      <c r="K2673" s="133"/>
      <c r="L2673" s="148">
        <v>0</v>
      </c>
      <c r="M2673" s="30"/>
    </row>
    <row r="2674" spans="1:13" s="2" customFormat="1" ht="22.5" x14ac:dyDescent="0.25">
      <c r="A2674" s="25" t="s">
        <v>344</v>
      </c>
      <c r="B2674" s="26" t="s">
        <v>366</v>
      </c>
      <c r="C2674" s="186" t="s">
        <v>367</v>
      </c>
      <c r="D2674" s="186"/>
      <c r="E2674" s="186"/>
      <c r="F2674" s="27" t="s">
        <v>21</v>
      </c>
      <c r="G2674" s="28" t="s">
        <v>347</v>
      </c>
      <c r="H2674" s="28"/>
      <c r="I2674" s="29">
        <v>0</v>
      </c>
      <c r="J2674" s="110"/>
      <c r="K2674" s="133"/>
      <c r="L2674" s="148">
        <v>0</v>
      </c>
      <c r="M2674" s="30"/>
    </row>
    <row r="2675" spans="1:13" s="2" customFormat="1" ht="22.5" x14ac:dyDescent="0.25">
      <c r="A2675" s="25" t="s">
        <v>344</v>
      </c>
      <c r="B2675" s="26" t="s">
        <v>823</v>
      </c>
      <c r="C2675" s="186" t="s">
        <v>824</v>
      </c>
      <c r="D2675" s="186"/>
      <c r="E2675" s="186"/>
      <c r="F2675" s="27" t="s">
        <v>79</v>
      </c>
      <c r="G2675" s="28" t="s">
        <v>347</v>
      </c>
      <c r="H2675" s="28"/>
      <c r="I2675" s="29">
        <v>0</v>
      </c>
      <c r="J2675" s="110"/>
      <c r="K2675" s="133"/>
      <c r="L2675" s="148">
        <v>0</v>
      </c>
      <c r="M2675" s="30"/>
    </row>
    <row r="2676" spans="1:13" s="2" customFormat="1" ht="22.5" x14ac:dyDescent="0.25">
      <c r="A2676" s="25" t="s">
        <v>344</v>
      </c>
      <c r="B2676" s="26" t="s">
        <v>825</v>
      </c>
      <c r="C2676" s="186" t="s">
        <v>826</v>
      </c>
      <c r="D2676" s="186"/>
      <c r="E2676" s="186"/>
      <c r="F2676" s="27" t="s">
        <v>79</v>
      </c>
      <c r="G2676" s="28" t="s">
        <v>347</v>
      </c>
      <c r="H2676" s="28"/>
      <c r="I2676" s="29">
        <v>0</v>
      </c>
      <c r="J2676" s="110"/>
      <c r="K2676" s="133"/>
      <c r="L2676" s="148">
        <v>0</v>
      </c>
      <c r="M2676" s="30"/>
    </row>
    <row r="2677" spans="1:13" s="2" customFormat="1" ht="22.5" x14ac:dyDescent="0.25">
      <c r="A2677" s="20"/>
      <c r="B2677" s="21" t="s">
        <v>784</v>
      </c>
      <c r="C2677" s="183" t="s">
        <v>785</v>
      </c>
      <c r="D2677" s="183"/>
      <c r="E2677" s="183"/>
      <c r="F2677" s="22" t="s">
        <v>71</v>
      </c>
      <c r="G2677" s="17" t="s">
        <v>3460</v>
      </c>
      <c r="H2677" s="17"/>
      <c r="I2677" s="23">
        <v>0.25</v>
      </c>
      <c r="J2677" s="109"/>
      <c r="K2677" s="132"/>
      <c r="L2677" s="147">
        <v>0.25</v>
      </c>
      <c r="M2677" s="24"/>
    </row>
    <row r="2678" spans="1:13" s="2" customFormat="1" ht="45" x14ac:dyDescent="0.25">
      <c r="A2678" s="10" t="s">
        <v>3461</v>
      </c>
      <c r="B2678" s="11" t="s">
        <v>2215</v>
      </c>
      <c r="C2678" s="182" t="s">
        <v>3025</v>
      </c>
      <c r="D2678" s="182"/>
      <c r="E2678" s="182"/>
      <c r="F2678" s="10" t="s">
        <v>165</v>
      </c>
      <c r="G2678" s="32">
        <v>1.5</v>
      </c>
      <c r="H2678" s="32"/>
      <c r="I2678" s="13">
        <v>440.36</v>
      </c>
      <c r="J2678" s="72"/>
      <c r="K2678" s="131"/>
      <c r="L2678" s="72">
        <v>440.36</v>
      </c>
      <c r="M2678" s="13"/>
    </row>
    <row r="2679" spans="1:13" s="2" customFormat="1" ht="45" x14ac:dyDescent="0.25">
      <c r="A2679" s="10" t="s">
        <v>3462</v>
      </c>
      <c r="B2679" s="11" t="s">
        <v>2215</v>
      </c>
      <c r="C2679" s="182" t="s">
        <v>3027</v>
      </c>
      <c r="D2679" s="182"/>
      <c r="E2679" s="182"/>
      <c r="F2679" s="10" t="s">
        <v>165</v>
      </c>
      <c r="G2679" s="32">
        <v>0.5</v>
      </c>
      <c r="H2679" s="32"/>
      <c r="I2679" s="13">
        <v>182.6</v>
      </c>
      <c r="J2679" s="72"/>
      <c r="K2679" s="131"/>
      <c r="L2679" s="72">
        <v>182.6</v>
      </c>
      <c r="M2679" s="13"/>
    </row>
    <row r="2680" spans="1:13" s="2" customFormat="1" ht="45" x14ac:dyDescent="0.25">
      <c r="A2680" s="10" t="s">
        <v>3463</v>
      </c>
      <c r="B2680" s="11" t="s">
        <v>2195</v>
      </c>
      <c r="C2680" s="182" t="s">
        <v>3464</v>
      </c>
      <c r="D2680" s="182"/>
      <c r="E2680" s="182"/>
      <c r="F2680" s="10" t="s">
        <v>35</v>
      </c>
      <c r="G2680" s="12">
        <v>1</v>
      </c>
      <c r="H2680" s="12"/>
      <c r="I2680" s="13">
        <v>159.6</v>
      </c>
      <c r="J2680" s="72"/>
      <c r="K2680" s="131"/>
      <c r="L2680" s="72">
        <v>159.6</v>
      </c>
      <c r="M2680" s="13"/>
    </row>
    <row r="2681" spans="1:13" s="2" customFormat="1" ht="45" x14ac:dyDescent="0.25">
      <c r="A2681" s="10" t="s">
        <v>3465</v>
      </c>
      <c r="B2681" s="11" t="s">
        <v>2198</v>
      </c>
      <c r="C2681" s="182" t="s">
        <v>3466</v>
      </c>
      <c r="D2681" s="182"/>
      <c r="E2681" s="182"/>
      <c r="F2681" s="10" t="s">
        <v>35</v>
      </c>
      <c r="G2681" s="12">
        <v>1</v>
      </c>
      <c r="H2681" s="12"/>
      <c r="I2681" s="13">
        <v>5960.59</v>
      </c>
      <c r="J2681" s="72"/>
      <c r="K2681" s="131"/>
      <c r="L2681" s="72">
        <v>5960.59</v>
      </c>
      <c r="M2681" s="13"/>
    </row>
    <row r="2682" spans="1:13" s="2" customFormat="1" ht="45" x14ac:dyDescent="0.25">
      <c r="A2682" s="10" t="s">
        <v>3467</v>
      </c>
      <c r="B2682" s="11" t="s">
        <v>2201</v>
      </c>
      <c r="C2682" s="182" t="s">
        <v>3468</v>
      </c>
      <c r="D2682" s="182"/>
      <c r="E2682" s="182"/>
      <c r="F2682" s="10" t="s">
        <v>35</v>
      </c>
      <c r="G2682" s="12">
        <v>1</v>
      </c>
      <c r="H2682" s="12"/>
      <c r="I2682" s="13">
        <v>132.66999999999999</v>
      </c>
      <c r="J2682" s="72"/>
      <c r="K2682" s="131"/>
      <c r="L2682" s="72">
        <v>132.66999999999999</v>
      </c>
      <c r="M2682" s="13"/>
    </row>
    <row r="2683" spans="1:13" s="2" customFormat="1" ht="56.25" x14ac:dyDescent="0.25">
      <c r="A2683" s="10" t="s">
        <v>3469</v>
      </c>
      <c r="B2683" s="11" t="s">
        <v>2994</v>
      </c>
      <c r="C2683" s="182" t="s">
        <v>3134</v>
      </c>
      <c r="D2683" s="182"/>
      <c r="E2683" s="182"/>
      <c r="F2683" s="10" t="s">
        <v>808</v>
      </c>
      <c r="G2683" s="37">
        <v>7.2399999999999999E-3</v>
      </c>
      <c r="H2683" s="37"/>
      <c r="I2683" s="13">
        <v>830.71</v>
      </c>
      <c r="J2683" s="72"/>
      <c r="K2683" s="131"/>
      <c r="L2683" s="72">
        <v>139.83000000000001</v>
      </c>
      <c r="M2683" s="13"/>
    </row>
    <row r="2684" spans="1:13" s="2" customFormat="1" ht="15" x14ac:dyDescent="0.25">
      <c r="A2684" s="14"/>
      <c r="B2684" s="15"/>
      <c r="C2684" s="15"/>
      <c r="D2684" s="15"/>
      <c r="E2684" s="16" t="s">
        <v>18</v>
      </c>
      <c r="F2684" s="16"/>
      <c r="G2684" s="17"/>
      <c r="H2684" s="17"/>
      <c r="I2684" s="18">
        <v>2137.3200000000002</v>
      </c>
      <c r="J2684" s="114"/>
      <c r="K2684" s="138"/>
      <c r="L2684" s="151"/>
      <c r="M2684" s="19"/>
    </row>
    <row r="2685" spans="1:13" s="2" customFormat="1" ht="22.5" x14ac:dyDescent="0.25">
      <c r="A2685" s="20"/>
      <c r="B2685" s="21" t="s">
        <v>69</v>
      </c>
      <c r="C2685" s="183" t="s">
        <v>70</v>
      </c>
      <c r="D2685" s="183"/>
      <c r="E2685" s="183"/>
      <c r="F2685" s="22" t="s">
        <v>71</v>
      </c>
      <c r="G2685" s="17" t="s">
        <v>3470</v>
      </c>
      <c r="H2685" s="17"/>
      <c r="I2685" s="23">
        <v>0.05</v>
      </c>
      <c r="J2685" s="109"/>
      <c r="K2685" s="132"/>
      <c r="L2685" s="147">
        <v>0.05</v>
      </c>
      <c r="M2685" s="24"/>
    </row>
    <row r="2686" spans="1:13" s="2" customFormat="1" ht="22.5" x14ac:dyDescent="0.25">
      <c r="A2686" s="20"/>
      <c r="B2686" s="21" t="s">
        <v>41</v>
      </c>
      <c r="C2686" s="183" t="s">
        <v>42</v>
      </c>
      <c r="D2686" s="183"/>
      <c r="E2686" s="183"/>
      <c r="F2686" s="22" t="s">
        <v>21</v>
      </c>
      <c r="G2686" s="17" t="s">
        <v>3471</v>
      </c>
      <c r="H2686" s="17"/>
      <c r="I2686" s="23">
        <v>2.71</v>
      </c>
      <c r="J2686" s="109"/>
      <c r="K2686" s="132"/>
      <c r="L2686" s="147">
        <v>2.71</v>
      </c>
      <c r="M2686" s="24"/>
    </row>
    <row r="2687" spans="1:13" s="2" customFormat="1" ht="22.5" x14ac:dyDescent="0.25">
      <c r="A2687" s="20"/>
      <c r="B2687" s="21" t="s">
        <v>778</v>
      </c>
      <c r="C2687" s="183" t="s">
        <v>24</v>
      </c>
      <c r="D2687" s="183"/>
      <c r="E2687" s="183"/>
      <c r="F2687" s="22" t="s">
        <v>71</v>
      </c>
      <c r="G2687" s="17" t="s">
        <v>3472</v>
      </c>
      <c r="H2687" s="17"/>
      <c r="I2687" s="23">
        <v>1.7</v>
      </c>
      <c r="J2687" s="109"/>
      <c r="K2687" s="132"/>
      <c r="L2687" s="147">
        <v>1.7</v>
      </c>
      <c r="M2687" s="24"/>
    </row>
    <row r="2688" spans="1:13" s="2" customFormat="1" ht="22.5" x14ac:dyDescent="0.25">
      <c r="A2688" s="20"/>
      <c r="B2688" s="21" t="s">
        <v>965</v>
      </c>
      <c r="C2688" s="183" t="s">
        <v>966</v>
      </c>
      <c r="D2688" s="183"/>
      <c r="E2688" s="183"/>
      <c r="F2688" s="22" t="s">
        <v>21</v>
      </c>
      <c r="G2688" s="17" t="s">
        <v>3473</v>
      </c>
      <c r="H2688" s="17"/>
      <c r="I2688" s="23">
        <v>9.25</v>
      </c>
      <c r="J2688" s="109"/>
      <c r="K2688" s="132"/>
      <c r="L2688" s="147">
        <v>9.25</v>
      </c>
      <c r="M2688" s="24"/>
    </row>
    <row r="2689" spans="1:13" s="2" customFormat="1" ht="22.5" x14ac:dyDescent="0.25">
      <c r="A2689" s="20"/>
      <c r="B2689" s="21" t="s">
        <v>968</v>
      </c>
      <c r="C2689" s="183" t="s">
        <v>969</v>
      </c>
      <c r="D2689" s="183"/>
      <c r="E2689" s="183"/>
      <c r="F2689" s="22" t="s">
        <v>21</v>
      </c>
      <c r="G2689" s="17" t="s">
        <v>3474</v>
      </c>
      <c r="H2689" s="17"/>
      <c r="I2689" s="23">
        <v>2.4500000000000002</v>
      </c>
      <c r="J2689" s="109"/>
      <c r="K2689" s="132"/>
      <c r="L2689" s="147">
        <v>2.4500000000000002</v>
      </c>
      <c r="M2689" s="24"/>
    </row>
    <row r="2690" spans="1:13" s="2" customFormat="1" ht="22.5" x14ac:dyDescent="0.25">
      <c r="A2690" s="25" t="s">
        <v>344</v>
      </c>
      <c r="B2690" s="26" t="s">
        <v>815</v>
      </c>
      <c r="C2690" s="186" t="s">
        <v>816</v>
      </c>
      <c r="D2690" s="186"/>
      <c r="E2690" s="186"/>
      <c r="F2690" s="27" t="s">
        <v>817</v>
      </c>
      <c r="G2690" s="28" t="s">
        <v>347</v>
      </c>
      <c r="H2690" s="28"/>
      <c r="I2690" s="29">
        <v>0</v>
      </c>
      <c r="J2690" s="110"/>
      <c r="K2690" s="133"/>
      <c r="L2690" s="148">
        <v>0</v>
      </c>
      <c r="M2690" s="30"/>
    </row>
    <row r="2691" spans="1:13" s="2" customFormat="1" ht="22.5" x14ac:dyDescent="0.25">
      <c r="A2691" s="25" t="s">
        <v>76</v>
      </c>
      <c r="B2691" s="26" t="s">
        <v>818</v>
      </c>
      <c r="C2691" s="186" t="s">
        <v>819</v>
      </c>
      <c r="D2691" s="186"/>
      <c r="E2691" s="186"/>
      <c r="F2691" s="27" t="s">
        <v>817</v>
      </c>
      <c r="G2691" s="28" t="s">
        <v>3475</v>
      </c>
      <c r="H2691" s="28"/>
      <c r="I2691" s="29">
        <v>0</v>
      </c>
      <c r="J2691" s="110"/>
      <c r="K2691" s="133"/>
      <c r="L2691" s="148">
        <v>0</v>
      </c>
      <c r="M2691" s="30"/>
    </row>
    <row r="2692" spans="1:13" s="2" customFormat="1" ht="22.5" x14ac:dyDescent="0.25">
      <c r="A2692" s="25" t="s">
        <v>344</v>
      </c>
      <c r="B2692" s="26" t="s">
        <v>821</v>
      </c>
      <c r="C2692" s="186" t="s">
        <v>822</v>
      </c>
      <c r="D2692" s="186"/>
      <c r="E2692" s="186"/>
      <c r="F2692" s="27" t="s">
        <v>79</v>
      </c>
      <c r="G2692" s="28" t="s">
        <v>347</v>
      </c>
      <c r="H2692" s="28"/>
      <c r="I2692" s="29">
        <v>0</v>
      </c>
      <c r="J2692" s="110"/>
      <c r="K2692" s="133"/>
      <c r="L2692" s="148">
        <v>0</v>
      </c>
      <c r="M2692" s="30"/>
    </row>
    <row r="2693" spans="1:13" s="2" customFormat="1" ht="22.5" x14ac:dyDescent="0.25">
      <c r="A2693" s="25" t="s">
        <v>344</v>
      </c>
      <c r="B2693" s="26" t="s">
        <v>366</v>
      </c>
      <c r="C2693" s="186" t="s">
        <v>367</v>
      </c>
      <c r="D2693" s="186"/>
      <c r="E2693" s="186"/>
      <c r="F2693" s="27" t="s">
        <v>21</v>
      </c>
      <c r="G2693" s="28" t="s">
        <v>347</v>
      </c>
      <c r="H2693" s="28"/>
      <c r="I2693" s="29">
        <v>0</v>
      </c>
      <c r="J2693" s="110"/>
      <c r="K2693" s="133"/>
      <c r="L2693" s="148">
        <v>0</v>
      </c>
      <c r="M2693" s="30"/>
    </row>
    <row r="2694" spans="1:13" s="2" customFormat="1" ht="22.5" x14ac:dyDescent="0.25">
      <c r="A2694" s="25" t="s">
        <v>344</v>
      </c>
      <c r="B2694" s="26" t="s">
        <v>823</v>
      </c>
      <c r="C2694" s="186" t="s">
        <v>824</v>
      </c>
      <c r="D2694" s="186"/>
      <c r="E2694" s="186"/>
      <c r="F2694" s="27" t="s">
        <v>79</v>
      </c>
      <c r="G2694" s="28" t="s">
        <v>347</v>
      </c>
      <c r="H2694" s="28"/>
      <c r="I2694" s="29">
        <v>0</v>
      </c>
      <c r="J2694" s="110"/>
      <c r="K2694" s="133"/>
      <c r="L2694" s="148">
        <v>0</v>
      </c>
      <c r="M2694" s="30"/>
    </row>
    <row r="2695" spans="1:13" s="2" customFormat="1" ht="22.5" x14ac:dyDescent="0.25">
      <c r="A2695" s="25" t="s">
        <v>344</v>
      </c>
      <c r="B2695" s="26" t="s">
        <v>825</v>
      </c>
      <c r="C2695" s="186" t="s">
        <v>826</v>
      </c>
      <c r="D2695" s="186"/>
      <c r="E2695" s="186"/>
      <c r="F2695" s="27" t="s">
        <v>79</v>
      </c>
      <c r="G2695" s="28" t="s">
        <v>347</v>
      </c>
      <c r="H2695" s="28"/>
      <c r="I2695" s="29">
        <v>0</v>
      </c>
      <c r="J2695" s="110"/>
      <c r="K2695" s="133"/>
      <c r="L2695" s="148">
        <v>0</v>
      </c>
      <c r="M2695" s="30"/>
    </row>
    <row r="2696" spans="1:13" s="2" customFormat="1" ht="45" x14ac:dyDescent="0.25">
      <c r="A2696" s="10" t="s">
        <v>3476</v>
      </c>
      <c r="B2696" s="11" t="s">
        <v>2215</v>
      </c>
      <c r="C2696" s="182" t="s">
        <v>3477</v>
      </c>
      <c r="D2696" s="182"/>
      <c r="E2696" s="182"/>
      <c r="F2696" s="10" t="s">
        <v>165</v>
      </c>
      <c r="G2696" s="32">
        <v>0.5</v>
      </c>
      <c r="H2696" s="32"/>
      <c r="I2696" s="13">
        <v>362.07</v>
      </c>
      <c r="J2696" s="72"/>
      <c r="K2696" s="131"/>
      <c r="L2696" s="72">
        <v>362.07</v>
      </c>
      <c r="M2696" s="13"/>
    </row>
    <row r="2697" spans="1:13" s="2" customFormat="1" ht="45" x14ac:dyDescent="0.25">
      <c r="A2697" s="10" t="s">
        <v>3478</v>
      </c>
      <c r="B2697" s="11" t="s">
        <v>2224</v>
      </c>
      <c r="C2697" s="182" t="s">
        <v>3479</v>
      </c>
      <c r="D2697" s="182"/>
      <c r="E2697" s="182"/>
      <c r="F2697" s="10" t="s">
        <v>35</v>
      </c>
      <c r="G2697" s="12">
        <v>1</v>
      </c>
      <c r="H2697" s="12"/>
      <c r="I2697" s="13">
        <v>11058.39</v>
      </c>
      <c r="J2697" s="72"/>
      <c r="K2697" s="131"/>
      <c r="L2697" s="72">
        <v>11058.39</v>
      </c>
      <c r="M2697" s="13"/>
    </row>
    <row r="2698" spans="1:13" s="2" customFormat="1" ht="45" x14ac:dyDescent="0.25">
      <c r="A2698" s="10" t="s">
        <v>3480</v>
      </c>
      <c r="B2698" s="11" t="s">
        <v>2198</v>
      </c>
      <c r="C2698" s="182" t="s">
        <v>3481</v>
      </c>
      <c r="D2698" s="182"/>
      <c r="E2698" s="182"/>
      <c r="F2698" s="10" t="s">
        <v>35</v>
      </c>
      <c r="G2698" s="12">
        <v>1</v>
      </c>
      <c r="H2698" s="12"/>
      <c r="I2698" s="13">
        <v>5960.59</v>
      </c>
      <c r="J2698" s="72"/>
      <c r="K2698" s="131"/>
      <c r="L2698" s="72">
        <v>5960.59</v>
      </c>
      <c r="M2698" s="13"/>
    </row>
    <row r="2699" spans="1:13" s="2" customFormat="1" ht="15" x14ac:dyDescent="0.25">
      <c r="A2699" s="10" t="s">
        <v>3482</v>
      </c>
      <c r="B2699" s="11" t="s">
        <v>834</v>
      </c>
      <c r="C2699" s="182" t="s">
        <v>835</v>
      </c>
      <c r="D2699" s="182"/>
      <c r="E2699" s="182"/>
      <c r="F2699" s="10" t="s">
        <v>71</v>
      </c>
      <c r="G2699" s="36">
        <v>5.0000000000000001E-3</v>
      </c>
      <c r="H2699" s="36"/>
      <c r="I2699" s="13">
        <v>497.79</v>
      </c>
      <c r="J2699" s="72"/>
      <c r="K2699" s="131"/>
      <c r="L2699" s="72">
        <v>497.79</v>
      </c>
      <c r="M2699" s="13"/>
    </row>
    <row r="2700" spans="1:13" s="2" customFormat="1" ht="22.5" x14ac:dyDescent="0.25">
      <c r="A2700" s="10" t="s">
        <v>3483</v>
      </c>
      <c r="B2700" s="11" t="s">
        <v>2333</v>
      </c>
      <c r="C2700" s="182" t="s">
        <v>2568</v>
      </c>
      <c r="D2700" s="182"/>
      <c r="E2700" s="182"/>
      <c r="F2700" s="10" t="s">
        <v>726</v>
      </c>
      <c r="G2700" s="31">
        <v>0.02</v>
      </c>
      <c r="H2700" s="31"/>
      <c r="I2700" s="13">
        <v>309.70999999999998</v>
      </c>
      <c r="J2700" s="72"/>
      <c r="K2700" s="131"/>
      <c r="L2700" s="72">
        <v>55.42</v>
      </c>
      <c r="M2700" s="13"/>
    </row>
    <row r="2701" spans="1:13" s="2" customFormat="1" ht="15" x14ac:dyDescent="0.25">
      <c r="A2701" s="14"/>
      <c r="B2701" s="15"/>
      <c r="C2701" s="15"/>
      <c r="D2701" s="15"/>
      <c r="E2701" s="16" t="s">
        <v>18</v>
      </c>
      <c r="F2701" s="16"/>
      <c r="G2701" s="17"/>
      <c r="H2701" s="17"/>
      <c r="I2701" s="18">
        <v>664.67</v>
      </c>
      <c r="J2701" s="114"/>
      <c r="K2701" s="138"/>
      <c r="L2701" s="151"/>
      <c r="M2701" s="19"/>
    </row>
    <row r="2702" spans="1:13" s="2" customFormat="1" ht="22.5" x14ac:dyDescent="0.25">
      <c r="A2702" s="20"/>
      <c r="B2702" s="21" t="s">
        <v>730</v>
      </c>
      <c r="C2702" s="183" t="s">
        <v>731</v>
      </c>
      <c r="D2702" s="183"/>
      <c r="E2702" s="183"/>
      <c r="F2702" s="22" t="s">
        <v>71</v>
      </c>
      <c r="G2702" s="17" t="s">
        <v>3484</v>
      </c>
      <c r="H2702" s="17"/>
      <c r="I2702" s="23">
        <v>0.16</v>
      </c>
      <c r="J2702" s="109"/>
      <c r="K2702" s="132"/>
      <c r="L2702" s="147">
        <v>0.16</v>
      </c>
      <c r="M2702" s="24"/>
    </row>
    <row r="2703" spans="1:13" s="2" customFormat="1" ht="22.5" x14ac:dyDescent="0.25">
      <c r="A2703" s="20"/>
      <c r="B2703" s="21" t="s">
        <v>733</v>
      </c>
      <c r="C2703" s="183" t="s">
        <v>734</v>
      </c>
      <c r="D2703" s="183"/>
      <c r="E2703" s="183"/>
      <c r="F2703" s="22" t="s">
        <v>71</v>
      </c>
      <c r="G2703" s="17" t="s">
        <v>3485</v>
      </c>
      <c r="H2703" s="17"/>
      <c r="I2703" s="23">
        <v>0.21</v>
      </c>
      <c r="J2703" s="109"/>
      <c r="K2703" s="132"/>
      <c r="L2703" s="147">
        <v>0.21</v>
      </c>
      <c r="M2703" s="24"/>
    </row>
    <row r="2704" spans="1:13" s="2" customFormat="1" ht="22.5" x14ac:dyDescent="0.25">
      <c r="A2704" s="20"/>
      <c r="B2704" s="21" t="s">
        <v>736</v>
      </c>
      <c r="C2704" s="183" t="s">
        <v>737</v>
      </c>
      <c r="D2704" s="183"/>
      <c r="E2704" s="183"/>
      <c r="F2704" s="22" t="s">
        <v>71</v>
      </c>
      <c r="G2704" s="17" t="s">
        <v>3486</v>
      </c>
      <c r="H2704" s="17"/>
      <c r="I2704" s="23">
        <v>0.02</v>
      </c>
      <c r="J2704" s="109"/>
      <c r="K2704" s="132"/>
      <c r="L2704" s="147">
        <v>0.02</v>
      </c>
      <c r="M2704" s="24"/>
    </row>
    <row r="2705" spans="1:13" s="2" customFormat="1" ht="22.5" x14ac:dyDescent="0.25">
      <c r="A2705" s="20"/>
      <c r="B2705" s="21" t="s">
        <v>739</v>
      </c>
      <c r="C2705" s="183" t="s">
        <v>740</v>
      </c>
      <c r="D2705" s="183"/>
      <c r="E2705" s="183"/>
      <c r="F2705" s="22" t="s">
        <v>71</v>
      </c>
      <c r="G2705" s="17" t="s">
        <v>3487</v>
      </c>
      <c r="H2705" s="17"/>
      <c r="I2705" s="23">
        <v>5.13</v>
      </c>
      <c r="J2705" s="109"/>
      <c r="K2705" s="132"/>
      <c r="L2705" s="147">
        <v>5.13</v>
      </c>
      <c r="M2705" s="24"/>
    </row>
    <row r="2706" spans="1:13" s="2" customFormat="1" ht="22.5" x14ac:dyDescent="0.25">
      <c r="A2706" s="20"/>
      <c r="B2706" s="21" t="s">
        <v>2339</v>
      </c>
      <c r="C2706" s="183" t="s">
        <v>2340</v>
      </c>
      <c r="D2706" s="183"/>
      <c r="E2706" s="183"/>
      <c r="F2706" s="22" t="s">
        <v>2341</v>
      </c>
      <c r="G2706" s="17" t="s">
        <v>3488</v>
      </c>
      <c r="H2706" s="17"/>
      <c r="I2706" s="23">
        <v>0.88</v>
      </c>
      <c r="J2706" s="109"/>
      <c r="K2706" s="132"/>
      <c r="L2706" s="147">
        <v>0.88</v>
      </c>
      <c r="M2706" s="24"/>
    </row>
    <row r="2707" spans="1:13" s="2" customFormat="1" ht="45" x14ac:dyDescent="0.25">
      <c r="A2707" s="10" t="s">
        <v>3489</v>
      </c>
      <c r="B2707" s="11" t="s">
        <v>2344</v>
      </c>
      <c r="C2707" s="182" t="s">
        <v>2345</v>
      </c>
      <c r="D2707" s="182"/>
      <c r="E2707" s="182"/>
      <c r="F2707" s="10" t="s">
        <v>282</v>
      </c>
      <c r="G2707" s="31">
        <v>0.02</v>
      </c>
      <c r="H2707" s="31"/>
      <c r="I2707" s="13">
        <v>11.2</v>
      </c>
      <c r="J2707" s="72"/>
      <c r="K2707" s="131"/>
      <c r="L2707" s="72">
        <v>11.2</v>
      </c>
      <c r="M2707" s="13"/>
    </row>
    <row r="2708" spans="1:13" s="2" customFormat="1" ht="45" x14ac:dyDescent="0.25">
      <c r="A2708" s="10" t="s">
        <v>3490</v>
      </c>
      <c r="B2708" s="11" t="s">
        <v>2350</v>
      </c>
      <c r="C2708" s="182" t="s">
        <v>2351</v>
      </c>
      <c r="D2708" s="182"/>
      <c r="E2708" s="182"/>
      <c r="F2708" s="10" t="s">
        <v>165</v>
      </c>
      <c r="G2708" s="12">
        <v>2</v>
      </c>
      <c r="H2708" s="12"/>
      <c r="I2708" s="13">
        <v>33.43</v>
      </c>
      <c r="J2708" s="72"/>
      <c r="K2708" s="131"/>
      <c r="L2708" s="72">
        <v>33.43</v>
      </c>
      <c r="M2708" s="13"/>
    </row>
    <row r="2709" spans="1:13" s="2" customFormat="1" ht="15" x14ac:dyDescent="0.25">
      <c r="A2709" s="206" t="s">
        <v>3491</v>
      </c>
      <c r="B2709" s="207"/>
      <c r="C2709" s="207"/>
      <c r="D2709" s="207"/>
      <c r="E2709" s="207"/>
      <c r="F2709" s="207"/>
      <c r="G2709" s="207"/>
      <c r="H2709" s="207"/>
      <c r="I2709" s="207"/>
      <c r="J2709" s="207"/>
      <c r="K2709" s="207"/>
      <c r="L2709" s="208"/>
      <c r="M2709" s="123"/>
    </row>
    <row r="2710" spans="1:13" s="2" customFormat="1" ht="56.25" x14ac:dyDescent="0.25">
      <c r="A2710" s="10" t="s">
        <v>3492</v>
      </c>
      <c r="B2710" s="11" t="s">
        <v>2181</v>
      </c>
      <c r="C2710" s="182" t="s">
        <v>2182</v>
      </c>
      <c r="D2710" s="182"/>
      <c r="E2710" s="182"/>
      <c r="F2710" s="10" t="s">
        <v>808</v>
      </c>
      <c r="G2710" s="33">
        <v>9.4000000000000004E-3</v>
      </c>
      <c r="H2710" s="33"/>
      <c r="I2710" s="13">
        <v>999.97</v>
      </c>
      <c r="J2710" s="72"/>
      <c r="K2710" s="131"/>
      <c r="L2710" s="72">
        <v>58.13</v>
      </c>
      <c r="M2710" s="13"/>
    </row>
    <row r="2711" spans="1:13" s="2" customFormat="1" ht="15" x14ac:dyDescent="0.25">
      <c r="A2711" s="14"/>
      <c r="B2711" s="15"/>
      <c r="C2711" s="15"/>
      <c r="D2711" s="15"/>
      <c r="E2711" s="16" t="s">
        <v>18</v>
      </c>
      <c r="F2711" s="16"/>
      <c r="G2711" s="17"/>
      <c r="H2711" s="17"/>
      <c r="I2711" s="18">
        <v>2780.82</v>
      </c>
      <c r="J2711" s="114"/>
      <c r="K2711" s="138"/>
      <c r="L2711" s="151"/>
      <c r="M2711" s="19"/>
    </row>
    <row r="2712" spans="1:13" s="2" customFormat="1" ht="22.5" x14ac:dyDescent="0.25">
      <c r="A2712" s="20"/>
      <c r="B2712" s="21" t="s">
        <v>809</v>
      </c>
      <c r="C2712" s="183" t="s">
        <v>810</v>
      </c>
      <c r="D2712" s="183"/>
      <c r="E2712" s="183"/>
      <c r="F2712" s="22" t="s">
        <v>71</v>
      </c>
      <c r="G2712" s="17" t="s">
        <v>3493</v>
      </c>
      <c r="H2712" s="17"/>
      <c r="I2712" s="23">
        <v>0.77</v>
      </c>
      <c r="J2712" s="109"/>
      <c r="K2712" s="132"/>
      <c r="L2712" s="147">
        <v>0.77</v>
      </c>
      <c r="M2712" s="24"/>
    </row>
    <row r="2713" spans="1:13" s="2" customFormat="1" ht="22.5" x14ac:dyDescent="0.25">
      <c r="A2713" s="20"/>
      <c r="B2713" s="21" t="s">
        <v>69</v>
      </c>
      <c r="C2713" s="183" t="s">
        <v>70</v>
      </c>
      <c r="D2713" s="183"/>
      <c r="E2713" s="183"/>
      <c r="F2713" s="22" t="s">
        <v>71</v>
      </c>
      <c r="G2713" s="17" t="s">
        <v>3494</v>
      </c>
      <c r="H2713" s="17"/>
      <c r="I2713" s="23">
        <v>0.06</v>
      </c>
      <c r="J2713" s="109"/>
      <c r="K2713" s="132"/>
      <c r="L2713" s="147">
        <v>0.06</v>
      </c>
      <c r="M2713" s="24"/>
    </row>
    <row r="2714" spans="1:13" s="2" customFormat="1" ht="22.5" x14ac:dyDescent="0.25">
      <c r="A2714" s="20"/>
      <c r="B2714" s="21" t="s">
        <v>41</v>
      </c>
      <c r="C2714" s="183" t="s">
        <v>42</v>
      </c>
      <c r="D2714" s="183"/>
      <c r="E2714" s="183"/>
      <c r="F2714" s="22" t="s">
        <v>21</v>
      </c>
      <c r="G2714" s="17" t="s">
        <v>3495</v>
      </c>
      <c r="H2714" s="17"/>
      <c r="I2714" s="23">
        <v>3.52</v>
      </c>
      <c r="J2714" s="109"/>
      <c r="K2714" s="132"/>
      <c r="L2714" s="147">
        <v>3.52</v>
      </c>
      <c r="M2714" s="24"/>
    </row>
    <row r="2715" spans="1:13" s="2" customFormat="1" ht="22.5" x14ac:dyDescent="0.25">
      <c r="A2715" s="20"/>
      <c r="B2715" s="21" t="s">
        <v>778</v>
      </c>
      <c r="C2715" s="183" t="s">
        <v>24</v>
      </c>
      <c r="D2715" s="183"/>
      <c r="E2715" s="183"/>
      <c r="F2715" s="22" t="s">
        <v>71</v>
      </c>
      <c r="G2715" s="17" t="s">
        <v>3496</v>
      </c>
      <c r="H2715" s="17"/>
      <c r="I2715" s="23">
        <v>2.2000000000000002</v>
      </c>
      <c r="J2715" s="109"/>
      <c r="K2715" s="132"/>
      <c r="L2715" s="147">
        <v>2.2000000000000002</v>
      </c>
      <c r="M2715" s="24"/>
    </row>
    <row r="2716" spans="1:13" s="2" customFormat="1" ht="22.5" x14ac:dyDescent="0.25">
      <c r="A2716" s="25" t="s">
        <v>344</v>
      </c>
      <c r="B2716" s="26" t="s">
        <v>815</v>
      </c>
      <c r="C2716" s="186" t="s">
        <v>816</v>
      </c>
      <c r="D2716" s="186"/>
      <c r="E2716" s="186"/>
      <c r="F2716" s="27" t="s">
        <v>817</v>
      </c>
      <c r="G2716" s="28" t="s">
        <v>347</v>
      </c>
      <c r="H2716" s="28"/>
      <c r="I2716" s="29">
        <v>0</v>
      </c>
      <c r="J2716" s="110"/>
      <c r="K2716" s="133"/>
      <c r="L2716" s="148">
        <v>0</v>
      </c>
      <c r="M2716" s="30"/>
    </row>
    <row r="2717" spans="1:13" s="2" customFormat="1" ht="22.5" x14ac:dyDescent="0.25">
      <c r="A2717" s="25" t="s">
        <v>76</v>
      </c>
      <c r="B2717" s="26" t="s">
        <v>818</v>
      </c>
      <c r="C2717" s="186" t="s">
        <v>819</v>
      </c>
      <c r="D2717" s="186"/>
      <c r="E2717" s="186"/>
      <c r="F2717" s="27" t="s">
        <v>817</v>
      </c>
      <c r="G2717" s="28" t="s">
        <v>3497</v>
      </c>
      <c r="H2717" s="28"/>
      <c r="I2717" s="29">
        <v>0</v>
      </c>
      <c r="J2717" s="110"/>
      <c r="K2717" s="133"/>
      <c r="L2717" s="148">
        <v>0</v>
      </c>
      <c r="M2717" s="30"/>
    </row>
    <row r="2718" spans="1:13" s="2" customFormat="1" ht="22.5" x14ac:dyDescent="0.25">
      <c r="A2718" s="25" t="s">
        <v>344</v>
      </c>
      <c r="B2718" s="26" t="s">
        <v>821</v>
      </c>
      <c r="C2718" s="186" t="s">
        <v>822</v>
      </c>
      <c r="D2718" s="186"/>
      <c r="E2718" s="186"/>
      <c r="F2718" s="27" t="s">
        <v>79</v>
      </c>
      <c r="G2718" s="28" t="s">
        <v>347</v>
      </c>
      <c r="H2718" s="28"/>
      <c r="I2718" s="29">
        <v>0</v>
      </c>
      <c r="J2718" s="110"/>
      <c r="K2718" s="133"/>
      <c r="L2718" s="148">
        <v>0</v>
      </c>
      <c r="M2718" s="30"/>
    </row>
    <row r="2719" spans="1:13" s="2" customFormat="1" ht="22.5" x14ac:dyDescent="0.25">
      <c r="A2719" s="25" t="s">
        <v>344</v>
      </c>
      <c r="B2719" s="26" t="s">
        <v>366</v>
      </c>
      <c r="C2719" s="186" t="s">
        <v>367</v>
      </c>
      <c r="D2719" s="186"/>
      <c r="E2719" s="186"/>
      <c r="F2719" s="27" t="s">
        <v>21</v>
      </c>
      <c r="G2719" s="28" t="s">
        <v>347</v>
      </c>
      <c r="H2719" s="28"/>
      <c r="I2719" s="29">
        <v>0</v>
      </c>
      <c r="J2719" s="110"/>
      <c r="K2719" s="133"/>
      <c r="L2719" s="148">
        <v>0</v>
      </c>
      <c r="M2719" s="30"/>
    </row>
    <row r="2720" spans="1:13" s="2" customFormat="1" ht="22.5" x14ac:dyDescent="0.25">
      <c r="A2720" s="25" t="s">
        <v>344</v>
      </c>
      <c r="B2720" s="26" t="s">
        <v>823</v>
      </c>
      <c r="C2720" s="186" t="s">
        <v>824</v>
      </c>
      <c r="D2720" s="186"/>
      <c r="E2720" s="186"/>
      <c r="F2720" s="27" t="s">
        <v>79</v>
      </c>
      <c r="G2720" s="28" t="s">
        <v>347</v>
      </c>
      <c r="H2720" s="28"/>
      <c r="I2720" s="29">
        <v>0</v>
      </c>
      <c r="J2720" s="110"/>
      <c r="K2720" s="133"/>
      <c r="L2720" s="148">
        <v>0</v>
      </c>
      <c r="M2720" s="30"/>
    </row>
    <row r="2721" spans="1:13" s="2" customFormat="1" ht="22.5" x14ac:dyDescent="0.25">
      <c r="A2721" s="25" t="s">
        <v>344</v>
      </c>
      <c r="B2721" s="26" t="s">
        <v>825</v>
      </c>
      <c r="C2721" s="186" t="s">
        <v>826</v>
      </c>
      <c r="D2721" s="186"/>
      <c r="E2721" s="186"/>
      <c r="F2721" s="27" t="s">
        <v>79</v>
      </c>
      <c r="G2721" s="28" t="s">
        <v>347</v>
      </c>
      <c r="H2721" s="28"/>
      <c r="I2721" s="29">
        <v>0</v>
      </c>
      <c r="J2721" s="110"/>
      <c r="K2721" s="133"/>
      <c r="L2721" s="148">
        <v>0</v>
      </c>
      <c r="M2721" s="30"/>
    </row>
    <row r="2722" spans="1:13" s="2" customFormat="1" ht="22.5" x14ac:dyDescent="0.25">
      <c r="A2722" s="20"/>
      <c r="B2722" s="21" t="s">
        <v>784</v>
      </c>
      <c r="C2722" s="183" t="s">
        <v>785</v>
      </c>
      <c r="D2722" s="183"/>
      <c r="E2722" s="183"/>
      <c r="F2722" s="22" t="s">
        <v>71</v>
      </c>
      <c r="G2722" s="17" t="s">
        <v>3498</v>
      </c>
      <c r="H2722" s="17"/>
      <c r="I2722" s="23">
        <v>0.16</v>
      </c>
      <c r="J2722" s="109"/>
      <c r="K2722" s="132"/>
      <c r="L2722" s="147">
        <v>0.16</v>
      </c>
      <c r="M2722" s="24"/>
    </row>
    <row r="2723" spans="1:13" s="2" customFormat="1" ht="45" x14ac:dyDescent="0.25">
      <c r="A2723" s="10" t="s">
        <v>3499</v>
      </c>
      <c r="B2723" s="11" t="s">
        <v>2215</v>
      </c>
      <c r="C2723" s="182" t="s">
        <v>3027</v>
      </c>
      <c r="D2723" s="182"/>
      <c r="E2723" s="182"/>
      <c r="F2723" s="10" t="s">
        <v>165</v>
      </c>
      <c r="G2723" s="32">
        <v>1.5</v>
      </c>
      <c r="H2723" s="32"/>
      <c r="I2723" s="13">
        <v>547.79</v>
      </c>
      <c r="J2723" s="72"/>
      <c r="K2723" s="131"/>
      <c r="L2723" s="72">
        <v>547.79</v>
      </c>
      <c r="M2723" s="13"/>
    </row>
    <row r="2724" spans="1:13" s="2" customFormat="1" ht="56.25" x14ac:dyDescent="0.25">
      <c r="A2724" s="10" t="s">
        <v>3500</v>
      </c>
      <c r="B2724" s="11" t="s">
        <v>2387</v>
      </c>
      <c r="C2724" s="182" t="s">
        <v>2388</v>
      </c>
      <c r="D2724" s="182"/>
      <c r="E2724" s="182"/>
      <c r="F2724" s="10" t="s">
        <v>808</v>
      </c>
      <c r="G2724" s="33">
        <v>8.6E-3</v>
      </c>
      <c r="H2724" s="33"/>
      <c r="I2724" s="13">
        <v>915.16</v>
      </c>
      <c r="J2724" s="72"/>
      <c r="K2724" s="131"/>
      <c r="L2724" s="72">
        <v>53.19</v>
      </c>
      <c r="M2724" s="13"/>
    </row>
    <row r="2725" spans="1:13" s="2" customFormat="1" ht="15" x14ac:dyDescent="0.25">
      <c r="A2725" s="14"/>
      <c r="B2725" s="15"/>
      <c r="C2725" s="15"/>
      <c r="D2725" s="15"/>
      <c r="E2725" s="16" t="s">
        <v>18</v>
      </c>
      <c r="F2725" s="16"/>
      <c r="G2725" s="17"/>
      <c r="H2725" s="17"/>
      <c r="I2725" s="18">
        <v>2544.4499999999998</v>
      </c>
      <c r="J2725" s="114"/>
      <c r="K2725" s="138"/>
      <c r="L2725" s="151"/>
      <c r="M2725" s="19"/>
    </row>
    <row r="2726" spans="1:13" s="2" customFormat="1" ht="22.5" x14ac:dyDescent="0.25">
      <c r="A2726" s="20"/>
      <c r="B2726" s="21" t="s">
        <v>809</v>
      </c>
      <c r="C2726" s="183" t="s">
        <v>810</v>
      </c>
      <c r="D2726" s="183"/>
      <c r="E2726" s="183"/>
      <c r="F2726" s="22" t="s">
        <v>71</v>
      </c>
      <c r="G2726" s="17" t="s">
        <v>3501</v>
      </c>
      <c r="H2726" s="17"/>
      <c r="I2726" s="23">
        <v>0.7</v>
      </c>
      <c r="J2726" s="109"/>
      <c r="K2726" s="132"/>
      <c r="L2726" s="147">
        <v>0.7</v>
      </c>
      <c r="M2726" s="24"/>
    </row>
    <row r="2727" spans="1:13" s="2" customFormat="1" ht="22.5" x14ac:dyDescent="0.25">
      <c r="A2727" s="20"/>
      <c r="B2727" s="21" t="s">
        <v>69</v>
      </c>
      <c r="C2727" s="183" t="s">
        <v>70</v>
      </c>
      <c r="D2727" s="183"/>
      <c r="E2727" s="183"/>
      <c r="F2727" s="22" t="s">
        <v>71</v>
      </c>
      <c r="G2727" s="17" t="s">
        <v>3502</v>
      </c>
      <c r="H2727" s="17"/>
      <c r="I2727" s="23">
        <v>0.05</v>
      </c>
      <c r="J2727" s="109"/>
      <c r="K2727" s="132"/>
      <c r="L2727" s="147">
        <v>0.05</v>
      </c>
      <c r="M2727" s="24"/>
    </row>
    <row r="2728" spans="1:13" s="2" customFormat="1" ht="22.5" x14ac:dyDescent="0.25">
      <c r="A2728" s="20"/>
      <c r="B2728" s="21" t="s">
        <v>41</v>
      </c>
      <c r="C2728" s="183" t="s">
        <v>42</v>
      </c>
      <c r="D2728" s="183"/>
      <c r="E2728" s="183"/>
      <c r="F2728" s="22" t="s">
        <v>21</v>
      </c>
      <c r="G2728" s="17" t="s">
        <v>3503</v>
      </c>
      <c r="H2728" s="17"/>
      <c r="I2728" s="23">
        <v>3.22</v>
      </c>
      <c r="J2728" s="109"/>
      <c r="K2728" s="132"/>
      <c r="L2728" s="147">
        <v>3.22</v>
      </c>
      <c r="M2728" s="24"/>
    </row>
    <row r="2729" spans="1:13" s="2" customFormat="1" ht="22.5" x14ac:dyDescent="0.25">
      <c r="A2729" s="20"/>
      <c r="B2729" s="21" t="s">
        <v>778</v>
      </c>
      <c r="C2729" s="183" t="s">
        <v>24</v>
      </c>
      <c r="D2729" s="183"/>
      <c r="E2729" s="183"/>
      <c r="F2729" s="22" t="s">
        <v>71</v>
      </c>
      <c r="G2729" s="17" t="s">
        <v>3504</v>
      </c>
      <c r="H2729" s="17"/>
      <c r="I2729" s="23">
        <v>2.02</v>
      </c>
      <c r="J2729" s="109"/>
      <c r="K2729" s="132"/>
      <c r="L2729" s="147">
        <v>2.02</v>
      </c>
      <c r="M2729" s="24"/>
    </row>
    <row r="2730" spans="1:13" s="2" customFormat="1" ht="22.5" x14ac:dyDescent="0.25">
      <c r="A2730" s="25" t="s">
        <v>344</v>
      </c>
      <c r="B2730" s="26" t="s">
        <v>815</v>
      </c>
      <c r="C2730" s="186" t="s">
        <v>816</v>
      </c>
      <c r="D2730" s="186"/>
      <c r="E2730" s="186"/>
      <c r="F2730" s="27" t="s">
        <v>817</v>
      </c>
      <c r="G2730" s="28" t="s">
        <v>347</v>
      </c>
      <c r="H2730" s="28"/>
      <c r="I2730" s="29">
        <v>0</v>
      </c>
      <c r="J2730" s="110"/>
      <c r="K2730" s="133"/>
      <c r="L2730" s="148">
        <v>0</v>
      </c>
      <c r="M2730" s="30"/>
    </row>
    <row r="2731" spans="1:13" s="2" customFormat="1" ht="22.5" x14ac:dyDescent="0.25">
      <c r="A2731" s="25" t="s">
        <v>76</v>
      </c>
      <c r="B2731" s="26" t="s">
        <v>818</v>
      </c>
      <c r="C2731" s="186" t="s">
        <v>819</v>
      </c>
      <c r="D2731" s="186"/>
      <c r="E2731" s="186"/>
      <c r="F2731" s="27" t="s">
        <v>817</v>
      </c>
      <c r="G2731" s="28" t="s">
        <v>3505</v>
      </c>
      <c r="H2731" s="28"/>
      <c r="I2731" s="29">
        <v>0</v>
      </c>
      <c r="J2731" s="110"/>
      <c r="K2731" s="133"/>
      <c r="L2731" s="148">
        <v>0</v>
      </c>
      <c r="M2731" s="30"/>
    </row>
    <row r="2732" spans="1:13" s="2" customFormat="1" ht="22.5" x14ac:dyDescent="0.25">
      <c r="A2732" s="25" t="s">
        <v>344</v>
      </c>
      <c r="B2732" s="26" t="s">
        <v>821</v>
      </c>
      <c r="C2732" s="186" t="s">
        <v>822</v>
      </c>
      <c r="D2732" s="186"/>
      <c r="E2732" s="186"/>
      <c r="F2732" s="27" t="s">
        <v>79</v>
      </c>
      <c r="G2732" s="28" t="s">
        <v>347</v>
      </c>
      <c r="H2732" s="28"/>
      <c r="I2732" s="29">
        <v>0</v>
      </c>
      <c r="J2732" s="110"/>
      <c r="K2732" s="133"/>
      <c r="L2732" s="148">
        <v>0</v>
      </c>
      <c r="M2732" s="30"/>
    </row>
    <row r="2733" spans="1:13" s="2" customFormat="1" ht="22.5" x14ac:dyDescent="0.25">
      <c r="A2733" s="25" t="s">
        <v>344</v>
      </c>
      <c r="B2733" s="26" t="s">
        <v>366</v>
      </c>
      <c r="C2733" s="186" t="s">
        <v>367</v>
      </c>
      <c r="D2733" s="186"/>
      <c r="E2733" s="186"/>
      <c r="F2733" s="27" t="s">
        <v>21</v>
      </c>
      <c r="G2733" s="28" t="s">
        <v>347</v>
      </c>
      <c r="H2733" s="28"/>
      <c r="I2733" s="29">
        <v>0</v>
      </c>
      <c r="J2733" s="110"/>
      <c r="K2733" s="133"/>
      <c r="L2733" s="148">
        <v>0</v>
      </c>
      <c r="M2733" s="30"/>
    </row>
    <row r="2734" spans="1:13" s="2" customFormat="1" ht="22.5" x14ac:dyDescent="0.25">
      <c r="A2734" s="25" t="s">
        <v>344</v>
      </c>
      <c r="B2734" s="26" t="s">
        <v>823</v>
      </c>
      <c r="C2734" s="186" t="s">
        <v>824</v>
      </c>
      <c r="D2734" s="186"/>
      <c r="E2734" s="186"/>
      <c r="F2734" s="27" t="s">
        <v>79</v>
      </c>
      <c r="G2734" s="28" t="s">
        <v>347</v>
      </c>
      <c r="H2734" s="28"/>
      <c r="I2734" s="29">
        <v>0</v>
      </c>
      <c r="J2734" s="110"/>
      <c r="K2734" s="133"/>
      <c r="L2734" s="148">
        <v>0</v>
      </c>
      <c r="M2734" s="30"/>
    </row>
    <row r="2735" spans="1:13" s="2" customFormat="1" ht="22.5" x14ac:dyDescent="0.25">
      <c r="A2735" s="25" t="s">
        <v>344</v>
      </c>
      <c r="B2735" s="26" t="s">
        <v>825</v>
      </c>
      <c r="C2735" s="186" t="s">
        <v>826</v>
      </c>
      <c r="D2735" s="186"/>
      <c r="E2735" s="186"/>
      <c r="F2735" s="27" t="s">
        <v>79</v>
      </c>
      <c r="G2735" s="28" t="s">
        <v>347</v>
      </c>
      <c r="H2735" s="28"/>
      <c r="I2735" s="29">
        <v>0</v>
      </c>
      <c r="J2735" s="110"/>
      <c r="K2735" s="133"/>
      <c r="L2735" s="148">
        <v>0</v>
      </c>
      <c r="M2735" s="30"/>
    </row>
    <row r="2736" spans="1:13" s="2" customFormat="1" ht="22.5" x14ac:dyDescent="0.25">
      <c r="A2736" s="20"/>
      <c r="B2736" s="21" t="s">
        <v>784</v>
      </c>
      <c r="C2736" s="183" t="s">
        <v>785</v>
      </c>
      <c r="D2736" s="183"/>
      <c r="E2736" s="183"/>
      <c r="F2736" s="22" t="s">
        <v>71</v>
      </c>
      <c r="G2736" s="17" t="s">
        <v>3506</v>
      </c>
      <c r="H2736" s="17"/>
      <c r="I2736" s="23">
        <v>0.15</v>
      </c>
      <c r="J2736" s="109"/>
      <c r="K2736" s="132"/>
      <c r="L2736" s="147">
        <v>0.15</v>
      </c>
      <c r="M2736" s="24"/>
    </row>
    <row r="2737" spans="1:13" s="2" customFormat="1" ht="45" x14ac:dyDescent="0.25">
      <c r="A2737" s="10" t="s">
        <v>3507</v>
      </c>
      <c r="B2737" s="11" t="s">
        <v>2215</v>
      </c>
      <c r="C2737" s="182" t="s">
        <v>3076</v>
      </c>
      <c r="D2737" s="182"/>
      <c r="E2737" s="182"/>
      <c r="F2737" s="10" t="s">
        <v>165</v>
      </c>
      <c r="G2737" s="32">
        <v>0.5</v>
      </c>
      <c r="H2737" s="32"/>
      <c r="I2737" s="13">
        <v>227.63</v>
      </c>
      <c r="J2737" s="72"/>
      <c r="K2737" s="131"/>
      <c r="L2737" s="72">
        <v>227.63</v>
      </c>
      <c r="M2737" s="13"/>
    </row>
    <row r="2738" spans="1:13" s="2" customFormat="1" ht="45" x14ac:dyDescent="0.25">
      <c r="A2738" s="10" t="s">
        <v>3508</v>
      </c>
      <c r="B2738" s="11" t="s">
        <v>2195</v>
      </c>
      <c r="C2738" s="182" t="s">
        <v>3509</v>
      </c>
      <c r="D2738" s="182"/>
      <c r="E2738" s="182"/>
      <c r="F2738" s="10" t="s">
        <v>35</v>
      </c>
      <c r="G2738" s="12">
        <v>1</v>
      </c>
      <c r="H2738" s="12"/>
      <c r="I2738" s="13">
        <v>122.8</v>
      </c>
      <c r="J2738" s="72"/>
      <c r="K2738" s="131"/>
      <c r="L2738" s="72">
        <v>122.8</v>
      </c>
      <c r="M2738" s="13"/>
    </row>
    <row r="2739" spans="1:13" s="2" customFormat="1" ht="45" x14ac:dyDescent="0.25">
      <c r="A2739" s="10" t="s">
        <v>3510</v>
      </c>
      <c r="B2739" s="11" t="s">
        <v>2198</v>
      </c>
      <c r="C2739" s="182" t="s">
        <v>3511</v>
      </c>
      <c r="D2739" s="182"/>
      <c r="E2739" s="182"/>
      <c r="F2739" s="10" t="s">
        <v>35</v>
      </c>
      <c r="G2739" s="12">
        <v>1</v>
      </c>
      <c r="H2739" s="12"/>
      <c r="I2739" s="13">
        <v>314.36</v>
      </c>
      <c r="J2739" s="72"/>
      <c r="K2739" s="131"/>
      <c r="L2739" s="72">
        <v>314.36</v>
      </c>
      <c r="M2739" s="13"/>
    </row>
    <row r="2740" spans="1:13" s="2" customFormat="1" ht="45" x14ac:dyDescent="0.25">
      <c r="A2740" s="10" t="s">
        <v>3512</v>
      </c>
      <c r="B2740" s="11" t="s">
        <v>2201</v>
      </c>
      <c r="C2740" s="182" t="s">
        <v>3513</v>
      </c>
      <c r="D2740" s="182"/>
      <c r="E2740" s="182"/>
      <c r="F2740" s="10" t="s">
        <v>35</v>
      </c>
      <c r="G2740" s="12">
        <v>1</v>
      </c>
      <c r="H2740" s="12"/>
      <c r="I2740" s="13">
        <v>150.6</v>
      </c>
      <c r="J2740" s="72"/>
      <c r="K2740" s="131"/>
      <c r="L2740" s="72">
        <v>150.6</v>
      </c>
      <c r="M2740" s="13"/>
    </row>
    <row r="2741" spans="1:13" s="2" customFormat="1" ht="56.25" x14ac:dyDescent="0.25">
      <c r="A2741" s="10" t="s">
        <v>3514</v>
      </c>
      <c r="B2741" s="11" t="s">
        <v>960</v>
      </c>
      <c r="C2741" s="182" t="s">
        <v>3515</v>
      </c>
      <c r="D2741" s="182"/>
      <c r="E2741" s="182"/>
      <c r="F2741" s="10" t="s">
        <v>808</v>
      </c>
      <c r="G2741" s="33">
        <v>8.6999999999999994E-3</v>
      </c>
      <c r="H2741" s="33"/>
      <c r="I2741" s="13">
        <v>1040.02</v>
      </c>
      <c r="J2741" s="72"/>
      <c r="K2741" s="131"/>
      <c r="L2741" s="72">
        <v>168.03</v>
      </c>
      <c r="M2741" s="13"/>
    </row>
    <row r="2742" spans="1:13" s="2" customFormat="1" ht="15" x14ac:dyDescent="0.25">
      <c r="A2742" s="14"/>
      <c r="B2742" s="15"/>
      <c r="C2742" s="15"/>
      <c r="D2742" s="15"/>
      <c r="E2742" s="16" t="s">
        <v>18</v>
      </c>
      <c r="F2742" s="16"/>
      <c r="G2742" s="17"/>
      <c r="H2742" s="17"/>
      <c r="I2742" s="18">
        <v>2688.26</v>
      </c>
      <c r="J2742" s="114"/>
      <c r="K2742" s="138"/>
      <c r="L2742" s="151"/>
      <c r="M2742" s="19"/>
    </row>
    <row r="2743" spans="1:13" s="2" customFormat="1" ht="22.5" x14ac:dyDescent="0.25">
      <c r="A2743" s="20"/>
      <c r="B2743" s="21" t="s">
        <v>69</v>
      </c>
      <c r="C2743" s="183" t="s">
        <v>70</v>
      </c>
      <c r="D2743" s="183"/>
      <c r="E2743" s="183"/>
      <c r="F2743" s="22" t="s">
        <v>71</v>
      </c>
      <c r="G2743" s="17" t="s">
        <v>3502</v>
      </c>
      <c r="H2743" s="17"/>
      <c r="I2743" s="23">
        <v>0.06</v>
      </c>
      <c r="J2743" s="109"/>
      <c r="K2743" s="132"/>
      <c r="L2743" s="147">
        <v>0.06</v>
      </c>
      <c r="M2743" s="24"/>
    </row>
    <row r="2744" spans="1:13" s="2" customFormat="1" ht="22.5" x14ac:dyDescent="0.25">
      <c r="A2744" s="20"/>
      <c r="B2744" s="21" t="s">
        <v>41</v>
      </c>
      <c r="C2744" s="183" t="s">
        <v>42</v>
      </c>
      <c r="D2744" s="183"/>
      <c r="E2744" s="183"/>
      <c r="F2744" s="22" t="s">
        <v>21</v>
      </c>
      <c r="G2744" s="17" t="s">
        <v>3516</v>
      </c>
      <c r="H2744" s="17"/>
      <c r="I2744" s="23">
        <v>3.26</v>
      </c>
      <c r="J2744" s="109"/>
      <c r="K2744" s="132"/>
      <c r="L2744" s="147">
        <v>3.26</v>
      </c>
      <c r="M2744" s="24"/>
    </row>
    <row r="2745" spans="1:13" s="2" customFormat="1" ht="22.5" x14ac:dyDescent="0.25">
      <c r="A2745" s="20"/>
      <c r="B2745" s="21" t="s">
        <v>778</v>
      </c>
      <c r="C2745" s="183" t="s">
        <v>24</v>
      </c>
      <c r="D2745" s="183"/>
      <c r="E2745" s="183"/>
      <c r="F2745" s="22" t="s">
        <v>71</v>
      </c>
      <c r="G2745" s="17" t="s">
        <v>3517</v>
      </c>
      <c r="H2745" s="17"/>
      <c r="I2745" s="23">
        <v>2.04</v>
      </c>
      <c r="J2745" s="109"/>
      <c r="K2745" s="132"/>
      <c r="L2745" s="147">
        <v>2.04</v>
      </c>
      <c r="M2745" s="24"/>
    </row>
    <row r="2746" spans="1:13" s="2" customFormat="1" ht="22.5" x14ac:dyDescent="0.25">
      <c r="A2746" s="20"/>
      <c r="B2746" s="21" t="s">
        <v>965</v>
      </c>
      <c r="C2746" s="183" t="s">
        <v>966</v>
      </c>
      <c r="D2746" s="183"/>
      <c r="E2746" s="183"/>
      <c r="F2746" s="22" t="s">
        <v>21</v>
      </c>
      <c r="G2746" s="17" t="s">
        <v>3518</v>
      </c>
      <c r="H2746" s="17"/>
      <c r="I2746" s="23">
        <v>11.11</v>
      </c>
      <c r="J2746" s="109"/>
      <c r="K2746" s="132"/>
      <c r="L2746" s="147">
        <v>11.11</v>
      </c>
      <c r="M2746" s="24"/>
    </row>
    <row r="2747" spans="1:13" s="2" customFormat="1" ht="22.5" x14ac:dyDescent="0.25">
      <c r="A2747" s="20"/>
      <c r="B2747" s="21" t="s">
        <v>968</v>
      </c>
      <c r="C2747" s="183" t="s">
        <v>969</v>
      </c>
      <c r="D2747" s="183"/>
      <c r="E2747" s="183"/>
      <c r="F2747" s="22" t="s">
        <v>21</v>
      </c>
      <c r="G2747" s="17" t="s">
        <v>3519</v>
      </c>
      <c r="H2747" s="17"/>
      <c r="I2747" s="23">
        <v>2.94</v>
      </c>
      <c r="J2747" s="109"/>
      <c r="K2747" s="132"/>
      <c r="L2747" s="147">
        <v>2.94</v>
      </c>
      <c r="M2747" s="24"/>
    </row>
    <row r="2748" spans="1:13" s="2" customFormat="1" ht="22.5" x14ac:dyDescent="0.25">
      <c r="A2748" s="25" t="s">
        <v>344</v>
      </c>
      <c r="B2748" s="26" t="s">
        <v>815</v>
      </c>
      <c r="C2748" s="186" t="s">
        <v>816</v>
      </c>
      <c r="D2748" s="186"/>
      <c r="E2748" s="186"/>
      <c r="F2748" s="27" t="s">
        <v>817</v>
      </c>
      <c r="G2748" s="28" t="s">
        <v>347</v>
      </c>
      <c r="H2748" s="28"/>
      <c r="I2748" s="29">
        <v>0</v>
      </c>
      <c r="J2748" s="110"/>
      <c r="K2748" s="133"/>
      <c r="L2748" s="148">
        <v>0</v>
      </c>
      <c r="M2748" s="30"/>
    </row>
    <row r="2749" spans="1:13" s="2" customFormat="1" ht="22.5" x14ac:dyDescent="0.25">
      <c r="A2749" s="25" t="s">
        <v>76</v>
      </c>
      <c r="B2749" s="26" t="s">
        <v>818</v>
      </c>
      <c r="C2749" s="186" t="s">
        <v>819</v>
      </c>
      <c r="D2749" s="186"/>
      <c r="E2749" s="186"/>
      <c r="F2749" s="27" t="s">
        <v>817</v>
      </c>
      <c r="G2749" s="28" t="s">
        <v>3520</v>
      </c>
      <c r="H2749" s="28"/>
      <c r="I2749" s="29">
        <v>0</v>
      </c>
      <c r="J2749" s="110"/>
      <c r="K2749" s="133"/>
      <c r="L2749" s="148">
        <v>0</v>
      </c>
      <c r="M2749" s="30"/>
    </row>
    <row r="2750" spans="1:13" s="2" customFormat="1" ht="22.5" x14ac:dyDescent="0.25">
      <c r="A2750" s="25" t="s">
        <v>344</v>
      </c>
      <c r="B2750" s="26" t="s">
        <v>821</v>
      </c>
      <c r="C2750" s="186" t="s">
        <v>822</v>
      </c>
      <c r="D2750" s="186"/>
      <c r="E2750" s="186"/>
      <c r="F2750" s="27" t="s">
        <v>79</v>
      </c>
      <c r="G2750" s="28" t="s">
        <v>347</v>
      </c>
      <c r="H2750" s="28"/>
      <c r="I2750" s="29">
        <v>0</v>
      </c>
      <c r="J2750" s="110"/>
      <c r="K2750" s="133"/>
      <c r="L2750" s="148">
        <v>0</v>
      </c>
      <c r="M2750" s="30"/>
    </row>
    <row r="2751" spans="1:13" s="2" customFormat="1" ht="22.5" x14ac:dyDescent="0.25">
      <c r="A2751" s="25" t="s">
        <v>344</v>
      </c>
      <c r="B2751" s="26" t="s">
        <v>366</v>
      </c>
      <c r="C2751" s="186" t="s">
        <v>367</v>
      </c>
      <c r="D2751" s="186"/>
      <c r="E2751" s="186"/>
      <c r="F2751" s="27" t="s">
        <v>21</v>
      </c>
      <c r="G2751" s="28" t="s">
        <v>347</v>
      </c>
      <c r="H2751" s="28"/>
      <c r="I2751" s="29">
        <v>0</v>
      </c>
      <c r="J2751" s="110"/>
      <c r="K2751" s="133"/>
      <c r="L2751" s="148">
        <v>0</v>
      </c>
      <c r="M2751" s="30"/>
    </row>
    <row r="2752" spans="1:13" s="2" customFormat="1" ht="22.5" x14ac:dyDescent="0.25">
      <c r="A2752" s="25" t="s">
        <v>344</v>
      </c>
      <c r="B2752" s="26" t="s">
        <v>823</v>
      </c>
      <c r="C2752" s="186" t="s">
        <v>824</v>
      </c>
      <c r="D2752" s="186"/>
      <c r="E2752" s="186"/>
      <c r="F2752" s="27" t="s">
        <v>79</v>
      </c>
      <c r="G2752" s="28" t="s">
        <v>347</v>
      </c>
      <c r="H2752" s="28"/>
      <c r="I2752" s="29">
        <v>0</v>
      </c>
      <c r="J2752" s="110"/>
      <c r="K2752" s="133"/>
      <c r="L2752" s="148">
        <v>0</v>
      </c>
      <c r="M2752" s="30"/>
    </row>
    <row r="2753" spans="1:13" s="2" customFormat="1" ht="22.5" x14ac:dyDescent="0.25">
      <c r="A2753" s="25" t="s">
        <v>344</v>
      </c>
      <c r="B2753" s="26" t="s">
        <v>825</v>
      </c>
      <c r="C2753" s="186" t="s">
        <v>826</v>
      </c>
      <c r="D2753" s="186"/>
      <c r="E2753" s="186"/>
      <c r="F2753" s="27" t="s">
        <v>79</v>
      </c>
      <c r="G2753" s="28" t="s">
        <v>347</v>
      </c>
      <c r="H2753" s="28"/>
      <c r="I2753" s="29">
        <v>0</v>
      </c>
      <c r="J2753" s="110"/>
      <c r="K2753" s="133"/>
      <c r="L2753" s="148">
        <v>0</v>
      </c>
      <c r="M2753" s="30"/>
    </row>
    <row r="2754" spans="1:13" s="2" customFormat="1" ht="45" x14ac:dyDescent="0.25">
      <c r="A2754" s="10" t="s">
        <v>3521</v>
      </c>
      <c r="B2754" s="11" t="s">
        <v>2215</v>
      </c>
      <c r="C2754" s="182" t="s">
        <v>3522</v>
      </c>
      <c r="D2754" s="182"/>
      <c r="E2754" s="182"/>
      <c r="F2754" s="10" t="s">
        <v>165</v>
      </c>
      <c r="G2754" s="32">
        <v>0.5</v>
      </c>
      <c r="H2754" s="32"/>
      <c r="I2754" s="13">
        <v>316.48</v>
      </c>
      <c r="J2754" s="72"/>
      <c r="K2754" s="131"/>
      <c r="L2754" s="72">
        <v>316.48</v>
      </c>
      <c r="M2754" s="13"/>
    </row>
    <row r="2755" spans="1:13" s="2" customFormat="1" ht="45" x14ac:dyDescent="0.25">
      <c r="A2755" s="10" t="s">
        <v>3523</v>
      </c>
      <c r="B2755" s="11" t="s">
        <v>2224</v>
      </c>
      <c r="C2755" s="182" t="s">
        <v>3524</v>
      </c>
      <c r="D2755" s="182"/>
      <c r="E2755" s="182"/>
      <c r="F2755" s="10" t="s">
        <v>35</v>
      </c>
      <c r="G2755" s="12">
        <v>1</v>
      </c>
      <c r="H2755" s="12"/>
      <c r="I2755" s="13">
        <v>11058.39</v>
      </c>
      <c r="J2755" s="72"/>
      <c r="K2755" s="131"/>
      <c r="L2755" s="72">
        <v>11058.39</v>
      </c>
      <c r="M2755" s="13"/>
    </row>
    <row r="2756" spans="1:13" s="2" customFormat="1" ht="45" x14ac:dyDescent="0.25">
      <c r="A2756" s="10" t="s">
        <v>3525</v>
      </c>
      <c r="B2756" s="11" t="s">
        <v>2198</v>
      </c>
      <c r="C2756" s="182" t="s">
        <v>3526</v>
      </c>
      <c r="D2756" s="182"/>
      <c r="E2756" s="182"/>
      <c r="F2756" s="10" t="s">
        <v>35</v>
      </c>
      <c r="G2756" s="12">
        <v>1</v>
      </c>
      <c r="H2756" s="12"/>
      <c r="I2756" s="13">
        <v>6118.46</v>
      </c>
      <c r="J2756" s="72"/>
      <c r="K2756" s="131"/>
      <c r="L2756" s="72">
        <v>6118.46</v>
      </c>
      <c r="M2756" s="13"/>
    </row>
    <row r="2757" spans="1:13" s="2" customFormat="1" ht="15" x14ac:dyDescent="0.25">
      <c r="A2757" s="10" t="s">
        <v>3527</v>
      </c>
      <c r="B2757" s="11" t="s">
        <v>834</v>
      </c>
      <c r="C2757" s="182" t="s">
        <v>835</v>
      </c>
      <c r="D2757" s="182"/>
      <c r="E2757" s="182"/>
      <c r="F2757" s="10" t="s">
        <v>71</v>
      </c>
      <c r="G2757" s="36">
        <v>5.0000000000000001E-3</v>
      </c>
      <c r="H2757" s="36"/>
      <c r="I2757" s="13">
        <v>497.79</v>
      </c>
      <c r="J2757" s="72"/>
      <c r="K2757" s="131"/>
      <c r="L2757" s="72">
        <v>497.79</v>
      </c>
      <c r="M2757" s="13"/>
    </row>
    <row r="2758" spans="1:13" s="2" customFormat="1" ht="22.5" x14ac:dyDescent="0.25">
      <c r="A2758" s="10" t="s">
        <v>3528</v>
      </c>
      <c r="B2758" s="11" t="s">
        <v>2333</v>
      </c>
      <c r="C2758" s="182" t="s">
        <v>2568</v>
      </c>
      <c r="D2758" s="182"/>
      <c r="E2758" s="182"/>
      <c r="F2758" s="10" t="s">
        <v>726</v>
      </c>
      <c r="G2758" s="31">
        <v>0.02</v>
      </c>
      <c r="H2758" s="31"/>
      <c r="I2758" s="13">
        <v>309.70999999999998</v>
      </c>
      <c r="J2758" s="72"/>
      <c r="K2758" s="131"/>
      <c r="L2758" s="72">
        <v>55.42</v>
      </c>
      <c r="M2758" s="13"/>
    </row>
    <row r="2759" spans="1:13" s="2" customFormat="1" ht="15" x14ac:dyDescent="0.25">
      <c r="A2759" s="14"/>
      <c r="B2759" s="15"/>
      <c r="C2759" s="15"/>
      <c r="D2759" s="15"/>
      <c r="E2759" s="16" t="s">
        <v>18</v>
      </c>
      <c r="F2759" s="16"/>
      <c r="G2759" s="17"/>
      <c r="H2759" s="17"/>
      <c r="I2759" s="18">
        <v>664.67</v>
      </c>
      <c r="J2759" s="114"/>
      <c r="K2759" s="138"/>
      <c r="L2759" s="151"/>
      <c r="M2759" s="19"/>
    </row>
    <row r="2760" spans="1:13" s="2" customFormat="1" ht="22.5" x14ac:dyDescent="0.25">
      <c r="A2760" s="20"/>
      <c r="B2760" s="21" t="s">
        <v>730</v>
      </c>
      <c r="C2760" s="183" t="s">
        <v>731</v>
      </c>
      <c r="D2760" s="183"/>
      <c r="E2760" s="183"/>
      <c r="F2760" s="22" t="s">
        <v>71</v>
      </c>
      <c r="G2760" s="17" t="s">
        <v>3484</v>
      </c>
      <c r="H2760" s="17"/>
      <c r="I2760" s="23">
        <v>0.16</v>
      </c>
      <c r="J2760" s="109"/>
      <c r="K2760" s="132"/>
      <c r="L2760" s="147">
        <v>0.16</v>
      </c>
      <c r="M2760" s="24"/>
    </row>
    <row r="2761" spans="1:13" s="2" customFormat="1" ht="22.5" x14ac:dyDescent="0.25">
      <c r="A2761" s="20"/>
      <c r="B2761" s="21" t="s">
        <v>733</v>
      </c>
      <c r="C2761" s="183" t="s">
        <v>734</v>
      </c>
      <c r="D2761" s="183"/>
      <c r="E2761" s="183"/>
      <c r="F2761" s="22" t="s">
        <v>71</v>
      </c>
      <c r="G2761" s="17" t="s">
        <v>3485</v>
      </c>
      <c r="H2761" s="17"/>
      <c r="I2761" s="23">
        <v>0.21</v>
      </c>
      <c r="J2761" s="109"/>
      <c r="K2761" s="132"/>
      <c r="L2761" s="147">
        <v>0.21</v>
      </c>
      <c r="M2761" s="24"/>
    </row>
    <row r="2762" spans="1:13" s="2" customFormat="1" ht="22.5" x14ac:dyDescent="0.25">
      <c r="A2762" s="20"/>
      <c r="B2762" s="21" t="s">
        <v>736</v>
      </c>
      <c r="C2762" s="183" t="s">
        <v>737</v>
      </c>
      <c r="D2762" s="183"/>
      <c r="E2762" s="183"/>
      <c r="F2762" s="22" t="s">
        <v>71</v>
      </c>
      <c r="G2762" s="17" t="s">
        <v>3486</v>
      </c>
      <c r="H2762" s="17"/>
      <c r="I2762" s="23">
        <v>0.02</v>
      </c>
      <c r="J2762" s="109"/>
      <c r="K2762" s="132"/>
      <c r="L2762" s="147">
        <v>0.02</v>
      </c>
      <c r="M2762" s="24"/>
    </row>
    <row r="2763" spans="1:13" s="2" customFormat="1" ht="22.5" x14ac:dyDescent="0.25">
      <c r="A2763" s="20"/>
      <c r="B2763" s="21" t="s">
        <v>739</v>
      </c>
      <c r="C2763" s="183" t="s">
        <v>740</v>
      </c>
      <c r="D2763" s="183"/>
      <c r="E2763" s="183"/>
      <c r="F2763" s="22" t="s">
        <v>71</v>
      </c>
      <c r="G2763" s="17" t="s">
        <v>3487</v>
      </c>
      <c r="H2763" s="17"/>
      <c r="I2763" s="23">
        <v>5.13</v>
      </c>
      <c r="J2763" s="109"/>
      <c r="K2763" s="132"/>
      <c r="L2763" s="147">
        <v>5.13</v>
      </c>
      <c r="M2763" s="24"/>
    </row>
    <row r="2764" spans="1:13" s="2" customFormat="1" ht="22.5" x14ac:dyDescent="0.25">
      <c r="A2764" s="20"/>
      <c r="B2764" s="21" t="s">
        <v>2339</v>
      </c>
      <c r="C2764" s="183" t="s">
        <v>2340</v>
      </c>
      <c r="D2764" s="183"/>
      <c r="E2764" s="183"/>
      <c r="F2764" s="22" t="s">
        <v>2341</v>
      </c>
      <c r="G2764" s="17" t="s">
        <v>3488</v>
      </c>
      <c r="H2764" s="17"/>
      <c r="I2764" s="23">
        <v>0.88</v>
      </c>
      <c r="J2764" s="109"/>
      <c r="K2764" s="132"/>
      <c r="L2764" s="147">
        <v>0.88</v>
      </c>
      <c r="M2764" s="24"/>
    </row>
    <row r="2765" spans="1:13" s="2" customFormat="1" ht="45" x14ac:dyDescent="0.25">
      <c r="A2765" s="10" t="s">
        <v>3529</v>
      </c>
      <c r="B2765" s="11" t="s">
        <v>2344</v>
      </c>
      <c r="C2765" s="182" t="s">
        <v>2345</v>
      </c>
      <c r="D2765" s="182"/>
      <c r="E2765" s="182"/>
      <c r="F2765" s="10" t="s">
        <v>282</v>
      </c>
      <c r="G2765" s="31">
        <v>0.02</v>
      </c>
      <c r="H2765" s="31"/>
      <c r="I2765" s="13">
        <v>11.2</v>
      </c>
      <c r="J2765" s="72"/>
      <c r="K2765" s="131"/>
      <c r="L2765" s="72">
        <v>11.2</v>
      </c>
      <c r="M2765" s="13"/>
    </row>
    <row r="2766" spans="1:13" s="2" customFormat="1" ht="45" x14ac:dyDescent="0.25">
      <c r="A2766" s="10" t="s">
        <v>3530</v>
      </c>
      <c r="B2766" s="11" t="s">
        <v>2350</v>
      </c>
      <c r="C2766" s="182" t="s">
        <v>2351</v>
      </c>
      <c r="D2766" s="182"/>
      <c r="E2766" s="182"/>
      <c r="F2766" s="10" t="s">
        <v>165</v>
      </c>
      <c r="G2766" s="12">
        <v>2</v>
      </c>
      <c r="H2766" s="12"/>
      <c r="I2766" s="13">
        <v>33.43</v>
      </c>
      <c r="J2766" s="72"/>
      <c r="K2766" s="131"/>
      <c r="L2766" s="72">
        <v>33.43</v>
      </c>
      <c r="M2766" s="13"/>
    </row>
    <row r="2767" spans="1:13" s="2" customFormat="1" ht="15" x14ac:dyDescent="0.25">
      <c r="A2767" s="206" t="s">
        <v>3531</v>
      </c>
      <c r="B2767" s="207"/>
      <c r="C2767" s="207"/>
      <c r="D2767" s="207"/>
      <c r="E2767" s="207"/>
      <c r="F2767" s="207"/>
      <c r="G2767" s="207"/>
      <c r="H2767" s="207"/>
      <c r="I2767" s="207"/>
      <c r="J2767" s="207"/>
      <c r="K2767" s="207"/>
      <c r="L2767" s="208"/>
      <c r="M2767" s="123"/>
    </row>
    <row r="2768" spans="1:13" s="2" customFormat="1" ht="56.25" x14ac:dyDescent="0.25">
      <c r="A2768" s="10" t="s">
        <v>3532</v>
      </c>
      <c r="B2768" s="11" t="s">
        <v>3283</v>
      </c>
      <c r="C2768" s="182" t="s">
        <v>3533</v>
      </c>
      <c r="D2768" s="182"/>
      <c r="E2768" s="182"/>
      <c r="F2768" s="10" t="s">
        <v>808</v>
      </c>
      <c r="G2768" s="37">
        <v>0.14263999999999999</v>
      </c>
      <c r="H2768" s="37"/>
      <c r="I2768" s="13">
        <v>10479.24</v>
      </c>
      <c r="J2768" s="72"/>
      <c r="K2768" s="131"/>
      <c r="L2768" s="72">
        <v>1844.68</v>
      </c>
      <c r="M2768" s="13"/>
    </row>
    <row r="2769" spans="1:13" s="2" customFormat="1" ht="15" x14ac:dyDescent="0.25">
      <c r="A2769" s="14"/>
      <c r="B2769" s="15"/>
      <c r="C2769" s="15"/>
      <c r="D2769" s="15"/>
      <c r="E2769" s="16" t="s">
        <v>18</v>
      </c>
      <c r="F2769" s="16"/>
      <c r="G2769" s="17"/>
      <c r="H2769" s="17"/>
      <c r="I2769" s="18">
        <v>26598.97</v>
      </c>
      <c r="J2769" s="114"/>
      <c r="K2769" s="138"/>
      <c r="L2769" s="151"/>
      <c r="M2769" s="19"/>
    </row>
    <row r="2770" spans="1:13" s="2" customFormat="1" ht="22.5" x14ac:dyDescent="0.25">
      <c r="A2770" s="20"/>
      <c r="B2770" s="21" t="s">
        <v>69</v>
      </c>
      <c r="C2770" s="183" t="s">
        <v>70</v>
      </c>
      <c r="D2770" s="183"/>
      <c r="E2770" s="183"/>
      <c r="F2770" s="22" t="s">
        <v>71</v>
      </c>
      <c r="G2770" s="17" t="s">
        <v>3534</v>
      </c>
      <c r="H2770" s="17"/>
      <c r="I2770" s="23">
        <v>0.66</v>
      </c>
      <c r="J2770" s="109"/>
      <c r="K2770" s="132"/>
      <c r="L2770" s="147">
        <v>0.66</v>
      </c>
      <c r="M2770" s="24"/>
    </row>
    <row r="2771" spans="1:13" s="2" customFormat="1" ht="22.5" x14ac:dyDescent="0.25">
      <c r="A2771" s="20"/>
      <c r="B2771" s="21" t="s">
        <v>41</v>
      </c>
      <c r="C2771" s="183" t="s">
        <v>42</v>
      </c>
      <c r="D2771" s="183"/>
      <c r="E2771" s="183"/>
      <c r="F2771" s="22" t="s">
        <v>21</v>
      </c>
      <c r="G2771" s="17" t="s">
        <v>3535</v>
      </c>
      <c r="H2771" s="17"/>
      <c r="I2771" s="23">
        <v>66.150000000000006</v>
      </c>
      <c r="J2771" s="109"/>
      <c r="K2771" s="132"/>
      <c r="L2771" s="147">
        <v>66.150000000000006</v>
      </c>
      <c r="M2771" s="24"/>
    </row>
    <row r="2772" spans="1:13" s="2" customFormat="1" ht="22.5" x14ac:dyDescent="0.25">
      <c r="A2772" s="20"/>
      <c r="B2772" s="21" t="s">
        <v>778</v>
      </c>
      <c r="C2772" s="183" t="s">
        <v>24</v>
      </c>
      <c r="D2772" s="183"/>
      <c r="E2772" s="183"/>
      <c r="F2772" s="22" t="s">
        <v>71</v>
      </c>
      <c r="G2772" s="17" t="s">
        <v>3536</v>
      </c>
      <c r="H2772" s="17"/>
      <c r="I2772" s="23">
        <v>17.829999999999998</v>
      </c>
      <c r="J2772" s="109"/>
      <c r="K2772" s="132"/>
      <c r="L2772" s="147">
        <v>17.829999999999998</v>
      </c>
      <c r="M2772" s="24"/>
    </row>
    <row r="2773" spans="1:13" s="2" customFormat="1" ht="22.5" x14ac:dyDescent="0.25">
      <c r="A2773" s="20"/>
      <c r="B2773" s="21" t="s">
        <v>968</v>
      </c>
      <c r="C2773" s="183" t="s">
        <v>969</v>
      </c>
      <c r="D2773" s="183"/>
      <c r="E2773" s="183"/>
      <c r="F2773" s="22" t="s">
        <v>21</v>
      </c>
      <c r="G2773" s="17" t="s">
        <v>3537</v>
      </c>
      <c r="H2773" s="17"/>
      <c r="I2773" s="23">
        <v>128.36000000000001</v>
      </c>
      <c r="J2773" s="109"/>
      <c r="K2773" s="132"/>
      <c r="L2773" s="147">
        <v>128.36000000000001</v>
      </c>
      <c r="M2773" s="24"/>
    </row>
    <row r="2774" spans="1:13" s="2" customFormat="1" ht="22.5" x14ac:dyDescent="0.25">
      <c r="A2774" s="25" t="s">
        <v>344</v>
      </c>
      <c r="B2774" s="26" t="s">
        <v>815</v>
      </c>
      <c r="C2774" s="186" t="s">
        <v>816</v>
      </c>
      <c r="D2774" s="186"/>
      <c r="E2774" s="186"/>
      <c r="F2774" s="27" t="s">
        <v>817</v>
      </c>
      <c r="G2774" s="28" t="s">
        <v>347</v>
      </c>
      <c r="H2774" s="28"/>
      <c r="I2774" s="29">
        <v>0</v>
      </c>
      <c r="J2774" s="110"/>
      <c r="K2774" s="133"/>
      <c r="L2774" s="148">
        <v>0</v>
      </c>
      <c r="M2774" s="30"/>
    </row>
    <row r="2775" spans="1:13" s="2" customFormat="1" ht="22.5" x14ac:dyDescent="0.25">
      <c r="A2775" s="25" t="s">
        <v>76</v>
      </c>
      <c r="B2775" s="26" t="s">
        <v>818</v>
      </c>
      <c r="C2775" s="186" t="s">
        <v>819</v>
      </c>
      <c r="D2775" s="186"/>
      <c r="E2775" s="186"/>
      <c r="F2775" s="27" t="s">
        <v>817</v>
      </c>
      <c r="G2775" s="28" t="s">
        <v>3538</v>
      </c>
      <c r="H2775" s="28"/>
      <c r="I2775" s="29">
        <v>0</v>
      </c>
      <c r="J2775" s="110"/>
      <c r="K2775" s="133"/>
      <c r="L2775" s="148">
        <v>0</v>
      </c>
      <c r="M2775" s="30"/>
    </row>
    <row r="2776" spans="1:13" s="2" customFormat="1" ht="22.5" x14ac:dyDescent="0.25">
      <c r="A2776" s="25" t="s">
        <v>344</v>
      </c>
      <c r="B2776" s="26" t="s">
        <v>821</v>
      </c>
      <c r="C2776" s="186" t="s">
        <v>822</v>
      </c>
      <c r="D2776" s="186"/>
      <c r="E2776" s="186"/>
      <c r="F2776" s="27" t="s">
        <v>79</v>
      </c>
      <c r="G2776" s="28" t="s">
        <v>347</v>
      </c>
      <c r="H2776" s="28"/>
      <c r="I2776" s="29">
        <v>0</v>
      </c>
      <c r="J2776" s="110"/>
      <c r="K2776" s="133"/>
      <c r="L2776" s="148">
        <v>0</v>
      </c>
      <c r="M2776" s="30"/>
    </row>
    <row r="2777" spans="1:13" s="2" customFormat="1" ht="22.5" x14ac:dyDescent="0.25">
      <c r="A2777" s="25" t="s">
        <v>344</v>
      </c>
      <c r="B2777" s="26" t="s">
        <v>366</v>
      </c>
      <c r="C2777" s="186" t="s">
        <v>367</v>
      </c>
      <c r="D2777" s="186"/>
      <c r="E2777" s="186"/>
      <c r="F2777" s="27" t="s">
        <v>21</v>
      </c>
      <c r="G2777" s="28" t="s">
        <v>347</v>
      </c>
      <c r="H2777" s="28"/>
      <c r="I2777" s="29">
        <v>0</v>
      </c>
      <c r="J2777" s="110"/>
      <c r="K2777" s="133"/>
      <c r="L2777" s="148">
        <v>0</v>
      </c>
      <c r="M2777" s="30"/>
    </row>
    <row r="2778" spans="1:13" s="2" customFormat="1" ht="22.5" x14ac:dyDescent="0.25">
      <c r="A2778" s="25" t="s">
        <v>344</v>
      </c>
      <c r="B2778" s="26" t="s">
        <v>823</v>
      </c>
      <c r="C2778" s="186" t="s">
        <v>824</v>
      </c>
      <c r="D2778" s="186"/>
      <c r="E2778" s="186"/>
      <c r="F2778" s="27" t="s">
        <v>79</v>
      </c>
      <c r="G2778" s="28" t="s">
        <v>347</v>
      </c>
      <c r="H2778" s="28"/>
      <c r="I2778" s="29">
        <v>0</v>
      </c>
      <c r="J2778" s="110"/>
      <c r="K2778" s="133"/>
      <c r="L2778" s="148">
        <v>0</v>
      </c>
      <c r="M2778" s="30"/>
    </row>
    <row r="2779" spans="1:13" s="2" customFormat="1" ht="22.5" x14ac:dyDescent="0.25">
      <c r="A2779" s="25" t="s">
        <v>344</v>
      </c>
      <c r="B2779" s="26" t="s">
        <v>825</v>
      </c>
      <c r="C2779" s="186" t="s">
        <v>826</v>
      </c>
      <c r="D2779" s="186"/>
      <c r="E2779" s="186"/>
      <c r="F2779" s="27" t="s">
        <v>79</v>
      </c>
      <c r="G2779" s="28" t="s">
        <v>347</v>
      </c>
      <c r="H2779" s="28"/>
      <c r="I2779" s="29">
        <v>0</v>
      </c>
      <c r="J2779" s="110"/>
      <c r="K2779" s="133"/>
      <c r="L2779" s="148">
        <v>0</v>
      </c>
      <c r="M2779" s="30"/>
    </row>
    <row r="2780" spans="1:13" s="2" customFormat="1" ht="45" x14ac:dyDescent="0.25">
      <c r="A2780" s="10" t="s">
        <v>3539</v>
      </c>
      <c r="B2780" s="11" t="s">
        <v>2215</v>
      </c>
      <c r="C2780" s="182" t="s">
        <v>3540</v>
      </c>
      <c r="D2780" s="182"/>
      <c r="E2780" s="182"/>
      <c r="F2780" s="10" t="s">
        <v>165</v>
      </c>
      <c r="G2780" s="12">
        <v>2</v>
      </c>
      <c r="H2780" s="12"/>
      <c r="I2780" s="13">
        <v>75400.02</v>
      </c>
      <c r="J2780" s="72"/>
      <c r="K2780" s="131"/>
      <c r="L2780" s="72">
        <v>75400.02</v>
      </c>
      <c r="M2780" s="13"/>
    </row>
    <row r="2781" spans="1:13" s="2" customFormat="1" ht="45" x14ac:dyDescent="0.25">
      <c r="A2781" s="10" t="s">
        <v>3541</v>
      </c>
      <c r="B2781" s="11" t="s">
        <v>2198</v>
      </c>
      <c r="C2781" s="182" t="s">
        <v>3542</v>
      </c>
      <c r="D2781" s="182"/>
      <c r="E2781" s="182"/>
      <c r="F2781" s="10" t="s">
        <v>35</v>
      </c>
      <c r="G2781" s="12">
        <v>4</v>
      </c>
      <c r="H2781" s="12"/>
      <c r="I2781" s="13">
        <v>96687.51</v>
      </c>
      <c r="J2781" s="72"/>
      <c r="K2781" s="131"/>
      <c r="L2781" s="72">
        <v>96687.51</v>
      </c>
      <c r="M2781" s="13"/>
    </row>
    <row r="2782" spans="1:13" s="2" customFormat="1" ht="45" x14ac:dyDescent="0.25">
      <c r="A2782" s="10" t="s">
        <v>3543</v>
      </c>
      <c r="B2782" s="11" t="s">
        <v>2198</v>
      </c>
      <c r="C2782" s="182" t="s">
        <v>3544</v>
      </c>
      <c r="D2782" s="182"/>
      <c r="E2782" s="182"/>
      <c r="F2782" s="10" t="s">
        <v>35</v>
      </c>
      <c r="G2782" s="12">
        <v>4</v>
      </c>
      <c r="H2782" s="12"/>
      <c r="I2782" s="13">
        <v>118971.08</v>
      </c>
      <c r="J2782" s="72"/>
      <c r="K2782" s="131"/>
      <c r="L2782" s="72">
        <v>118971.08</v>
      </c>
      <c r="M2782" s="13"/>
    </row>
    <row r="2783" spans="1:13" s="2" customFormat="1" ht="15" x14ac:dyDescent="0.25">
      <c r="A2783" s="10" t="s">
        <v>3545</v>
      </c>
      <c r="B2783" s="11" t="s">
        <v>834</v>
      </c>
      <c r="C2783" s="182" t="s">
        <v>835</v>
      </c>
      <c r="D2783" s="182"/>
      <c r="E2783" s="182"/>
      <c r="F2783" s="10" t="s">
        <v>71</v>
      </c>
      <c r="G2783" s="36">
        <v>2.5000000000000001E-2</v>
      </c>
      <c r="H2783" s="36"/>
      <c r="I2783" s="13">
        <v>2488.9499999999998</v>
      </c>
      <c r="J2783" s="72"/>
      <c r="K2783" s="131"/>
      <c r="L2783" s="72">
        <v>2488.9499999999998</v>
      </c>
      <c r="M2783" s="13"/>
    </row>
    <row r="2784" spans="1:13" s="2" customFormat="1" ht="15" x14ac:dyDescent="0.25">
      <c r="A2784" s="206" t="s">
        <v>3546</v>
      </c>
      <c r="B2784" s="207"/>
      <c r="C2784" s="207"/>
      <c r="D2784" s="207"/>
      <c r="E2784" s="207"/>
      <c r="F2784" s="207"/>
      <c r="G2784" s="207"/>
      <c r="H2784" s="207"/>
      <c r="I2784" s="207"/>
      <c r="J2784" s="207"/>
      <c r="K2784" s="207"/>
      <c r="L2784" s="208"/>
      <c r="M2784" s="123"/>
    </row>
    <row r="2785" spans="1:13" s="2" customFormat="1" ht="56.25" x14ac:dyDescent="0.25">
      <c r="A2785" s="10" t="s">
        <v>3547</v>
      </c>
      <c r="B2785" s="11" t="s">
        <v>2673</v>
      </c>
      <c r="C2785" s="182" t="s">
        <v>3548</v>
      </c>
      <c r="D2785" s="182"/>
      <c r="E2785" s="182"/>
      <c r="F2785" s="10" t="s">
        <v>808</v>
      </c>
      <c r="G2785" s="33">
        <v>0.2394</v>
      </c>
      <c r="H2785" s="33"/>
      <c r="I2785" s="13">
        <v>14910.47</v>
      </c>
      <c r="J2785" s="72"/>
      <c r="K2785" s="131"/>
      <c r="L2785" s="72">
        <v>3180.9</v>
      </c>
      <c r="M2785" s="13"/>
    </row>
    <row r="2786" spans="1:13" s="2" customFormat="1" ht="15" x14ac:dyDescent="0.25">
      <c r="A2786" s="14"/>
      <c r="B2786" s="15"/>
      <c r="C2786" s="15"/>
      <c r="D2786" s="15"/>
      <c r="E2786" s="16" t="s">
        <v>18</v>
      </c>
      <c r="F2786" s="16"/>
      <c r="G2786" s="17"/>
      <c r="H2786" s="17"/>
      <c r="I2786" s="18">
        <v>36786.269999999997</v>
      </c>
      <c r="J2786" s="114"/>
      <c r="K2786" s="138"/>
      <c r="L2786" s="151"/>
      <c r="M2786" s="19"/>
    </row>
    <row r="2787" spans="1:13" s="2" customFormat="1" ht="22.5" x14ac:dyDescent="0.25">
      <c r="A2787" s="20"/>
      <c r="B2787" s="21" t="s">
        <v>69</v>
      </c>
      <c r="C2787" s="183" t="s">
        <v>70</v>
      </c>
      <c r="D2787" s="183"/>
      <c r="E2787" s="183"/>
      <c r="F2787" s="22" t="s">
        <v>71</v>
      </c>
      <c r="G2787" s="17" t="s">
        <v>3549</v>
      </c>
      <c r="H2787" s="17"/>
      <c r="I2787" s="23">
        <v>1.1200000000000001</v>
      </c>
      <c r="J2787" s="109"/>
      <c r="K2787" s="132"/>
      <c r="L2787" s="147">
        <v>1.1200000000000001</v>
      </c>
      <c r="M2787" s="24"/>
    </row>
    <row r="2788" spans="1:13" s="2" customFormat="1" ht="22.5" x14ac:dyDescent="0.25">
      <c r="A2788" s="20"/>
      <c r="B2788" s="21" t="s">
        <v>41</v>
      </c>
      <c r="C2788" s="183" t="s">
        <v>42</v>
      </c>
      <c r="D2788" s="183"/>
      <c r="E2788" s="183"/>
      <c r="F2788" s="22" t="s">
        <v>21</v>
      </c>
      <c r="G2788" s="17" t="s">
        <v>3550</v>
      </c>
      <c r="H2788" s="17"/>
      <c r="I2788" s="23">
        <v>101.84</v>
      </c>
      <c r="J2788" s="109"/>
      <c r="K2788" s="132"/>
      <c r="L2788" s="147">
        <v>101.84</v>
      </c>
      <c r="M2788" s="24"/>
    </row>
    <row r="2789" spans="1:13" s="2" customFormat="1" ht="22.5" x14ac:dyDescent="0.25">
      <c r="A2789" s="20"/>
      <c r="B2789" s="21" t="s">
        <v>778</v>
      </c>
      <c r="C2789" s="183" t="s">
        <v>24</v>
      </c>
      <c r="D2789" s="183"/>
      <c r="E2789" s="183"/>
      <c r="F2789" s="22" t="s">
        <v>71</v>
      </c>
      <c r="G2789" s="17" t="s">
        <v>3551</v>
      </c>
      <c r="H2789" s="17"/>
      <c r="I2789" s="23">
        <v>22.45</v>
      </c>
      <c r="J2789" s="109"/>
      <c r="K2789" s="132"/>
      <c r="L2789" s="147">
        <v>22.45</v>
      </c>
      <c r="M2789" s="24"/>
    </row>
    <row r="2790" spans="1:13" s="2" customFormat="1" ht="22.5" x14ac:dyDescent="0.25">
      <c r="A2790" s="20"/>
      <c r="B2790" s="21" t="s">
        <v>968</v>
      </c>
      <c r="C2790" s="183" t="s">
        <v>969</v>
      </c>
      <c r="D2790" s="183"/>
      <c r="E2790" s="183"/>
      <c r="F2790" s="22" t="s">
        <v>21</v>
      </c>
      <c r="G2790" s="17" t="s">
        <v>3552</v>
      </c>
      <c r="H2790" s="17"/>
      <c r="I2790" s="23">
        <v>241.9</v>
      </c>
      <c r="J2790" s="109"/>
      <c r="K2790" s="132"/>
      <c r="L2790" s="147">
        <v>241.9</v>
      </c>
      <c r="M2790" s="24"/>
    </row>
    <row r="2791" spans="1:13" s="2" customFormat="1" ht="22.5" x14ac:dyDescent="0.25">
      <c r="A2791" s="25" t="s">
        <v>344</v>
      </c>
      <c r="B2791" s="26" t="s">
        <v>815</v>
      </c>
      <c r="C2791" s="186" t="s">
        <v>816</v>
      </c>
      <c r="D2791" s="186"/>
      <c r="E2791" s="186"/>
      <c r="F2791" s="27" t="s">
        <v>817</v>
      </c>
      <c r="G2791" s="28" t="s">
        <v>347</v>
      </c>
      <c r="H2791" s="28"/>
      <c r="I2791" s="29">
        <v>0</v>
      </c>
      <c r="J2791" s="110"/>
      <c r="K2791" s="133"/>
      <c r="L2791" s="148">
        <v>0</v>
      </c>
      <c r="M2791" s="30"/>
    </row>
    <row r="2792" spans="1:13" s="2" customFormat="1" ht="22.5" x14ac:dyDescent="0.25">
      <c r="A2792" s="25" t="s">
        <v>76</v>
      </c>
      <c r="B2792" s="26" t="s">
        <v>818</v>
      </c>
      <c r="C2792" s="186" t="s">
        <v>819</v>
      </c>
      <c r="D2792" s="186"/>
      <c r="E2792" s="186"/>
      <c r="F2792" s="27" t="s">
        <v>817</v>
      </c>
      <c r="G2792" s="28" t="s">
        <v>3553</v>
      </c>
      <c r="H2792" s="28"/>
      <c r="I2792" s="29">
        <v>0</v>
      </c>
      <c r="J2792" s="110"/>
      <c r="K2792" s="133"/>
      <c r="L2792" s="148">
        <v>0</v>
      </c>
      <c r="M2792" s="30"/>
    </row>
    <row r="2793" spans="1:13" s="2" customFormat="1" ht="22.5" x14ac:dyDescent="0.25">
      <c r="A2793" s="25" t="s">
        <v>344</v>
      </c>
      <c r="B2793" s="26" t="s">
        <v>821</v>
      </c>
      <c r="C2793" s="186" t="s">
        <v>822</v>
      </c>
      <c r="D2793" s="186"/>
      <c r="E2793" s="186"/>
      <c r="F2793" s="27" t="s">
        <v>79</v>
      </c>
      <c r="G2793" s="28" t="s">
        <v>347</v>
      </c>
      <c r="H2793" s="28"/>
      <c r="I2793" s="29">
        <v>0</v>
      </c>
      <c r="J2793" s="110"/>
      <c r="K2793" s="133"/>
      <c r="L2793" s="148">
        <v>0</v>
      </c>
      <c r="M2793" s="30"/>
    </row>
    <row r="2794" spans="1:13" s="2" customFormat="1" ht="22.5" x14ac:dyDescent="0.25">
      <c r="A2794" s="25" t="s">
        <v>344</v>
      </c>
      <c r="B2794" s="26" t="s">
        <v>366</v>
      </c>
      <c r="C2794" s="186" t="s">
        <v>367</v>
      </c>
      <c r="D2794" s="186"/>
      <c r="E2794" s="186"/>
      <c r="F2794" s="27" t="s">
        <v>21</v>
      </c>
      <c r="G2794" s="28" t="s">
        <v>347</v>
      </c>
      <c r="H2794" s="28"/>
      <c r="I2794" s="29">
        <v>0</v>
      </c>
      <c r="J2794" s="110"/>
      <c r="K2794" s="133"/>
      <c r="L2794" s="148">
        <v>0</v>
      </c>
      <c r="M2794" s="30"/>
    </row>
    <row r="2795" spans="1:13" s="2" customFormat="1" ht="22.5" x14ac:dyDescent="0.25">
      <c r="A2795" s="25" t="s">
        <v>344</v>
      </c>
      <c r="B2795" s="26" t="s">
        <v>825</v>
      </c>
      <c r="C2795" s="186" t="s">
        <v>826</v>
      </c>
      <c r="D2795" s="186"/>
      <c r="E2795" s="186"/>
      <c r="F2795" s="27" t="s">
        <v>79</v>
      </c>
      <c r="G2795" s="28" t="s">
        <v>347</v>
      </c>
      <c r="H2795" s="28"/>
      <c r="I2795" s="29">
        <v>0</v>
      </c>
      <c r="J2795" s="110"/>
      <c r="K2795" s="133"/>
      <c r="L2795" s="148">
        <v>0</v>
      </c>
      <c r="M2795" s="30"/>
    </row>
    <row r="2796" spans="1:13" s="2" customFormat="1" ht="45" x14ac:dyDescent="0.25">
      <c r="A2796" s="10" t="s">
        <v>3554</v>
      </c>
      <c r="B2796" s="11" t="s">
        <v>2215</v>
      </c>
      <c r="C2796" s="182" t="s">
        <v>3436</v>
      </c>
      <c r="D2796" s="182"/>
      <c r="E2796" s="182"/>
      <c r="F2796" s="10" t="s">
        <v>165</v>
      </c>
      <c r="G2796" s="12">
        <v>5</v>
      </c>
      <c r="H2796" s="12"/>
      <c r="I2796" s="13">
        <v>242762.75</v>
      </c>
      <c r="J2796" s="72"/>
      <c r="K2796" s="131"/>
      <c r="L2796" s="72">
        <v>242762.75</v>
      </c>
      <c r="M2796" s="13"/>
    </row>
    <row r="2797" spans="1:13" s="2" customFormat="1" ht="45" x14ac:dyDescent="0.25">
      <c r="A2797" s="10" t="s">
        <v>3555</v>
      </c>
      <c r="B2797" s="11" t="s">
        <v>2224</v>
      </c>
      <c r="C2797" s="182" t="s">
        <v>3556</v>
      </c>
      <c r="D2797" s="182"/>
      <c r="E2797" s="182"/>
      <c r="F2797" s="10" t="s">
        <v>35</v>
      </c>
      <c r="G2797" s="12">
        <v>2</v>
      </c>
      <c r="H2797" s="12"/>
      <c r="I2797" s="13">
        <v>89692.14</v>
      </c>
      <c r="J2797" s="72"/>
      <c r="K2797" s="131"/>
      <c r="L2797" s="72">
        <v>89692.14</v>
      </c>
      <c r="M2797" s="13"/>
    </row>
    <row r="2798" spans="1:13" s="2" customFormat="1" ht="45" x14ac:dyDescent="0.25">
      <c r="A2798" s="10" t="s">
        <v>3557</v>
      </c>
      <c r="B2798" s="11" t="s">
        <v>2198</v>
      </c>
      <c r="C2798" s="182" t="s">
        <v>3558</v>
      </c>
      <c r="D2798" s="182"/>
      <c r="E2798" s="182"/>
      <c r="F2798" s="10" t="s">
        <v>35</v>
      </c>
      <c r="G2798" s="12">
        <v>2</v>
      </c>
      <c r="H2798" s="12"/>
      <c r="I2798" s="13">
        <v>44571.46</v>
      </c>
      <c r="J2798" s="72"/>
      <c r="K2798" s="131"/>
      <c r="L2798" s="72">
        <v>44571.46</v>
      </c>
      <c r="M2798" s="13"/>
    </row>
    <row r="2799" spans="1:13" s="2" customFormat="1" ht="56.25" x14ac:dyDescent="0.25">
      <c r="A2799" s="10" t="s">
        <v>3559</v>
      </c>
      <c r="B2799" s="11" t="s">
        <v>3560</v>
      </c>
      <c r="C2799" s="182" t="s">
        <v>3561</v>
      </c>
      <c r="D2799" s="182"/>
      <c r="E2799" s="182"/>
      <c r="F2799" s="10" t="s">
        <v>808</v>
      </c>
      <c r="G2799" s="33">
        <v>0.2848</v>
      </c>
      <c r="H2799" s="33"/>
      <c r="I2799" s="13">
        <v>17039.96</v>
      </c>
      <c r="J2799" s="72"/>
      <c r="K2799" s="131"/>
      <c r="L2799" s="72">
        <v>3784.12</v>
      </c>
      <c r="M2799" s="13"/>
    </row>
    <row r="2800" spans="1:13" s="2" customFormat="1" ht="15" x14ac:dyDescent="0.25">
      <c r="A2800" s="14"/>
      <c r="B2800" s="15"/>
      <c r="C2800" s="15"/>
      <c r="D2800" s="15"/>
      <c r="E2800" s="16" t="s">
        <v>18</v>
      </c>
      <c r="F2800" s="16"/>
      <c r="G2800" s="17"/>
      <c r="H2800" s="17"/>
      <c r="I2800" s="18">
        <v>41818.29</v>
      </c>
      <c r="J2800" s="114"/>
      <c r="K2800" s="138"/>
      <c r="L2800" s="151"/>
      <c r="M2800" s="19"/>
    </row>
    <row r="2801" spans="1:13" s="2" customFormat="1" ht="22.5" x14ac:dyDescent="0.25">
      <c r="A2801" s="20"/>
      <c r="B2801" s="21" t="s">
        <v>69</v>
      </c>
      <c r="C2801" s="183" t="s">
        <v>70</v>
      </c>
      <c r="D2801" s="183"/>
      <c r="E2801" s="183"/>
      <c r="F2801" s="22" t="s">
        <v>71</v>
      </c>
      <c r="G2801" s="17" t="s">
        <v>3562</v>
      </c>
      <c r="H2801" s="17"/>
      <c r="I2801" s="23">
        <v>1.33</v>
      </c>
      <c r="J2801" s="109"/>
      <c r="K2801" s="132"/>
      <c r="L2801" s="147">
        <v>1.33</v>
      </c>
      <c r="M2801" s="24"/>
    </row>
    <row r="2802" spans="1:13" s="2" customFormat="1" ht="22.5" x14ac:dyDescent="0.25">
      <c r="A2802" s="20"/>
      <c r="B2802" s="21" t="s">
        <v>41</v>
      </c>
      <c r="C2802" s="183" t="s">
        <v>42</v>
      </c>
      <c r="D2802" s="183"/>
      <c r="E2802" s="183"/>
      <c r="F2802" s="22" t="s">
        <v>21</v>
      </c>
      <c r="G2802" s="17" t="s">
        <v>3563</v>
      </c>
      <c r="H2802" s="17"/>
      <c r="I2802" s="23">
        <v>121.16</v>
      </c>
      <c r="J2802" s="109"/>
      <c r="K2802" s="132"/>
      <c r="L2802" s="147">
        <v>121.16</v>
      </c>
      <c r="M2802" s="24"/>
    </row>
    <row r="2803" spans="1:13" s="2" customFormat="1" ht="22.5" x14ac:dyDescent="0.25">
      <c r="A2803" s="20"/>
      <c r="B2803" s="21" t="s">
        <v>778</v>
      </c>
      <c r="C2803" s="183" t="s">
        <v>24</v>
      </c>
      <c r="D2803" s="183"/>
      <c r="E2803" s="183"/>
      <c r="F2803" s="22" t="s">
        <v>71</v>
      </c>
      <c r="G2803" s="17" t="s">
        <v>3564</v>
      </c>
      <c r="H2803" s="17"/>
      <c r="I2803" s="23">
        <v>26.71</v>
      </c>
      <c r="J2803" s="109"/>
      <c r="K2803" s="132"/>
      <c r="L2803" s="147">
        <v>26.71</v>
      </c>
      <c r="M2803" s="24"/>
    </row>
    <row r="2804" spans="1:13" s="2" customFormat="1" ht="22.5" x14ac:dyDescent="0.25">
      <c r="A2804" s="20"/>
      <c r="B2804" s="21" t="s">
        <v>968</v>
      </c>
      <c r="C2804" s="183" t="s">
        <v>969</v>
      </c>
      <c r="D2804" s="183"/>
      <c r="E2804" s="183"/>
      <c r="F2804" s="22" t="s">
        <v>21</v>
      </c>
      <c r="G2804" s="17" t="s">
        <v>3565</v>
      </c>
      <c r="H2804" s="17"/>
      <c r="I2804" s="23">
        <v>287.77</v>
      </c>
      <c r="J2804" s="109"/>
      <c r="K2804" s="132"/>
      <c r="L2804" s="147">
        <v>287.77</v>
      </c>
      <c r="M2804" s="24"/>
    </row>
    <row r="2805" spans="1:13" s="2" customFormat="1" ht="22.5" x14ac:dyDescent="0.25">
      <c r="A2805" s="25" t="s">
        <v>344</v>
      </c>
      <c r="B2805" s="26" t="s">
        <v>815</v>
      </c>
      <c r="C2805" s="186" t="s">
        <v>816</v>
      </c>
      <c r="D2805" s="186"/>
      <c r="E2805" s="186"/>
      <c r="F2805" s="27" t="s">
        <v>817</v>
      </c>
      <c r="G2805" s="28" t="s">
        <v>347</v>
      </c>
      <c r="H2805" s="28"/>
      <c r="I2805" s="29">
        <v>0</v>
      </c>
      <c r="J2805" s="110"/>
      <c r="K2805" s="133"/>
      <c r="L2805" s="148">
        <v>0</v>
      </c>
      <c r="M2805" s="30"/>
    </row>
    <row r="2806" spans="1:13" s="2" customFormat="1" ht="22.5" x14ac:dyDescent="0.25">
      <c r="A2806" s="25" t="s">
        <v>76</v>
      </c>
      <c r="B2806" s="26" t="s">
        <v>818</v>
      </c>
      <c r="C2806" s="186" t="s">
        <v>819</v>
      </c>
      <c r="D2806" s="186"/>
      <c r="E2806" s="186"/>
      <c r="F2806" s="27" t="s">
        <v>817</v>
      </c>
      <c r="G2806" s="28" t="s">
        <v>3566</v>
      </c>
      <c r="H2806" s="28"/>
      <c r="I2806" s="29">
        <v>0</v>
      </c>
      <c r="J2806" s="110"/>
      <c r="K2806" s="133"/>
      <c r="L2806" s="148">
        <v>0</v>
      </c>
      <c r="M2806" s="30"/>
    </row>
    <row r="2807" spans="1:13" s="2" customFormat="1" ht="22.5" x14ac:dyDescent="0.25">
      <c r="A2807" s="25" t="s">
        <v>344</v>
      </c>
      <c r="B2807" s="26" t="s">
        <v>821</v>
      </c>
      <c r="C2807" s="186" t="s">
        <v>822</v>
      </c>
      <c r="D2807" s="186"/>
      <c r="E2807" s="186"/>
      <c r="F2807" s="27" t="s">
        <v>79</v>
      </c>
      <c r="G2807" s="28" t="s">
        <v>347</v>
      </c>
      <c r="H2807" s="28"/>
      <c r="I2807" s="29">
        <v>0</v>
      </c>
      <c r="J2807" s="110"/>
      <c r="K2807" s="133"/>
      <c r="L2807" s="148">
        <v>0</v>
      </c>
      <c r="M2807" s="30"/>
    </row>
    <row r="2808" spans="1:13" s="2" customFormat="1" ht="22.5" x14ac:dyDescent="0.25">
      <c r="A2808" s="25" t="s">
        <v>344</v>
      </c>
      <c r="B2808" s="26" t="s">
        <v>366</v>
      </c>
      <c r="C2808" s="186" t="s">
        <v>367</v>
      </c>
      <c r="D2808" s="186"/>
      <c r="E2808" s="186"/>
      <c r="F2808" s="27" t="s">
        <v>21</v>
      </c>
      <c r="G2808" s="28" t="s">
        <v>347</v>
      </c>
      <c r="H2808" s="28"/>
      <c r="I2808" s="29">
        <v>0</v>
      </c>
      <c r="J2808" s="110"/>
      <c r="K2808" s="133"/>
      <c r="L2808" s="148">
        <v>0</v>
      </c>
      <c r="M2808" s="30"/>
    </row>
    <row r="2809" spans="1:13" s="2" customFormat="1" ht="22.5" x14ac:dyDescent="0.25">
      <c r="A2809" s="25" t="s">
        <v>344</v>
      </c>
      <c r="B2809" s="26" t="s">
        <v>825</v>
      </c>
      <c r="C2809" s="186" t="s">
        <v>826</v>
      </c>
      <c r="D2809" s="186"/>
      <c r="E2809" s="186"/>
      <c r="F2809" s="27" t="s">
        <v>79</v>
      </c>
      <c r="G2809" s="28" t="s">
        <v>347</v>
      </c>
      <c r="H2809" s="28"/>
      <c r="I2809" s="29">
        <v>0</v>
      </c>
      <c r="J2809" s="110"/>
      <c r="K2809" s="133"/>
      <c r="L2809" s="148">
        <v>0</v>
      </c>
      <c r="M2809" s="30"/>
    </row>
    <row r="2810" spans="1:13" s="2" customFormat="1" ht="45" x14ac:dyDescent="0.25">
      <c r="A2810" s="10" t="s">
        <v>3567</v>
      </c>
      <c r="B2810" s="11" t="s">
        <v>2215</v>
      </c>
      <c r="C2810" s="182" t="s">
        <v>3568</v>
      </c>
      <c r="D2810" s="182"/>
      <c r="E2810" s="182"/>
      <c r="F2810" s="10" t="s">
        <v>165</v>
      </c>
      <c r="G2810" s="12">
        <v>8</v>
      </c>
      <c r="H2810" s="12"/>
      <c r="I2810" s="13">
        <v>548343.57999999996</v>
      </c>
      <c r="J2810" s="72"/>
      <c r="K2810" s="131"/>
      <c r="L2810" s="72">
        <v>548343.57999999996</v>
      </c>
      <c r="M2810" s="13"/>
    </row>
    <row r="2811" spans="1:13" s="2" customFormat="1" ht="45" x14ac:dyDescent="0.25">
      <c r="A2811" s="10" t="s">
        <v>3569</v>
      </c>
      <c r="B2811" s="11" t="s">
        <v>2198</v>
      </c>
      <c r="C2811" s="182" t="s">
        <v>3570</v>
      </c>
      <c r="D2811" s="182"/>
      <c r="E2811" s="182"/>
      <c r="F2811" s="10" t="s">
        <v>35</v>
      </c>
      <c r="G2811" s="12">
        <v>2</v>
      </c>
      <c r="H2811" s="12"/>
      <c r="I2811" s="13">
        <v>85160.02</v>
      </c>
      <c r="J2811" s="72"/>
      <c r="K2811" s="131"/>
      <c r="L2811" s="72">
        <v>85160.02</v>
      </c>
      <c r="M2811" s="13"/>
    </row>
    <row r="2812" spans="1:13" s="2" customFormat="1" ht="15" x14ac:dyDescent="0.25">
      <c r="A2812" s="10" t="s">
        <v>3571</v>
      </c>
      <c r="B2812" s="11" t="s">
        <v>834</v>
      </c>
      <c r="C2812" s="182" t="s">
        <v>835</v>
      </c>
      <c r="D2812" s="182"/>
      <c r="E2812" s="182"/>
      <c r="F2812" s="10" t="s">
        <v>71</v>
      </c>
      <c r="G2812" s="32">
        <v>0.1</v>
      </c>
      <c r="H2812" s="32"/>
      <c r="I2812" s="13">
        <v>9955.81</v>
      </c>
      <c r="J2812" s="72"/>
      <c r="K2812" s="131"/>
      <c r="L2812" s="72">
        <v>9955.81</v>
      </c>
      <c r="M2812" s="13"/>
    </row>
    <row r="2813" spans="1:13" s="2" customFormat="1" ht="15" x14ac:dyDescent="0.25">
      <c r="A2813" s="206" t="s">
        <v>3572</v>
      </c>
      <c r="B2813" s="207"/>
      <c r="C2813" s="207"/>
      <c r="D2813" s="207"/>
      <c r="E2813" s="207"/>
      <c r="F2813" s="207"/>
      <c r="G2813" s="207"/>
      <c r="H2813" s="207"/>
      <c r="I2813" s="207"/>
      <c r="J2813" s="207"/>
      <c r="K2813" s="207"/>
      <c r="L2813" s="208"/>
      <c r="M2813" s="123"/>
    </row>
    <row r="2814" spans="1:13" s="2" customFormat="1" ht="56.25" x14ac:dyDescent="0.25">
      <c r="A2814" s="10" t="s">
        <v>3573</v>
      </c>
      <c r="B2814" s="11" t="s">
        <v>2551</v>
      </c>
      <c r="C2814" s="182" t="s">
        <v>3574</v>
      </c>
      <c r="D2814" s="182"/>
      <c r="E2814" s="182"/>
      <c r="F2814" s="10" t="s">
        <v>808</v>
      </c>
      <c r="G2814" s="33">
        <v>5.3199999999999997E-2</v>
      </c>
      <c r="H2814" s="33"/>
      <c r="I2814" s="13">
        <v>3884.09</v>
      </c>
      <c r="J2814" s="72"/>
      <c r="K2814" s="131"/>
      <c r="L2814" s="72">
        <v>688</v>
      </c>
      <c r="M2814" s="13"/>
    </row>
    <row r="2815" spans="1:13" s="2" customFormat="1" ht="15" x14ac:dyDescent="0.25">
      <c r="A2815" s="14"/>
      <c r="B2815" s="15"/>
      <c r="C2815" s="15"/>
      <c r="D2815" s="15"/>
      <c r="E2815" s="16" t="s">
        <v>18</v>
      </c>
      <c r="F2815" s="16"/>
      <c r="G2815" s="17"/>
      <c r="H2815" s="17"/>
      <c r="I2815" s="18">
        <v>9889.48</v>
      </c>
      <c r="J2815" s="114"/>
      <c r="K2815" s="138"/>
      <c r="L2815" s="151"/>
      <c r="M2815" s="19"/>
    </row>
    <row r="2816" spans="1:13" s="2" customFormat="1" ht="22.5" x14ac:dyDescent="0.25">
      <c r="A2816" s="20"/>
      <c r="B2816" s="21" t="s">
        <v>69</v>
      </c>
      <c r="C2816" s="183" t="s">
        <v>70</v>
      </c>
      <c r="D2816" s="183"/>
      <c r="E2816" s="183"/>
      <c r="F2816" s="22" t="s">
        <v>71</v>
      </c>
      <c r="G2816" s="17" t="s">
        <v>3575</v>
      </c>
      <c r="H2816" s="17"/>
      <c r="I2816" s="23">
        <v>0.25</v>
      </c>
      <c r="J2816" s="109"/>
      <c r="K2816" s="132"/>
      <c r="L2816" s="147">
        <v>0.25</v>
      </c>
      <c r="M2816" s="24"/>
    </row>
    <row r="2817" spans="1:13" s="2" customFormat="1" ht="22.5" x14ac:dyDescent="0.25">
      <c r="A2817" s="20"/>
      <c r="B2817" s="21" t="s">
        <v>41</v>
      </c>
      <c r="C2817" s="183" t="s">
        <v>42</v>
      </c>
      <c r="D2817" s="183"/>
      <c r="E2817" s="183"/>
      <c r="F2817" s="22" t="s">
        <v>21</v>
      </c>
      <c r="G2817" s="17" t="s">
        <v>3576</v>
      </c>
      <c r="H2817" s="17"/>
      <c r="I2817" s="23">
        <v>24.67</v>
      </c>
      <c r="J2817" s="109"/>
      <c r="K2817" s="132"/>
      <c r="L2817" s="147">
        <v>24.67</v>
      </c>
      <c r="M2817" s="24"/>
    </row>
    <row r="2818" spans="1:13" s="2" customFormat="1" ht="22.5" x14ac:dyDescent="0.25">
      <c r="A2818" s="20"/>
      <c r="B2818" s="21" t="s">
        <v>778</v>
      </c>
      <c r="C2818" s="183" t="s">
        <v>24</v>
      </c>
      <c r="D2818" s="183"/>
      <c r="E2818" s="183"/>
      <c r="F2818" s="22" t="s">
        <v>71</v>
      </c>
      <c r="G2818" s="17" t="s">
        <v>3577</v>
      </c>
      <c r="H2818" s="17"/>
      <c r="I2818" s="23">
        <v>6.65</v>
      </c>
      <c r="J2818" s="109"/>
      <c r="K2818" s="132"/>
      <c r="L2818" s="147">
        <v>6.65</v>
      </c>
      <c r="M2818" s="24"/>
    </row>
    <row r="2819" spans="1:13" s="2" customFormat="1" ht="22.5" x14ac:dyDescent="0.25">
      <c r="A2819" s="20"/>
      <c r="B2819" s="21" t="s">
        <v>968</v>
      </c>
      <c r="C2819" s="183" t="s">
        <v>969</v>
      </c>
      <c r="D2819" s="183"/>
      <c r="E2819" s="183"/>
      <c r="F2819" s="22" t="s">
        <v>21</v>
      </c>
      <c r="G2819" s="17" t="s">
        <v>3578</v>
      </c>
      <c r="H2819" s="17"/>
      <c r="I2819" s="23">
        <v>47.87</v>
      </c>
      <c r="J2819" s="109"/>
      <c r="K2819" s="132"/>
      <c r="L2819" s="147">
        <v>47.87</v>
      </c>
      <c r="M2819" s="24"/>
    </row>
    <row r="2820" spans="1:13" s="2" customFormat="1" ht="22.5" x14ac:dyDescent="0.25">
      <c r="A2820" s="25" t="s">
        <v>344</v>
      </c>
      <c r="B2820" s="26" t="s">
        <v>815</v>
      </c>
      <c r="C2820" s="186" t="s">
        <v>816</v>
      </c>
      <c r="D2820" s="186"/>
      <c r="E2820" s="186"/>
      <c r="F2820" s="27" t="s">
        <v>817</v>
      </c>
      <c r="G2820" s="28" t="s">
        <v>347</v>
      </c>
      <c r="H2820" s="28"/>
      <c r="I2820" s="29">
        <v>0</v>
      </c>
      <c r="J2820" s="110"/>
      <c r="K2820" s="133"/>
      <c r="L2820" s="148">
        <v>0</v>
      </c>
      <c r="M2820" s="30"/>
    </row>
    <row r="2821" spans="1:13" s="2" customFormat="1" ht="22.5" x14ac:dyDescent="0.25">
      <c r="A2821" s="25" t="s">
        <v>76</v>
      </c>
      <c r="B2821" s="26" t="s">
        <v>818</v>
      </c>
      <c r="C2821" s="186" t="s">
        <v>819</v>
      </c>
      <c r="D2821" s="186"/>
      <c r="E2821" s="186"/>
      <c r="F2821" s="27" t="s">
        <v>817</v>
      </c>
      <c r="G2821" s="28" t="s">
        <v>3579</v>
      </c>
      <c r="H2821" s="28"/>
      <c r="I2821" s="29">
        <v>0</v>
      </c>
      <c r="J2821" s="110"/>
      <c r="K2821" s="133"/>
      <c r="L2821" s="148">
        <v>0</v>
      </c>
      <c r="M2821" s="30"/>
    </row>
    <row r="2822" spans="1:13" s="2" customFormat="1" ht="22.5" x14ac:dyDescent="0.25">
      <c r="A2822" s="25" t="s">
        <v>344</v>
      </c>
      <c r="B2822" s="26" t="s">
        <v>821</v>
      </c>
      <c r="C2822" s="186" t="s">
        <v>822</v>
      </c>
      <c r="D2822" s="186"/>
      <c r="E2822" s="186"/>
      <c r="F2822" s="27" t="s">
        <v>79</v>
      </c>
      <c r="G2822" s="28" t="s">
        <v>347</v>
      </c>
      <c r="H2822" s="28"/>
      <c r="I2822" s="29">
        <v>0</v>
      </c>
      <c r="J2822" s="110"/>
      <c r="K2822" s="133"/>
      <c r="L2822" s="148">
        <v>0</v>
      </c>
      <c r="M2822" s="30"/>
    </row>
    <row r="2823" spans="1:13" s="2" customFormat="1" ht="22.5" x14ac:dyDescent="0.25">
      <c r="A2823" s="25" t="s">
        <v>344</v>
      </c>
      <c r="B2823" s="26" t="s">
        <v>366</v>
      </c>
      <c r="C2823" s="186" t="s">
        <v>367</v>
      </c>
      <c r="D2823" s="186"/>
      <c r="E2823" s="186"/>
      <c r="F2823" s="27" t="s">
        <v>21</v>
      </c>
      <c r="G2823" s="28" t="s">
        <v>347</v>
      </c>
      <c r="H2823" s="28"/>
      <c r="I2823" s="29">
        <v>0</v>
      </c>
      <c r="J2823" s="110"/>
      <c r="K2823" s="133"/>
      <c r="L2823" s="148">
        <v>0</v>
      </c>
      <c r="M2823" s="30"/>
    </row>
    <row r="2824" spans="1:13" s="2" customFormat="1" ht="22.5" x14ac:dyDescent="0.25">
      <c r="A2824" s="25" t="s">
        <v>344</v>
      </c>
      <c r="B2824" s="26" t="s">
        <v>825</v>
      </c>
      <c r="C2824" s="186" t="s">
        <v>826</v>
      </c>
      <c r="D2824" s="186"/>
      <c r="E2824" s="186"/>
      <c r="F2824" s="27" t="s">
        <v>79</v>
      </c>
      <c r="G2824" s="28" t="s">
        <v>347</v>
      </c>
      <c r="H2824" s="28"/>
      <c r="I2824" s="29">
        <v>0</v>
      </c>
      <c r="J2824" s="110"/>
      <c r="K2824" s="133"/>
      <c r="L2824" s="148">
        <v>0</v>
      </c>
      <c r="M2824" s="30"/>
    </row>
    <row r="2825" spans="1:13" s="2" customFormat="1" ht="45" x14ac:dyDescent="0.25">
      <c r="A2825" s="10" t="s">
        <v>3580</v>
      </c>
      <c r="B2825" s="11" t="s">
        <v>2215</v>
      </c>
      <c r="C2825" s="182" t="s">
        <v>3581</v>
      </c>
      <c r="D2825" s="182"/>
      <c r="E2825" s="182"/>
      <c r="F2825" s="10" t="s">
        <v>165</v>
      </c>
      <c r="G2825" s="12">
        <v>1</v>
      </c>
      <c r="H2825" s="12"/>
      <c r="I2825" s="13">
        <v>30387.07</v>
      </c>
      <c r="J2825" s="72"/>
      <c r="K2825" s="131"/>
      <c r="L2825" s="72">
        <v>30387.07</v>
      </c>
      <c r="M2825" s="13"/>
    </row>
    <row r="2826" spans="1:13" s="2" customFormat="1" ht="45" x14ac:dyDescent="0.25">
      <c r="A2826" s="10" t="s">
        <v>3582</v>
      </c>
      <c r="B2826" s="11" t="s">
        <v>2215</v>
      </c>
      <c r="C2826" s="182" t="s">
        <v>3583</v>
      </c>
      <c r="D2826" s="182"/>
      <c r="E2826" s="182"/>
      <c r="F2826" s="10" t="s">
        <v>165</v>
      </c>
      <c r="G2826" s="32">
        <v>0.5</v>
      </c>
      <c r="H2826" s="32"/>
      <c r="I2826" s="13">
        <v>18165.48</v>
      </c>
      <c r="J2826" s="72"/>
      <c r="K2826" s="131"/>
      <c r="L2826" s="72">
        <v>18165.48</v>
      </c>
      <c r="M2826" s="13"/>
    </row>
    <row r="2827" spans="1:13" s="2" customFormat="1" ht="45" x14ac:dyDescent="0.25">
      <c r="A2827" s="10" t="s">
        <v>3584</v>
      </c>
      <c r="B2827" s="11" t="s">
        <v>2198</v>
      </c>
      <c r="C2827" s="182" t="s">
        <v>3585</v>
      </c>
      <c r="D2827" s="182"/>
      <c r="E2827" s="182"/>
      <c r="F2827" s="10" t="s">
        <v>35</v>
      </c>
      <c r="G2827" s="12">
        <v>1</v>
      </c>
      <c r="H2827" s="12"/>
      <c r="I2827" s="13">
        <v>16525.27</v>
      </c>
      <c r="J2827" s="72"/>
      <c r="K2827" s="131"/>
      <c r="L2827" s="72">
        <v>16525.27</v>
      </c>
      <c r="M2827" s="13"/>
    </row>
    <row r="2828" spans="1:13" s="2" customFormat="1" ht="45" x14ac:dyDescent="0.25">
      <c r="A2828" s="10" t="s">
        <v>3586</v>
      </c>
      <c r="B2828" s="11" t="s">
        <v>2198</v>
      </c>
      <c r="C2828" s="182" t="s">
        <v>3587</v>
      </c>
      <c r="D2828" s="182"/>
      <c r="E2828" s="182"/>
      <c r="F2828" s="10" t="s">
        <v>35</v>
      </c>
      <c r="G2828" s="12">
        <v>1</v>
      </c>
      <c r="H2828" s="12"/>
      <c r="I2828" s="13">
        <v>21398.95</v>
      </c>
      <c r="J2828" s="72"/>
      <c r="K2828" s="131"/>
      <c r="L2828" s="72">
        <v>21398.95</v>
      </c>
      <c r="M2828" s="13"/>
    </row>
    <row r="2829" spans="1:13" s="2" customFormat="1" ht="56.25" x14ac:dyDescent="0.25">
      <c r="A2829" s="10" t="s">
        <v>3588</v>
      </c>
      <c r="B2829" s="11" t="s">
        <v>2673</v>
      </c>
      <c r="C2829" s="182" t="s">
        <v>3548</v>
      </c>
      <c r="D2829" s="182"/>
      <c r="E2829" s="182"/>
      <c r="F2829" s="10" t="s">
        <v>808</v>
      </c>
      <c r="G2829" s="33">
        <v>0.59550000000000003</v>
      </c>
      <c r="H2829" s="33"/>
      <c r="I2829" s="13">
        <v>37089.33</v>
      </c>
      <c r="J2829" s="72"/>
      <c r="K2829" s="131"/>
      <c r="L2829" s="72">
        <v>7912.38</v>
      </c>
      <c r="M2829" s="13"/>
    </row>
    <row r="2830" spans="1:13" s="2" customFormat="1" ht="15" x14ac:dyDescent="0.25">
      <c r="A2830" s="14"/>
      <c r="B2830" s="15"/>
      <c r="C2830" s="15"/>
      <c r="D2830" s="15"/>
      <c r="E2830" s="16" t="s">
        <v>18</v>
      </c>
      <c r="F2830" s="16"/>
      <c r="G2830" s="17"/>
      <c r="H2830" s="17"/>
      <c r="I2830" s="18">
        <v>91504.72</v>
      </c>
      <c r="J2830" s="114"/>
      <c r="K2830" s="138"/>
      <c r="L2830" s="151"/>
      <c r="M2830" s="19"/>
    </row>
    <row r="2831" spans="1:13" s="2" customFormat="1" ht="22.5" x14ac:dyDescent="0.25">
      <c r="A2831" s="20"/>
      <c r="B2831" s="21" t="s">
        <v>69</v>
      </c>
      <c r="C2831" s="183" t="s">
        <v>70</v>
      </c>
      <c r="D2831" s="183"/>
      <c r="E2831" s="183"/>
      <c r="F2831" s="22" t="s">
        <v>71</v>
      </c>
      <c r="G2831" s="17" t="s">
        <v>3589</v>
      </c>
      <c r="H2831" s="17"/>
      <c r="I2831" s="23">
        <v>2.77</v>
      </c>
      <c r="J2831" s="109"/>
      <c r="K2831" s="132"/>
      <c r="L2831" s="147">
        <v>2.77</v>
      </c>
      <c r="M2831" s="24"/>
    </row>
    <row r="2832" spans="1:13" s="2" customFormat="1" ht="22.5" x14ac:dyDescent="0.25">
      <c r="A2832" s="20"/>
      <c r="B2832" s="21" t="s">
        <v>41</v>
      </c>
      <c r="C2832" s="183" t="s">
        <v>42</v>
      </c>
      <c r="D2832" s="183"/>
      <c r="E2832" s="183"/>
      <c r="F2832" s="22" t="s">
        <v>21</v>
      </c>
      <c r="G2832" s="17" t="s">
        <v>3590</v>
      </c>
      <c r="H2832" s="17"/>
      <c r="I2832" s="23">
        <v>253.33</v>
      </c>
      <c r="J2832" s="109"/>
      <c r="K2832" s="132"/>
      <c r="L2832" s="147">
        <v>253.33</v>
      </c>
      <c r="M2832" s="24"/>
    </row>
    <row r="2833" spans="1:13" s="2" customFormat="1" ht="22.5" x14ac:dyDescent="0.25">
      <c r="A2833" s="20"/>
      <c r="B2833" s="21" t="s">
        <v>778</v>
      </c>
      <c r="C2833" s="183" t="s">
        <v>24</v>
      </c>
      <c r="D2833" s="183"/>
      <c r="E2833" s="183"/>
      <c r="F2833" s="22" t="s">
        <v>71</v>
      </c>
      <c r="G2833" s="17" t="s">
        <v>3591</v>
      </c>
      <c r="H2833" s="17"/>
      <c r="I2833" s="23">
        <v>55.84</v>
      </c>
      <c r="J2833" s="109"/>
      <c r="K2833" s="132"/>
      <c r="L2833" s="147">
        <v>55.84</v>
      </c>
      <c r="M2833" s="24"/>
    </row>
    <row r="2834" spans="1:13" s="2" customFormat="1" ht="22.5" x14ac:dyDescent="0.25">
      <c r="A2834" s="20"/>
      <c r="B2834" s="21" t="s">
        <v>968</v>
      </c>
      <c r="C2834" s="183" t="s">
        <v>969</v>
      </c>
      <c r="D2834" s="183"/>
      <c r="E2834" s="183"/>
      <c r="F2834" s="22" t="s">
        <v>21</v>
      </c>
      <c r="G2834" s="17" t="s">
        <v>3592</v>
      </c>
      <c r="H2834" s="17"/>
      <c r="I2834" s="23">
        <v>601.72</v>
      </c>
      <c r="J2834" s="109"/>
      <c r="K2834" s="132"/>
      <c r="L2834" s="147">
        <v>601.72</v>
      </c>
      <c r="M2834" s="24"/>
    </row>
    <row r="2835" spans="1:13" s="2" customFormat="1" ht="22.5" x14ac:dyDescent="0.25">
      <c r="A2835" s="25" t="s">
        <v>344</v>
      </c>
      <c r="B2835" s="26" t="s">
        <v>815</v>
      </c>
      <c r="C2835" s="186" t="s">
        <v>816</v>
      </c>
      <c r="D2835" s="186"/>
      <c r="E2835" s="186"/>
      <c r="F2835" s="27" t="s">
        <v>817</v>
      </c>
      <c r="G2835" s="28" t="s">
        <v>347</v>
      </c>
      <c r="H2835" s="28"/>
      <c r="I2835" s="29">
        <v>0</v>
      </c>
      <c r="J2835" s="110"/>
      <c r="K2835" s="133"/>
      <c r="L2835" s="148">
        <v>0</v>
      </c>
      <c r="M2835" s="30"/>
    </row>
    <row r="2836" spans="1:13" s="2" customFormat="1" ht="22.5" x14ac:dyDescent="0.25">
      <c r="A2836" s="25" t="s">
        <v>76</v>
      </c>
      <c r="B2836" s="26" t="s">
        <v>818</v>
      </c>
      <c r="C2836" s="186" t="s">
        <v>819</v>
      </c>
      <c r="D2836" s="186"/>
      <c r="E2836" s="186"/>
      <c r="F2836" s="27" t="s">
        <v>817</v>
      </c>
      <c r="G2836" s="28" t="s">
        <v>3593</v>
      </c>
      <c r="H2836" s="28"/>
      <c r="I2836" s="29">
        <v>0</v>
      </c>
      <c r="J2836" s="110"/>
      <c r="K2836" s="133"/>
      <c r="L2836" s="148">
        <v>0</v>
      </c>
      <c r="M2836" s="30"/>
    </row>
    <row r="2837" spans="1:13" s="2" customFormat="1" ht="22.5" x14ac:dyDescent="0.25">
      <c r="A2837" s="25" t="s">
        <v>344</v>
      </c>
      <c r="B2837" s="26" t="s">
        <v>821</v>
      </c>
      <c r="C2837" s="186" t="s">
        <v>822</v>
      </c>
      <c r="D2837" s="186"/>
      <c r="E2837" s="186"/>
      <c r="F2837" s="27" t="s">
        <v>79</v>
      </c>
      <c r="G2837" s="28" t="s">
        <v>347</v>
      </c>
      <c r="H2837" s="28"/>
      <c r="I2837" s="29">
        <v>0</v>
      </c>
      <c r="J2837" s="110"/>
      <c r="K2837" s="133"/>
      <c r="L2837" s="148">
        <v>0</v>
      </c>
      <c r="M2837" s="30"/>
    </row>
    <row r="2838" spans="1:13" s="2" customFormat="1" ht="22.5" x14ac:dyDescent="0.25">
      <c r="A2838" s="25" t="s">
        <v>344</v>
      </c>
      <c r="B2838" s="26" t="s">
        <v>366</v>
      </c>
      <c r="C2838" s="186" t="s">
        <v>367</v>
      </c>
      <c r="D2838" s="186"/>
      <c r="E2838" s="186"/>
      <c r="F2838" s="27" t="s">
        <v>21</v>
      </c>
      <c r="G2838" s="28" t="s">
        <v>347</v>
      </c>
      <c r="H2838" s="28"/>
      <c r="I2838" s="29">
        <v>0</v>
      </c>
      <c r="J2838" s="110"/>
      <c r="K2838" s="133"/>
      <c r="L2838" s="148">
        <v>0</v>
      </c>
      <c r="M2838" s="30"/>
    </row>
    <row r="2839" spans="1:13" s="2" customFormat="1" ht="22.5" x14ac:dyDescent="0.25">
      <c r="A2839" s="25" t="s">
        <v>344</v>
      </c>
      <c r="B2839" s="26" t="s">
        <v>825</v>
      </c>
      <c r="C2839" s="186" t="s">
        <v>826</v>
      </c>
      <c r="D2839" s="186"/>
      <c r="E2839" s="186"/>
      <c r="F2839" s="27" t="s">
        <v>79</v>
      </c>
      <c r="G2839" s="28" t="s">
        <v>347</v>
      </c>
      <c r="H2839" s="28"/>
      <c r="I2839" s="29">
        <v>0</v>
      </c>
      <c r="J2839" s="110"/>
      <c r="K2839" s="133"/>
      <c r="L2839" s="148">
        <v>0</v>
      </c>
      <c r="M2839" s="30"/>
    </row>
    <row r="2840" spans="1:13" s="2" customFormat="1" ht="45" x14ac:dyDescent="0.25">
      <c r="A2840" s="10" t="s">
        <v>3594</v>
      </c>
      <c r="B2840" s="11" t="s">
        <v>2215</v>
      </c>
      <c r="C2840" s="182" t="s">
        <v>3595</v>
      </c>
      <c r="D2840" s="182"/>
      <c r="E2840" s="182"/>
      <c r="F2840" s="10" t="s">
        <v>165</v>
      </c>
      <c r="G2840" s="12">
        <v>1</v>
      </c>
      <c r="H2840" s="12"/>
      <c r="I2840" s="13">
        <v>42608.76</v>
      </c>
      <c r="J2840" s="72"/>
      <c r="K2840" s="131"/>
      <c r="L2840" s="72">
        <v>42608.76</v>
      </c>
      <c r="M2840" s="13"/>
    </row>
    <row r="2841" spans="1:13" s="2" customFormat="1" ht="45" x14ac:dyDescent="0.25">
      <c r="A2841" s="10" t="s">
        <v>3596</v>
      </c>
      <c r="B2841" s="11" t="s">
        <v>2215</v>
      </c>
      <c r="C2841" s="182" t="s">
        <v>3597</v>
      </c>
      <c r="D2841" s="182"/>
      <c r="E2841" s="182"/>
      <c r="F2841" s="10" t="s">
        <v>165</v>
      </c>
      <c r="G2841" s="12">
        <v>18</v>
      </c>
      <c r="H2841" s="12"/>
      <c r="I2841" s="13">
        <v>766957.66</v>
      </c>
      <c r="J2841" s="72"/>
      <c r="K2841" s="131"/>
      <c r="L2841" s="72">
        <v>766957.66</v>
      </c>
      <c r="M2841" s="13"/>
    </row>
    <row r="2842" spans="1:13" s="2" customFormat="1" ht="45" x14ac:dyDescent="0.25">
      <c r="A2842" s="10" t="s">
        <v>3598</v>
      </c>
      <c r="B2842" s="11" t="s">
        <v>2215</v>
      </c>
      <c r="C2842" s="182" t="s">
        <v>3599</v>
      </c>
      <c r="D2842" s="182"/>
      <c r="E2842" s="182"/>
      <c r="F2842" s="10" t="s">
        <v>165</v>
      </c>
      <c r="G2842" s="32">
        <v>0.5</v>
      </c>
      <c r="H2842" s="32"/>
      <c r="I2842" s="13">
        <v>36116.230000000003</v>
      </c>
      <c r="J2842" s="72"/>
      <c r="K2842" s="131"/>
      <c r="L2842" s="72">
        <v>36116.230000000003</v>
      </c>
      <c r="M2842" s="13"/>
    </row>
    <row r="2843" spans="1:13" s="2" customFormat="1" ht="45" x14ac:dyDescent="0.25">
      <c r="A2843" s="10" t="s">
        <v>3600</v>
      </c>
      <c r="B2843" s="11" t="s">
        <v>2195</v>
      </c>
      <c r="C2843" s="182" t="s">
        <v>3601</v>
      </c>
      <c r="D2843" s="182"/>
      <c r="E2843" s="182"/>
      <c r="F2843" s="10" t="s">
        <v>35</v>
      </c>
      <c r="G2843" s="12">
        <v>1</v>
      </c>
      <c r="H2843" s="12"/>
      <c r="I2843" s="13">
        <v>11858.74</v>
      </c>
      <c r="J2843" s="72"/>
      <c r="K2843" s="131"/>
      <c r="L2843" s="72">
        <v>11858.74</v>
      </c>
      <c r="M2843" s="13"/>
    </row>
    <row r="2844" spans="1:13" s="2" customFormat="1" ht="45" x14ac:dyDescent="0.25">
      <c r="A2844" s="10" t="s">
        <v>3602</v>
      </c>
      <c r="B2844" s="11" t="s">
        <v>2198</v>
      </c>
      <c r="C2844" s="182" t="s">
        <v>3603</v>
      </c>
      <c r="D2844" s="182"/>
      <c r="E2844" s="182"/>
      <c r="F2844" s="10" t="s">
        <v>35</v>
      </c>
      <c r="G2844" s="12">
        <v>1</v>
      </c>
      <c r="H2844" s="12"/>
      <c r="I2844" s="13">
        <v>24317.8</v>
      </c>
      <c r="J2844" s="72"/>
      <c r="K2844" s="131"/>
      <c r="L2844" s="72">
        <v>24317.8</v>
      </c>
      <c r="M2844" s="13"/>
    </row>
    <row r="2845" spans="1:13" s="2" customFormat="1" ht="45" x14ac:dyDescent="0.25">
      <c r="A2845" s="10" t="s">
        <v>3604</v>
      </c>
      <c r="B2845" s="11" t="s">
        <v>2201</v>
      </c>
      <c r="C2845" s="182" t="s">
        <v>3605</v>
      </c>
      <c r="D2845" s="182"/>
      <c r="E2845" s="182"/>
      <c r="F2845" s="10" t="s">
        <v>35</v>
      </c>
      <c r="G2845" s="12">
        <v>1</v>
      </c>
      <c r="H2845" s="12"/>
      <c r="I2845" s="13">
        <v>7863.11</v>
      </c>
      <c r="J2845" s="72"/>
      <c r="K2845" s="131"/>
      <c r="L2845" s="72">
        <v>7863.11</v>
      </c>
      <c r="M2845" s="13"/>
    </row>
    <row r="2846" spans="1:13" s="2" customFormat="1" ht="45" x14ac:dyDescent="0.25">
      <c r="A2846" s="10" t="s">
        <v>3606</v>
      </c>
      <c r="B2846" s="11" t="s">
        <v>2201</v>
      </c>
      <c r="C2846" s="182" t="s">
        <v>3607</v>
      </c>
      <c r="D2846" s="182"/>
      <c r="E2846" s="182"/>
      <c r="F2846" s="10" t="s">
        <v>35</v>
      </c>
      <c r="G2846" s="12">
        <v>2</v>
      </c>
      <c r="H2846" s="12"/>
      <c r="I2846" s="13">
        <v>18337.55</v>
      </c>
      <c r="J2846" s="72"/>
      <c r="K2846" s="131"/>
      <c r="L2846" s="72">
        <v>18337.55</v>
      </c>
      <c r="M2846" s="13"/>
    </row>
    <row r="2847" spans="1:13" s="2" customFormat="1" ht="45" x14ac:dyDescent="0.25">
      <c r="A2847" s="10" t="s">
        <v>3608</v>
      </c>
      <c r="B2847" s="11" t="s">
        <v>2201</v>
      </c>
      <c r="C2847" s="182" t="s">
        <v>3609</v>
      </c>
      <c r="D2847" s="182"/>
      <c r="E2847" s="182"/>
      <c r="F2847" s="10" t="s">
        <v>35</v>
      </c>
      <c r="G2847" s="12">
        <v>1</v>
      </c>
      <c r="H2847" s="12"/>
      <c r="I2847" s="13">
        <v>12872.05</v>
      </c>
      <c r="J2847" s="72"/>
      <c r="K2847" s="131"/>
      <c r="L2847" s="72">
        <v>12872.05</v>
      </c>
      <c r="M2847" s="13"/>
    </row>
    <row r="2848" spans="1:13" s="2" customFormat="1" ht="56.25" x14ac:dyDescent="0.25">
      <c r="A2848" s="10" t="s">
        <v>3610</v>
      </c>
      <c r="B2848" s="11" t="s">
        <v>3271</v>
      </c>
      <c r="C2848" s="182" t="s">
        <v>3272</v>
      </c>
      <c r="D2848" s="182"/>
      <c r="E2848" s="182"/>
      <c r="F2848" s="10" t="s">
        <v>808</v>
      </c>
      <c r="G2848" s="36">
        <v>2.3E-2</v>
      </c>
      <c r="H2848" s="36"/>
      <c r="I2848" s="13">
        <v>1206.58</v>
      </c>
      <c r="J2848" s="72"/>
      <c r="K2848" s="131"/>
      <c r="L2848" s="72">
        <v>300.66000000000003</v>
      </c>
      <c r="M2848" s="13"/>
    </row>
    <row r="2849" spans="1:13" s="2" customFormat="1" ht="15" x14ac:dyDescent="0.25">
      <c r="A2849" s="14"/>
      <c r="B2849" s="15"/>
      <c r="C2849" s="15"/>
      <c r="D2849" s="15"/>
      <c r="E2849" s="16" t="s">
        <v>18</v>
      </c>
      <c r="F2849" s="16"/>
      <c r="G2849" s="17"/>
      <c r="H2849" s="17"/>
      <c r="I2849" s="18">
        <v>2891.45</v>
      </c>
      <c r="J2849" s="114"/>
      <c r="K2849" s="138"/>
      <c r="L2849" s="151"/>
      <c r="M2849" s="19"/>
    </row>
    <row r="2850" spans="1:13" s="2" customFormat="1" ht="22.5" x14ac:dyDescent="0.25">
      <c r="A2850" s="20"/>
      <c r="B2850" s="21" t="s">
        <v>69</v>
      </c>
      <c r="C2850" s="183" t="s">
        <v>70</v>
      </c>
      <c r="D2850" s="183"/>
      <c r="E2850" s="183"/>
      <c r="F2850" s="22" t="s">
        <v>71</v>
      </c>
      <c r="G2850" s="17" t="s">
        <v>3611</v>
      </c>
      <c r="H2850" s="17"/>
      <c r="I2850" s="23">
        <v>0.09</v>
      </c>
      <c r="J2850" s="109"/>
      <c r="K2850" s="132"/>
      <c r="L2850" s="147">
        <v>0.09</v>
      </c>
      <c r="M2850" s="24"/>
    </row>
    <row r="2851" spans="1:13" s="2" customFormat="1" ht="22.5" x14ac:dyDescent="0.25">
      <c r="A2851" s="20"/>
      <c r="B2851" s="21" t="s">
        <v>41</v>
      </c>
      <c r="C2851" s="183" t="s">
        <v>42</v>
      </c>
      <c r="D2851" s="183"/>
      <c r="E2851" s="183"/>
      <c r="F2851" s="22" t="s">
        <v>21</v>
      </c>
      <c r="G2851" s="17" t="s">
        <v>3612</v>
      </c>
      <c r="H2851" s="17"/>
      <c r="I2851" s="23">
        <v>10.67</v>
      </c>
      <c r="J2851" s="109"/>
      <c r="K2851" s="132"/>
      <c r="L2851" s="147">
        <v>10.67</v>
      </c>
      <c r="M2851" s="24"/>
    </row>
    <row r="2852" spans="1:13" s="2" customFormat="1" ht="22.5" x14ac:dyDescent="0.25">
      <c r="A2852" s="20"/>
      <c r="B2852" s="21" t="s">
        <v>778</v>
      </c>
      <c r="C2852" s="183" t="s">
        <v>24</v>
      </c>
      <c r="D2852" s="183"/>
      <c r="E2852" s="183"/>
      <c r="F2852" s="22" t="s">
        <v>71</v>
      </c>
      <c r="G2852" s="17" t="s">
        <v>3613</v>
      </c>
      <c r="H2852" s="17"/>
      <c r="I2852" s="23">
        <v>3.52</v>
      </c>
      <c r="J2852" s="109"/>
      <c r="K2852" s="132"/>
      <c r="L2852" s="147">
        <v>3.52</v>
      </c>
      <c r="M2852" s="24"/>
    </row>
    <row r="2853" spans="1:13" s="2" customFormat="1" ht="22.5" x14ac:dyDescent="0.25">
      <c r="A2853" s="20"/>
      <c r="B2853" s="21" t="s">
        <v>968</v>
      </c>
      <c r="C2853" s="183" t="s">
        <v>969</v>
      </c>
      <c r="D2853" s="183"/>
      <c r="E2853" s="183"/>
      <c r="F2853" s="22" t="s">
        <v>21</v>
      </c>
      <c r="G2853" s="17" t="s">
        <v>3614</v>
      </c>
      <c r="H2853" s="17"/>
      <c r="I2853" s="23">
        <v>20.43</v>
      </c>
      <c r="J2853" s="109"/>
      <c r="K2853" s="132"/>
      <c r="L2853" s="147">
        <v>20.43</v>
      </c>
      <c r="M2853" s="24"/>
    </row>
    <row r="2854" spans="1:13" s="2" customFormat="1" ht="22.5" x14ac:dyDescent="0.25">
      <c r="A2854" s="25" t="s">
        <v>344</v>
      </c>
      <c r="B2854" s="26" t="s">
        <v>815</v>
      </c>
      <c r="C2854" s="186" t="s">
        <v>816</v>
      </c>
      <c r="D2854" s="186"/>
      <c r="E2854" s="186"/>
      <c r="F2854" s="27" t="s">
        <v>817</v>
      </c>
      <c r="G2854" s="28" t="s">
        <v>347</v>
      </c>
      <c r="H2854" s="28"/>
      <c r="I2854" s="29">
        <v>0</v>
      </c>
      <c r="J2854" s="110"/>
      <c r="K2854" s="133"/>
      <c r="L2854" s="148">
        <v>0</v>
      </c>
      <c r="M2854" s="30"/>
    </row>
    <row r="2855" spans="1:13" s="2" customFormat="1" ht="22.5" x14ac:dyDescent="0.25">
      <c r="A2855" s="25" t="s">
        <v>76</v>
      </c>
      <c r="B2855" s="26" t="s">
        <v>818</v>
      </c>
      <c r="C2855" s="186" t="s">
        <v>819</v>
      </c>
      <c r="D2855" s="186"/>
      <c r="E2855" s="186"/>
      <c r="F2855" s="27" t="s">
        <v>817</v>
      </c>
      <c r="G2855" s="28" t="s">
        <v>3615</v>
      </c>
      <c r="H2855" s="28"/>
      <c r="I2855" s="29">
        <v>0</v>
      </c>
      <c r="J2855" s="110"/>
      <c r="K2855" s="133"/>
      <c r="L2855" s="148">
        <v>0</v>
      </c>
      <c r="M2855" s="30"/>
    </row>
    <row r="2856" spans="1:13" s="2" customFormat="1" ht="22.5" x14ac:dyDescent="0.25">
      <c r="A2856" s="25" t="s">
        <v>344</v>
      </c>
      <c r="B2856" s="26" t="s">
        <v>821</v>
      </c>
      <c r="C2856" s="186" t="s">
        <v>822</v>
      </c>
      <c r="D2856" s="186"/>
      <c r="E2856" s="186"/>
      <c r="F2856" s="27" t="s">
        <v>79</v>
      </c>
      <c r="G2856" s="28" t="s">
        <v>347</v>
      </c>
      <c r="H2856" s="28"/>
      <c r="I2856" s="29">
        <v>0</v>
      </c>
      <c r="J2856" s="110"/>
      <c r="K2856" s="133"/>
      <c r="L2856" s="148">
        <v>0</v>
      </c>
      <c r="M2856" s="30"/>
    </row>
    <row r="2857" spans="1:13" s="2" customFormat="1" ht="22.5" x14ac:dyDescent="0.25">
      <c r="A2857" s="25" t="s">
        <v>344</v>
      </c>
      <c r="B2857" s="26" t="s">
        <v>366</v>
      </c>
      <c r="C2857" s="186" t="s">
        <v>367</v>
      </c>
      <c r="D2857" s="186"/>
      <c r="E2857" s="186"/>
      <c r="F2857" s="27" t="s">
        <v>21</v>
      </c>
      <c r="G2857" s="28" t="s">
        <v>347</v>
      </c>
      <c r="H2857" s="28"/>
      <c r="I2857" s="29">
        <v>0</v>
      </c>
      <c r="J2857" s="110"/>
      <c r="K2857" s="133"/>
      <c r="L2857" s="148">
        <v>0</v>
      </c>
      <c r="M2857" s="30"/>
    </row>
    <row r="2858" spans="1:13" s="2" customFormat="1" ht="22.5" x14ac:dyDescent="0.25">
      <c r="A2858" s="25" t="s">
        <v>344</v>
      </c>
      <c r="B2858" s="26" t="s">
        <v>825</v>
      </c>
      <c r="C2858" s="186" t="s">
        <v>826</v>
      </c>
      <c r="D2858" s="186"/>
      <c r="E2858" s="186"/>
      <c r="F2858" s="27" t="s">
        <v>79</v>
      </c>
      <c r="G2858" s="28" t="s">
        <v>347</v>
      </c>
      <c r="H2858" s="28"/>
      <c r="I2858" s="29">
        <v>0</v>
      </c>
      <c r="J2858" s="110"/>
      <c r="K2858" s="133"/>
      <c r="L2858" s="148">
        <v>0</v>
      </c>
      <c r="M2858" s="30"/>
    </row>
    <row r="2859" spans="1:13" s="2" customFormat="1" ht="45" x14ac:dyDescent="0.25">
      <c r="A2859" s="10" t="s">
        <v>3616</v>
      </c>
      <c r="B2859" s="11" t="s">
        <v>2215</v>
      </c>
      <c r="C2859" s="182" t="s">
        <v>3617</v>
      </c>
      <c r="D2859" s="182"/>
      <c r="E2859" s="182"/>
      <c r="F2859" s="10" t="s">
        <v>165</v>
      </c>
      <c r="G2859" s="32">
        <v>0.5</v>
      </c>
      <c r="H2859" s="32"/>
      <c r="I2859" s="13">
        <v>36566.550000000003</v>
      </c>
      <c r="J2859" s="72"/>
      <c r="K2859" s="131"/>
      <c r="L2859" s="72">
        <v>36566.550000000003</v>
      </c>
      <c r="M2859" s="13"/>
    </row>
    <row r="2860" spans="1:13" s="2" customFormat="1" ht="15" x14ac:dyDescent="0.25">
      <c r="A2860" s="10" t="s">
        <v>3618</v>
      </c>
      <c r="B2860" s="11" t="s">
        <v>834</v>
      </c>
      <c r="C2860" s="182" t="s">
        <v>835</v>
      </c>
      <c r="D2860" s="182"/>
      <c r="E2860" s="182"/>
      <c r="F2860" s="10" t="s">
        <v>71</v>
      </c>
      <c r="G2860" s="31">
        <v>0.11</v>
      </c>
      <c r="H2860" s="31"/>
      <c r="I2860" s="13">
        <v>10951.39</v>
      </c>
      <c r="J2860" s="72"/>
      <c r="K2860" s="131"/>
      <c r="L2860" s="72">
        <v>10951.39</v>
      </c>
      <c r="M2860" s="13"/>
    </row>
    <row r="2861" spans="1:13" s="2" customFormat="1" ht="56.25" x14ac:dyDescent="0.25">
      <c r="A2861" s="10" t="s">
        <v>3619</v>
      </c>
      <c r="B2861" s="11" t="s">
        <v>841</v>
      </c>
      <c r="C2861" s="182" t="s">
        <v>2359</v>
      </c>
      <c r="D2861" s="182"/>
      <c r="E2861" s="182"/>
      <c r="F2861" s="10" t="s">
        <v>843</v>
      </c>
      <c r="G2861" s="32">
        <v>0.6</v>
      </c>
      <c r="H2861" s="32"/>
      <c r="I2861" s="13">
        <v>92144.71</v>
      </c>
      <c r="J2861" s="72"/>
      <c r="K2861" s="131"/>
      <c r="L2861" s="72">
        <v>5025.3599999999997</v>
      </c>
      <c r="M2861" s="13"/>
    </row>
    <row r="2862" spans="1:13" s="2" customFormat="1" ht="15" x14ac:dyDescent="0.25">
      <c r="A2862" s="14"/>
      <c r="B2862" s="15"/>
      <c r="C2862" s="15"/>
      <c r="D2862" s="15"/>
      <c r="E2862" s="16" t="s">
        <v>18</v>
      </c>
      <c r="F2862" s="16"/>
      <c r="G2862" s="17"/>
      <c r="H2862" s="17"/>
      <c r="I2862" s="18">
        <v>216008.93</v>
      </c>
      <c r="J2862" s="114"/>
      <c r="K2862" s="138"/>
      <c r="L2862" s="151"/>
      <c r="M2862" s="19"/>
    </row>
    <row r="2863" spans="1:13" s="2" customFormat="1" ht="22.5" x14ac:dyDescent="0.25">
      <c r="A2863" s="20"/>
      <c r="B2863" s="21" t="s">
        <v>727</v>
      </c>
      <c r="C2863" s="183" t="s">
        <v>728</v>
      </c>
      <c r="D2863" s="183"/>
      <c r="E2863" s="183"/>
      <c r="F2863" s="22" t="s">
        <v>71</v>
      </c>
      <c r="G2863" s="17" t="s">
        <v>3620</v>
      </c>
      <c r="H2863" s="17"/>
      <c r="I2863" s="23">
        <v>410.88</v>
      </c>
      <c r="J2863" s="109"/>
      <c r="K2863" s="132"/>
      <c r="L2863" s="147">
        <v>410.88</v>
      </c>
      <c r="M2863" s="24"/>
    </row>
    <row r="2864" spans="1:13" s="2" customFormat="1" ht="22.5" x14ac:dyDescent="0.25">
      <c r="A2864" s="20"/>
      <c r="B2864" s="21" t="s">
        <v>847</v>
      </c>
      <c r="C2864" s="183" t="s">
        <v>848</v>
      </c>
      <c r="D2864" s="183"/>
      <c r="E2864" s="183"/>
      <c r="F2864" s="22" t="s">
        <v>21</v>
      </c>
      <c r="G2864" s="17" t="s">
        <v>3621</v>
      </c>
      <c r="H2864" s="17"/>
      <c r="I2864" s="23">
        <v>57.72</v>
      </c>
      <c r="J2864" s="109"/>
      <c r="K2864" s="132"/>
      <c r="L2864" s="147">
        <v>57.72</v>
      </c>
      <c r="M2864" s="24"/>
    </row>
    <row r="2865" spans="1:13" s="2" customFormat="1" ht="22.5" x14ac:dyDescent="0.25">
      <c r="A2865" s="20"/>
      <c r="B2865" s="21" t="s">
        <v>853</v>
      </c>
      <c r="C2865" s="183" t="s">
        <v>854</v>
      </c>
      <c r="D2865" s="183"/>
      <c r="E2865" s="183"/>
      <c r="F2865" s="22" t="s">
        <v>71</v>
      </c>
      <c r="G2865" s="17" t="s">
        <v>3622</v>
      </c>
      <c r="H2865" s="17"/>
      <c r="I2865" s="23">
        <v>111.68</v>
      </c>
      <c r="J2865" s="109"/>
      <c r="K2865" s="132"/>
      <c r="L2865" s="147">
        <v>111.68</v>
      </c>
      <c r="M2865" s="24"/>
    </row>
    <row r="2866" spans="1:13" s="2" customFormat="1" ht="22.5" x14ac:dyDescent="0.25">
      <c r="A2866" s="20"/>
      <c r="B2866" s="21" t="s">
        <v>371</v>
      </c>
      <c r="C2866" s="183" t="s">
        <v>372</v>
      </c>
      <c r="D2866" s="183"/>
      <c r="E2866" s="183"/>
      <c r="F2866" s="22" t="s">
        <v>282</v>
      </c>
      <c r="G2866" s="17" t="s">
        <v>3623</v>
      </c>
      <c r="H2866" s="17"/>
      <c r="I2866" s="23">
        <v>0.01</v>
      </c>
      <c r="J2866" s="109"/>
      <c r="K2866" s="132"/>
      <c r="L2866" s="147">
        <v>0.01</v>
      </c>
      <c r="M2866" s="24"/>
    </row>
    <row r="2867" spans="1:13" s="2" customFormat="1" ht="45" x14ac:dyDescent="0.25">
      <c r="A2867" s="10" t="s">
        <v>3624</v>
      </c>
      <c r="B2867" s="11" t="s">
        <v>2859</v>
      </c>
      <c r="C2867" s="182" t="s">
        <v>2366</v>
      </c>
      <c r="D2867" s="182"/>
      <c r="E2867" s="182"/>
      <c r="F2867" s="10" t="s">
        <v>817</v>
      </c>
      <c r="G2867" s="12">
        <v>60</v>
      </c>
      <c r="H2867" s="12"/>
      <c r="I2867" s="13">
        <v>34116.94</v>
      </c>
      <c r="J2867" s="72"/>
      <c r="K2867" s="131"/>
      <c r="L2867" s="72">
        <v>34116.94</v>
      </c>
      <c r="M2867" s="13"/>
    </row>
    <row r="2868" spans="1:13" s="2" customFormat="1" ht="45" x14ac:dyDescent="0.25">
      <c r="A2868" s="10" t="s">
        <v>3625</v>
      </c>
      <c r="B2868" s="11" t="s">
        <v>2347</v>
      </c>
      <c r="C2868" s="182" t="s">
        <v>2371</v>
      </c>
      <c r="D2868" s="182"/>
      <c r="E2868" s="182"/>
      <c r="F2868" s="10" t="s">
        <v>817</v>
      </c>
      <c r="G2868" s="32">
        <v>1.5</v>
      </c>
      <c r="H2868" s="32"/>
      <c r="I2868" s="13">
        <v>907.74</v>
      </c>
      <c r="J2868" s="72"/>
      <c r="K2868" s="131"/>
      <c r="L2868" s="72">
        <v>907.74</v>
      </c>
      <c r="M2868" s="13"/>
    </row>
    <row r="2869" spans="1:13" s="2" customFormat="1" ht="45" x14ac:dyDescent="0.25">
      <c r="A2869" s="10" t="s">
        <v>3626</v>
      </c>
      <c r="B2869" s="11" t="s">
        <v>2863</v>
      </c>
      <c r="C2869" s="182" t="s">
        <v>2374</v>
      </c>
      <c r="D2869" s="182"/>
      <c r="E2869" s="182"/>
      <c r="F2869" s="10" t="s">
        <v>21</v>
      </c>
      <c r="G2869" s="12">
        <v>65</v>
      </c>
      <c r="H2869" s="12"/>
      <c r="I2869" s="13">
        <v>4970.41</v>
      </c>
      <c r="J2869" s="72"/>
      <c r="K2869" s="131"/>
      <c r="L2869" s="72">
        <v>4970.41</v>
      </c>
      <c r="M2869" s="13"/>
    </row>
    <row r="2870" spans="1:13" s="2" customFormat="1" ht="45" x14ac:dyDescent="0.25">
      <c r="A2870" s="10" t="s">
        <v>3627</v>
      </c>
      <c r="B2870" s="11" t="s">
        <v>2865</v>
      </c>
      <c r="C2870" s="182" t="s">
        <v>2354</v>
      </c>
      <c r="D2870" s="182"/>
      <c r="E2870" s="182"/>
      <c r="F2870" s="10" t="s">
        <v>35</v>
      </c>
      <c r="G2870" s="12">
        <v>2</v>
      </c>
      <c r="H2870" s="12"/>
      <c r="I2870" s="13">
        <v>1722.13</v>
      </c>
      <c r="J2870" s="72"/>
      <c r="K2870" s="131"/>
      <c r="L2870" s="72">
        <v>1722.13</v>
      </c>
      <c r="M2870" s="13"/>
    </row>
    <row r="2871" spans="1:13" s="2" customFormat="1" ht="45" x14ac:dyDescent="0.25">
      <c r="A2871" s="10" t="s">
        <v>3628</v>
      </c>
      <c r="B2871" s="11" t="s">
        <v>2867</v>
      </c>
      <c r="C2871" s="182" t="s">
        <v>2357</v>
      </c>
      <c r="D2871" s="182"/>
      <c r="E2871" s="182"/>
      <c r="F2871" s="10" t="s">
        <v>21</v>
      </c>
      <c r="G2871" s="12">
        <v>2</v>
      </c>
      <c r="H2871" s="12"/>
      <c r="I2871" s="13">
        <v>1686.45</v>
      </c>
      <c r="J2871" s="72"/>
      <c r="K2871" s="131"/>
      <c r="L2871" s="72">
        <v>1686.45</v>
      </c>
      <c r="M2871" s="13"/>
    </row>
    <row r="2872" spans="1:13" s="2" customFormat="1" ht="45" x14ac:dyDescent="0.25">
      <c r="A2872" s="10" t="s">
        <v>3629</v>
      </c>
      <c r="B2872" s="11" t="s">
        <v>2347</v>
      </c>
      <c r="C2872" s="182" t="s">
        <v>2348</v>
      </c>
      <c r="D2872" s="182"/>
      <c r="E2872" s="182"/>
      <c r="F2872" s="10" t="s">
        <v>35</v>
      </c>
      <c r="G2872" s="12">
        <v>3</v>
      </c>
      <c r="H2872" s="12"/>
      <c r="I2872" s="13">
        <v>1499.31</v>
      </c>
      <c r="J2872" s="72"/>
      <c r="K2872" s="131"/>
      <c r="L2872" s="72">
        <v>1499.31</v>
      </c>
      <c r="M2872" s="13"/>
    </row>
    <row r="2873" spans="1:13" s="2" customFormat="1" ht="45" x14ac:dyDescent="0.25">
      <c r="A2873" s="10" t="s">
        <v>3630</v>
      </c>
      <c r="B2873" s="11" t="s">
        <v>2350</v>
      </c>
      <c r="C2873" s="182" t="s">
        <v>2351</v>
      </c>
      <c r="D2873" s="182"/>
      <c r="E2873" s="182"/>
      <c r="F2873" s="10" t="s">
        <v>165</v>
      </c>
      <c r="G2873" s="12">
        <v>120</v>
      </c>
      <c r="H2873" s="12"/>
      <c r="I2873" s="13">
        <v>2005.66</v>
      </c>
      <c r="J2873" s="72"/>
      <c r="K2873" s="131"/>
      <c r="L2873" s="72">
        <v>2005.66</v>
      </c>
      <c r="M2873" s="13"/>
    </row>
    <row r="2874" spans="1:13" s="2" customFormat="1" ht="15" x14ac:dyDescent="0.25">
      <c r="A2874" s="206" t="s">
        <v>3631</v>
      </c>
      <c r="B2874" s="207"/>
      <c r="C2874" s="207"/>
      <c r="D2874" s="207"/>
      <c r="E2874" s="207"/>
      <c r="F2874" s="207"/>
      <c r="G2874" s="207"/>
      <c r="H2874" s="207"/>
      <c r="I2874" s="207"/>
      <c r="J2874" s="207"/>
      <c r="K2874" s="207"/>
      <c r="L2874" s="208"/>
      <c r="M2874" s="123"/>
    </row>
    <row r="2875" spans="1:13" s="2" customFormat="1" ht="56.25" x14ac:dyDescent="0.25">
      <c r="A2875" s="10" t="s">
        <v>3632</v>
      </c>
      <c r="B2875" s="11" t="s">
        <v>2673</v>
      </c>
      <c r="C2875" s="182" t="s">
        <v>3548</v>
      </c>
      <c r="D2875" s="182"/>
      <c r="E2875" s="182"/>
      <c r="F2875" s="10" t="s">
        <v>808</v>
      </c>
      <c r="G2875" s="33">
        <v>0.1171</v>
      </c>
      <c r="H2875" s="33"/>
      <c r="I2875" s="13">
        <v>7293.29</v>
      </c>
      <c r="J2875" s="72"/>
      <c r="K2875" s="131"/>
      <c r="L2875" s="72">
        <v>1555.9</v>
      </c>
      <c r="M2875" s="13"/>
    </row>
    <row r="2876" spans="1:13" s="2" customFormat="1" ht="15" x14ac:dyDescent="0.25">
      <c r="A2876" s="14"/>
      <c r="B2876" s="15"/>
      <c r="C2876" s="15"/>
      <c r="D2876" s="15"/>
      <c r="E2876" s="16" t="s">
        <v>18</v>
      </c>
      <c r="F2876" s="16"/>
      <c r="G2876" s="17"/>
      <c r="H2876" s="17"/>
      <c r="I2876" s="18">
        <v>17993.59</v>
      </c>
      <c r="J2876" s="114"/>
      <c r="K2876" s="138"/>
      <c r="L2876" s="151"/>
      <c r="M2876" s="19"/>
    </row>
    <row r="2877" spans="1:13" s="2" customFormat="1" ht="22.5" x14ac:dyDescent="0.25">
      <c r="A2877" s="20"/>
      <c r="B2877" s="21" t="s">
        <v>69</v>
      </c>
      <c r="C2877" s="183" t="s">
        <v>70</v>
      </c>
      <c r="D2877" s="183"/>
      <c r="E2877" s="183"/>
      <c r="F2877" s="22" t="s">
        <v>71</v>
      </c>
      <c r="G2877" s="17" t="s">
        <v>3633</v>
      </c>
      <c r="H2877" s="17"/>
      <c r="I2877" s="23">
        <v>0.55000000000000004</v>
      </c>
      <c r="J2877" s="109"/>
      <c r="K2877" s="132"/>
      <c r="L2877" s="147">
        <v>0.55000000000000004</v>
      </c>
      <c r="M2877" s="24"/>
    </row>
    <row r="2878" spans="1:13" s="2" customFormat="1" ht="22.5" x14ac:dyDescent="0.25">
      <c r="A2878" s="20"/>
      <c r="B2878" s="21" t="s">
        <v>41</v>
      </c>
      <c r="C2878" s="183" t="s">
        <v>42</v>
      </c>
      <c r="D2878" s="183"/>
      <c r="E2878" s="183"/>
      <c r="F2878" s="22" t="s">
        <v>21</v>
      </c>
      <c r="G2878" s="17" t="s">
        <v>3634</v>
      </c>
      <c r="H2878" s="17"/>
      <c r="I2878" s="23">
        <v>49.82</v>
      </c>
      <c r="J2878" s="109"/>
      <c r="K2878" s="132"/>
      <c r="L2878" s="147">
        <v>49.82</v>
      </c>
      <c r="M2878" s="24"/>
    </row>
    <row r="2879" spans="1:13" s="2" customFormat="1" ht="22.5" x14ac:dyDescent="0.25">
      <c r="A2879" s="20"/>
      <c r="B2879" s="21" t="s">
        <v>778</v>
      </c>
      <c r="C2879" s="183" t="s">
        <v>24</v>
      </c>
      <c r="D2879" s="183"/>
      <c r="E2879" s="183"/>
      <c r="F2879" s="22" t="s">
        <v>71</v>
      </c>
      <c r="G2879" s="17" t="s">
        <v>3635</v>
      </c>
      <c r="H2879" s="17"/>
      <c r="I2879" s="23">
        <v>10.98</v>
      </c>
      <c r="J2879" s="109"/>
      <c r="K2879" s="132"/>
      <c r="L2879" s="147">
        <v>10.98</v>
      </c>
      <c r="M2879" s="24"/>
    </row>
    <row r="2880" spans="1:13" s="2" customFormat="1" ht="22.5" x14ac:dyDescent="0.25">
      <c r="A2880" s="20"/>
      <c r="B2880" s="21" t="s">
        <v>968</v>
      </c>
      <c r="C2880" s="183" t="s">
        <v>969</v>
      </c>
      <c r="D2880" s="183"/>
      <c r="E2880" s="183"/>
      <c r="F2880" s="22" t="s">
        <v>21</v>
      </c>
      <c r="G2880" s="17" t="s">
        <v>3636</v>
      </c>
      <c r="H2880" s="17"/>
      <c r="I2880" s="23">
        <v>118.32</v>
      </c>
      <c r="J2880" s="109"/>
      <c r="K2880" s="132"/>
      <c r="L2880" s="147">
        <v>118.32</v>
      </c>
      <c r="M2880" s="24"/>
    </row>
    <row r="2881" spans="1:13" s="2" customFormat="1" ht="22.5" x14ac:dyDescent="0.25">
      <c r="A2881" s="25" t="s">
        <v>344</v>
      </c>
      <c r="B2881" s="26" t="s">
        <v>815</v>
      </c>
      <c r="C2881" s="186" t="s">
        <v>816</v>
      </c>
      <c r="D2881" s="186"/>
      <c r="E2881" s="186"/>
      <c r="F2881" s="27" t="s">
        <v>817</v>
      </c>
      <c r="G2881" s="28" t="s">
        <v>347</v>
      </c>
      <c r="H2881" s="28"/>
      <c r="I2881" s="29">
        <v>0</v>
      </c>
      <c r="J2881" s="110"/>
      <c r="K2881" s="133"/>
      <c r="L2881" s="148">
        <v>0</v>
      </c>
      <c r="M2881" s="30"/>
    </row>
    <row r="2882" spans="1:13" s="2" customFormat="1" ht="22.5" x14ac:dyDescent="0.25">
      <c r="A2882" s="25" t="s">
        <v>76</v>
      </c>
      <c r="B2882" s="26" t="s">
        <v>818</v>
      </c>
      <c r="C2882" s="186" t="s">
        <v>819</v>
      </c>
      <c r="D2882" s="186"/>
      <c r="E2882" s="186"/>
      <c r="F2882" s="27" t="s">
        <v>817</v>
      </c>
      <c r="G2882" s="28" t="s">
        <v>3637</v>
      </c>
      <c r="H2882" s="28"/>
      <c r="I2882" s="29">
        <v>0</v>
      </c>
      <c r="J2882" s="110"/>
      <c r="K2882" s="133"/>
      <c r="L2882" s="148">
        <v>0</v>
      </c>
      <c r="M2882" s="30"/>
    </row>
    <row r="2883" spans="1:13" s="2" customFormat="1" ht="22.5" x14ac:dyDescent="0.25">
      <c r="A2883" s="25" t="s">
        <v>344</v>
      </c>
      <c r="B2883" s="26" t="s">
        <v>821</v>
      </c>
      <c r="C2883" s="186" t="s">
        <v>822</v>
      </c>
      <c r="D2883" s="186"/>
      <c r="E2883" s="186"/>
      <c r="F2883" s="27" t="s">
        <v>79</v>
      </c>
      <c r="G2883" s="28" t="s">
        <v>347</v>
      </c>
      <c r="H2883" s="28"/>
      <c r="I2883" s="29">
        <v>0</v>
      </c>
      <c r="J2883" s="110"/>
      <c r="K2883" s="133"/>
      <c r="L2883" s="148">
        <v>0</v>
      </c>
      <c r="M2883" s="30"/>
    </row>
    <row r="2884" spans="1:13" s="2" customFormat="1" ht="22.5" x14ac:dyDescent="0.25">
      <c r="A2884" s="25" t="s">
        <v>344</v>
      </c>
      <c r="B2884" s="26" t="s">
        <v>366</v>
      </c>
      <c r="C2884" s="186" t="s">
        <v>367</v>
      </c>
      <c r="D2884" s="186"/>
      <c r="E2884" s="186"/>
      <c r="F2884" s="27" t="s">
        <v>21</v>
      </c>
      <c r="G2884" s="28" t="s">
        <v>347</v>
      </c>
      <c r="H2884" s="28"/>
      <c r="I2884" s="29">
        <v>0</v>
      </c>
      <c r="J2884" s="110"/>
      <c r="K2884" s="133"/>
      <c r="L2884" s="148">
        <v>0</v>
      </c>
      <c r="M2884" s="30"/>
    </row>
    <row r="2885" spans="1:13" s="2" customFormat="1" ht="22.5" x14ac:dyDescent="0.25">
      <c r="A2885" s="25" t="s">
        <v>344</v>
      </c>
      <c r="B2885" s="26" t="s">
        <v>825</v>
      </c>
      <c r="C2885" s="186" t="s">
        <v>826</v>
      </c>
      <c r="D2885" s="186"/>
      <c r="E2885" s="186"/>
      <c r="F2885" s="27" t="s">
        <v>79</v>
      </c>
      <c r="G2885" s="28" t="s">
        <v>347</v>
      </c>
      <c r="H2885" s="28"/>
      <c r="I2885" s="29">
        <v>0</v>
      </c>
      <c r="J2885" s="110"/>
      <c r="K2885" s="133"/>
      <c r="L2885" s="148">
        <v>0</v>
      </c>
      <c r="M2885" s="30"/>
    </row>
    <row r="2886" spans="1:13" s="2" customFormat="1" ht="45" x14ac:dyDescent="0.25">
      <c r="A2886" s="10" t="s">
        <v>3638</v>
      </c>
      <c r="B2886" s="11" t="s">
        <v>2215</v>
      </c>
      <c r="C2886" s="182" t="s">
        <v>3639</v>
      </c>
      <c r="D2886" s="182"/>
      <c r="E2886" s="182"/>
      <c r="F2886" s="10" t="s">
        <v>165</v>
      </c>
      <c r="G2886" s="12">
        <v>3</v>
      </c>
      <c r="H2886" s="12"/>
      <c r="I2886" s="13">
        <v>145657.65</v>
      </c>
      <c r="J2886" s="72"/>
      <c r="K2886" s="131"/>
      <c r="L2886" s="72">
        <v>145657.65</v>
      </c>
      <c r="M2886" s="13"/>
    </row>
    <row r="2887" spans="1:13" s="2" customFormat="1" ht="45" x14ac:dyDescent="0.25">
      <c r="A2887" s="10" t="s">
        <v>3640</v>
      </c>
      <c r="B2887" s="11" t="s">
        <v>2198</v>
      </c>
      <c r="C2887" s="182" t="s">
        <v>3641</v>
      </c>
      <c r="D2887" s="182"/>
      <c r="E2887" s="182"/>
      <c r="F2887" s="10" t="s">
        <v>35</v>
      </c>
      <c r="G2887" s="12">
        <v>1</v>
      </c>
      <c r="H2887" s="12"/>
      <c r="I2887" s="13">
        <v>36472.980000000003</v>
      </c>
      <c r="J2887" s="72"/>
      <c r="K2887" s="131"/>
      <c r="L2887" s="72">
        <v>36472.980000000003</v>
      </c>
      <c r="M2887" s="13"/>
    </row>
    <row r="2888" spans="1:13" s="2" customFormat="1" ht="56.25" x14ac:dyDescent="0.25">
      <c r="A2888" s="10" t="s">
        <v>3642</v>
      </c>
      <c r="B2888" s="11" t="s">
        <v>2825</v>
      </c>
      <c r="C2888" s="182" t="s">
        <v>3375</v>
      </c>
      <c r="D2888" s="182"/>
      <c r="E2888" s="182"/>
      <c r="F2888" s="10" t="s">
        <v>808</v>
      </c>
      <c r="G2888" s="36">
        <v>0.68400000000000005</v>
      </c>
      <c r="H2888" s="36"/>
      <c r="I2888" s="13">
        <v>40940.410000000003</v>
      </c>
      <c r="J2888" s="72"/>
      <c r="K2888" s="131"/>
      <c r="L2888" s="72">
        <v>9991.1299999999992</v>
      </c>
      <c r="M2888" s="13"/>
    </row>
    <row r="2889" spans="1:13" s="2" customFormat="1" ht="15" x14ac:dyDescent="0.25">
      <c r="A2889" s="14"/>
      <c r="B2889" s="15"/>
      <c r="C2889" s="15"/>
      <c r="D2889" s="15"/>
      <c r="E2889" s="16" t="s">
        <v>18</v>
      </c>
      <c r="F2889" s="16"/>
      <c r="G2889" s="17"/>
      <c r="H2889" s="17"/>
      <c r="I2889" s="18">
        <v>98500.65</v>
      </c>
      <c r="J2889" s="114"/>
      <c r="K2889" s="138"/>
      <c r="L2889" s="151"/>
      <c r="M2889" s="19"/>
    </row>
    <row r="2890" spans="1:13" s="2" customFormat="1" ht="22.5" x14ac:dyDescent="0.25">
      <c r="A2890" s="20"/>
      <c r="B2890" s="21" t="s">
        <v>69</v>
      </c>
      <c r="C2890" s="183" t="s">
        <v>70</v>
      </c>
      <c r="D2890" s="183"/>
      <c r="E2890" s="183"/>
      <c r="F2890" s="22" t="s">
        <v>71</v>
      </c>
      <c r="G2890" s="17" t="s">
        <v>3643</v>
      </c>
      <c r="H2890" s="17"/>
      <c r="I2890" s="23">
        <v>3.19</v>
      </c>
      <c r="J2890" s="109"/>
      <c r="K2890" s="132"/>
      <c r="L2890" s="147">
        <v>3.19</v>
      </c>
      <c r="M2890" s="24"/>
    </row>
    <row r="2891" spans="1:13" s="2" customFormat="1" ht="22.5" x14ac:dyDescent="0.25">
      <c r="A2891" s="20"/>
      <c r="B2891" s="21" t="s">
        <v>41</v>
      </c>
      <c r="C2891" s="183" t="s">
        <v>42</v>
      </c>
      <c r="D2891" s="183"/>
      <c r="E2891" s="183"/>
      <c r="F2891" s="22" t="s">
        <v>21</v>
      </c>
      <c r="G2891" s="17" t="s">
        <v>3644</v>
      </c>
      <c r="H2891" s="17"/>
      <c r="I2891" s="23">
        <v>317.23</v>
      </c>
      <c r="J2891" s="109"/>
      <c r="K2891" s="132"/>
      <c r="L2891" s="147">
        <v>317.23</v>
      </c>
      <c r="M2891" s="24"/>
    </row>
    <row r="2892" spans="1:13" s="2" customFormat="1" ht="22.5" x14ac:dyDescent="0.25">
      <c r="A2892" s="20"/>
      <c r="B2892" s="21" t="s">
        <v>778</v>
      </c>
      <c r="C2892" s="183" t="s">
        <v>24</v>
      </c>
      <c r="D2892" s="183"/>
      <c r="E2892" s="183"/>
      <c r="F2892" s="22" t="s">
        <v>71</v>
      </c>
      <c r="G2892" s="17" t="s">
        <v>3645</v>
      </c>
      <c r="H2892" s="17"/>
      <c r="I2892" s="23">
        <v>104.77</v>
      </c>
      <c r="J2892" s="109"/>
      <c r="K2892" s="132"/>
      <c r="L2892" s="147">
        <v>104.77</v>
      </c>
      <c r="M2892" s="24"/>
    </row>
    <row r="2893" spans="1:13" s="2" customFormat="1" ht="22.5" x14ac:dyDescent="0.25">
      <c r="A2893" s="20"/>
      <c r="B2893" s="21" t="s">
        <v>968</v>
      </c>
      <c r="C2893" s="183" t="s">
        <v>969</v>
      </c>
      <c r="D2893" s="183"/>
      <c r="E2893" s="183"/>
      <c r="F2893" s="22" t="s">
        <v>21</v>
      </c>
      <c r="G2893" s="17" t="s">
        <v>3646</v>
      </c>
      <c r="H2893" s="17"/>
      <c r="I2893" s="23">
        <v>728.53</v>
      </c>
      <c r="J2893" s="109"/>
      <c r="K2893" s="132"/>
      <c r="L2893" s="147">
        <v>728.53</v>
      </c>
      <c r="M2893" s="24"/>
    </row>
    <row r="2894" spans="1:13" s="2" customFormat="1" ht="22.5" x14ac:dyDescent="0.25">
      <c r="A2894" s="25" t="s">
        <v>344</v>
      </c>
      <c r="B2894" s="26" t="s">
        <v>815</v>
      </c>
      <c r="C2894" s="186" t="s">
        <v>816</v>
      </c>
      <c r="D2894" s="186"/>
      <c r="E2894" s="186"/>
      <c r="F2894" s="27" t="s">
        <v>817</v>
      </c>
      <c r="G2894" s="28" t="s">
        <v>347</v>
      </c>
      <c r="H2894" s="28"/>
      <c r="I2894" s="29">
        <v>0</v>
      </c>
      <c r="J2894" s="110"/>
      <c r="K2894" s="133"/>
      <c r="L2894" s="148">
        <v>0</v>
      </c>
      <c r="M2894" s="30"/>
    </row>
    <row r="2895" spans="1:13" s="2" customFormat="1" ht="22.5" x14ac:dyDescent="0.25">
      <c r="A2895" s="25" t="s">
        <v>76</v>
      </c>
      <c r="B2895" s="26" t="s">
        <v>818</v>
      </c>
      <c r="C2895" s="186" t="s">
        <v>819</v>
      </c>
      <c r="D2895" s="186"/>
      <c r="E2895" s="186"/>
      <c r="F2895" s="27" t="s">
        <v>817</v>
      </c>
      <c r="G2895" s="28" t="s">
        <v>3647</v>
      </c>
      <c r="H2895" s="28"/>
      <c r="I2895" s="29">
        <v>0</v>
      </c>
      <c r="J2895" s="110"/>
      <c r="K2895" s="133"/>
      <c r="L2895" s="148">
        <v>0</v>
      </c>
      <c r="M2895" s="30"/>
    </row>
    <row r="2896" spans="1:13" s="2" customFormat="1" ht="22.5" x14ac:dyDescent="0.25">
      <c r="A2896" s="25" t="s">
        <v>344</v>
      </c>
      <c r="B2896" s="26" t="s">
        <v>821</v>
      </c>
      <c r="C2896" s="186" t="s">
        <v>822</v>
      </c>
      <c r="D2896" s="186"/>
      <c r="E2896" s="186"/>
      <c r="F2896" s="27" t="s">
        <v>79</v>
      </c>
      <c r="G2896" s="28" t="s">
        <v>347</v>
      </c>
      <c r="H2896" s="28"/>
      <c r="I2896" s="29">
        <v>0</v>
      </c>
      <c r="J2896" s="110"/>
      <c r="K2896" s="133"/>
      <c r="L2896" s="148">
        <v>0</v>
      </c>
      <c r="M2896" s="30"/>
    </row>
    <row r="2897" spans="1:13" s="2" customFormat="1" ht="22.5" x14ac:dyDescent="0.25">
      <c r="A2897" s="25" t="s">
        <v>344</v>
      </c>
      <c r="B2897" s="26" t="s">
        <v>366</v>
      </c>
      <c r="C2897" s="186" t="s">
        <v>367</v>
      </c>
      <c r="D2897" s="186"/>
      <c r="E2897" s="186"/>
      <c r="F2897" s="27" t="s">
        <v>21</v>
      </c>
      <c r="G2897" s="28" t="s">
        <v>347</v>
      </c>
      <c r="H2897" s="28"/>
      <c r="I2897" s="29">
        <v>0</v>
      </c>
      <c r="J2897" s="110"/>
      <c r="K2897" s="133"/>
      <c r="L2897" s="148">
        <v>0</v>
      </c>
      <c r="M2897" s="30"/>
    </row>
    <row r="2898" spans="1:13" s="2" customFormat="1" ht="22.5" x14ac:dyDescent="0.25">
      <c r="A2898" s="25" t="s">
        <v>344</v>
      </c>
      <c r="B2898" s="26" t="s">
        <v>825</v>
      </c>
      <c r="C2898" s="186" t="s">
        <v>826</v>
      </c>
      <c r="D2898" s="186"/>
      <c r="E2898" s="186"/>
      <c r="F2898" s="27" t="s">
        <v>79</v>
      </c>
      <c r="G2898" s="28" t="s">
        <v>347</v>
      </c>
      <c r="H2898" s="28"/>
      <c r="I2898" s="29">
        <v>0</v>
      </c>
      <c r="J2898" s="110"/>
      <c r="K2898" s="133"/>
      <c r="L2898" s="148">
        <v>0</v>
      </c>
      <c r="M2898" s="30"/>
    </row>
    <row r="2899" spans="1:13" s="2" customFormat="1" ht="45" x14ac:dyDescent="0.25">
      <c r="A2899" s="10" t="s">
        <v>3648</v>
      </c>
      <c r="B2899" s="11" t="s">
        <v>2215</v>
      </c>
      <c r="C2899" s="182" t="s">
        <v>3649</v>
      </c>
      <c r="D2899" s="182"/>
      <c r="E2899" s="182"/>
      <c r="F2899" s="10" t="s">
        <v>165</v>
      </c>
      <c r="G2899" s="12">
        <v>19</v>
      </c>
      <c r="H2899" s="12"/>
      <c r="I2899" s="13">
        <v>1091594.56</v>
      </c>
      <c r="J2899" s="72"/>
      <c r="K2899" s="131"/>
      <c r="L2899" s="72">
        <v>1091594.56</v>
      </c>
      <c r="M2899" s="13"/>
    </row>
    <row r="2900" spans="1:13" s="2" customFormat="1" ht="56.25" x14ac:dyDescent="0.25">
      <c r="A2900" s="10" t="s">
        <v>3650</v>
      </c>
      <c r="B2900" s="11" t="s">
        <v>3271</v>
      </c>
      <c r="C2900" s="182" t="s">
        <v>3651</v>
      </c>
      <c r="D2900" s="182"/>
      <c r="E2900" s="182"/>
      <c r="F2900" s="10" t="s">
        <v>808</v>
      </c>
      <c r="G2900" s="33">
        <v>7.4499999999999997E-2</v>
      </c>
      <c r="H2900" s="33"/>
      <c r="I2900" s="13">
        <v>4054.99</v>
      </c>
      <c r="J2900" s="72"/>
      <c r="K2900" s="131"/>
      <c r="L2900" s="72">
        <v>973.87</v>
      </c>
      <c r="M2900" s="13"/>
    </row>
    <row r="2901" spans="1:13" s="2" customFormat="1" ht="15" x14ac:dyDescent="0.25">
      <c r="A2901" s="14"/>
      <c r="B2901" s="15"/>
      <c r="C2901" s="15"/>
      <c r="D2901" s="15"/>
      <c r="E2901" s="16" t="s">
        <v>18</v>
      </c>
      <c r="F2901" s="16"/>
      <c r="G2901" s="17"/>
      <c r="H2901" s="17"/>
      <c r="I2901" s="18">
        <v>9783.68</v>
      </c>
      <c r="J2901" s="114"/>
      <c r="K2901" s="138"/>
      <c r="L2901" s="151"/>
      <c r="M2901" s="19"/>
    </row>
    <row r="2902" spans="1:13" s="2" customFormat="1" ht="22.5" x14ac:dyDescent="0.25">
      <c r="A2902" s="20"/>
      <c r="B2902" s="21" t="s">
        <v>69</v>
      </c>
      <c r="C2902" s="183" t="s">
        <v>70</v>
      </c>
      <c r="D2902" s="183"/>
      <c r="E2902" s="183"/>
      <c r="F2902" s="22" t="s">
        <v>71</v>
      </c>
      <c r="G2902" s="17" t="s">
        <v>3652</v>
      </c>
      <c r="H2902" s="17"/>
      <c r="I2902" s="23">
        <v>0.31</v>
      </c>
      <c r="J2902" s="109"/>
      <c r="K2902" s="132"/>
      <c r="L2902" s="147">
        <v>0.31</v>
      </c>
      <c r="M2902" s="24"/>
    </row>
    <row r="2903" spans="1:13" s="2" customFormat="1" ht="22.5" x14ac:dyDescent="0.25">
      <c r="A2903" s="20"/>
      <c r="B2903" s="21" t="s">
        <v>41</v>
      </c>
      <c r="C2903" s="183" t="s">
        <v>42</v>
      </c>
      <c r="D2903" s="183"/>
      <c r="E2903" s="183"/>
      <c r="F2903" s="22" t="s">
        <v>21</v>
      </c>
      <c r="G2903" s="17" t="s">
        <v>3653</v>
      </c>
      <c r="H2903" s="17"/>
      <c r="I2903" s="23">
        <v>34.549999999999997</v>
      </c>
      <c r="J2903" s="109"/>
      <c r="K2903" s="132"/>
      <c r="L2903" s="147">
        <v>34.549999999999997</v>
      </c>
      <c r="M2903" s="24"/>
    </row>
    <row r="2904" spans="1:13" s="2" customFormat="1" ht="22.5" x14ac:dyDescent="0.25">
      <c r="A2904" s="20"/>
      <c r="B2904" s="21" t="s">
        <v>778</v>
      </c>
      <c r="C2904" s="183" t="s">
        <v>24</v>
      </c>
      <c r="D2904" s="183"/>
      <c r="E2904" s="183"/>
      <c r="F2904" s="22" t="s">
        <v>71</v>
      </c>
      <c r="G2904" s="17" t="s">
        <v>3654</v>
      </c>
      <c r="H2904" s="17"/>
      <c r="I2904" s="23">
        <v>11.41</v>
      </c>
      <c r="J2904" s="109"/>
      <c r="K2904" s="132"/>
      <c r="L2904" s="147">
        <v>11.41</v>
      </c>
      <c r="M2904" s="24"/>
    </row>
    <row r="2905" spans="1:13" s="2" customFormat="1" ht="22.5" x14ac:dyDescent="0.25">
      <c r="A2905" s="20"/>
      <c r="B2905" s="21" t="s">
        <v>968</v>
      </c>
      <c r="C2905" s="183" t="s">
        <v>969</v>
      </c>
      <c r="D2905" s="183"/>
      <c r="E2905" s="183"/>
      <c r="F2905" s="22" t="s">
        <v>21</v>
      </c>
      <c r="G2905" s="17" t="s">
        <v>3655</v>
      </c>
      <c r="H2905" s="17"/>
      <c r="I2905" s="23">
        <v>66.19</v>
      </c>
      <c r="J2905" s="109"/>
      <c r="K2905" s="132"/>
      <c r="L2905" s="147">
        <v>66.19</v>
      </c>
      <c r="M2905" s="24"/>
    </row>
    <row r="2906" spans="1:13" s="2" customFormat="1" ht="22.5" x14ac:dyDescent="0.25">
      <c r="A2906" s="25" t="s">
        <v>344</v>
      </c>
      <c r="B2906" s="26" t="s">
        <v>815</v>
      </c>
      <c r="C2906" s="186" t="s">
        <v>816</v>
      </c>
      <c r="D2906" s="186"/>
      <c r="E2906" s="186"/>
      <c r="F2906" s="27" t="s">
        <v>817</v>
      </c>
      <c r="G2906" s="28" t="s">
        <v>347</v>
      </c>
      <c r="H2906" s="28"/>
      <c r="I2906" s="29">
        <v>0</v>
      </c>
      <c r="J2906" s="110"/>
      <c r="K2906" s="133"/>
      <c r="L2906" s="148">
        <v>0</v>
      </c>
      <c r="M2906" s="30"/>
    </row>
    <row r="2907" spans="1:13" s="2" customFormat="1" ht="22.5" x14ac:dyDescent="0.25">
      <c r="A2907" s="25" t="s">
        <v>76</v>
      </c>
      <c r="B2907" s="26" t="s">
        <v>818</v>
      </c>
      <c r="C2907" s="186" t="s">
        <v>819</v>
      </c>
      <c r="D2907" s="186"/>
      <c r="E2907" s="186"/>
      <c r="F2907" s="27" t="s">
        <v>817</v>
      </c>
      <c r="G2907" s="28" t="s">
        <v>3656</v>
      </c>
      <c r="H2907" s="28"/>
      <c r="I2907" s="29">
        <v>0</v>
      </c>
      <c r="J2907" s="110"/>
      <c r="K2907" s="133"/>
      <c r="L2907" s="148">
        <v>0</v>
      </c>
      <c r="M2907" s="30"/>
    </row>
    <row r="2908" spans="1:13" s="2" customFormat="1" ht="22.5" x14ac:dyDescent="0.25">
      <c r="A2908" s="25" t="s">
        <v>344</v>
      </c>
      <c r="B2908" s="26" t="s">
        <v>821</v>
      </c>
      <c r="C2908" s="186" t="s">
        <v>822</v>
      </c>
      <c r="D2908" s="186"/>
      <c r="E2908" s="186"/>
      <c r="F2908" s="27" t="s">
        <v>79</v>
      </c>
      <c r="G2908" s="28" t="s">
        <v>347</v>
      </c>
      <c r="H2908" s="28"/>
      <c r="I2908" s="29">
        <v>0</v>
      </c>
      <c r="J2908" s="110"/>
      <c r="K2908" s="133"/>
      <c r="L2908" s="148">
        <v>0</v>
      </c>
      <c r="M2908" s="30"/>
    </row>
    <row r="2909" spans="1:13" s="2" customFormat="1" ht="22.5" x14ac:dyDescent="0.25">
      <c r="A2909" s="25" t="s">
        <v>344</v>
      </c>
      <c r="B2909" s="26" t="s">
        <v>366</v>
      </c>
      <c r="C2909" s="186" t="s">
        <v>367</v>
      </c>
      <c r="D2909" s="186"/>
      <c r="E2909" s="186"/>
      <c r="F2909" s="27" t="s">
        <v>21</v>
      </c>
      <c r="G2909" s="28" t="s">
        <v>347</v>
      </c>
      <c r="H2909" s="28"/>
      <c r="I2909" s="29">
        <v>0</v>
      </c>
      <c r="J2909" s="110"/>
      <c r="K2909" s="133"/>
      <c r="L2909" s="148">
        <v>0</v>
      </c>
      <c r="M2909" s="30"/>
    </row>
    <row r="2910" spans="1:13" s="2" customFormat="1" ht="22.5" x14ac:dyDescent="0.25">
      <c r="A2910" s="25" t="s">
        <v>344</v>
      </c>
      <c r="B2910" s="26" t="s">
        <v>825</v>
      </c>
      <c r="C2910" s="186" t="s">
        <v>826</v>
      </c>
      <c r="D2910" s="186"/>
      <c r="E2910" s="186"/>
      <c r="F2910" s="27" t="s">
        <v>79</v>
      </c>
      <c r="G2910" s="28" t="s">
        <v>347</v>
      </c>
      <c r="H2910" s="28"/>
      <c r="I2910" s="29">
        <v>0</v>
      </c>
      <c r="J2910" s="110"/>
      <c r="K2910" s="133"/>
      <c r="L2910" s="148">
        <v>0</v>
      </c>
      <c r="M2910" s="30"/>
    </row>
    <row r="2911" spans="1:13" s="2" customFormat="1" ht="45" x14ac:dyDescent="0.25">
      <c r="A2911" s="10" t="s">
        <v>3657</v>
      </c>
      <c r="B2911" s="11" t="s">
        <v>2215</v>
      </c>
      <c r="C2911" s="182" t="s">
        <v>3658</v>
      </c>
      <c r="D2911" s="182"/>
      <c r="E2911" s="182"/>
      <c r="F2911" s="10" t="s">
        <v>165</v>
      </c>
      <c r="G2911" s="32">
        <v>0.5</v>
      </c>
      <c r="H2911" s="32"/>
      <c r="I2911" s="13">
        <v>34998.480000000003</v>
      </c>
      <c r="J2911" s="72"/>
      <c r="K2911" s="131"/>
      <c r="L2911" s="72">
        <v>34998.480000000003</v>
      </c>
      <c r="M2911" s="13"/>
    </row>
    <row r="2912" spans="1:13" s="2" customFormat="1" ht="45" x14ac:dyDescent="0.25">
      <c r="A2912" s="10" t="s">
        <v>3659</v>
      </c>
      <c r="B2912" s="11" t="s">
        <v>2224</v>
      </c>
      <c r="C2912" s="182" t="s">
        <v>3660</v>
      </c>
      <c r="D2912" s="182"/>
      <c r="E2912" s="182"/>
      <c r="F2912" s="10" t="s">
        <v>35</v>
      </c>
      <c r="G2912" s="12">
        <v>1</v>
      </c>
      <c r="H2912" s="12"/>
      <c r="I2912" s="13">
        <v>51404.55</v>
      </c>
      <c r="J2912" s="72"/>
      <c r="K2912" s="131"/>
      <c r="L2912" s="72">
        <v>51404.55</v>
      </c>
      <c r="M2912" s="13"/>
    </row>
    <row r="2913" spans="1:13" s="2" customFormat="1" ht="45" x14ac:dyDescent="0.25">
      <c r="A2913" s="10" t="s">
        <v>3661</v>
      </c>
      <c r="B2913" s="11" t="s">
        <v>2198</v>
      </c>
      <c r="C2913" s="182" t="s">
        <v>3662</v>
      </c>
      <c r="D2913" s="182"/>
      <c r="E2913" s="182"/>
      <c r="F2913" s="10" t="s">
        <v>35</v>
      </c>
      <c r="G2913" s="12">
        <v>1</v>
      </c>
      <c r="H2913" s="12"/>
      <c r="I2913" s="13">
        <v>45130.55</v>
      </c>
      <c r="J2913" s="72"/>
      <c r="K2913" s="131"/>
      <c r="L2913" s="72">
        <v>45130.55</v>
      </c>
      <c r="M2913" s="13"/>
    </row>
    <row r="2914" spans="1:13" s="2" customFormat="1" ht="56.25" x14ac:dyDescent="0.25">
      <c r="A2914" s="10" t="s">
        <v>3663</v>
      </c>
      <c r="B2914" s="11" t="s">
        <v>841</v>
      </c>
      <c r="C2914" s="182" t="s">
        <v>2359</v>
      </c>
      <c r="D2914" s="182"/>
      <c r="E2914" s="182"/>
      <c r="F2914" s="10" t="s">
        <v>843</v>
      </c>
      <c r="G2914" s="32">
        <v>0.8</v>
      </c>
      <c r="H2914" s="32"/>
      <c r="I2914" s="13">
        <v>122859.61</v>
      </c>
      <c r="J2914" s="72"/>
      <c r="K2914" s="131"/>
      <c r="L2914" s="72">
        <v>6700.48</v>
      </c>
      <c r="M2914" s="13"/>
    </row>
    <row r="2915" spans="1:13" s="2" customFormat="1" ht="15" x14ac:dyDescent="0.25">
      <c r="A2915" s="14"/>
      <c r="B2915" s="15"/>
      <c r="C2915" s="15"/>
      <c r="D2915" s="15"/>
      <c r="E2915" s="16" t="s">
        <v>18</v>
      </c>
      <c r="F2915" s="16"/>
      <c r="G2915" s="17"/>
      <c r="H2915" s="17"/>
      <c r="I2915" s="18">
        <v>288011.90000000002</v>
      </c>
      <c r="J2915" s="114"/>
      <c r="K2915" s="138"/>
      <c r="L2915" s="151"/>
      <c r="M2915" s="19"/>
    </row>
    <row r="2916" spans="1:13" s="2" customFormat="1" ht="22.5" x14ac:dyDescent="0.25">
      <c r="A2916" s="20"/>
      <c r="B2916" s="21" t="s">
        <v>727</v>
      </c>
      <c r="C2916" s="183" t="s">
        <v>728</v>
      </c>
      <c r="D2916" s="183"/>
      <c r="E2916" s="183"/>
      <c r="F2916" s="22" t="s">
        <v>71</v>
      </c>
      <c r="G2916" s="17" t="s">
        <v>3664</v>
      </c>
      <c r="H2916" s="17"/>
      <c r="I2916" s="23">
        <v>547.84</v>
      </c>
      <c r="J2916" s="109"/>
      <c r="K2916" s="132"/>
      <c r="L2916" s="147">
        <v>547.84</v>
      </c>
      <c r="M2916" s="24"/>
    </row>
    <row r="2917" spans="1:13" s="2" customFormat="1" ht="22.5" x14ac:dyDescent="0.25">
      <c r="A2917" s="20"/>
      <c r="B2917" s="21" t="s">
        <v>847</v>
      </c>
      <c r="C2917" s="183" t="s">
        <v>848</v>
      </c>
      <c r="D2917" s="183"/>
      <c r="E2917" s="183"/>
      <c r="F2917" s="22" t="s">
        <v>21</v>
      </c>
      <c r="G2917" s="17" t="s">
        <v>3665</v>
      </c>
      <c r="H2917" s="17"/>
      <c r="I2917" s="23">
        <v>76.959999999999994</v>
      </c>
      <c r="J2917" s="109"/>
      <c r="K2917" s="132"/>
      <c r="L2917" s="147">
        <v>76.959999999999994</v>
      </c>
      <c r="M2917" s="24"/>
    </row>
    <row r="2918" spans="1:13" s="2" customFormat="1" ht="22.5" x14ac:dyDescent="0.25">
      <c r="A2918" s="20"/>
      <c r="B2918" s="21" t="s">
        <v>853</v>
      </c>
      <c r="C2918" s="183" t="s">
        <v>854</v>
      </c>
      <c r="D2918" s="183"/>
      <c r="E2918" s="183"/>
      <c r="F2918" s="22" t="s">
        <v>71</v>
      </c>
      <c r="G2918" s="17" t="s">
        <v>3666</v>
      </c>
      <c r="H2918" s="17"/>
      <c r="I2918" s="23">
        <v>148.91</v>
      </c>
      <c r="J2918" s="109"/>
      <c r="K2918" s="132"/>
      <c r="L2918" s="147">
        <v>148.91</v>
      </c>
      <c r="M2918" s="24"/>
    </row>
    <row r="2919" spans="1:13" s="2" customFormat="1" ht="22.5" x14ac:dyDescent="0.25">
      <c r="A2919" s="20"/>
      <c r="B2919" s="21" t="s">
        <v>371</v>
      </c>
      <c r="C2919" s="183" t="s">
        <v>372</v>
      </c>
      <c r="D2919" s="183"/>
      <c r="E2919" s="183"/>
      <c r="F2919" s="22" t="s">
        <v>282</v>
      </c>
      <c r="G2919" s="17" t="s">
        <v>3667</v>
      </c>
      <c r="H2919" s="17"/>
      <c r="I2919" s="23">
        <v>0.02</v>
      </c>
      <c r="J2919" s="109"/>
      <c r="K2919" s="132"/>
      <c r="L2919" s="147">
        <v>0.02</v>
      </c>
      <c r="M2919" s="24"/>
    </row>
    <row r="2920" spans="1:13" s="2" customFormat="1" ht="45" x14ac:dyDescent="0.25">
      <c r="A2920" s="10" t="s">
        <v>3668</v>
      </c>
      <c r="B2920" s="11" t="s">
        <v>2859</v>
      </c>
      <c r="C2920" s="182" t="s">
        <v>2366</v>
      </c>
      <c r="D2920" s="182"/>
      <c r="E2920" s="182"/>
      <c r="F2920" s="10" t="s">
        <v>817</v>
      </c>
      <c r="G2920" s="12">
        <v>80</v>
      </c>
      <c r="H2920" s="12"/>
      <c r="I2920" s="13">
        <v>45489.25</v>
      </c>
      <c r="J2920" s="72"/>
      <c r="K2920" s="131"/>
      <c r="L2920" s="72">
        <v>45489.25</v>
      </c>
      <c r="M2920" s="13"/>
    </row>
    <row r="2921" spans="1:13" s="2" customFormat="1" ht="45" x14ac:dyDescent="0.25">
      <c r="A2921" s="10" t="s">
        <v>3669</v>
      </c>
      <c r="B2921" s="11" t="s">
        <v>2347</v>
      </c>
      <c r="C2921" s="182" t="s">
        <v>2371</v>
      </c>
      <c r="D2921" s="182"/>
      <c r="E2921" s="182"/>
      <c r="F2921" s="10" t="s">
        <v>817</v>
      </c>
      <c r="G2921" s="12">
        <v>1</v>
      </c>
      <c r="H2921" s="12"/>
      <c r="I2921" s="13">
        <v>605.16</v>
      </c>
      <c r="J2921" s="72"/>
      <c r="K2921" s="131"/>
      <c r="L2921" s="72">
        <v>605.16</v>
      </c>
      <c r="M2921" s="13"/>
    </row>
    <row r="2922" spans="1:13" s="2" customFormat="1" ht="45" x14ac:dyDescent="0.25">
      <c r="A2922" s="10" t="s">
        <v>3670</v>
      </c>
      <c r="B2922" s="11" t="s">
        <v>2863</v>
      </c>
      <c r="C2922" s="182" t="s">
        <v>2374</v>
      </c>
      <c r="D2922" s="182"/>
      <c r="E2922" s="182"/>
      <c r="F2922" s="10" t="s">
        <v>21</v>
      </c>
      <c r="G2922" s="12">
        <v>60</v>
      </c>
      <c r="H2922" s="12"/>
      <c r="I2922" s="13">
        <v>4588.07</v>
      </c>
      <c r="J2922" s="72"/>
      <c r="K2922" s="131"/>
      <c r="L2922" s="72">
        <v>4588.07</v>
      </c>
      <c r="M2922" s="13"/>
    </row>
    <row r="2923" spans="1:13" s="2" customFormat="1" ht="45" x14ac:dyDescent="0.25">
      <c r="A2923" s="10" t="s">
        <v>3671</v>
      </c>
      <c r="B2923" s="11" t="s">
        <v>2865</v>
      </c>
      <c r="C2923" s="182" t="s">
        <v>2354</v>
      </c>
      <c r="D2923" s="182"/>
      <c r="E2923" s="182"/>
      <c r="F2923" s="10" t="s">
        <v>35</v>
      </c>
      <c r="G2923" s="12">
        <v>2</v>
      </c>
      <c r="H2923" s="12"/>
      <c r="I2923" s="13">
        <v>1722.13</v>
      </c>
      <c r="J2923" s="72"/>
      <c r="K2923" s="131"/>
      <c r="L2923" s="72">
        <v>1722.13</v>
      </c>
      <c r="M2923" s="13"/>
    </row>
    <row r="2924" spans="1:13" s="2" customFormat="1" ht="45" x14ac:dyDescent="0.25">
      <c r="A2924" s="10" t="s">
        <v>3672</v>
      </c>
      <c r="B2924" s="11" t="s">
        <v>2867</v>
      </c>
      <c r="C2924" s="182" t="s">
        <v>2357</v>
      </c>
      <c r="D2924" s="182"/>
      <c r="E2924" s="182"/>
      <c r="F2924" s="10" t="s">
        <v>21</v>
      </c>
      <c r="G2924" s="12">
        <v>2</v>
      </c>
      <c r="H2924" s="12"/>
      <c r="I2924" s="13">
        <v>1686.45</v>
      </c>
      <c r="J2924" s="72"/>
      <c r="K2924" s="131"/>
      <c r="L2924" s="72">
        <v>1686.45</v>
      </c>
      <c r="M2924" s="13"/>
    </row>
    <row r="2925" spans="1:13" s="2" customFormat="1" ht="45" x14ac:dyDescent="0.25">
      <c r="A2925" s="10" t="s">
        <v>3673</v>
      </c>
      <c r="B2925" s="11" t="s">
        <v>2347</v>
      </c>
      <c r="C2925" s="182" t="s">
        <v>2348</v>
      </c>
      <c r="D2925" s="182"/>
      <c r="E2925" s="182"/>
      <c r="F2925" s="10" t="s">
        <v>35</v>
      </c>
      <c r="G2925" s="12">
        <v>4</v>
      </c>
      <c r="H2925" s="12"/>
      <c r="I2925" s="13">
        <v>1999.07</v>
      </c>
      <c r="J2925" s="72"/>
      <c r="K2925" s="131"/>
      <c r="L2925" s="72">
        <v>1999.07</v>
      </c>
      <c r="M2925" s="13"/>
    </row>
    <row r="2926" spans="1:13" s="2" customFormat="1" ht="45" x14ac:dyDescent="0.25">
      <c r="A2926" s="10" t="s">
        <v>3674</v>
      </c>
      <c r="B2926" s="11" t="s">
        <v>2350</v>
      </c>
      <c r="C2926" s="182" t="s">
        <v>2351</v>
      </c>
      <c r="D2926" s="182"/>
      <c r="E2926" s="182"/>
      <c r="F2926" s="10" t="s">
        <v>165</v>
      </c>
      <c r="G2926" s="12">
        <v>170</v>
      </c>
      <c r="H2926" s="12"/>
      <c r="I2926" s="13">
        <v>2841.35</v>
      </c>
      <c r="J2926" s="72"/>
      <c r="K2926" s="131"/>
      <c r="L2926" s="72">
        <v>2841.35</v>
      </c>
      <c r="M2926" s="13"/>
    </row>
    <row r="2927" spans="1:13" s="2" customFormat="1" ht="15" x14ac:dyDescent="0.25">
      <c r="A2927" s="206" t="s">
        <v>3675</v>
      </c>
      <c r="B2927" s="207"/>
      <c r="C2927" s="207"/>
      <c r="D2927" s="207"/>
      <c r="E2927" s="207"/>
      <c r="F2927" s="207"/>
      <c r="G2927" s="207"/>
      <c r="H2927" s="207"/>
      <c r="I2927" s="207"/>
      <c r="J2927" s="207"/>
      <c r="K2927" s="207"/>
      <c r="L2927" s="208"/>
      <c r="M2927" s="123"/>
    </row>
    <row r="2928" spans="1:13" s="2" customFormat="1" ht="56.25" x14ac:dyDescent="0.25">
      <c r="A2928" s="10" t="s">
        <v>3676</v>
      </c>
      <c r="B2928" s="11" t="s">
        <v>2994</v>
      </c>
      <c r="C2928" s="182" t="s">
        <v>3134</v>
      </c>
      <c r="D2928" s="182"/>
      <c r="E2928" s="182"/>
      <c r="F2928" s="10" t="s">
        <v>808</v>
      </c>
      <c r="G2928" s="33">
        <v>3.6900000000000002E-2</v>
      </c>
      <c r="H2928" s="33"/>
      <c r="I2928" s="13">
        <v>4409.8999999999996</v>
      </c>
      <c r="J2928" s="72"/>
      <c r="K2928" s="131"/>
      <c r="L2928" s="72">
        <v>712.69</v>
      </c>
      <c r="M2928" s="13"/>
    </row>
    <row r="2929" spans="1:13" s="2" customFormat="1" ht="15" x14ac:dyDescent="0.25">
      <c r="A2929" s="14"/>
      <c r="B2929" s="15"/>
      <c r="C2929" s="15"/>
      <c r="D2929" s="15"/>
      <c r="E2929" s="16" t="s">
        <v>18</v>
      </c>
      <c r="F2929" s="16"/>
      <c r="G2929" s="17"/>
      <c r="H2929" s="17"/>
      <c r="I2929" s="18">
        <v>11400.71</v>
      </c>
      <c r="J2929" s="114"/>
      <c r="K2929" s="138"/>
      <c r="L2929" s="151"/>
      <c r="M2929" s="19"/>
    </row>
    <row r="2930" spans="1:13" s="2" customFormat="1" ht="22.5" x14ac:dyDescent="0.25">
      <c r="A2930" s="20"/>
      <c r="B2930" s="21" t="s">
        <v>69</v>
      </c>
      <c r="C2930" s="183" t="s">
        <v>70</v>
      </c>
      <c r="D2930" s="183"/>
      <c r="E2930" s="183"/>
      <c r="F2930" s="22" t="s">
        <v>71</v>
      </c>
      <c r="G2930" s="17" t="s">
        <v>3677</v>
      </c>
      <c r="H2930" s="17"/>
      <c r="I2930" s="23">
        <v>0.23</v>
      </c>
      <c r="J2930" s="109"/>
      <c r="K2930" s="132"/>
      <c r="L2930" s="147">
        <v>0.23</v>
      </c>
      <c r="M2930" s="24"/>
    </row>
    <row r="2931" spans="1:13" s="2" customFormat="1" ht="22.5" x14ac:dyDescent="0.25">
      <c r="A2931" s="20"/>
      <c r="B2931" s="21" t="s">
        <v>41</v>
      </c>
      <c r="C2931" s="183" t="s">
        <v>42</v>
      </c>
      <c r="D2931" s="183"/>
      <c r="E2931" s="183"/>
      <c r="F2931" s="22" t="s">
        <v>21</v>
      </c>
      <c r="G2931" s="17" t="s">
        <v>3678</v>
      </c>
      <c r="H2931" s="17"/>
      <c r="I2931" s="23">
        <v>13.82</v>
      </c>
      <c r="J2931" s="109"/>
      <c r="K2931" s="132"/>
      <c r="L2931" s="147">
        <v>13.82</v>
      </c>
      <c r="M2931" s="24"/>
    </row>
    <row r="2932" spans="1:13" s="2" customFormat="1" ht="22.5" x14ac:dyDescent="0.25">
      <c r="A2932" s="20"/>
      <c r="B2932" s="21" t="s">
        <v>778</v>
      </c>
      <c r="C2932" s="183" t="s">
        <v>24</v>
      </c>
      <c r="D2932" s="183"/>
      <c r="E2932" s="183"/>
      <c r="F2932" s="22" t="s">
        <v>71</v>
      </c>
      <c r="G2932" s="17" t="s">
        <v>3679</v>
      </c>
      <c r="H2932" s="17"/>
      <c r="I2932" s="23">
        <v>8.65</v>
      </c>
      <c r="J2932" s="109"/>
      <c r="K2932" s="132"/>
      <c r="L2932" s="147">
        <v>8.65</v>
      </c>
      <c r="M2932" s="24"/>
    </row>
    <row r="2933" spans="1:13" s="2" customFormat="1" ht="22.5" x14ac:dyDescent="0.25">
      <c r="A2933" s="20"/>
      <c r="B2933" s="21" t="s">
        <v>965</v>
      </c>
      <c r="C2933" s="183" t="s">
        <v>966</v>
      </c>
      <c r="D2933" s="183"/>
      <c r="E2933" s="183"/>
      <c r="F2933" s="22" t="s">
        <v>21</v>
      </c>
      <c r="G2933" s="17" t="s">
        <v>3680</v>
      </c>
      <c r="H2933" s="17"/>
      <c r="I2933" s="23">
        <v>47.12</v>
      </c>
      <c r="J2933" s="109"/>
      <c r="K2933" s="132"/>
      <c r="L2933" s="147">
        <v>47.12</v>
      </c>
      <c r="M2933" s="24"/>
    </row>
    <row r="2934" spans="1:13" s="2" customFormat="1" ht="22.5" x14ac:dyDescent="0.25">
      <c r="A2934" s="20"/>
      <c r="B2934" s="21" t="s">
        <v>968</v>
      </c>
      <c r="C2934" s="183" t="s">
        <v>969</v>
      </c>
      <c r="D2934" s="183"/>
      <c r="E2934" s="183"/>
      <c r="F2934" s="22" t="s">
        <v>21</v>
      </c>
      <c r="G2934" s="17" t="s">
        <v>3681</v>
      </c>
      <c r="H2934" s="17"/>
      <c r="I2934" s="23">
        <v>12.48</v>
      </c>
      <c r="J2934" s="109"/>
      <c r="K2934" s="132"/>
      <c r="L2934" s="147">
        <v>12.48</v>
      </c>
      <c r="M2934" s="24"/>
    </row>
    <row r="2935" spans="1:13" s="2" customFormat="1" ht="22.5" x14ac:dyDescent="0.25">
      <c r="A2935" s="25" t="s">
        <v>344</v>
      </c>
      <c r="B2935" s="26" t="s">
        <v>815</v>
      </c>
      <c r="C2935" s="186" t="s">
        <v>816</v>
      </c>
      <c r="D2935" s="186"/>
      <c r="E2935" s="186"/>
      <c r="F2935" s="27" t="s">
        <v>817</v>
      </c>
      <c r="G2935" s="28" t="s">
        <v>347</v>
      </c>
      <c r="H2935" s="28"/>
      <c r="I2935" s="29">
        <v>0</v>
      </c>
      <c r="J2935" s="110"/>
      <c r="K2935" s="133"/>
      <c r="L2935" s="148">
        <v>0</v>
      </c>
      <c r="M2935" s="30"/>
    </row>
    <row r="2936" spans="1:13" s="2" customFormat="1" ht="22.5" x14ac:dyDescent="0.25">
      <c r="A2936" s="25" t="s">
        <v>76</v>
      </c>
      <c r="B2936" s="26" t="s">
        <v>818</v>
      </c>
      <c r="C2936" s="186" t="s">
        <v>819</v>
      </c>
      <c r="D2936" s="186"/>
      <c r="E2936" s="186"/>
      <c r="F2936" s="27" t="s">
        <v>817</v>
      </c>
      <c r="G2936" s="28" t="s">
        <v>3682</v>
      </c>
      <c r="H2936" s="28"/>
      <c r="I2936" s="29">
        <v>0</v>
      </c>
      <c r="J2936" s="110"/>
      <c r="K2936" s="133"/>
      <c r="L2936" s="148">
        <v>0</v>
      </c>
      <c r="M2936" s="30"/>
    </row>
    <row r="2937" spans="1:13" s="2" customFormat="1" ht="22.5" x14ac:dyDescent="0.25">
      <c r="A2937" s="25" t="s">
        <v>344</v>
      </c>
      <c r="B2937" s="26" t="s">
        <v>821</v>
      </c>
      <c r="C2937" s="186" t="s">
        <v>822</v>
      </c>
      <c r="D2937" s="186"/>
      <c r="E2937" s="186"/>
      <c r="F2937" s="27" t="s">
        <v>79</v>
      </c>
      <c r="G2937" s="28" t="s">
        <v>347</v>
      </c>
      <c r="H2937" s="28"/>
      <c r="I2937" s="29">
        <v>0</v>
      </c>
      <c r="J2937" s="110"/>
      <c r="K2937" s="133"/>
      <c r="L2937" s="148">
        <v>0</v>
      </c>
      <c r="M2937" s="30"/>
    </row>
    <row r="2938" spans="1:13" s="2" customFormat="1" ht="22.5" x14ac:dyDescent="0.25">
      <c r="A2938" s="25" t="s">
        <v>344</v>
      </c>
      <c r="B2938" s="26" t="s">
        <v>366</v>
      </c>
      <c r="C2938" s="186" t="s">
        <v>367</v>
      </c>
      <c r="D2938" s="186"/>
      <c r="E2938" s="186"/>
      <c r="F2938" s="27" t="s">
        <v>21</v>
      </c>
      <c r="G2938" s="28" t="s">
        <v>347</v>
      </c>
      <c r="H2938" s="28"/>
      <c r="I2938" s="29">
        <v>0</v>
      </c>
      <c r="J2938" s="110"/>
      <c r="K2938" s="133"/>
      <c r="L2938" s="148">
        <v>0</v>
      </c>
      <c r="M2938" s="30"/>
    </row>
    <row r="2939" spans="1:13" s="2" customFormat="1" ht="22.5" x14ac:dyDescent="0.25">
      <c r="A2939" s="25" t="s">
        <v>344</v>
      </c>
      <c r="B2939" s="26" t="s">
        <v>823</v>
      </c>
      <c r="C2939" s="186" t="s">
        <v>824</v>
      </c>
      <c r="D2939" s="186"/>
      <c r="E2939" s="186"/>
      <c r="F2939" s="27" t="s">
        <v>79</v>
      </c>
      <c r="G2939" s="28" t="s">
        <v>347</v>
      </c>
      <c r="H2939" s="28"/>
      <c r="I2939" s="29">
        <v>0</v>
      </c>
      <c r="J2939" s="110"/>
      <c r="K2939" s="133"/>
      <c r="L2939" s="148">
        <v>0</v>
      </c>
      <c r="M2939" s="30"/>
    </row>
    <row r="2940" spans="1:13" s="2" customFormat="1" ht="22.5" x14ac:dyDescent="0.25">
      <c r="A2940" s="25" t="s">
        <v>344</v>
      </c>
      <c r="B2940" s="26" t="s">
        <v>825</v>
      </c>
      <c r="C2940" s="186" t="s">
        <v>826</v>
      </c>
      <c r="D2940" s="186"/>
      <c r="E2940" s="186"/>
      <c r="F2940" s="27" t="s">
        <v>79</v>
      </c>
      <c r="G2940" s="28" t="s">
        <v>347</v>
      </c>
      <c r="H2940" s="28"/>
      <c r="I2940" s="29">
        <v>0</v>
      </c>
      <c r="J2940" s="110"/>
      <c r="K2940" s="133"/>
      <c r="L2940" s="148">
        <v>0</v>
      </c>
      <c r="M2940" s="30"/>
    </row>
    <row r="2941" spans="1:13" s="2" customFormat="1" ht="45" x14ac:dyDescent="0.25">
      <c r="A2941" s="10" t="s">
        <v>3683</v>
      </c>
      <c r="B2941" s="11" t="s">
        <v>3684</v>
      </c>
      <c r="C2941" s="182" t="s">
        <v>3685</v>
      </c>
      <c r="D2941" s="182"/>
      <c r="E2941" s="182"/>
      <c r="F2941" s="10" t="s">
        <v>165</v>
      </c>
      <c r="G2941" s="32">
        <v>4.5</v>
      </c>
      <c r="H2941" s="32"/>
      <c r="I2941" s="13">
        <v>1776.25</v>
      </c>
      <c r="J2941" s="72"/>
      <c r="K2941" s="131"/>
      <c r="L2941" s="72">
        <v>1776.25</v>
      </c>
      <c r="M2941" s="13"/>
    </row>
    <row r="2942" spans="1:13" s="2" customFormat="1" ht="45" x14ac:dyDescent="0.25">
      <c r="A2942" s="10" t="s">
        <v>3686</v>
      </c>
      <c r="B2942" s="11" t="s">
        <v>2215</v>
      </c>
      <c r="C2942" s="182" t="s">
        <v>2528</v>
      </c>
      <c r="D2942" s="182"/>
      <c r="E2942" s="182"/>
      <c r="F2942" s="10" t="s">
        <v>165</v>
      </c>
      <c r="G2942" s="12">
        <v>1</v>
      </c>
      <c r="H2942" s="12"/>
      <c r="I2942" s="13">
        <v>10729.83</v>
      </c>
      <c r="J2942" s="72"/>
      <c r="K2942" s="131"/>
      <c r="L2942" s="72">
        <v>10729.83</v>
      </c>
      <c r="M2942" s="13"/>
    </row>
    <row r="2943" spans="1:13" s="2" customFormat="1" ht="45" x14ac:dyDescent="0.25">
      <c r="A2943" s="10" t="s">
        <v>3687</v>
      </c>
      <c r="B2943" s="11" t="s">
        <v>2215</v>
      </c>
      <c r="C2943" s="182" t="s">
        <v>3688</v>
      </c>
      <c r="D2943" s="182"/>
      <c r="E2943" s="182"/>
      <c r="F2943" s="10" t="s">
        <v>165</v>
      </c>
      <c r="G2943" s="12">
        <v>2</v>
      </c>
      <c r="H2943" s="12"/>
      <c r="I2943" s="13">
        <v>12962.11</v>
      </c>
      <c r="J2943" s="72"/>
      <c r="K2943" s="131"/>
      <c r="L2943" s="72">
        <v>12962.11</v>
      </c>
      <c r="M2943" s="13"/>
    </row>
    <row r="2944" spans="1:13" s="2" customFormat="1" ht="45" x14ac:dyDescent="0.25">
      <c r="A2944" s="10" t="s">
        <v>3689</v>
      </c>
      <c r="B2944" s="11" t="s">
        <v>2198</v>
      </c>
      <c r="C2944" s="182" t="s">
        <v>3690</v>
      </c>
      <c r="D2944" s="182"/>
      <c r="E2944" s="182"/>
      <c r="F2944" s="10" t="s">
        <v>35</v>
      </c>
      <c r="G2944" s="12">
        <v>1</v>
      </c>
      <c r="H2944" s="12"/>
      <c r="I2944" s="13">
        <v>239.62</v>
      </c>
      <c r="J2944" s="72"/>
      <c r="K2944" s="131"/>
      <c r="L2944" s="72">
        <v>239.62</v>
      </c>
      <c r="M2944" s="13"/>
    </row>
    <row r="2945" spans="1:13" s="2" customFormat="1" ht="45" x14ac:dyDescent="0.25">
      <c r="A2945" s="10" t="s">
        <v>3691</v>
      </c>
      <c r="B2945" s="11" t="s">
        <v>2224</v>
      </c>
      <c r="C2945" s="182" t="s">
        <v>3692</v>
      </c>
      <c r="D2945" s="182"/>
      <c r="E2945" s="182"/>
      <c r="F2945" s="10" t="s">
        <v>35</v>
      </c>
      <c r="G2945" s="12">
        <v>1</v>
      </c>
      <c r="H2945" s="12"/>
      <c r="I2945" s="13">
        <v>330.64</v>
      </c>
      <c r="J2945" s="72"/>
      <c r="K2945" s="131"/>
      <c r="L2945" s="72">
        <v>330.64</v>
      </c>
      <c r="M2945" s="13"/>
    </row>
    <row r="2946" spans="1:13" s="2" customFormat="1" ht="45" x14ac:dyDescent="0.25">
      <c r="A2946" s="10" t="s">
        <v>3693</v>
      </c>
      <c r="B2946" s="11" t="s">
        <v>2224</v>
      </c>
      <c r="C2946" s="182" t="s">
        <v>3694</v>
      </c>
      <c r="D2946" s="182"/>
      <c r="E2946" s="182"/>
      <c r="F2946" s="10" t="s">
        <v>35</v>
      </c>
      <c r="G2946" s="12">
        <v>2</v>
      </c>
      <c r="H2946" s="12"/>
      <c r="I2946" s="13">
        <v>7239.59</v>
      </c>
      <c r="J2946" s="72"/>
      <c r="K2946" s="131"/>
      <c r="L2946" s="72">
        <v>7239.59</v>
      </c>
      <c r="M2946" s="13"/>
    </row>
    <row r="2947" spans="1:13" s="2" customFormat="1" ht="45" x14ac:dyDescent="0.25">
      <c r="A2947" s="10" t="s">
        <v>3695</v>
      </c>
      <c r="B2947" s="11" t="s">
        <v>2198</v>
      </c>
      <c r="C2947" s="182" t="s">
        <v>3696</v>
      </c>
      <c r="D2947" s="182"/>
      <c r="E2947" s="182"/>
      <c r="F2947" s="10" t="s">
        <v>35</v>
      </c>
      <c r="G2947" s="12">
        <v>1</v>
      </c>
      <c r="H2947" s="12"/>
      <c r="I2947" s="13">
        <v>5315.25</v>
      </c>
      <c r="J2947" s="72"/>
      <c r="K2947" s="131"/>
      <c r="L2947" s="72">
        <v>5315.25</v>
      </c>
      <c r="M2947" s="13"/>
    </row>
    <row r="2948" spans="1:13" s="2" customFormat="1" ht="15" x14ac:dyDescent="0.25">
      <c r="A2948" s="10" t="s">
        <v>3697</v>
      </c>
      <c r="B2948" s="11" t="s">
        <v>834</v>
      </c>
      <c r="C2948" s="182" t="s">
        <v>835</v>
      </c>
      <c r="D2948" s="182"/>
      <c r="E2948" s="182"/>
      <c r="F2948" s="10" t="s">
        <v>71</v>
      </c>
      <c r="G2948" s="31">
        <v>0.01</v>
      </c>
      <c r="H2948" s="31"/>
      <c r="I2948" s="13">
        <v>995.58</v>
      </c>
      <c r="J2948" s="72"/>
      <c r="K2948" s="131"/>
      <c r="L2948" s="72">
        <v>995.58</v>
      </c>
      <c r="M2948" s="13"/>
    </row>
    <row r="2949" spans="1:13" s="2" customFormat="1" ht="22.5" x14ac:dyDescent="0.25">
      <c r="A2949" s="10" t="s">
        <v>3698</v>
      </c>
      <c r="B2949" s="11" t="s">
        <v>2333</v>
      </c>
      <c r="C2949" s="182" t="s">
        <v>2568</v>
      </c>
      <c r="D2949" s="182"/>
      <c r="E2949" s="182"/>
      <c r="F2949" s="10" t="s">
        <v>726</v>
      </c>
      <c r="G2949" s="31">
        <v>0.08</v>
      </c>
      <c r="H2949" s="31"/>
      <c r="I2949" s="13">
        <v>1238.8</v>
      </c>
      <c r="J2949" s="72"/>
      <c r="K2949" s="131"/>
      <c r="L2949" s="72">
        <v>221.68</v>
      </c>
      <c r="M2949" s="13"/>
    </row>
    <row r="2950" spans="1:13" s="2" customFormat="1" ht="15" x14ac:dyDescent="0.25">
      <c r="A2950" s="14"/>
      <c r="B2950" s="15"/>
      <c r="C2950" s="15"/>
      <c r="D2950" s="15"/>
      <c r="E2950" s="16" t="s">
        <v>18</v>
      </c>
      <c r="F2950" s="16"/>
      <c r="G2950" s="17"/>
      <c r="H2950" s="17"/>
      <c r="I2950" s="18">
        <v>2658.64</v>
      </c>
      <c r="J2950" s="114"/>
      <c r="K2950" s="138"/>
      <c r="L2950" s="151"/>
      <c r="M2950" s="19"/>
    </row>
    <row r="2951" spans="1:13" s="2" customFormat="1" ht="22.5" x14ac:dyDescent="0.25">
      <c r="A2951" s="20"/>
      <c r="B2951" s="21" t="s">
        <v>730</v>
      </c>
      <c r="C2951" s="183" t="s">
        <v>731</v>
      </c>
      <c r="D2951" s="183"/>
      <c r="E2951" s="183"/>
      <c r="F2951" s="22" t="s">
        <v>71</v>
      </c>
      <c r="G2951" s="17" t="s">
        <v>2717</v>
      </c>
      <c r="H2951" s="17"/>
      <c r="I2951" s="23">
        <v>0.65</v>
      </c>
      <c r="J2951" s="109"/>
      <c r="K2951" s="132"/>
      <c r="L2951" s="147">
        <v>0.65</v>
      </c>
      <c r="M2951" s="24"/>
    </row>
    <row r="2952" spans="1:13" s="2" customFormat="1" ht="22.5" x14ac:dyDescent="0.25">
      <c r="A2952" s="20"/>
      <c r="B2952" s="21" t="s">
        <v>733</v>
      </c>
      <c r="C2952" s="183" t="s">
        <v>734</v>
      </c>
      <c r="D2952" s="183"/>
      <c r="E2952" s="183"/>
      <c r="F2952" s="22" t="s">
        <v>71</v>
      </c>
      <c r="G2952" s="17" t="s">
        <v>2718</v>
      </c>
      <c r="H2952" s="17"/>
      <c r="I2952" s="23">
        <v>0.84</v>
      </c>
      <c r="J2952" s="109"/>
      <c r="K2952" s="132"/>
      <c r="L2952" s="147">
        <v>0.84</v>
      </c>
      <c r="M2952" s="24"/>
    </row>
    <row r="2953" spans="1:13" s="2" customFormat="1" ht="22.5" x14ac:dyDescent="0.25">
      <c r="A2953" s="20"/>
      <c r="B2953" s="21" t="s">
        <v>736</v>
      </c>
      <c r="C2953" s="183" t="s">
        <v>737</v>
      </c>
      <c r="D2953" s="183"/>
      <c r="E2953" s="183"/>
      <c r="F2953" s="22" t="s">
        <v>71</v>
      </c>
      <c r="G2953" s="17" t="s">
        <v>2719</v>
      </c>
      <c r="H2953" s="17"/>
      <c r="I2953" s="23">
        <v>0.09</v>
      </c>
      <c r="J2953" s="109"/>
      <c r="K2953" s="132"/>
      <c r="L2953" s="147">
        <v>0.09</v>
      </c>
      <c r="M2953" s="24"/>
    </row>
    <row r="2954" spans="1:13" s="2" customFormat="1" ht="22.5" x14ac:dyDescent="0.25">
      <c r="A2954" s="20"/>
      <c r="B2954" s="21" t="s">
        <v>739</v>
      </c>
      <c r="C2954" s="183" t="s">
        <v>740</v>
      </c>
      <c r="D2954" s="183"/>
      <c r="E2954" s="183"/>
      <c r="F2954" s="22" t="s">
        <v>71</v>
      </c>
      <c r="G2954" s="17" t="s">
        <v>2720</v>
      </c>
      <c r="H2954" s="17"/>
      <c r="I2954" s="23">
        <v>20.5</v>
      </c>
      <c r="J2954" s="109"/>
      <c r="K2954" s="132"/>
      <c r="L2954" s="147">
        <v>20.5</v>
      </c>
      <c r="M2954" s="24"/>
    </row>
    <row r="2955" spans="1:13" s="2" customFormat="1" ht="22.5" x14ac:dyDescent="0.25">
      <c r="A2955" s="20"/>
      <c r="B2955" s="21" t="s">
        <v>2339</v>
      </c>
      <c r="C2955" s="183" t="s">
        <v>2340</v>
      </c>
      <c r="D2955" s="183"/>
      <c r="E2955" s="183"/>
      <c r="F2955" s="22" t="s">
        <v>2341</v>
      </c>
      <c r="G2955" s="17" t="s">
        <v>2721</v>
      </c>
      <c r="H2955" s="17"/>
      <c r="I2955" s="23">
        <v>3.51</v>
      </c>
      <c r="J2955" s="109"/>
      <c r="K2955" s="132"/>
      <c r="L2955" s="147">
        <v>3.51</v>
      </c>
      <c r="M2955" s="24"/>
    </row>
    <row r="2956" spans="1:13" s="2" customFormat="1" ht="45" x14ac:dyDescent="0.25">
      <c r="A2956" s="10" t="s">
        <v>3699</v>
      </c>
      <c r="B2956" s="11" t="s">
        <v>2344</v>
      </c>
      <c r="C2956" s="182" t="s">
        <v>2345</v>
      </c>
      <c r="D2956" s="182"/>
      <c r="E2956" s="182"/>
      <c r="F2956" s="10" t="s">
        <v>282</v>
      </c>
      <c r="G2956" s="31">
        <v>0.08</v>
      </c>
      <c r="H2956" s="31"/>
      <c r="I2956" s="13">
        <v>44.81</v>
      </c>
      <c r="J2956" s="72"/>
      <c r="K2956" s="131"/>
      <c r="L2956" s="72">
        <v>44.81</v>
      </c>
      <c r="M2956" s="13"/>
    </row>
    <row r="2957" spans="1:13" s="2" customFormat="1" ht="56.25" x14ac:dyDescent="0.25">
      <c r="A2957" s="10" t="s">
        <v>3700</v>
      </c>
      <c r="B2957" s="11" t="s">
        <v>841</v>
      </c>
      <c r="C2957" s="182" t="s">
        <v>2359</v>
      </c>
      <c r="D2957" s="182"/>
      <c r="E2957" s="182"/>
      <c r="F2957" s="10" t="s">
        <v>843</v>
      </c>
      <c r="G2957" s="36">
        <v>1.4999999999999999E-2</v>
      </c>
      <c r="H2957" s="36"/>
      <c r="I2957" s="13">
        <v>2303.61</v>
      </c>
      <c r="J2957" s="72"/>
      <c r="K2957" s="131"/>
      <c r="L2957" s="72">
        <v>125.63</v>
      </c>
      <c r="M2957" s="13"/>
    </row>
    <row r="2958" spans="1:13" s="2" customFormat="1" ht="15" x14ac:dyDescent="0.25">
      <c r="A2958" s="14"/>
      <c r="B2958" s="15"/>
      <c r="C2958" s="15"/>
      <c r="D2958" s="15"/>
      <c r="E2958" s="16" t="s">
        <v>18</v>
      </c>
      <c r="F2958" s="16"/>
      <c r="G2958" s="17"/>
      <c r="H2958" s="17"/>
      <c r="I2958" s="18">
        <v>5400.21</v>
      </c>
      <c r="J2958" s="114"/>
      <c r="K2958" s="138"/>
      <c r="L2958" s="151"/>
      <c r="M2958" s="19"/>
    </row>
    <row r="2959" spans="1:13" s="2" customFormat="1" ht="22.5" x14ac:dyDescent="0.25">
      <c r="A2959" s="20"/>
      <c r="B2959" s="21" t="s">
        <v>727</v>
      </c>
      <c r="C2959" s="183" t="s">
        <v>728</v>
      </c>
      <c r="D2959" s="183"/>
      <c r="E2959" s="183"/>
      <c r="F2959" s="22" t="s">
        <v>71</v>
      </c>
      <c r="G2959" s="17" t="s">
        <v>3701</v>
      </c>
      <c r="H2959" s="17"/>
      <c r="I2959" s="23">
        <v>10.27</v>
      </c>
      <c r="J2959" s="109"/>
      <c r="K2959" s="132"/>
      <c r="L2959" s="147">
        <v>10.27</v>
      </c>
      <c r="M2959" s="24"/>
    </row>
    <row r="2960" spans="1:13" s="2" customFormat="1" ht="22.5" x14ac:dyDescent="0.25">
      <c r="A2960" s="20"/>
      <c r="B2960" s="21" t="s">
        <v>847</v>
      </c>
      <c r="C2960" s="183" t="s">
        <v>848</v>
      </c>
      <c r="D2960" s="183"/>
      <c r="E2960" s="183"/>
      <c r="F2960" s="22" t="s">
        <v>21</v>
      </c>
      <c r="G2960" s="17" t="s">
        <v>3702</v>
      </c>
      <c r="H2960" s="17"/>
      <c r="I2960" s="23">
        <v>1.44</v>
      </c>
      <c r="J2960" s="109"/>
      <c r="K2960" s="132"/>
      <c r="L2960" s="147">
        <v>1.44</v>
      </c>
      <c r="M2960" s="24"/>
    </row>
    <row r="2961" spans="1:13" s="2" customFormat="1" ht="22.5" x14ac:dyDescent="0.25">
      <c r="A2961" s="20"/>
      <c r="B2961" s="21" t="s">
        <v>853</v>
      </c>
      <c r="C2961" s="183" t="s">
        <v>854</v>
      </c>
      <c r="D2961" s="183"/>
      <c r="E2961" s="183"/>
      <c r="F2961" s="22" t="s">
        <v>71</v>
      </c>
      <c r="G2961" s="17" t="s">
        <v>3703</v>
      </c>
      <c r="H2961" s="17"/>
      <c r="I2961" s="23">
        <v>2.79</v>
      </c>
      <c r="J2961" s="109"/>
      <c r="K2961" s="132"/>
      <c r="L2961" s="147">
        <v>2.79</v>
      </c>
      <c r="M2961" s="24"/>
    </row>
    <row r="2962" spans="1:13" s="2" customFormat="1" ht="22.5" x14ac:dyDescent="0.25">
      <c r="A2962" s="20"/>
      <c r="B2962" s="21" t="s">
        <v>371</v>
      </c>
      <c r="C2962" s="183" t="s">
        <v>372</v>
      </c>
      <c r="D2962" s="183"/>
      <c r="E2962" s="183"/>
      <c r="F2962" s="22" t="s">
        <v>282</v>
      </c>
      <c r="G2962" s="17" t="s">
        <v>3704</v>
      </c>
      <c r="H2962" s="17"/>
      <c r="I2962" s="23">
        <v>0</v>
      </c>
      <c r="J2962" s="109"/>
      <c r="K2962" s="132"/>
      <c r="L2962" s="147">
        <v>0</v>
      </c>
      <c r="M2962" s="24"/>
    </row>
    <row r="2963" spans="1:13" s="2" customFormat="1" ht="45" x14ac:dyDescent="0.25">
      <c r="A2963" s="10" t="s">
        <v>3705</v>
      </c>
      <c r="B2963" s="11" t="s">
        <v>2859</v>
      </c>
      <c r="C2963" s="182" t="s">
        <v>2366</v>
      </c>
      <c r="D2963" s="182"/>
      <c r="E2963" s="182"/>
      <c r="F2963" s="10" t="s">
        <v>817</v>
      </c>
      <c r="G2963" s="32">
        <v>1.5</v>
      </c>
      <c r="H2963" s="32"/>
      <c r="I2963" s="13">
        <v>852.92</v>
      </c>
      <c r="J2963" s="72"/>
      <c r="K2963" s="131"/>
      <c r="L2963" s="72">
        <v>852.92</v>
      </c>
      <c r="M2963" s="13"/>
    </row>
    <row r="2964" spans="1:13" s="2" customFormat="1" ht="45" x14ac:dyDescent="0.25">
      <c r="A2964" s="10" t="s">
        <v>3706</v>
      </c>
      <c r="B2964" s="11" t="s">
        <v>2347</v>
      </c>
      <c r="C2964" s="182" t="s">
        <v>2371</v>
      </c>
      <c r="D2964" s="182"/>
      <c r="E2964" s="182"/>
      <c r="F2964" s="10" t="s">
        <v>817</v>
      </c>
      <c r="G2964" s="32">
        <v>0.5</v>
      </c>
      <c r="H2964" s="32"/>
      <c r="I2964" s="13">
        <v>302.58</v>
      </c>
      <c r="J2964" s="72"/>
      <c r="K2964" s="131"/>
      <c r="L2964" s="72">
        <v>302.58</v>
      </c>
      <c r="M2964" s="13"/>
    </row>
    <row r="2965" spans="1:13" s="2" customFormat="1" ht="45" x14ac:dyDescent="0.25">
      <c r="A2965" s="10" t="s">
        <v>3707</v>
      </c>
      <c r="B2965" s="11" t="s">
        <v>2863</v>
      </c>
      <c r="C2965" s="182" t="s">
        <v>2374</v>
      </c>
      <c r="D2965" s="182"/>
      <c r="E2965" s="182"/>
      <c r="F2965" s="10" t="s">
        <v>21</v>
      </c>
      <c r="G2965" s="12">
        <v>1</v>
      </c>
      <c r="H2965" s="12"/>
      <c r="I2965" s="13">
        <v>76.47</v>
      </c>
      <c r="J2965" s="72"/>
      <c r="K2965" s="131"/>
      <c r="L2965" s="72">
        <v>76.47</v>
      </c>
      <c r="M2965" s="13"/>
    </row>
    <row r="2966" spans="1:13" s="2" customFormat="1" ht="45" x14ac:dyDescent="0.25">
      <c r="A2966" s="10" t="s">
        <v>3708</v>
      </c>
      <c r="B2966" s="11" t="s">
        <v>2347</v>
      </c>
      <c r="C2966" s="182" t="s">
        <v>2369</v>
      </c>
      <c r="D2966" s="182"/>
      <c r="E2966" s="182"/>
      <c r="F2966" s="10" t="s">
        <v>817</v>
      </c>
      <c r="G2966" s="32">
        <v>3.5</v>
      </c>
      <c r="H2966" s="32"/>
      <c r="I2966" s="13">
        <v>1957.42</v>
      </c>
      <c r="J2966" s="72"/>
      <c r="K2966" s="131"/>
      <c r="L2966" s="72">
        <v>1957.42</v>
      </c>
      <c r="M2966" s="13"/>
    </row>
    <row r="2967" spans="1:13" s="2" customFormat="1" ht="45" x14ac:dyDescent="0.25">
      <c r="A2967" s="10" t="s">
        <v>3709</v>
      </c>
      <c r="B2967" s="11" t="s">
        <v>2865</v>
      </c>
      <c r="C2967" s="182" t="s">
        <v>2354</v>
      </c>
      <c r="D2967" s="182"/>
      <c r="E2967" s="182"/>
      <c r="F2967" s="10" t="s">
        <v>35</v>
      </c>
      <c r="G2967" s="12">
        <v>1</v>
      </c>
      <c r="H2967" s="12"/>
      <c r="I2967" s="13">
        <v>861.06</v>
      </c>
      <c r="J2967" s="72"/>
      <c r="K2967" s="131"/>
      <c r="L2967" s="72">
        <v>861.06</v>
      </c>
      <c r="M2967" s="13"/>
    </row>
    <row r="2968" spans="1:13" s="2" customFormat="1" ht="45" x14ac:dyDescent="0.25">
      <c r="A2968" s="10" t="s">
        <v>3710</v>
      </c>
      <c r="B2968" s="11" t="s">
        <v>2867</v>
      </c>
      <c r="C2968" s="182" t="s">
        <v>2357</v>
      </c>
      <c r="D2968" s="182"/>
      <c r="E2968" s="182"/>
      <c r="F2968" s="10" t="s">
        <v>21</v>
      </c>
      <c r="G2968" s="12">
        <v>1</v>
      </c>
      <c r="H2968" s="12"/>
      <c r="I2968" s="13">
        <v>843.22</v>
      </c>
      <c r="J2968" s="72"/>
      <c r="K2968" s="131"/>
      <c r="L2968" s="72">
        <v>843.22</v>
      </c>
      <c r="M2968" s="13"/>
    </row>
    <row r="2969" spans="1:13" s="2" customFormat="1" ht="45" x14ac:dyDescent="0.25">
      <c r="A2969" s="10" t="s">
        <v>3711</v>
      </c>
      <c r="B2969" s="11" t="s">
        <v>2347</v>
      </c>
      <c r="C2969" s="182" t="s">
        <v>2348</v>
      </c>
      <c r="D2969" s="182"/>
      <c r="E2969" s="182"/>
      <c r="F2969" s="10" t="s">
        <v>35</v>
      </c>
      <c r="G2969" s="12">
        <v>1</v>
      </c>
      <c r="H2969" s="12"/>
      <c r="I2969" s="13">
        <v>499.77</v>
      </c>
      <c r="J2969" s="72"/>
      <c r="K2969" s="131"/>
      <c r="L2969" s="72">
        <v>499.77</v>
      </c>
      <c r="M2969" s="13"/>
    </row>
    <row r="2970" spans="1:13" s="2" customFormat="1" ht="45" x14ac:dyDescent="0.25">
      <c r="A2970" s="10" t="s">
        <v>3712</v>
      </c>
      <c r="B2970" s="11" t="s">
        <v>2350</v>
      </c>
      <c r="C2970" s="182" t="s">
        <v>2351</v>
      </c>
      <c r="D2970" s="182"/>
      <c r="E2970" s="182"/>
      <c r="F2970" s="10" t="s">
        <v>165</v>
      </c>
      <c r="G2970" s="12">
        <v>7</v>
      </c>
      <c r="H2970" s="12"/>
      <c r="I2970" s="13">
        <v>117</v>
      </c>
      <c r="J2970" s="72"/>
      <c r="K2970" s="131"/>
      <c r="L2970" s="72">
        <v>117</v>
      </c>
      <c r="M2970" s="13"/>
    </row>
    <row r="2971" spans="1:13" s="2" customFormat="1" ht="15" x14ac:dyDescent="0.25">
      <c r="A2971" s="209" t="s">
        <v>3713</v>
      </c>
      <c r="B2971" s="210"/>
      <c r="C2971" s="210"/>
      <c r="D2971" s="210"/>
      <c r="E2971" s="210"/>
      <c r="F2971" s="210"/>
      <c r="G2971" s="210"/>
      <c r="H2971" s="210"/>
      <c r="I2971" s="210"/>
      <c r="J2971" s="210"/>
      <c r="K2971" s="210"/>
      <c r="L2971" s="211"/>
      <c r="M2971" s="122"/>
    </row>
    <row r="2972" spans="1:13" s="2" customFormat="1" ht="15" x14ac:dyDescent="0.25">
      <c r="A2972" s="206" t="s">
        <v>3714</v>
      </c>
      <c r="B2972" s="207"/>
      <c r="C2972" s="207"/>
      <c r="D2972" s="207"/>
      <c r="E2972" s="207"/>
      <c r="F2972" s="207"/>
      <c r="G2972" s="207"/>
      <c r="H2972" s="207"/>
      <c r="I2972" s="207"/>
      <c r="J2972" s="207"/>
      <c r="K2972" s="207"/>
      <c r="L2972" s="208"/>
      <c r="M2972" s="123"/>
    </row>
    <row r="2973" spans="1:13" s="2" customFormat="1" ht="22.5" x14ac:dyDescent="0.25">
      <c r="A2973" s="10" t="s">
        <v>3715</v>
      </c>
      <c r="B2973" s="11" t="s">
        <v>3716</v>
      </c>
      <c r="C2973" s="182" t="s">
        <v>3717</v>
      </c>
      <c r="D2973" s="182"/>
      <c r="E2973" s="182"/>
      <c r="F2973" s="10" t="s">
        <v>3718</v>
      </c>
      <c r="G2973" s="12">
        <v>2</v>
      </c>
      <c r="H2973" s="12"/>
      <c r="I2973" s="13">
        <v>7694.24</v>
      </c>
      <c r="J2973" s="72"/>
      <c r="K2973" s="131"/>
      <c r="L2973" s="72">
        <v>225.51</v>
      </c>
      <c r="M2973" s="13"/>
    </row>
    <row r="2974" spans="1:13" s="2" customFormat="1" ht="15" x14ac:dyDescent="0.25">
      <c r="A2974" s="14"/>
      <c r="B2974" s="15"/>
      <c r="C2974" s="15"/>
      <c r="D2974" s="15"/>
      <c r="E2974" s="16" t="s">
        <v>18</v>
      </c>
      <c r="F2974" s="16"/>
      <c r="G2974" s="17"/>
      <c r="H2974" s="17"/>
      <c r="I2974" s="18">
        <v>21216.27</v>
      </c>
      <c r="J2974" s="114"/>
      <c r="K2974" s="138"/>
      <c r="L2974" s="151"/>
      <c r="M2974" s="19"/>
    </row>
    <row r="2975" spans="1:13" s="2" customFormat="1" ht="22.5" x14ac:dyDescent="0.25">
      <c r="A2975" s="20"/>
      <c r="B2975" s="21" t="s">
        <v>3719</v>
      </c>
      <c r="C2975" s="183" t="s">
        <v>3720</v>
      </c>
      <c r="D2975" s="183"/>
      <c r="E2975" s="183"/>
      <c r="F2975" s="22" t="s">
        <v>71</v>
      </c>
      <c r="G2975" s="17" t="s">
        <v>3721</v>
      </c>
      <c r="H2975" s="17"/>
      <c r="I2975" s="23">
        <v>3.03</v>
      </c>
      <c r="J2975" s="109"/>
      <c r="K2975" s="132"/>
      <c r="L2975" s="147">
        <v>3.03</v>
      </c>
      <c r="M2975" s="24"/>
    </row>
    <row r="2976" spans="1:13" s="2" customFormat="1" ht="22.5" x14ac:dyDescent="0.25">
      <c r="A2976" s="20"/>
      <c r="B2976" s="21" t="s">
        <v>3722</v>
      </c>
      <c r="C2976" s="183" t="s">
        <v>3723</v>
      </c>
      <c r="D2976" s="183"/>
      <c r="E2976" s="183"/>
      <c r="F2976" s="22" t="s">
        <v>21</v>
      </c>
      <c r="G2976" s="17" t="s">
        <v>3724</v>
      </c>
      <c r="H2976" s="17"/>
      <c r="I2976" s="23">
        <v>0.43</v>
      </c>
      <c r="J2976" s="109"/>
      <c r="K2976" s="132"/>
      <c r="L2976" s="147">
        <v>0.43</v>
      </c>
      <c r="M2976" s="24"/>
    </row>
    <row r="2977" spans="1:13" s="2" customFormat="1" ht="22.5" x14ac:dyDescent="0.25">
      <c r="A2977" s="20"/>
      <c r="B2977" s="21" t="s">
        <v>3725</v>
      </c>
      <c r="C2977" s="183" t="s">
        <v>3726</v>
      </c>
      <c r="D2977" s="183"/>
      <c r="E2977" s="183"/>
      <c r="F2977" s="22" t="s">
        <v>135</v>
      </c>
      <c r="G2977" s="17" t="s">
        <v>3727</v>
      </c>
      <c r="H2977" s="17"/>
      <c r="I2977" s="23">
        <v>1.93</v>
      </c>
      <c r="J2977" s="109"/>
      <c r="K2977" s="132"/>
      <c r="L2977" s="147">
        <v>1.93</v>
      </c>
      <c r="M2977" s="24"/>
    </row>
    <row r="2978" spans="1:13" s="2" customFormat="1" ht="22.5" x14ac:dyDescent="0.25">
      <c r="A2978" s="25" t="s">
        <v>344</v>
      </c>
      <c r="B2978" s="26" t="s">
        <v>3728</v>
      </c>
      <c r="C2978" s="186" t="s">
        <v>3729</v>
      </c>
      <c r="D2978" s="186"/>
      <c r="E2978" s="186"/>
      <c r="F2978" s="27" t="s">
        <v>21</v>
      </c>
      <c r="G2978" s="28" t="s">
        <v>347</v>
      </c>
      <c r="H2978" s="28"/>
      <c r="I2978" s="29">
        <v>0</v>
      </c>
      <c r="J2978" s="110"/>
      <c r="K2978" s="133"/>
      <c r="L2978" s="148">
        <v>0</v>
      </c>
      <c r="M2978" s="30"/>
    </row>
    <row r="2979" spans="1:13" s="2" customFormat="1" ht="22.5" x14ac:dyDescent="0.25">
      <c r="A2979" s="20"/>
      <c r="B2979" s="21" t="s">
        <v>3730</v>
      </c>
      <c r="C2979" s="183" t="s">
        <v>3731</v>
      </c>
      <c r="D2979" s="183"/>
      <c r="E2979" s="183"/>
      <c r="F2979" s="22" t="s">
        <v>79</v>
      </c>
      <c r="G2979" s="17" t="s">
        <v>3732</v>
      </c>
      <c r="H2979" s="17"/>
      <c r="I2979" s="23">
        <v>20.66</v>
      </c>
      <c r="J2979" s="109"/>
      <c r="K2979" s="132"/>
      <c r="L2979" s="147">
        <v>20.66</v>
      </c>
      <c r="M2979" s="24"/>
    </row>
    <row r="2980" spans="1:13" s="2" customFormat="1" ht="22.5" x14ac:dyDescent="0.25">
      <c r="A2980" s="25" t="s">
        <v>344</v>
      </c>
      <c r="B2980" s="26" t="s">
        <v>3733</v>
      </c>
      <c r="C2980" s="186" t="s">
        <v>3734</v>
      </c>
      <c r="D2980" s="186"/>
      <c r="E2980" s="186"/>
      <c r="F2980" s="27" t="s">
        <v>1063</v>
      </c>
      <c r="G2980" s="28" t="s">
        <v>347</v>
      </c>
      <c r="H2980" s="28"/>
      <c r="I2980" s="29">
        <v>0</v>
      </c>
      <c r="J2980" s="110"/>
      <c r="K2980" s="133"/>
      <c r="L2980" s="148">
        <v>0</v>
      </c>
      <c r="M2980" s="30"/>
    </row>
    <row r="2981" spans="1:13" s="2" customFormat="1" ht="22.5" x14ac:dyDescent="0.25">
      <c r="A2981" s="25" t="s">
        <v>344</v>
      </c>
      <c r="B2981" s="26" t="s">
        <v>3735</v>
      </c>
      <c r="C2981" s="186" t="s">
        <v>3736</v>
      </c>
      <c r="D2981" s="186"/>
      <c r="E2981" s="186"/>
      <c r="F2981" s="27" t="s">
        <v>1048</v>
      </c>
      <c r="G2981" s="28" t="s">
        <v>347</v>
      </c>
      <c r="H2981" s="28"/>
      <c r="I2981" s="29">
        <v>0</v>
      </c>
      <c r="J2981" s="110"/>
      <c r="K2981" s="133"/>
      <c r="L2981" s="148">
        <v>0</v>
      </c>
      <c r="M2981" s="30"/>
    </row>
    <row r="2982" spans="1:13" s="2" customFormat="1" ht="22.5" x14ac:dyDescent="0.25">
      <c r="A2982" s="25" t="s">
        <v>344</v>
      </c>
      <c r="B2982" s="26" t="s">
        <v>3737</v>
      </c>
      <c r="C2982" s="186" t="s">
        <v>3738</v>
      </c>
      <c r="D2982" s="186"/>
      <c r="E2982" s="186"/>
      <c r="F2982" s="27" t="s">
        <v>1048</v>
      </c>
      <c r="G2982" s="28" t="s">
        <v>347</v>
      </c>
      <c r="H2982" s="28"/>
      <c r="I2982" s="29">
        <v>0</v>
      </c>
      <c r="J2982" s="110"/>
      <c r="K2982" s="133"/>
      <c r="L2982" s="148">
        <v>0</v>
      </c>
      <c r="M2982" s="30"/>
    </row>
    <row r="2983" spans="1:13" s="2" customFormat="1" ht="22.5" x14ac:dyDescent="0.25">
      <c r="A2983" s="25" t="s">
        <v>76</v>
      </c>
      <c r="B2983" s="26" t="s">
        <v>3739</v>
      </c>
      <c r="C2983" s="186" t="s">
        <v>3740</v>
      </c>
      <c r="D2983" s="186"/>
      <c r="E2983" s="186"/>
      <c r="F2983" s="27" t="s">
        <v>880</v>
      </c>
      <c r="G2983" s="28" t="s">
        <v>91</v>
      </c>
      <c r="H2983" s="28"/>
      <c r="I2983" s="29">
        <v>0</v>
      </c>
      <c r="J2983" s="110"/>
      <c r="K2983" s="133"/>
      <c r="L2983" s="148">
        <v>0</v>
      </c>
      <c r="M2983" s="30"/>
    </row>
    <row r="2984" spans="1:13" s="2" customFormat="1" ht="22.5" x14ac:dyDescent="0.25">
      <c r="A2984" s="25" t="s">
        <v>76</v>
      </c>
      <c r="B2984" s="26" t="s">
        <v>3741</v>
      </c>
      <c r="C2984" s="186" t="s">
        <v>3742</v>
      </c>
      <c r="D2984" s="186"/>
      <c r="E2984" s="186"/>
      <c r="F2984" s="27" t="s">
        <v>880</v>
      </c>
      <c r="G2984" s="28" t="s">
        <v>91</v>
      </c>
      <c r="H2984" s="28"/>
      <c r="I2984" s="29">
        <v>0</v>
      </c>
      <c r="J2984" s="110"/>
      <c r="K2984" s="133"/>
      <c r="L2984" s="148">
        <v>0</v>
      </c>
      <c r="M2984" s="30"/>
    </row>
    <row r="2985" spans="1:13" s="2" customFormat="1" ht="22.5" x14ac:dyDescent="0.25">
      <c r="A2985" s="25" t="s">
        <v>344</v>
      </c>
      <c r="B2985" s="26" t="s">
        <v>3743</v>
      </c>
      <c r="C2985" s="186" t="s">
        <v>3744</v>
      </c>
      <c r="D2985" s="186"/>
      <c r="E2985" s="186"/>
      <c r="F2985" s="27" t="s">
        <v>3745</v>
      </c>
      <c r="G2985" s="28" t="s">
        <v>347</v>
      </c>
      <c r="H2985" s="28"/>
      <c r="I2985" s="29">
        <v>0</v>
      </c>
      <c r="J2985" s="110"/>
      <c r="K2985" s="133"/>
      <c r="L2985" s="148">
        <v>0</v>
      </c>
      <c r="M2985" s="30"/>
    </row>
    <row r="2986" spans="1:13" s="2" customFormat="1" ht="22.5" x14ac:dyDescent="0.25">
      <c r="A2986" s="25" t="s">
        <v>344</v>
      </c>
      <c r="B2986" s="26" t="s">
        <v>3746</v>
      </c>
      <c r="C2986" s="186" t="s">
        <v>3747</v>
      </c>
      <c r="D2986" s="186"/>
      <c r="E2986" s="186"/>
      <c r="F2986" s="27" t="s">
        <v>165</v>
      </c>
      <c r="G2986" s="28" t="s">
        <v>347</v>
      </c>
      <c r="H2986" s="28"/>
      <c r="I2986" s="29">
        <v>0</v>
      </c>
      <c r="J2986" s="110"/>
      <c r="K2986" s="133"/>
      <c r="L2986" s="148">
        <v>0</v>
      </c>
      <c r="M2986" s="30"/>
    </row>
    <row r="2987" spans="1:13" s="2" customFormat="1" ht="22.5" x14ac:dyDescent="0.25">
      <c r="A2987" s="10" t="s">
        <v>3748</v>
      </c>
      <c r="B2987" s="11" t="s">
        <v>3749</v>
      </c>
      <c r="C2987" s="182" t="s">
        <v>3750</v>
      </c>
      <c r="D2987" s="182"/>
      <c r="E2987" s="182"/>
      <c r="F2987" s="10" t="s">
        <v>35</v>
      </c>
      <c r="G2987" s="12">
        <v>2</v>
      </c>
      <c r="H2987" s="12"/>
      <c r="I2987" s="13">
        <v>146506.65</v>
      </c>
      <c r="J2987" s="72"/>
      <c r="K2987" s="131"/>
      <c r="L2987" s="72"/>
      <c r="M2987" s="13"/>
    </row>
    <row r="2988" spans="1:13" s="2" customFormat="1" ht="45" x14ac:dyDescent="0.25">
      <c r="A2988" s="10" t="s">
        <v>3751</v>
      </c>
      <c r="B2988" s="11" t="s">
        <v>3752</v>
      </c>
      <c r="C2988" s="182" t="s">
        <v>3753</v>
      </c>
      <c r="D2988" s="182"/>
      <c r="E2988" s="182"/>
      <c r="F2988" s="10" t="s">
        <v>35</v>
      </c>
      <c r="G2988" s="12">
        <v>2</v>
      </c>
      <c r="H2988" s="12"/>
      <c r="I2988" s="13">
        <v>14450.08</v>
      </c>
      <c r="J2988" s="72"/>
      <c r="K2988" s="131"/>
      <c r="L2988" s="72">
        <v>14450.08</v>
      </c>
      <c r="M2988" s="13"/>
    </row>
    <row r="2989" spans="1:13" s="2" customFormat="1" ht="15" x14ac:dyDescent="0.25">
      <c r="A2989" s="10" t="s">
        <v>3754</v>
      </c>
      <c r="B2989" s="11" t="s">
        <v>97</v>
      </c>
      <c r="C2989" s="182" t="s">
        <v>2161</v>
      </c>
      <c r="D2989" s="182"/>
      <c r="E2989" s="182"/>
      <c r="F2989" s="10" t="s">
        <v>17</v>
      </c>
      <c r="G2989" s="12">
        <v>1</v>
      </c>
      <c r="H2989" s="12"/>
      <c r="I2989" s="13">
        <v>659.83</v>
      </c>
      <c r="J2989" s="72"/>
      <c r="K2989" s="131"/>
      <c r="L2989" s="72">
        <v>11.95</v>
      </c>
      <c r="M2989" s="13"/>
    </row>
    <row r="2990" spans="1:13" s="2" customFormat="1" ht="15" x14ac:dyDescent="0.25">
      <c r="A2990" s="14"/>
      <c r="B2990" s="15"/>
      <c r="C2990" s="15"/>
      <c r="D2990" s="15"/>
      <c r="E2990" s="16" t="s">
        <v>18</v>
      </c>
      <c r="F2990" s="16"/>
      <c r="G2990" s="17"/>
      <c r="H2990" s="17"/>
      <c r="I2990" s="18">
        <v>1540.94</v>
      </c>
      <c r="J2990" s="114"/>
      <c r="K2990" s="138"/>
      <c r="L2990" s="151"/>
      <c r="M2990" s="19"/>
    </row>
    <row r="2991" spans="1:13" s="2" customFormat="1" ht="22.5" x14ac:dyDescent="0.25">
      <c r="A2991" s="20"/>
      <c r="B2991" s="21" t="s">
        <v>99</v>
      </c>
      <c r="C2991" s="183" t="s">
        <v>100</v>
      </c>
      <c r="D2991" s="183"/>
      <c r="E2991" s="183"/>
      <c r="F2991" s="22" t="s">
        <v>21</v>
      </c>
      <c r="G2991" s="17" t="s">
        <v>3755</v>
      </c>
      <c r="H2991" s="17"/>
      <c r="I2991" s="23">
        <v>0.99</v>
      </c>
      <c r="J2991" s="109"/>
      <c r="K2991" s="132"/>
      <c r="L2991" s="147">
        <v>0.99</v>
      </c>
      <c r="M2991" s="24"/>
    </row>
    <row r="2992" spans="1:13" s="2" customFormat="1" ht="22.5" x14ac:dyDescent="0.25">
      <c r="A2992" s="20"/>
      <c r="B2992" s="21" t="s">
        <v>28</v>
      </c>
      <c r="C2992" s="183" t="s">
        <v>29</v>
      </c>
      <c r="D2992" s="183"/>
      <c r="E2992" s="183"/>
      <c r="F2992" s="22" t="s">
        <v>30</v>
      </c>
      <c r="G2992" s="17" t="s">
        <v>3756</v>
      </c>
      <c r="H2992" s="17"/>
      <c r="I2992" s="23">
        <v>0.39</v>
      </c>
      <c r="J2992" s="109"/>
      <c r="K2992" s="132"/>
      <c r="L2992" s="147">
        <v>0.39</v>
      </c>
      <c r="M2992" s="24"/>
    </row>
    <row r="2993" spans="1:13" s="2" customFormat="1" ht="22.5" x14ac:dyDescent="0.25">
      <c r="A2993" s="10" t="s">
        <v>3757</v>
      </c>
      <c r="B2993" s="11" t="s">
        <v>3758</v>
      </c>
      <c r="C2993" s="182" t="s">
        <v>3759</v>
      </c>
      <c r="D2993" s="182"/>
      <c r="E2993" s="182"/>
      <c r="F2993" s="10" t="s">
        <v>35</v>
      </c>
      <c r="G2993" s="12">
        <v>1</v>
      </c>
      <c r="H2993" s="12"/>
      <c r="I2993" s="13">
        <v>10213.129999999999</v>
      </c>
      <c r="J2993" s="72"/>
      <c r="K2993" s="131"/>
      <c r="L2993" s="72"/>
      <c r="M2993" s="13"/>
    </row>
    <row r="2994" spans="1:13" s="2" customFormat="1" ht="15" x14ac:dyDescent="0.25">
      <c r="A2994" s="206" t="s">
        <v>3760</v>
      </c>
      <c r="B2994" s="207"/>
      <c r="C2994" s="207"/>
      <c r="D2994" s="207"/>
      <c r="E2994" s="207"/>
      <c r="F2994" s="207"/>
      <c r="G2994" s="207"/>
      <c r="H2994" s="207"/>
      <c r="I2994" s="207"/>
      <c r="J2994" s="207"/>
      <c r="K2994" s="207"/>
      <c r="L2994" s="208"/>
      <c r="M2994" s="123"/>
    </row>
    <row r="2995" spans="1:13" s="2" customFormat="1" ht="22.5" x14ac:dyDescent="0.25">
      <c r="A2995" s="10" t="s">
        <v>3761</v>
      </c>
      <c r="B2995" s="11" t="s">
        <v>3762</v>
      </c>
      <c r="C2995" s="182" t="s">
        <v>3763</v>
      </c>
      <c r="D2995" s="182"/>
      <c r="E2995" s="182"/>
      <c r="F2995" s="10" t="s">
        <v>3718</v>
      </c>
      <c r="G2995" s="12">
        <v>3</v>
      </c>
      <c r="H2995" s="12"/>
      <c r="I2995" s="13">
        <v>18455.990000000002</v>
      </c>
      <c r="J2995" s="72"/>
      <c r="K2995" s="131"/>
      <c r="L2995" s="72">
        <v>5263.55</v>
      </c>
      <c r="M2995" s="13"/>
    </row>
    <row r="2996" spans="1:13" s="2" customFormat="1" ht="15" x14ac:dyDescent="0.25">
      <c r="A2996" s="14"/>
      <c r="B2996" s="15"/>
      <c r="C2996" s="15"/>
      <c r="D2996" s="15"/>
      <c r="E2996" s="16" t="s">
        <v>18</v>
      </c>
      <c r="F2996" s="16"/>
      <c r="G2996" s="17"/>
      <c r="H2996" s="17"/>
      <c r="I2996" s="18">
        <v>42160.87</v>
      </c>
      <c r="J2996" s="114"/>
      <c r="K2996" s="138"/>
      <c r="L2996" s="151"/>
      <c r="M2996" s="19"/>
    </row>
    <row r="2997" spans="1:13" s="2" customFormat="1" ht="22.5" x14ac:dyDescent="0.25">
      <c r="A2997" s="20"/>
      <c r="B2997" s="21" t="s">
        <v>3719</v>
      </c>
      <c r="C2997" s="183" t="s">
        <v>3720</v>
      </c>
      <c r="D2997" s="183"/>
      <c r="E2997" s="183"/>
      <c r="F2997" s="22" t="s">
        <v>71</v>
      </c>
      <c r="G2997" s="17" t="s">
        <v>3764</v>
      </c>
      <c r="H2997" s="17"/>
      <c r="I2997" s="23">
        <v>4.55</v>
      </c>
      <c r="J2997" s="109"/>
      <c r="K2997" s="132"/>
      <c r="L2997" s="147">
        <v>4.55</v>
      </c>
      <c r="M2997" s="24"/>
    </row>
    <row r="2998" spans="1:13" s="2" customFormat="1" ht="22.5" x14ac:dyDescent="0.25">
      <c r="A2998" s="20"/>
      <c r="B2998" s="21" t="s">
        <v>3722</v>
      </c>
      <c r="C2998" s="183" t="s">
        <v>3723</v>
      </c>
      <c r="D2998" s="183"/>
      <c r="E2998" s="183"/>
      <c r="F2998" s="22" t="s">
        <v>21</v>
      </c>
      <c r="G2998" s="17" t="s">
        <v>3765</v>
      </c>
      <c r="H2998" s="17"/>
      <c r="I2998" s="23">
        <v>0.65</v>
      </c>
      <c r="J2998" s="109"/>
      <c r="K2998" s="132"/>
      <c r="L2998" s="147">
        <v>0.65</v>
      </c>
      <c r="M2998" s="24"/>
    </row>
    <row r="2999" spans="1:13" s="2" customFormat="1" ht="22.5" x14ac:dyDescent="0.25">
      <c r="A2999" s="20"/>
      <c r="B2999" s="21" t="s">
        <v>3725</v>
      </c>
      <c r="C2999" s="183" t="s">
        <v>3726</v>
      </c>
      <c r="D2999" s="183"/>
      <c r="E2999" s="183"/>
      <c r="F2999" s="22" t="s">
        <v>135</v>
      </c>
      <c r="G2999" s="17" t="s">
        <v>3766</v>
      </c>
      <c r="H2999" s="17"/>
      <c r="I2999" s="23">
        <v>2.89</v>
      </c>
      <c r="J2999" s="109"/>
      <c r="K2999" s="132"/>
      <c r="L2999" s="147">
        <v>2.89</v>
      </c>
      <c r="M2999" s="24"/>
    </row>
    <row r="3000" spans="1:13" s="2" customFormat="1" ht="22.5" x14ac:dyDescent="0.25">
      <c r="A3000" s="25" t="s">
        <v>344</v>
      </c>
      <c r="B3000" s="26" t="s">
        <v>3728</v>
      </c>
      <c r="C3000" s="186" t="s">
        <v>3729</v>
      </c>
      <c r="D3000" s="186"/>
      <c r="E3000" s="186"/>
      <c r="F3000" s="27" t="s">
        <v>21</v>
      </c>
      <c r="G3000" s="28" t="s">
        <v>347</v>
      </c>
      <c r="H3000" s="28"/>
      <c r="I3000" s="29">
        <v>0</v>
      </c>
      <c r="J3000" s="110"/>
      <c r="K3000" s="133"/>
      <c r="L3000" s="148">
        <v>0</v>
      </c>
      <c r="M3000" s="30"/>
    </row>
    <row r="3001" spans="1:13" s="2" customFormat="1" ht="22.5" x14ac:dyDescent="0.25">
      <c r="A3001" s="20"/>
      <c r="B3001" s="21" t="s">
        <v>3730</v>
      </c>
      <c r="C3001" s="183" t="s">
        <v>3731</v>
      </c>
      <c r="D3001" s="183"/>
      <c r="E3001" s="183"/>
      <c r="F3001" s="22" t="s">
        <v>79</v>
      </c>
      <c r="G3001" s="17" t="s">
        <v>3767</v>
      </c>
      <c r="H3001" s="17"/>
      <c r="I3001" s="23">
        <v>30.98</v>
      </c>
      <c r="J3001" s="109"/>
      <c r="K3001" s="132"/>
      <c r="L3001" s="147">
        <v>30.98</v>
      </c>
      <c r="M3001" s="24"/>
    </row>
    <row r="3002" spans="1:13" s="2" customFormat="1" ht="22.5" x14ac:dyDescent="0.25">
      <c r="A3002" s="25" t="s">
        <v>344</v>
      </c>
      <c r="B3002" s="26" t="s">
        <v>3733</v>
      </c>
      <c r="C3002" s="186" t="s">
        <v>3734</v>
      </c>
      <c r="D3002" s="186"/>
      <c r="E3002" s="186"/>
      <c r="F3002" s="27" t="s">
        <v>1063</v>
      </c>
      <c r="G3002" s="28" t="s">
        <v>347</v>
      </c>
      <c r="H3002" s="28"/>
      <c r="I3002" s="29">
        <v>0</v>
      </c>
      <c r="J3002" s="110"/>
      <c r="K3002" s="133"/>
      <c r="L3002" s="148">
        <v>0</v>
      </c>
      <c r="M3002" s="30"/>
    </row>
    <row r="3003" spans="1:13" s="2" customFormat="1" ht="22.5" x14ac:dyDescent="0.25">
      <c r="A3003" s="25" t="s">
        <v>344</v>
      </c>
      <c r="B3003" s="26" t="s">
        <v>3735</v>
      </c>
      <c r="C3003" s="186" t="s">
        <v>3736</v>
      </c>
      <c r="D3003" s="186"/>
      <c r="E3003" s="186"/>
      <c r="F3003" s="27" t="s">
        <v>1048</v>
      </c>
      <c r="G3003" s="28" t="s">
        <v>347</v>
      </c>
      <c r="H3003" s="28"/>
      <c r="I3003" s="29">
        <v>0</v>
      </c>
      <c r="J3003" s="110"/>
      <c r="K3003" s="133"/>
      <c r="L3003" s="148">
        <v>0</v>
      </c>
      <c r="M3003" s="30"/>
    </row>
    <row r="3004" spans="1:13" s="2" customFormat="1" ht="22.5" x14ac:dyDescent="0.25">
      <c r="A3004" s="25" t="s">
        <v>344</v>
      </c>
      <c r="B3004" s="26" t="s">
        <v>3737</v>
      </c>
      <c r="C3004" s="186" t="s">
        <v>3738</v>
      </c>
      <c r="D3004" s="186"/>
      <c r="E3004" s="186"/>
      <c r="F3004" s="27" t="s">
        <v>1048</v>
      </c>
      <c r="G3004" s="28" t="s">
        <v>347</v>
      </c>
      <c r="H3004" s="28"/>
      <c r="I3004" s="29">
        <v>0</v>
      </c>
      <c r="J3004" s="110"/>
      <c r="K3004" s="133"/>
      <c r="L3004" s="148">
        <v>0</v>
      </c>
      <c r="M3004" s="30"/>
    </row>
    <row r="3005" spans="1:13" s="2" customFormat="1" ht="22.5" x14ac:dyDescent="0.25">
      <c r="A3005" s="20"/>
      <c r="B3005" s="21" t="s">
        <v>3768</v>
      </c>
      <c r="C3005" s="183" t="s">
        <v>3769</v>
      </c>
      <c r="D3005" s="183"/>
      <c r="E3005" s="183"/>
      <c r="F3005" s="22" t="s">
        <v>880</v>
      </c>
      <c r="G3005" s="17" t="s">
        <v>80</v>
      </c>
      <c r="H3005" s="17"/>
      <c r="I3005" s="23">
        <v>568.74</v>
      </c>
      <c r="J3005" s="109"/>
      <c r="K3005" s="132"/>
      <c r="L3005" s="147">
        <v>568.74</v>
      </c>
      <c r="M3005" s="24"/>
    </row>
    <row r="3006" spans="1:13" s="2" customFormat="1" ht="22.5" x14ac:dyDescent="0.25">
      <c r="A3006" s="25" t="s">
        <v>76</v>
      </c>
      <c r="B3006" s="26" t="s">
        <v>3770</v>
      </c>
      <c r="C3006" s="186" t="s">
        <v>3771</v>
      </c>
      <c r="D3006" s="186"/>
      <c r="E3006" s="186"/>
      <c r="F3006" s="27" t="s">
        <v>880</v>
      </c>
      <c r="G3006" s="28" t="s">
        <v>80</v>
      </c>
      <c r="H3006" s="28"/>
      <c r="I3006" s="29">
        <v>0</v>
      </c>
      <c r="J3006" s="110"/>
      <c r="K3006" s="133"/>
      <c r="L3006" s="148">
        <v>0</v>
      </c>
      <c r="M3006" s="30"/>
    </row>
    <row r="3007" spans="1:13" s="2" customFormat="1" ht="22.5" x14ac:dyDescent="0.25">
      <c r="A3007" s="25" t="s">
        <v>76</v>
      </c>
      <c r="B3007" s="26" t="s">
        <v>3741</v>
      </c>
      <c r="C3007" s="186" t="s">
        <v>3742</v>
      </c>
      <c r="D3007" s="186"/>
      <c r="E3007" s="186"/>
      <c r="F3007" s="27" t="s">
        <v>880</v>
      </c>
      <c r="G3007" s="28" t="s">
        <v>80</v>
      </c>
      <c r="H3007" s="28"/>
      <c r="I3007" s="29">
        <v>0</v>
      </c>
      <c r="J3007" s="110"/>
      <c r="K3007" s="133"/>
      <c r="L3007" s="148">
        <v>0</v>
      </c>
      <c r="M3007" s="30"/>
    </row>
    <row r="3008" spans="1:13" s="2" customFormat="1" ht="22.5" x14ac:dyDescent="0.25">
      <c r="A3008" s="25" t="s">
        <v>344</v>
      </c>
      <c r="B3008" s="26" t="s">
        <v>3743</v>
      </c>
      <c r="C3008" s="186" t="s">
        <v>3744</v>
      </c>
      <c r="D3008" s="186"/>
      <c r="E3008" s="186"/>
      <c r="F3008" s="27" t="s">
        <v>3745</v>
      </c>
      <c r="G3008" s="28" t="s">
        <v>347</v>
      </c>
      <c r="H3008" s="28"/>
      <c r="I3008" s="29">
        <v>0</v>
      </c>
      <c r="J3008" s="110"/>
      <c r="K3008" s="133"/>
      <c r="L3008" s="148">
        <v>0</v>
      </c>
      <c r="M3008" s="30"/>
    </row>
    <row r="3009" spans="1:13" s="2" customFormat="1" ht="22.5" x14ac:dyDescent="0.25">
      <c r="A3009" s="25" t="s">
        <v>344</v>
      </c>
      <c r="B3009" s="26" t="s">
        <v>3746</v>
      </c>
      <c r="C3009" s="186" t="s">
        <v>3747</v>
      </c>
      <c r="D3009" s="186"/>
      <c r="E3009" s="186"/>
      <c r="F3009" s="27" t="s">
        <v>165</v>
      </c>
      <c r="G3009" s="28" t="s">
        <v>347</v>
      </c>
      <c r="H3009" s="28"/>
      <c r="I3009" s="29">
        <v>0</v>
      </c>
      <c r="J3009" s="110"/>
      <c r="K3009" s="133"/>
      <c r="L3009" s="148">
        <v>0</v>
      </c>
      <c r="M3009" s="30"/>
    </row>
    <row r="3010" spans="1:13" s="2" customFormat="1" ht="22.5" x14ac:dyDescent="0.25">
      <c r="A3010" s="10" t="s">
        <v>3772</v>
      </c>
      <c r="B3010" s="11" t="s">
        <v>3773</v>
      </c>
      <c r="C3010" s="182" t="s">
        <v>3774</v>
      </c>
      <c r="D3010" s="182"/>
      <c r="E3010" s="182"/>
      <c r="F3010" s="10" t="s">
        <v>880</v>
      </c>
      <c r="G3010" s="12">
        <v>3</v>
      </c>
      <c r="H3010" s="12"/>
      <c r="I3010" s="13">
        <v>6957280.0300000003</v>
      </c>
      <c r="J3010" s="72"/>
      <c r="K3010" s="131"/>
      <c r="L3010" s="72"/>
      <c r="M3010" s="13"/>
    </row>
    <row r="3011" spans="1:13" s="2" customFormat="1" ht="15" x14ac:dyDescent="0.25">
      <c r="A3011" s="10" t="s">
        <v>3775</v>
      </c>
      <c r="B3011" s="11" t="s">
        <v>97</v>
      </c>
      <c r="C3011" s="182" t="s">
        <v>2161</v>
      </c>
      <c r="D3011" s="182"/>
      <c r="E3011" s="182"/>
      <c r="F3011" s="10" t="s">
        <v>17</v>
      </c>
      <c r="G3011" s="12">
        <v>1</v>
      </c>
      <c r="H3011" s="12"/>
      <c r="I3011" s="13">
        <v>659.83</v>
      </c>
      <c r="J3011" s="72"/>
      <c r="K3011" s="131"/>
      <c r="L3011" s="72">
        <v>11.95</v>
      </c>
      <c r="M3011" s="13"/>
    </row>
    <row r="3012" spans="1:13" s="2" customFormat="1" ht="15" x14ac:dyDescent="0.25">
      <c r="A3012" s="14"/>
      <c r="B3012" s="15"/>
      <c r="C3012" s="15"/>
      <c r="D3012" s="15"/>
      <c r="E3012" s="16" t="s">
        <v>18</v>
      </c>
      <c r="F3012" s="16"/>
      <c r="G3012" s="17"/>
      <c r="H3012" s="17"/>
      <c r="I3012" s="18">
        <v>1540.94</v>
      </c>
      <c r="J3012" s="114"/>
      <c r="K3012" s="138"/>
      <c r="L3012" s="151"/>
      <c r="M3012" s="19"/>
    </row>
    <row r="3013" spans="1:13" s="2" customFormat="1" ht="22.5" x14ac:dyDescent="0.25">
      <c r="A3013" s="20"/>
      <c r="B3013" s="21" t="s">
        <v>99</v>
      </c>
      <c r="C3013" s="183" t="s">
        <v>100</v>
      </c>
      <c r="D3013" s="183"/>
      <c r="E3013" s="183"/>
      <c r="F3013" s="22" t="s">
        <v>21</v>
      </c>
      <c r="G3013" s="17" t="s">
        <v>3755</v>
      </c>
      <c r="H3013" s="17"/>
      <c r="I3013" s="23">
        <v>0.99</v>
      </c>
      <c r="J3013" s="109"/>
      <c r="K3013" s="132"/>
      <c r="L3013" s="147">
        <v>0.99</v>
      </c>
      <c r="M3013" s="24"/>
    </row>
    <row r="3014" spans="1:13" s="2" customFormat="1" ht="22.5" x14ac:dyDescent="0.25">
      <c r="A3014" s="20"/>
      <c r="B3014" s="21" t="s">
        <v>28</v>
      </c>
      <c r="C3014" s="183" t="s">
        <v>29</v>
      </c>
      <c r="D3014" s="183"/>
      <c r="E3014" s="183"/>
      <c r="F3014" s="22" t="s">
        <v>30</v>
      </c>
      <c r="G3014" s="17" t="s">
        <v>3756</v>
      </c>
      <c r="H3014" s="17"/>
      <c r="I3014" s="23">
        <v>0.39</v>
      </c>
      <c r="J3014" s="109"/>
      <c r="K3014" s="132"/>
      <c r="L3014" s="147">
        <v>0.39</v>
      </c>
      <c r="M3014" s="24"/>
    </row>
    <row r="3015" spans="1:13" s="2" customFormat="1" ht="22.5" x14ac:dyDescent="0.25">
      <c r="A3015" s="10" t="s">
        <v>3776</v>
      </c>
      <c r="B3015" s="11" t="s">
        <v>3777</v>
      </c>
      <c r="C3015" s="182" t="s">
        <v>3778</v>
      </c>
      <c r="D3015" s="182"/>
      <c r="E3015" s="182"/>
      <c r="F3015" s="10" t="s">
        <v>35</v>
      </c>
      <c r="G3015" s="12">
        <v>1</v>
      </c>
      <c r="H3015" s="12"/>
      <c r="I3015" s="13">
        <v>16937.57</v>
      </c>
      <c r="J3015" s="72"/>
      <c r="K3015" s="131"/>
      <c r="L3015" s="72"/>
      <c r="M3015" s="13"/>
    </row>
    <row r="3016" spans="1:13" s="2" customFormat="1" ht="15" x14ac:dyDescent="0.25">
      <c r="A3016" s="206" t="s">
        <v>3779</v>
      </c>
      <c r="B3016" s="207"/>
      <c r="C3016" s="207"/>
      <c r="D3016" s="207"/>
      <c r="E3016" s="207"/>
      <c r="F3016" s="207"/>
      <c r="G3016" s="207"/>
      <c r="H3016" s="207"/>
      <c r="I3016" s="207"/>
      <c r="J3016" s="207"/>
      <c r="K3016" s="207"/>
      <c r="L3016" s="208"/>
      <c r="M3016" s="123"/>
    </row>
    <row r="3017" spans="1:13" s="2" customFormat="1" ht="22.5" x14ac:dyDescent="0.25">
      <c r="A3017" s="10" t="s">
        <v>3780</v>
      </c>
      <c r="B3017" s="11" t="s">
        <v>3781</v>
      </c>
      <c r="C3017" s="182" t="s">
        <v>3782</v>
      </c>
      <c r="D3017" s="182"/>
      <c r="E3017" s="182"/>
      <c r="F3017" s="10" t="s">
        <v>3718</v>
      </c>
      <c r="G3017" s="12">
        <v>2</v>
      </c>
      <c r="H3017" s="12"/>
      <c r="I3017" s="13">
        <v>11937.86</v>
      </c>
      <c r="J3017" s="72"/>
      <c r="K3017" s="131"/>
      <c r="L3017" s="72">
        <v>3509.03</v>
      </c>
      <c r="M3017" s="13"/>
    </row>
    <row r="3018" spans="1:13" s="2" customFormat="1" ht="15" x14ac:dyDescent="0.25">
      <c r="A3018" s="14"/>
      <c r="B3018" s="15"/>
      <c r="C3018" s="15"/>
      <c r="D3018" s="15"/>
      <c r="E3018" s="16" t="s">
        <v>18</v>
      </c>
      <c r="F3018" s="16"/>
      <c r="G3018" s="17"/>
      <c r="H3018" s="17"/>
      <c r="I3018" s="18">
        <v>27061.65</v>
      </c>
      <c r="J3018" s="114"/>
      <c r="K3018" s="138"/>
      <c r="L3018" s="151"/>
      <c r="M3018" s="19"/>
    </row>
    <row r="3019" spans="1:13" s="2" customFormat="1" ht="22.5" x14ac:dyDescent="0.25">
      <c r="A3019" s="20"/>
      <c r="B3019" s="21" t="s">
        <v>3719</v>
      </c>
      <c r="C3019" s="183" t="s">
        <v>3720</v>
      </c>
      <c r="D3019" s="183"/>
      <c r="E3019" s="183"/>
      <c r="F3019" s="22" t="s">
        <v>71</v>
      </c>
      <c r="G3019" s="17" t="s">
        <v>3721</v>
      </c>
      <c r="H3019" s="17"/>
      <c r="I3019" s="23">
        <v>3.03</v>
      </c>
      <c r="J3019" s="109"/>
      <c r="K3019" s="132"/>
      <c r="L3019" s="147">
        <v>3.03</v>
      </c>
      <c r="M3019" s="24"/>
    </row>
    <row r="3020" spans="1:13" s="2" customFormat="1" ht="22.5" x14ac:dyDescent="0.25">
      <c r="A3020" s="20"/>
      <c r="B3020" s="21" t="s">
        <v>3722</v>
      </c>
      <c r="C3020" s="183" t="s">
        <v>3723</v>
      </c>
      <c r="D3020" s="183"/>
      <c r="E3020" s="183"/>
      <c r="F3020" s="22" t="s">
        <v>21</v>
      </c>
      <c r="G3020" s="17" t="s">
        <v>3724</v>
      </c>
      <c r="H3020" s="17"/>
      <c r="I3020" s="23">
        <v>0.43</v>
      </c>
      <c r="J3020" s="109"/>
      <c r="K3020" s="132"/>
      <c r="L3020" s="147">
        <v>0.43</v>
      </c>
      <c r="M3020" s="24"/>
    </row>
    <row r="3021" spans="1:13" s="2" customFormat="1" ht="22.5" x14ac:dyDescent="0.25">
      <c r="A3021" s="20"/>
      <c r="B3021" s="21" t="s">
        <v>3725</v>
      </c>
      <c r="C3021" s="183" t="s">
        <v>3726</v>
      </c>
      <c r="D3021" s="183"/>
      <c r="E3021" s="183"/>
      <c r="F3021" s="22" t="s">
        <v>135</v>
      </c>
      <c r="G3021" s="17" t="s">
        <v>3727</v>
      </c>
      <c r="H3021" s="17"/>
      <c r="I3021" s="23">
        <v>1.93</v>
      </c>
      <c r="J3021" s="109"/>
      <c r="K3021" s="132"/>
      <c r="L3021" s="147">
        <v>1.93</v>
      </c>
      <c r="M3021" s="24"/>
    </row>
    <row r="3022" spans="1:13" s="2" customFormat="1" ht="22.5" x14ac:dyDescent="0.25">
      <c r="A3022" s="25" t="s">
        <v>344</v>
      </c>
      <c r="B3022" s="26" t="s">
        <v>3728</v>
      </c>
      <c r="C3022" s="186" t="s">
        <v>3729</v>
      </c>
      <c r="D3022" s="186"/>
      <c r="E3022" s="186"/>
      <c r="F3022" s="27" t="s">
        <v>21</v>
      </c>
      <c r="G3022" s="28" t="s">
        <v>347</v>
      </c>
      <c r="H3022" s="28"/>
      <c r="I3022" s="29">
        <v>0</v>
      </c>
      <c r="J3022" s="110"/>
      <c r="K3022" s="133"/>
      <c r="L3022" s="148">
        <v>0</v>
      </c>
      <c r="M3022" s="30"/>
    </row>
    <row r="3023" spans="1:13" s="2" customFormat="1" ht="22.5" x14ac:dyDescent="0.25">
      <c r="A3023" s="20"/>
      <c r="B3023" s="21" t="s">
        <v>3730</v>
      </c>
      <c r="C3023" s="183" t="s">
        <v>3731</v>
      </c>
      <c r="D3023" s="183"/>
      <c r="E3023" s="183"/>
      <c r="F3023" s="22" t="s">
        <v>79</v>
      </c>
      <c r="G3023" s="17" t="s">
        <v>3732</v>
      </c>
      <c r="H3023" s="17"/>
      <c r="I3023" s="23">
        <v>20.66</v>
      </c>
      <c r="J3023" s="109"/>
      <c r="K3023" s="132"/>
      <c r="L3023" s="147">
        <v>20.66</v>
      </c>
      <c r="M3023" s="24"/>
    </row>
    <row r="3024" spans="1:13" s="2" customFormat="1" ht="22.5" x14ac:dyDescent="0.25">
      <c r="A3024" s="25" t="s">
        <v>344</v>
      </c>
      <c r="B3024" s="26" t="s">
        <v>3733</v>
      </c>
      <c r="C3024" s="186" t="s">
        <v>3734</v>
      </c>
      <c r="D3024" s="186"/>
      <c r="E3024" s="186"/>
      <c r="F3024" s="27" t="s">
        <v>1063</v>
      </c>
      <c r="G3024" s="28" t="s">
        <v>347</v>
      </c>
      <c r="H3024" s="28"/>
      <c r="I3024" s="29">
        <v>0</v>
      </c>
      <c r="J3024" s="110"/>
      <c r="K3024" s="133"/>
      <c r="L3024" s="148">
        <v>0</v>
      </c>
      <c r="M3024" s="30"/>
    </row>
    <row r="3025" spans="1:13" s="2" customFormat="1" ht="22.5" x14ac:dyDescent="0.25">
      <c r="A3025" s="25" t="s">
        <v>344</v>
      </c>
      <c r="B3025" s="26" t="s">
        <v>3735</v>
      </c>
      <c r="C3025" s="186" t="s">
        <v>3736</v>
      </c>
      <c r="D3025" s="186"/>
      <c r="E3025" s="186"/>
      <c r="F3025" s="27" t="s">
        <v>1048</v>
      </c>
      <c r="G3025" s="28" t="s">
        <v>347</v>
      </c>
      <c r="H3025" s="28"/>
      <c r="I3025" s="29">
        <v>0</v>
      </c>
      <c r="J3025" s="110"/>
      <c r="K3025" s="133"/>
      <c r="L3025" s="148">
        <v>0</v>
      </c>
      <c r="M3025" s="30"/>
    </row>
    <row r="3026" spans="1:13" s="2" customFormat="1" ht="22.5" x14ac:dyDescent="0.25">
      <c r="A3026" s="25" t="s">
        <v>344</v>
      </c>
      <c r="B3026" s="26" t="s">
        <v>3737</v>
      </c>
      <c r="C3026" s="186" t="s">
        <v>3738</v>
      </c>
      <c r="D3026" s="186"/>
      <c r="E3026" s="186"/>
      <c r="F3026" s="27" t="s">
        <v>1048</v>
      </c>
      <c r="G3026" s="28" t="s">
        <v>347</v>
      </c>
      <c r="H3026" s="28"/>
      <c r="I3026" s="29">
        <v>0</v>
      </c>
      <c r="J3026" s="110"/>
      <c r="K3026" s="133"/>
      <c r="L3026" s="148">
        <v>0</v>
      </c>
      <c r="M3026" s="30"/>
    </row>
    <row r="3027" spans="1:13" s="2" customFormat="1" ht="22.5" x14ac:dyDescent="0.25">
      <c r="A3027" s="20"/>
      <c r="B3027" s="21" t="s">
        <v>3768</v>
      </c>
      <c r="C3027" s="183" t="s">
        <v>3769</v>
      </c>
      <c r="D3027" s="183"/>
      <c r="E3027" s="183"/>
      <c r="F3027" s="22" t="s">
        <v>880</v>
      </c>
      <c r="G3027" s="17" t="s">
        <v>91</v>
      </c>
      <c r="H3027" s="17"/>
      <c r="I3027" s="23">
        <v>379.16</v>
      </c>
      <c r="J3027" s="109"/>
      <c r="K3027" s="132"/>
      <c r="L3027" s="147">
        <v>379.16</v>
      </c>
      <c r="M3027" s="24"/>
    </row>
    <row r="3028" spans="1:13" s="2" customFormat="1" ht="22.5" x14ac:dyDescent="0.25">
      <c r="A3028" s="25" t="s">
        <v>76</v>
      </c>
      <c r="B3028" s="26" t="s">
        <v>3739</v>
      </c>
      <c r="C3028" s="186" t="s">
        <v>3740</v>
      </c>
      <c r="D3028" s="186"/>
      <c r="E3028" s="186"/>
      <c r="F3028" s="27" t="s">
        <v>880</v>
      </c>
      <c r="G3028" s="28" t="s">
        <v>91</v>
      </c>
      <c r="H3028" s="28"/>
      <c r="I3028" s="29">
        <v>0</v>
      </c>
      <c r="J3028" s="110"/>
      <c r="K3028" s="133"/>
      <c r="L3028" s="148">
        <v>0</v>
      </c>
      <c r="M3028" s="30"/>
    </row>
    <row r="3029" spans="1:13" s="2" customFormat="1" ht="22.5" x14ac:dyDescent="0.25">
      <c r="A3029" s="25" t="s">
        <v>76</v>
      </c>
      <c r="B3029" s="26" t="s">
        <v>3741</v>
      </c>
      <c r="C3029" s="186" t="s">
        <v>3742</v>
      </c>
      <c r="D3029" s="186"/>
      <c r="E3029" s="186"/>
      <c r="F3029" s="27" t="s">
        <v>880</v>
      </c>
      <c r="G3029" s="28" t="s">
        <v>91</v>
      </c>
      <c r="H3029" s="28"/>
      <c r="I3029" s="29">
        <v>0</v>
      </c>
      <c r="J3029" s="110"/>
      <c r="K3029" s="133"/>
      <c r="L3029" s="148">
        <v>0</v>
      </c>
      <c r="M3029" s="30"/>
    </row>
    <row r="3030" spans="1:13" s="2" customFormat="1" ht="22.5" x14ac:dyDescent="0.25">
      <c r="A3030" s="25" t="s">
        <v>344</v>
      </c>
      <c r="B3030" s="26" t="s">
        <v>3743</v>
      </c>
      <c r="C3030" s="186" t="s">
        <v>3744</v>
      </c>
      <c r="D3030" s="186"/>
      <c r="E3030" s="186"/>
      <c r="F3030" s="27" t="s">
        <v>3745</v>
      </c>
      <c r="G3030" s="28" t="s">
        <v>347</v>
      </c>
      <c r="H3030" s="28"/>
      <c r="I3030" s="29">
        <v>0</v>
      </c>
      <c r="J3030" s="110"/>
      <c r="K3030" s="133"/>
      <c r="L3030" s="148">
        <v>0</v>
      </c>
      <c r="M3030" s="30"/>
    </row>
    <row r="3031" spans="1:13" s="2" customFormat="1" ht="22.5" x14ac:dyDescent="0.25">
      <c r="A3031" s="25" t="s">
        <v>344</v>
      </c>
      <c r="B3031" s="26" t="s">
        <v>3746</v>
      </c>
      <c r="C3031" s="186" t="s">
        <v>3747</v>
      </c>
      <c r="D3031" s="186"/>
      <c r="E3031" s="186"/>
      <c r="F3031" s="27" t="s">
        <v>165</v>
      </c>
      <c r="G3031" s="28" t="s">
        <v>347</v>
      </c>
      <c r="H3031" s="28"/>
      <c r="I3031" s="29">
        <v>0</v>
      </c>
      <c r="J3031" s="110"/>
      <c r="K3031" s="133"/>
      <c r="L3031" s="148">
        <v>0</v>
      </c>
      <c r="M3031" s="30"/>
    </row>
    <row r="3032" spans="1:13" s="2" customFormat="1" ht="22.5" x14ac:dyDescent="0.25">
      <c r="A3032" s="10" t="s">
        <v>3783</v>
      </c>
      <c r="B3032" s="11" t="s">
        <v>3773</v>
      </c>
      <c r="C3032" s="182" t="s">
        <v>3784</v>
      </c>
      <c r="D3032" s="182"/>
      <c r="E3032" s="182"/>
      <c r="F3032" s="10" t="s">
        <v>880</v>
      </c>
      <c r="G3032" s="12">
        <v>2</v>
      </c>
      <c r="H3032" s="12"/>
      <c r="I3032" s="13">
        <v>275146.61</v>
      </c>
      <c r="J3032" s="72"/>
      <c r="K3032" s="131"/>
      <c r="L3032" s="72"/>
      <c r="M3032" s="13"/>
    </row>
    <row r="3033" spans="1:13" s="2" customFormat="1" ht="45" x14ac:dyDescent="0.25">
      <c r="A3033" s="10" t="s">
        <v>3785</v>
      </c>
      <c r="B3033" s="11" t="s">
        <v>3786</v>
      </c>
      <c r="C3033" s="182" t="s">
        <v>3787</v>
      </c>
      <c r="D3033" s="182"/>
      <c r="E3033" s="182"/>
      <c r="F3033" s="10" t="s">
        <v>35</v>
      </c>
      <c r="G3033" s="12">
        <v>2</v>
      </c>
      <c r="H3033" s="12"/>
      <c r="I3033" s="13">
        <v>27983.75</v>
      </c>
      <c r="J3033" s="72"/>
      <c r="K3033" s="131"/>
      <c r="L3033" s="72">
        <v>27983.75</v>
      </c>
      <c r="M3033" s="13"/>
    </row>
    <row r="3034" spans="1:13" s="2" customFormat="1" ht="22.5" x14ac:dyDescent="0.25">
      <c r="A3034" s="10" t="s">
        <v>3788</v>
      </c>
      <c r="B3034" s="11" t="s">
        <v>3758</v>
      </c>
      <c r="C3034" s="182" t="s">
        <v>3759</v>
      </c>
      <c r="D3034" s="182"/>
      <c r="E3034" s="182"/>
      <c r="F3034" s="10" t="s">
        <v>35</v>
      </c>
      <c r="G3034" s="12">
        <v>1</v>
      </c>
      <c r="H3034" s="12"/>
      <c r="I3034" s="13">
        <v>10213.129999999999</v>
      </c>
      <c r="J3034" s="72"/>
      <c r="K3034" s="131"/>
      <c r="L3034" s="72"/>
      <c r="M3034" s="13"/>
    </row>
    <row r="3035" spans="1:13" s="2" customFormat="1" ht="15" x14ac:dyDescent="0.25">
      <c r="A3035" s="10" t="s">
        <v>3789</v>
      </c>
      <c r="B3035" s="11" t="s">
        <v>898</v>
      </c>
      <c r="C3035" s="182" t="s">
        <v>3790</v>
      </c>
      <c r="D3035" s="182"/>
      <c r="E3035" s="182"/>
      <c r="F3035" s="10" t="s">
        <v>17</v>
      </c>
      <c r="G3035" s="12">
        <v>6</v>
      </c>
      <c r="H3035" s="12"/>
      <c r="I3035" s="13">
        <v>21330.65</v>
      </c>
      <c r="J3035" s="72"/>
      <c r="K3035" s="131"/>
      <c r="L3035" s="72">
        <v>4450.8900000000003</v>
      </c>
      <c r="M3035" s="13"/>
    </row>
    <row r="3036" spans="1:13" s="2" customFormat="1" ht="15" x14ac:dyDescent="0.25">
      <c r="A3036" s="14"/>
      <c r="B3036" s="15"/>
      <c r="C3036" s="15"/>
      <c r="D3036" s="15"/>
      <c r="E3036" s="16" t="s">
        <v>18</v>
      </c>
      <c r="F3036" s="16"/>
      <c r="G3036" s="17"/>
      <c r="H3036" s="17"/>
      <c r="I3036" s="18">
        <v>52717.64</v>
      </c>
      <c r="J3036" s="114"/>
      <c r="K3036" s="138"/>
      <c r="L3036" s="151"/>
      <c r="M3036" s="19"/>
    </row>
    <row r="3037" spans="1:13" s="2" customFormat="1" ht="22.5" x14ac:dyDescent="0.25">
      <c r="A3037" s="20"/>
      <c r="B3037" s="21" t="s">
        <v>41</v>
      </c>
      <c r="C3037" s="183" t="s">
        <v>42</v>
      </c>
      <c r="D3037" s="183"/>
      <c r="E3037" s="183"/>
      <c r="F3037" s="22" t="s">
        <v>21</v>
      </c>
      <c r="G3037" s="17" t="s">
        <v>3791</v>
      </c>
      <c r="H3037" s="17"/>
      <c r="I3037" s="23">
        <v>457.7</v>
      </c>
      <c r="J3037" s="109"/>
      <c r="K3037" s="132"/>
      <c r="L3037" s="147">
        <v>457.7</v>
      </c>
      <c r="M3037" s="24"/>
    </row>
    <row r="3038" spans="1:13" s="2" customFormat="1" ht="22.5" x14ac:dyDescent="0.25">
      <c r="A3038" s="20"/>
      <c r="B3038" s="21" t="s">
        <v>778</v>
      </c>
      <c r="C3038" s="183" t="s">
        <v>24</v>
      </c>
      <c r="D3038" s="183"/>
      <c r="E3038" s="183"/>
      <c r="F3038" s="22" t="s">
        <v>71</v>
      </c>
      <c r="G3038" s="17" t="s">
        <v>2095</v>
      </c>
      <c r="H3038" s="17"/>
      <c r="I3038" s="23">
        <v>56.27</v>
      </c>
      <c r="J3038" s="109"/>
      <c r="K3038" s="132"/>
      <c r="L3038" s="147">
        <v>56.27</v>
      </c>
      <c r="M3038" s="24"/>
    </row>
    <row r="3039" spans="1:13" s="2" customFormat="1" ht="22.5" x14ac:dyDescent="0.25">
      <c r="A3039" s="25" t="s">
        <v>76</v>
      </c>
      <c r="B3039" s="26" t="s">
        <v>902</v>
      </c>
      <c r="C3039" s="186" t="s">
        <v>903</v>
      </c>
      <c r="D3039" s="186"/>
      <c r="E3039" s="186"/>
      <c r="F3039" s="27" t="s">
        <v>79</v>
      </c>
      <c r="G3039" s="28" t="s">
        <v>1173</v>
      </c>
      <c r="H3039" s="28"/>
      <c r="I3039" s="29">
        <v>0</v>
      </c>
      <c r="J3039" s="110"/>
      <c r="K3039" s="133"/>
      <c r="L3039" s="148">
        <v>0</v>
      </c>
      <c r="M3039" s="30"/>
    </row>
    <row r="3040" spans="1:13" s="2" customFormat="1" ht="22.5" x14ac:dyDescent="0.25">
      <c r="A3040" s="10" t="s">
        <v>3792</v>
      </c>
      <c r="B3040" s="11" t="s">
        <v>1920</v>
      </c>
      <c r="C3040" s="182" t="s">
        <v>3793</v>
      </c>
      <c r="D3040" s="182"/>
      <c r="E3040" s="182"/>
      <c r="F3040" s="10" t="s">
        <v>35</v>
      </c>
      <c r="G3040" s="12">
        <v>2</v>
      </c>
      <c r="H3040" s="12"/>
      <c r="I3040" s="13">
        <v>42243.78</v>
      </c>
      <c r="J3040" s="72"/>
      <c r="K3040" s="131"/>
      <c r="L3040" s="72"/>
      <c r="M3040" s="13"/>
    </row>
    <row r="3041" spans="1:13" s="2" customFormat="1" ht="45" x14ac:dyDescent="0.25">
      <c r="A3041" s="10" t="s">
        <v>3794</v>
      </c>
      <c r="B3041" s="11" t="s">
        <v>2067</v>
      </c>
      <c r="C3041" s="182" t="s">
        <v>3795</v>
      </c>
      <c r="D3041" s="182"/>
      <c r="E3041" s="182"/>
      <c r="F3041" s="10" t="s">
        <v>817</v>
      </c>
      <c r="G3041" s="32">
        <v>10.5</v>
      </c>
      <c r="H3041" s="32"/>
      <c r="I3041" s="13">
        <v>64751.25</v>
      </c>
      <c r="J3041" s="72"/>
      <c r="K3041" s="131"/>
      <c r="L3041" s="72">
        <v>64751.25</v>
      </c>
      <c r="M3041" s="13"/>
    </row>
    <row r="3042" spans="1:13" s="2" customFormat="1" ht="15" x14ac:dyDescent="0.25">
      <c r="A3042" s="206" t="s">
        <v>3796</v>
      </c>
      <c r="B3042" s="207"/>
      <c r="C3042" s="207"/>
      <c r="D3042" s="207"/>
      <c r="E3042" s="207"/>
      <c r="F3042" s="207"/>
      <c r="G3042" s="207"/>
      <c r="H3042" s="207"/>
      <c r="I3042" s="207"/>
      <c r="J3042" s="207"/>
      <c r="K3042" s="207"/>
      <c r="L3042" s="208"/>
      <c r="M3042" s="123"/>
    </row>
    <row r="3043" spans="1:13" s="2" customFormat="1" ht="45" x14ac:dyDescent="0.25">
      <c r="A3043" s="10" t="s">
        <v>3797</v>
      </c>
      <c r="B3043" s="11" t="s">
        <v>3798</v>
      </c>
      <c r="C3043" s="182" t="s">
        <v>3799</v>
      </c>
      <c r="D3043" s="182"/>
      <c r="E3043" s="182"/>
      <c r="F3043" s="10" t="s">
        <v>165</v>
      </c>
      <c r="G3043" s="12">
        <v>40</v>
      </c>
      <c r="H3043" s="12"/>
      <c r="I3043" s="13">
        <v>4797.6400000000003</v>
      </c>
      <c r="J3043" s="72"/>
      <c r="K3043" s="131"/>
      <c r="L3043" s="72">
        <v>4797.6400000000003</v>
      </c>
      <c r="M3043" s="13"/>
    </row>
    <row r="3044" spans="1:13" s="2" customFormat="1" ht="45" x14ac:dyDescent="0.25">
      <c r="A3044" s="10" t="s">
        <v>3800</v>
      </c>
      <c r="B3044" s="11" t="s">
        <v>3801</v>
      </c>
      <c r="C3044" s="182" t="s">
        <v>3802</v>
      </c>
      <c r="D3044" s="182"/>
      <c r="E3044" s="182"/>
      <c r="F3044" s="10" t="s">
        <v>165</v>
      </c>
      <c r="G3044" s="12">
        <v>30</v>
      </c>
      <c r="H3044" s="12"/>
      <c r="I3044" s="13">
        <v>4226.95</v>
      </c>
      <c r="J3044" s="72"/>
      <c r="K3044" s="131"/>
      <c r="L3044" s="72">
        <v>4226.95</v>
      </c>
      <c r="M3044" s="13"/>
    </row>
    <row r="3045" spans="1:13" s="2" customFormat="1" ht="45" x14ac:dyDescent="0.25">
      <c r="A3045" s="10" t="s">
        <v>3803</v>
      </c>
      <c r="B3045" s="11" t="s">
        <v>3798</v>
      </c>
      <c r="C3045" s="182" t="s">
        <v>3804</v>
      </c>
      <c r="D3045" s="182"/>
      <c r="E3045" s="182"/>
      <c r="F3045" s="10" t="s">
        <v>165</v>
      </c>
      <c r="G3045" s="12">
        <v>40</v>
      </c>
      <c r="H3045" s="12"/>
      <c r="I3045" s="13">
        <v>9366.66</v>
      </c>
      <c r="J3045" s="72"/>
      <c r="K3045" s="131"/>
      <c r="L3045" s="72">
        <v>9366.66</v>
      </c>
      <c r="M3045" s="13"/>
    </row>
    <row r="3046" spans="1:13" s="2" customFormat="1" ht="45" x14ac:dyDescent="0.25">
      <c r="A3046" s="10" t="s">
        <v>3805</v>
      </c>
      <c r="B3046" s="11" t="s">
        <v>3806</v>
      </c>
      <c r="C3046" s="182" t="s">
        <v>3807</v>
      </c>
      <c r="D3046" s="182"/>
      <c r="E3046" s="182"/>
      <c r="F3046" s="10" t="s">
        <v>165</v>
      </c>
      <c r="G3046" s="12">
        <v>60</v>
      </c>
      <c r="H3046" s="12"/>
      <c r="I3046" s="13">
        <v>20809.98</v>
      </c>
      <c r="J3046" s="72"/>
      <c r="K3046" s="131"/>
      <c r="L3046" s="72">
        <v>20809.98</v>
      </c>
      <c r="M3046" s="13"/>
    </row>
    <row r="3047" spans="1:13" s="2" customFormat="1" ht="45" x14ac:dyDescent="0.25">
      <c r="A3047" s="10" t="s">
        <v>3808</v>
      </c>
      <c r="B3047" s="11" t="s">
        <v>3809</v>
      </c>
      <c r="C3047" s="182" t="s">
        <v>3810</v>
      </c>
      <c r="D3047" s="182"/>
      <c r="E3047" s="182"/>
      <c r="F3047" s="10" t="s">
        <v>165</v>
      </c>
      <c r="G3047" s="12">
        <v>30</v>
      </c>
      <c r="H3047" s="12"/>
      <c r="I3047" s="13">
        <v>10051.66</v>
      </c>
      <c r="J3047" s="72"/>
      <c r="K3047" s="131"/>
      <c r="L3047" s="72">
        <v>10051.66</v>
      </c>
      <c r="M3047" s="13"/>
    </row>
    <row r="3048" spans="1:13" s="2" customFormat="1" ht="45" x14ac:dyDescent="0.25">
      <c r="A3048" s="10" t="s">
        <v>3811</v>
      </c>
      <c r="B3048" s="11" t="s">
        <v>3812</v>
      </c>
      <c r="C3048" s="182" t="s">
        <v>3813</v>
      </c>
      <c r="D3048" s="182"/>
      <c r="E3048" s="182"/>
      <c r="F3048" s="10" t="s">
        <v>165</v>
      </c>
      <c r="G3048" s="12">
        <v>60</v>
      </c>
      <c r="H3048" s="12"/>
      <c r="I3048" s="13">
        <v>22493.48</v>
      </c>
      <c r="J3048" s="72"/>
      <c r="K3048" s="131"/>
      <c r="L3048" s="72">
        <v>22493.48</v>
      </c>
      <c r="M3048" s="13"/>
    </row>
    <row r="3049" spans="1:13" s="2" customFormat="1" ht="45" x14ac:dyDescent="0.25">
      <c r="A3049" s="10" t="s">
        <v>3814</v>
      </c>
      <c r="B3049" s="11" t="s">
        <v>3815</v>
      </c>
      <c r="C3049" s="182" t="s">
        <v>3816</v>
      </c>
      <c r="D3049" s="182"/>
      <c r="E3049" s="182"/>
      <c r="F3049" s="10" t="s">
        <v>165</v>
      </c>
      <c r="G3049" s="12">
        <v>40</v>
      </c>
      <c r="H3049" s="12"/>
      <c r="I3049" s="13">
        <v>301.37</v>
      </c>
      <c r="J3049" s="72"/>
      <c r="K3049" s="131"/>
      <c r="L3049" s="72">
        <v>301.37</v>
      </c>
      <c r="M3049" s="13"/>
    </row>
    <row r="3050" spans="1:13" s="2" customFormat="1" ht="45" x14ac:dyDescent="0.25">
      <c r="A3050" s="10" t="s">
        <v>3817</v>
      </c>
      <c r="B3050" s="11" t="s">
        <v>3815</v>
      </c>
      <c r="C3050" s="182" t="s">
        <v>3818</v>
      </c>
      <c r="D3050" s="182"/>
      <c r="E3050" s="182"/>
      <c r="F3050" s="10" t="s">
        <v>165</v>
      </c>
      <c r="G3050" s="12">
        <v>40</v>
      </c>
      <c r="H3050" s="12"/>
      <c r="I3050" s="13">
        <v>478.03</v>
      </c>
      <c r="J3050" s="72"/>
      <c r="K3050" s="131"/>
      <c r="L3050" s="72">
        <v>478.03</v>
      </c>
      <c r="M3050" s="13"/>
    </row>
    <row r="3051" spans="1:13" s="2" customFormat="1" ht="45" x14ac:dyDescent="0.25">
      <c r="A3051" s="10" t="s">
        <v>3819</v>
      </c>
      <c r="B3051" s="11" t="s">
        <v>3820</v>
      </c>
      <c r="C3051" s="182" t="s">
        <v>3821</v>
      </c>
      <c r="D3051" s="182"/>
      <c r="E3051" s="182"/>
      <c r="F3051" s="10" t="s">
        <v>165</v>
      </c>
      <c r="G3051" s="12">
        <v>30</v>
      </c>
      <c r="H3051" s="12"/>
      <c r="I3051" s="13">
        <v>426.07</v>
      </c>
      <c r="J3051" s="72"/>
      <c r="K3051" s="131"/>
      <c r="L3051" s="72">
        <v>426.07</v>
      </c>
      <c r="M3051" s="13"/>
    </row>
    <row r="3052" spans="1:13" s="2" customFormat="1" ht="45" x14ac:dyDescent="0.25">
      <c r="A3052" s="10" t="s">
        <v>3822</v>
      </c>
      <c r="B3052" s="11" t="s">
        <v>3823</v>
      </c>
      <c r="C3052" s="182" t="s">
        <v>3824</v>
      </c>
      <c r="D3052" s="182"/>
      <c r="E3052" s="182"/>
      <c r="F3052" s="10" t="s">
        <v>165</v>
      </c>
      <c r="G3052" s="12">
        <v>60</v>
      </c>
      <c r="H3052" s="12"/>
      <c r="I3052" s="13">
        <v>1787.42</v>
      </c>
      <c r="J3052" s="72"/>
      <c r="K3052" s="131"/>
      <c r="L3052" s="72">
        <v>1787.42</v>
      </c>
      <c r="M3052" s="13"/>
    </row>
    <row r="3053" spans="1:13" s="2" customFormat="1" ht="45" x14ac:dyDescent="0.25">
      <c r="A3053" s="10" t="s">
        <v>3825</v>
      </c>
      <c r="B3053" s="11" t="s">
        <v>3826</v>
      </c>
      <c r="C3053" s="182" t="s">
        <v>3827</v>
      </c>
      <c r="D3053" s="182"/>
      <c r="E3053" s="182"/>
      <c r="F3053" s="10" t="s">
        <v>165</v>
      </c>
      <c r="G3053" s="12">
        <v>30</v>
      </c>
      <c r="H3053" s="12"/>
      <c r="I3053" s="13">
        <v>1208.07</v>
      </c>
      <c r="J3053" s="72"/>
      <c r="K3053" s="131"/>
      <c r="L3053" s="72">
        <v>1208.07</v>
      </c>
      <c r="M3053" s="13"/>
    </row>
    <row r="3054" spans="1:13" s="2" customFormat="1" ht="45" x14ac:dyDescent="0.25">
      <c r="A3054" s="10" t="s">
        <v>3828</v>
      </c>
      <c r="B3054" s="11" t="s">
        <v>3829</v>
      </c>
      <c r="C3054" s="182" t="s">
        <v>3830</v>
      </c>
      <c r="D3054" s="182"/>
      <c r="E3054" s="182"/>
      <c r="F3054" s="10" t="s">
        <v>165</v>
      </c>
      <c r="G3054" s="12">
        <v>60</v>
      </c>
      <c r="H3054" s="12"/>
      <c r="I3054" s="13">
        <v>3767.1</v>
      </c>
      <c r="J3054" s="72"/>
      <c r="K3054" s="131"/>
      <c r="L3054" s="72">
        <v>3767.1</v>
      </c>
      <c r="M3054" s="13"/>
    </row>
    <row r="3055" spans="1:13" s="2" customFormat="1" ht="45" x14ac:dyDescent="0.25">
      <c r="A3055" s="10" t="s">
        <v>3831</v>
      </c>
      <c r="B3055" s="11" t="s">
        <v>3832</v>
      </c>
      <c r="C3055" s="182" t="s">
        <v>3833</v>
      </c>
      <c r="D3055" s="182"/>
      <c r="E3055" s="182"/>
      <c r="F3055" s="10" t="s">
        <v>35</v>
      </c>
      <c r="G3055" s="12">
        <v>5</v>
      </c>
      <c r="H3055" s="12"/>
      <c r="I3055" s="13">
        <v>3807.8</v>
      </c>
      <c r="J3055" s="72"/>
      <c r="K3055" s="131"/>
      <c r="L3055" s="72">
        <v>3807.8</v>
      </c>
      <c r="M3055" s="13"/>
    </row>
    <row r="3056" spans="1:13" s="2" customFormat="1" ht="15" x14ac:dyDescent="0.25">
      <c r="A3056" s="10" t="s">
        <v>3834</v>
      </c>
      <c r="B3056" s="11" t="s">
        <v>3835</v>
      </c>
      <c r="C3056" s="182" t="s">
        <v>3836</v>
      </c>
      <c r="D3056" s="182"/>
      <c r="E3056" s="182"/>
      <c r="F3056" s="10" t="s">
        <v>71</v>
      </c>
      <c r="G3056" s="36">
        <v>3.2000000000000001E-2</v>
      </c>
      <c r="H3056" s="36"/>
      <c r="I3056" s="13">
        <v>28657.37</v>
      </c>
      <c r="J3056" s="72"/>
      <c r="K3056" s="131"/>
      <c r="L3056" s="72">
        <v>28657.37</v>
      </c>
      <c r="M3056" s="13"/>
    </row>
    <row r="3057" spans="1:13" s="2" customFormat="1" ht="56.25" x14ac:dyDescent="0.25">
      <c r="A3057" s="10" t="s">
        <v>3837</v>
      </c>
      <c r="B3057" s="11" t="s">
        <v>3838</v>
      </c>
      <c r="C3057" s="182" t="s">
        <v>3839</v>
      </c>
      <c r="D3057" s="182"/>
      <c r="E3057" s="182"/>
      <c r="F3057" s="10" t="s">
        <v>808</v>
      </c>
      <c r="G3057" s="37">
        <v>6.2520000000000006E-2</v>
      </c>
      <c r="H3057" s="37"/>
      <c r="I3057" s="13">
        <v>6103.67</v>
      </c>
      <c r="J3057" s="72"/>
      <c r="K3057" s="131"/>
      <c r="L3057" s="72">
        <v>386.34</v>
      </c>
      <c r="M3057" s="13"/>
    </row>
    <row r="3058" spans="1:13" s="2" customFormat="1" ht="15" x14ac:dyDescent="0.25">
      <c r="A3058" s="14"/>
      <c r="B3058" s="15"/>
      <c r="C3058" s="15"/>
      <c r="D3058" s="15"/>
      <c r="E3058" s="16" t="s">
        <v>18</v>
      </c>
      <c r="F3058" s="16"/>
      <c r="G3058" s="17"/>
      <c r="H3058" s="17"/>
      <c r="I3058" s="18">
        <v>16941.82</v>
      </c>
      <c r="J3058" s="114"/>
      <c r="K3058" s="138"/>
      <c r="L3058" s="151"/>
      <c r="M3058" s="19"/>
    </row>
    <row r="3059" spans="1:13" s="2" customFormat="1" ht="22.5" x14ac:dyDescent="0.25">
      <c r="A3059" s="20"/>
      <c r="B3059" s="21" t="s">
        <v>809</v>
      </c>
      <c r="C3059" s="183" t="s">
        <v>810</v>
      </c>
      <c r="D3059" s="183"/>
      <c r="E3059" s="183"/>
      <c r="F3059" s="22" t="s">
        <v>71</v>
      </c>
      <c r="G3059" s="17" t="s">
        <v>3840</v>
      </c>
      <c r="H3059" s="17"/>
      <c r="I3059" s="23">
        <v>5.0999999999999996</v>
      </c>
      <c r="J3059" s="109"/>
      <c r="K3059" s="132"/>
      <c r="L3059" s="147">
        <v>5.0999999999999996</v>
      </c>
      <c r="M3059" s="24"/>
    </row>
    <row r="3060" spans="1:13" s="2" customFormat="1" ht="22.5" x14ac:dyDescent="0.25">
      <c r="A3060" s="20"/>
      <c r="B3060" s="21" t="s">
        <v>69</v>
      </c>
      <c r="C3060" s="183" t="s">
        <v>70</v>
      </c>
      <c r="D3060" s="183"/>
      <c r="E3060" s="183"/>
      <c r="F3060" s="22" t="s">
        <v>71</v>
      </c>
      <c r="G3060" s="17" t="s">
        <v>3841</v>
      </c>
      <c r="H3060" s="17"/>
      <c r="I3060" s="23">
        <v>0.36</v>
      </c>
      <c r="J3060" s="109"/>
      <c r="K3060" s="132"/>
      <c r="L3060" s="147">
        <v>0.36</v>
      </c>
      <c r="M3060" s="24"/>
    </row>
    <row r="3061" spans="1:13" s="2" customFormat="1" ht="22.5" x14ac:dyDescent="0.25">
      <c r="A3061" s="20"/>
      <c r="B3061" s="21" t="s">
        <v>41</v>
      </c>
      <c r="C3061" s="183" t="s">
        <v>42</v>
      </c>
      <c r="D3061" s="183"/>
      <c r="E3061" s="183"/>
      <c r="F3061" s="22" t="s">
        <v>21</v>
      </c>
      <c r="G3061" s="17" t="s">
        <v>3842</v>
      </c>
      <c r="H3061" s="17"/>
      <c r="I3061" s="23">
        <v>23.41</v>
      </c>
      <c r="J3061" s="109"/>
      <c r="K3061" s="132"/>
      <c r="L3061" s="147">
        <v>23.41</v>
      </c>
      <c r="M3061" s="24"/>
    </row>
    <row r="3062" spans="1:13" s="2" customFormat="1" ht="22.5" x14ac:dyDescent="0.25">
      <c r="A3062" s="20"/>
      <c r="B3062" s="21" t="s">
        <v>778</v>
      </c>
      <c r="C3062" s="183" t="s">
        <v>24</v>
      </c>
      <c r="D3062" s="183"/>
      <c r="E3062" s="183"/>
      <c r="F3062" s="22" t="s">
        <v>71</v>
      </c>
      <c r="G3062" s="17" t="s">
        <v>3843</v>
      </c>
      <c r="H3062" s="17"/>
      <c r="I3062" s="23">
        <v>14.66</v>
      </c>
      <c r="J3062" s="109"/>
      <c r="K3062" s="132"/>
      <c r="L3062" s="147">
        <v>14.66</v>
      </c>
      <c r="M3062" s="24"/>
    </row>
    <row r="3063" spans="1:13" s="2" customFormat="1" ht="22.5" x14ac:dyDescent="0.25">
      <c r="A3063" s="25" t="s">
        <v>344</v>
      </c>
      <c r="B3063" s="26" t="s">
        <v>815</v>
      </c>
      <c r="C3063" s="186" t="s">
        <v>816</v>
      </c>
      <c r="D3063" s="186"/>
      <c r="E3063" s="186"/>
      <c r="F3063" s="27" t="s">
        <v>817</v>
      </c>
      <c r="G3063" s="28" t="s">
        <v>347</v>
      </c>
      <c r="H3063" s="28"/>
      <c r="I3063" s="29">
        <v>0</v>
      </c>
      <c r="J3063" s="110"/>
      <c r="K3063" s="133"/>
      <c r="L3063" s="148">
        <v>0</v>
      </c>
      <c r="M3063" s="30"/>
    </row>
    <row r="3064" spans="1:13" s="2" customFormat="1" ht="22.5" x14ac:dyDescent="0.25">
      <c r="A3064" s="25" t="s">
        <v>76</v>
      </c>
      <c r="B3064" s="26" t="s">
        <v>818</v>
      </c>
      <c r="C3064" s="186" t="s">
        <v>819</v>
      </c>
      <c r="D3064" s="186"/>
      <c r="E3064" s="186"/>
      <c r="F3064" s="27" t="s">
        <v>817</v>
      </c>
      <c r="G3064" s="28" t="s">
        <v>3844</v>
      </c>
      <c r="H3064" s="28"/>
      <c r="I3064" s="29">
        <v>0</v>
      </c>
      <c r="J3064" s="110"/>
      <c r="K3064" s="133"/>
      <c r="L3064" s="148">
        <v>0</v>
      </c>
      <c r="M3064" s="30"/>
    </row>
    <row r="3065" spans="1:13" s="2" customFormat="1" ht="22.5" x14ac:dyDescent="0.25">
      <c r="A3065" s="25" t="s">
        <v>344</v>
      </c>
      <c r="B3065" s="26" t="s">
        <v>821</v>
      </c>
      <c r="C3065" s="186" t="s">
        <v>822</v>
      </c>
      <c r="D3065" s="186"/>
      <c r="E3065" s="186"/>
      <c r="F3065" s="27" t="s">
        <v>79</v>
      </c>
      <c r="G3065" s="28" t="s">
        <v>347</v>
      </c>
      <c r="H3065" s="28"/>
      <c r="I3065" s="29">
        <v>0</v>
      </c>
      <c r="J3065" s="110"/>
      <c r="K3065" s="133"/>
      <c r="L3065" s="148">
        <v>0</v>
      </c>
      <c r="M3065" s="30"/>
    </row>
    <row r="3066" spans="1:13" s="2" customFormat="1" ht="22.5" x14ac:dyDescent="0.25">
      <c r="A3066" s="25" t="s">
        <v>344</v>
      </c>
      <c r="B3066" s="26" t="s">
        <v>366</v>
      </c>
      <c r="C3066" s="186" t="s">
        <v>367</v>
      </c>
      <c r="D3066" s="186"/>
      <c r="E3066" s="186"/>
      <c r="F3066" s="27" t="s">
        <v>21</v>
      </c>
      <c r="G3066" s="28" t="s">
        <v>347</v>
      </c>
      <c r="H3066" s="28"/>
      <c r="I3066" s="29">
        <v>0</v>
      </c>
      <c r="J3066" s="110"/>
      <c r="K3066" s="133"/>
      <c r="L3066" s="148">
        <v>0</v>
      </c>
      <c r="M3066" s="30"/>
    </row>
    <row r="3067" spans="1:13" s="2" customFormat="1" ht="22.5" x14ac:dyDescent="0.25">
      <c r="A3067" s="25" t="s">
        <v>344</v>
      </c>
      <c r="B3067" s="26" t="s">
        <v>825</v>
      </c>
      <c r="C3067" s="186" t="s">
        <v>826</v>
      </c>
      <c r="D3067" s="186"/>
      <c r="E3067" s="186"/>
      <c r="F3067" s="27" t="s">
        <v>79</v>
      </c>
      <c r="G3067" s="28" t="s">
        <v>347</v>
      </c>
      <c r="H3067" s="28"/>
      <c r="I3067" s="29">
        <v>0</v>
      </c>
      <c r="J3067" s="110"/>
      <c r="K3067" s="133"/>
      <c r="L3067" s="148">
        <v>0</v>
      </c>
      <c r="M3067" s="30"/>
    </row>
    <row r="3068" spans="1:13" s="2" customFormat="1" ht="22.5" x14ac:dyDescent="0.25">
      <c r="A3068" s="20"/>
      <c r="B3068" s="21" t="s">
        <v>784</v>
      </c>
      <c r="C3068" s="183" t="s">
        <v>785</v>
      </c>
      <c r="D3068" s="183"/>
      <c r="E3068" s="183"/>
      <c r="F3068" s="22" t="s">
        <v>71</v>
      </c>
      <c r="G3068" s="17" t="s">
        <v>3845</v>
      </c>
      <c r="H3068" s="17"/>
      <c r="I3068" s="23">
        <v>1.0900000000000001</v>
      </c>
      <c r="J3068" s="109"/>
      <c r="K3068" s="132"/>
      <c r="L3068" s="147">
        <v>1.0900000000000001</v>
      </c>
      <c r="M3068" s="24"/>
    </row>
    <row r="3069" spans="1:13" s="2" customFormat="1" ht="45" x14ac:dyDescent="0.25">
      <c r="A3069" s="10" t="s">
        <v>3846</v>
      </c>
      <c r="B3069" s="11" t="s">
        <v>2215</v>
      </c>
      <c r="C3069" s="182" t="s">
        <v>3847</v>
      </c>
      <c r="D3069" s="182"/>
      <c r="E3069" s="182"/>
      <c r="F3069" s="10" t="s">
        <v>165</v>
      </c>
      <c r="G3069" s="12">
        <v>6</v>
      </c>
      <c r="H3069" s="12"/>
      <c r="I3069" s="13">
        <v>5940.59</v>
      </c>
      <c r="J3069" s="72"/>
      <c r="K3069" s="131"/>
      <c r="L3069" s="72">
        <v>5940.59</v>
      </c>
      <c r="M3069" s="13"/>
    </row>
    <row r="3070" spans="1:13" s="2" customFormat="1" ht="56.25" x14ac:dyDescent="0.25">
      <c r="A3070" s="10" t="s">
        <v>3848</v>
      </c>
      <c r="B3070" s="11" t="s">
        <v>2590</v>
      </c>
      <c r="C3070" s="182" t="s">
        <v>2591</v>
      </c>
      <c r="D3070" s="182"/>
      <c r="E3070" s="182"/>
      <c r="F3070" s="10" t="s">
        <v>808</v>
      </c>
      <c r="G3070" s="36">
        <v>1.296</v>
      </c>
      <c r="H3070" s="36"/>
      <c r="I3070" s="13">
        <v>70057.83</v>
      </c>
      <c r="J3070" s="72"/>
      <c r="K3070" s="131"/>
      <c r="L3070" s="72">
        <v>6559.38</v>
      </c>
      <c r="M3070" s="13"/>
    </row>
    <row r="3071" spans="1:13" s="2" customFormat="1" ht="15" x14ac:dyDescent="0.25">
      <c r="A3071" s="14"/>
      <c r="B3071" s="15"/>
      <c r="C3071" s="15"/>
      <c r="D3071" s="15"/>
      <c r="E3071" s="16" t="s">
        <v>18</v>
      </c>
      <c r="F3071" s="16"/>
      <c r="G3071" s="17"/>
      <c r="H3071" s="17"/>
      <c r="I3071" s="18">
        <v>188483.23</v>
      </c>
      <c r="J3071" s="114"/>
      <c r="K3071" s="138"/>
      <c r="L3071" s="151"/>
      <c r="M3071" s="19"/>
    </row>
    <row r="3072" spans="1:13" s="2" customFormat="1" ht="22.5" x14ac:dyDescent="0.25">
      <c r="A3072" s="20"/>
      <c r="B3072" s="21" t="s">
        <v>809</v>
      </c>
      <c r="C3072" s="183" t="s">
        <v>810</v>
      </c>
      <c r="D3072" s="183"/>
      <c r="E3072" s="183"/>
      <c r="F3072" s="22" t="s">
        <v>71</v>
      </c>
      <c r="G3072" s="17" t="s">
        <v>3849</v>
      </c>
      <c r="H3072" s="17"/>
      <c r="I3072" s="23">
        <v>50.61</v>
      </c>
      <c r="J3072" s="109"/>
      <c r="K3072" s="132"/>
      <c r="L3072" s="147">
        <v>50.61</v>
      </c>
      <c r="M3072" s="24"/>
    </row>
    <row r="3073" spans="1:13" s="2" customFormat="1" ht="22.5" x14ac:dyDescent="0.25">
      <c r="A3073" s="20"/>
      <c r="B3073" s="21" t="s">
        <v>69</v>
      </c>
      <c r="C3073" s="183" t="s">
        <v>70</v>
      </c>
      <c r="D3073" s="183"/>
      <c r="E3073" s="183"/>
      <c r="F3073" s="22" t="s">
        <v>71</v>
      </c>
      <c r="G3073" s="17" t="s">
        <v>3850</v>
      </c>
      <c r="H3073" s="17"/>
      <c r="I3073" s="23">
        <v>6.04</v>
      </c>
      <c r="J3073" s="109"/>
      <c r="K3073" s="132"/>
      <c r="L3073" s="147">
        <v>6.04</v>
      </c>
      <c r="M3073" s="24"/>
    </row>
    <row r="3074" spans="1:13" s="2" customFormat="1" ht="22.5" x14ac:dyDescent="0.25">
      <c r="A3074" s="20"/>
      <c r="B3074" s="21" t="s">
        <v>41</v>
      </c>
      <c r="C3074" s="183" t="s">
        <v>42</v>
      </c>
      <c r="D3074" s="183"/>
      <c r="E3074" s="183"/>
      <c r="F3074" s="22" t="s">
        <v>21</v>
      </c>
      <c r="G3074" s="17" t="s">
        <v>3851</v>
      </c>
      <c r="H3074" s="17"/>
      <c r="I3074" s="23">
        <v>551.33000000000004</v>
      </c>
      <c r="J3074" s="109"/>
      <c r="K3074" s="132"/>
      <c r="L3074" s="147">
        <v>551.33000000000004</v>
      </c>
      <c r="M3074" s="24"/>
    </row>
    <row r="3075" spans="1:13" s="2" customFormat="1" ht="22.5" x14ac:dyDescent="0.25">
      <c r="A3075" s="20"/>
      <c r="B3075" s="21" t="s">
        <v>778</v>
      </c>
      <c r="C3075" s="183" t="s">
        <v>24</v>
      </c>
      <c r="D3075" s="183"/>
      <c r="E3075" s="183"/>
      <c r="F3075" s="22" t="s">
        <v>71</v>
      </c>
      <c r="G3075" s="17" t="s">
        <v>3852</v>
      </c>
      <c r="H3075" s="17"/>
      <c r="I3075" s="23">
        <v>121.53</v>
      </c>
      <c r="J3075" s="109"/>
      <c r="K3075" s="132"/>
      <c r="L3075" s="147">
        <v>121.53</v>
      </c>
      <c r="M3075" s="24"/>
    </row>
    <row r="3076" spans="1:13" s="2" customFormat="1" ht="22.5" x14ac:dyDescent="0.25">
      <c r="A3076" s="25" t="s">
        <v>344</v>
      </c>
      <c r="B3076" s="26" t="s">
        <v>815</v>
      </c>
      <c r="C3076" s="186" t="s">
        <v>816</v>
      </c>
      <c r="D3076" s="186"/>
      <c r="E3076" s="186"/>
      <c r="F3076" s="27" t="s">
        <v>817</v>
      </c>
      <c r="G3076" s="28" t="s">
        <v>347</v>
      </c>
      <c r="H3076" s="28"/>
      <c r="I3076" s="29">
        <v>0</v>
      </c>
      <c r="J3076" s="110"/>
      <c r="K3076" s="133"/>
      <c r="L3076" s="148">
        <v>0</v>
      </c>
      <c r="M3076" s="30"/>
    </row>
    <row r="3077" spans="1:13" s="2" customFormat="1" ht="22.5" x14ac:dyDescent="0.25">
      <c r="A3077" s="25" t="s">
        <v>76</v>
      </c>
      <c r="B3077" s="26" t="s">
        <v>818</v>
      </c>
      <c r="C3077" s="186" t="s">
        <v>819</v>
      </c>
      <c r="D3077" s="186"/>
      <c r="E3077" s="186"/>
      <c r="F3077" s="27" t="s">
        <v>817</v>
      </c>
      <c r="G3077" s="28" t="s">
        <v>3853</v>
      </c>
      <c r="H3077" s="28"/>
      <c r="I3077" s="29">
        <v>0</v>
      </c>
      <c r="J3077" s="110"/>
      <c r="K3077" s="133"/>
      <c r="L3077" s="148">
        <v>0</v>
      </c>
      <c r="M3077" s="30"/>
    </row>
    <row r="3078" spans="1:13" s="2" customFormat="1" ht="22.5" x14ac:dyDescent="0.25">
      <c r="A3078" s="25" t="s">
        <v>344</v>
      </c>
      <c r="B3078" s="26" t="s">
        <v>821</v>
      </c>
      <c r="C3078" s="186" t="s">
        <v>822</v>
      </c>
      <c r="D3078" s="186"/>
      <c r="E3078" s="186"/>
      <c r="F3078" s="27" t="s">
        <v>79</v>
      </c>
      <c r="G3078" s="28" t="s">
        <v>347</v>
      </c>
      <c r="H3078" s="28"/>
      <c r="I3078" s="29">
        <v>0</v>
      </c>
      <c r="J3078" s="110"/>
      <c r="K3078" s="133"/>
      <c r="L3078" s="148">
        <v>0</v>
      </c>
      <c r="M3078" s="30"/>
    </row>
    <row r="3079" spans="1:13" s="2" customFormat="1" ht="22.5" x14ac:dyDescent="0.25">
      <c r="A3079" s="25" t="s">
        <v>344</v>
      </c>
      <c r="B3079" s="26" t="s">
        <v>366</v>
      </c>
      <c r="C3079" s="186" t="s">
        <v>367</v>
      </c>
      <c r="D3079" s="186"/>
      <c r="E3079" s="186"/>
      <c r="F3079" s="27" t="s">
        <v>21</v>
      </c>
      <c r="G3079" s="28" t="s">
        <v>347</v>
      </c>
      <c r="H3079" s="28"/>
      <c r="I3079" s="29">
        <v>0</v>
      </c>
      <c r="J3079" s="110"/>
      <c r="K3079" s="133"/>
      <c r="L3079" s="148">
        <v>0</v>
      </c>
      <c r="M3079" s="30"/>
    </row>
    <row r="3080" spans="1:13" s="2" customFormat="1" ht="22.5" x14ac:dyDescent="0.25">
      <c r="A3080" s="25" t="s">
        <v>344</v>
      </c>
      <c r="B3080" s="26" t="s">
        <v>825</v>
      </c>
      <c r="C3080" s="186" t="s">
        <v>826</v>
      </c>
      <c r="D3080" s="186"/>
      <c r="E3080" s="186"/>
      <c r="F3080" s="27" t="s">
        <v>79</v>
      </c>
      <c r="G3080" s="28" t="s">
        <v>347</v>
      </c>
      <c r="H3080" s="28"/>
      <c r="I3080" s="29">
        <v>0</v>
      </c>
      <c r="J3080" s="110"/>
      <c r="K3080" s="133"/>
      <c r="L3080" s="148">
        <v>0</v>
      </c>
      <c r="M3080" s="30"/>
    </row>
    <row r="3081" spans="1:13" s="2" customFormat="1" ht="22.5" x14ac:dyDescent="0.25">
      <c r="A3081" s="20"/>
      <c r="B3081" s="21" t="s">
        <v>784</v>
      </c>
      <c r="C3081" s="183" t="s">
        <v>785</v>
      </c>
      <c r="D3081" s="183"/>
      <c r="E3081" s="183"/>
      <c r="F3081" s="22" t="s">
        <v>71</v>
      </c>
      <c r="G3081" s="17" t="s">
        <v>3854</v>
      </c>
      <c r="H3081" s="17"/>
      <c r="I3081" s="23">
        <v>27.92</v>
      </c>
      <c r="J3081" s="109"/>
      <c r="K3081" s="132"/>
      <c r="L3081" s="147">
        <v>27.92</v>
      </c>
      <c r="M3081" s="24"/>
    </row>
    <row r="3082" spans="1:13" s="2" customFormat="1" ht="45" x14ac:dyDescent="0.25">
      <c r="A3082" s="10" t="s">
        <v>3855</v>
      </c>
      <c r="B3082" s="11" t="s">
        <v>2215</v>
      </c>
      <c r="C3082" s="182" t="s">
        <v>3856</v>
      </c>
      <c r="D3082" s="182"/>
      <c r="E3082" s="182"/>
      <c r="F3082" s="10" t="s">
        <v>165</v>
      </c>
      <c r="G3082" s="12">
        <v>17</v>
      </c>
      <c r="H3082" s="12"/>
      <c r="I3082" s="13">
        <v>48405.94</v>
      </c>
      <c r="J3082" s="72"/>
      <c r="K3082" s="131"/>
      <c r="L3082" s="72">
        <v>48405.94</v>
      </c>
      <c r="M3082" s="13"/>
    </row>
    <row r="3083" spans="1:13" s="2" customFormat="1" ht="45" x14ac:dyDescent="0.25">
      <c r="A3083" s="10" t="s">
        <v>3857</v>
      </c>
      <c r="B3083" s="11" t="s">
        <v>2215</v>
      </c>
      <c r="C3083" s="182" t="s">
        <v>3858</v>
      </c>
      <c r="D3083" s="182"/>
      <c r="E3083" s="182"/>
      <c r="F3083" s="10" t="s">
        <v>165</v>
      </c>
      <c r="G3083" s="12">
        <v>5</v>
      </c>
      <c r="H3083" s="12"/>
      <c r="I3083" s="13">
        <v>13915.75</v>
      </c>
      <c r="J3083" s="72"/>
      <c r="K3083" s="131"/>
      <c r="L3083" s="72">
        <v>13915.75</v>
      </c>
      <c r="M3083" s="13"/>
    </row>
    <row r="3084" spans="1:13" s="2" customFormat="1" ht="45" x14ac:dyDescent="0.25">
      <c r="A3084" s="10" t="s">
        <v>3859</v>
      </c>
      <c r="B3084" s="11" t="s">
        <v>2215</v>
      </c>
      <c r="C3084" s="182" t="s">
        <v>3860</v>
      </c>
      <c r="D3084" s="182"/>
      <c r="E3084" s="182"/>
      <c r="F3084" s="10" t="s">
        <v>165</v>
      </c>
      <c r="G3084" s="12">
        <v>11</v>
      </c>
      <c r="H3084" s="12"/>
      <c r="I3084" s="13">
        <v>32612.26</v>
      </c>
      <c r="J3084" s="72"/>
      <c r="K3084" s="131"/>
      <c r="L3084" s="72">
        <v>32612.26</v>
      </c>
      <c r="M3084" s="13"/>
    </row>
    <row r="3085" spans="1:13" s="2" customFormat="1" ht="45" x14ac:dyDescent="0.25">
      <c r="A3085" s="10" t="s">
        <v>3861</v>
      </c>
      <c r="B3085" s="11" t="s">
        <v>2195</v>
      </c>
      <c r="C3085" s="182" t="s">
        <v>3862</v>
      </c>
      <c r="D3085" s="182"/>
      <c r="E3085" s="182"/>
      <c r="F3085" s="10" t="s">
        <v>35</v>
      </c>
      <c r="G3085" s="12">
        <v>2</v>
      </c>
      <c r="H3085" s="12"/>
      <c r="I3085" s="13">
        <v>1884.24</v>
      </c>
      <c r="J3085" s="72"/>
      <c r="K3085" s="131"/>
      <c r="L3085" s="72">
        <v>1884.24</v>
      </c>
      <c r="M3085" s="13"/>
    </row>
    <row r="3086" spans="1:13" s="2" customFormat="1" ht="45" x14ac:dyDescent="0.25">
      <c r="A3086" s="10" t="s">
        <v>3863</v>
      </c>
      <c r="B3086" s="11" t="s">
        <v>2195</v>
      </c>
      <c r="C3086" s="182" t="s">
        <v>3864</v>
      </c>
      <c r="D3086" s="182"/>
      <c r="E3086" s="182"/>
      <c r="F3086" s="10" t="s">
        <v>35</v>
      </c>
      <c r="G3086" s="12">
        <v>2</v>
      </c>
      <c r="H3086" s="12"/>
      <c r="I3086" s="13">
        <v>2086.89</v>
      </c>
      <c r="J3086" s="72"/>
      <c r="K3086" s="131"/>
      <c r="L3086" s="72">
        <v>2086.89</v>
      </c>
      <c r="M3086" s="13"/>
    </row>
    <row r="3087" spans="1:13" s="2" customFormat="1" ht="45" x14ac:dyDescent="0.25">
      <c r="A3087" s="10" t="s">
        <v>3865</v>
      </c>
      <c r="B3087" s="11" t="s">
        <v>2224</v>
      </c>
      <c r="C3087" s="182" t="s">
        <v>3866</v>
      </c>
      <c r="D3087" s="182"/>
      <c r="E3087" s="182"/>
      <c r="F3087" s="10" t="s">
        <v>35</v>
      </c>
      <c r="G3087" s="12">
        <v>1</v>
      </c>
      <c r="H3087" s="12"/>
      <c r="I3087" s="13">
        <v>5307.37</v>
      </c>
      <c r="J3087" s="72"/>
      <c r="K3087" s="131"/>
      <c r="L3087" s="72">
        <v>5307.37</v>
      </c>
      <c r="M3087" s="13"/>
    </row>
    <row r="3088" spans="1:13" s="2" customFormat="1" ht="45" x14ac:dyDescent="0.25">
      <c r="A3088" s="10" t="s">
        <v>3867</v>
      </c>
      <c r="B3088" s="11" t="s">
        <v>2198</v>
      </c>
      <c r="C3088" s="182" t="s">
        <v>3868</v>
      </c>
      <c r="D3088" s="182"/>
      <c r="E3088" s="182"/>
      <c r="F3088" s="10" t="s">
        <v>35</v>
      </c>
      <c r="G3088" s="12">
        <v>6</v>
      </c>
      <c r="H3088" s="12"/>
      <c r="I3088" s="13">
        <v>25014.06</v>
      </c>
      <c r="J3088" s="72"/>
      <c r="K3088" s="131"/>
      <c r="L3088" s="72">
        <v>25014.06</v>
      </c>
      <c r="M3088" s="13"/>
    </row>
    <row r="3089" spans="1:13" s="2" customFormat="1" ht="45" x14ac:dyDescent="0.25">
      <c r="A3089" s="10" t="s">
        <v>3869</v>
      </c>
      <c r="B3089" s="11" t="s">
        <v>2201</v>
      </c>
      <c r="C3089" s="182" t="s">
        <v>3870</v>
      </c>
      <c r="D3089" s="182"/>
      <c r="E3089" s="182"/>
      <c r="F3089" s="10" t="s">
        <v>35</v>
      </c>
      <c r="G3089" s="12">
        <v>6</v>
      </c>
      <c r="H3089" s="12"/>
      <c r="I3089" s="13">
        <v>4952.83</v>
      </c>
      <c r="J3089" s="72"/>
      <c r="K3089" s="131"/>
      <c r="L3089" s="72">
        <v>4952.83</v>
      </c>
      <c r="M3089" s="13"/>
    </row>
    <row r="3090" spans="1:13" s="2" customFormat="1" ht="56.25" x14ac:dyDescent="0.25">
      <c r="A3090" s="10" t="s">
        <v>3871</v>
      </c>
      <c r="B3090" s="11" t="s">
        <v>3872</v>
      </c>
      <c r="C3090" s="182" t="s">
        <v>3873</v>
      </c>
      <c r="D3090" s="182"/>
      <c r="E3090" s="182"/>
      <c r="F3090" s="10" t="s">
        <v>808</v>
      </c>
      <c r="G3090" s="33">
        <v>0.24179999999999999</v>
      </c>
      <c r="H3090" s="33"/>
      <c r="I3090" s="13">
        <v>11311.01</v>
      </c>
      <c r="J3090" s="72"/>
      <c r="K3090" s="131"/>
      <c r="L3090" s="72">
        <v>1310.84</v>
      </c>
      <c r="M3090" s="13"/>
    </row>
    <row r="3091" spans="1:13" s="2" customFormat="1" ht="15" x14ac:dyDescent="0.25">
      <c r="A3091" s="14"/>
      <c r="B3091" s="15"/>
      <c r="C3091" s="15"/>
      <c r="D3091" s="15"/>
      <c r="E3091" s="16" t="s">
        <v>18</v>
      </c>
      <c r="F3091" s="16"/>
      <c r="G3091" s="17"/>
      <c r="H3091" s="17"/>
      <c r="I3091" s="18">
        <v>29904.18</v>
      </c>
      <c r="J3091" s="114"/>
      <c r="K3091" s="138"/>
      <c r="L3091" s="151"/>
      <c r="M3091" s="19"/>
    </row>
    <row r="3092" spans="1:13" s="2" customFormat="1" ht="22.5" x14ac:dyDescent="0.25">
      <c r="A3092" s="20"/>
      <c r="B3092" s="21" t="s">
        <v>809</v>
      </c>
      <c r="C3092" s="183" t="s">
        <v>810</v>
      </c>
      <c r="D3092" s="183"/>
      <c r="E3092" s="183"/>
      <c r="F3092" s="22" t="s">
        <v>71</v>
      </c>
      <c r="G3092" s="17" t="s">
        <v>3874</v>
      </c>
      <c r="H3092" s="17"/>
      <c r="I3092" s="23">
        <v>6.57</v>
      </c>
      <c r="J3092" s="109"/>
      <c r="K3092" s="132"/>
      <c r="L3092" s="147">
        <v>6.57</v>
      </c>
      <c r="M3092" s="24"/>
    </row>
    <row r="3093" spans="1:13" s="2" customFormat="1" ht="22.5" x14ac:dyDescent="0.25">
      <c r="A3093" s="20"/>
      <c r="B3093" s="21" t="s">
        <v>69</v>
      </c>
      <c r="C3093" s="183" t="s">
        <v>70</v>
      </c>
      <c r="D3093" s="183"/>
      <c r="E3093" s="183"/>
      <c r="F3093" s="22" t="s">
        <v>71</v>
      </c>
      <c r="G3093" s="17" t="s">
        <v>3875</v>
      </c>
      <c r="H3093" s="17"/>
      <c r="I3093" s="23">
        <v>0.99</v>
      </c>
      <c r="J3093" s="109"/>
      <c r="K3093" s="132"/>
      <c r="L3093" s="147">
        <v>0.99</v>
      </c>
      <c r="M3093" s="24"/>
    </row>
    <row r="3094" spans="1:13" s="2" customFormat="1" ht="22.5" x14ac:dyDescent="0.25">
      <c r="A3094" s="20"/>
      <c r="B3094" s="21" t="s">
        <v>41</v>
      </c>
      <c r="C3094" s="183" t="s">
        <v>42</v>
      </c>
      <c r="D3094" s="183"/>
      <c r="E3094" s="183"/>
      <c r="F3094" s="22" t="s">
        <v>21</v>
      </c>
      <c r="G3094" s="17" t="s">
        <v>3876</v>
      </c>
      <c r="H3094" s="17"/>
      <c r="I3094" s="23">
        <v>112.14</v>
      </c>
      <c r="J3094" s="109"/>
      <c r="K3094" s="132"/>
      <c r="L3094" s="147">
        <v>112.14</v>
      </c>
      <c r="M3094" s="24"/>
    </row>
    <row r="3095" spans="1:13" s="2" customFormat="1" ht="22.5" x14ac:dyDescent="0.25">
      <c r="A3095" s="20"/>
      <c r="B3095" s="21" t="s">
        <v>778</v>
      </c>
      <c r="C3095" s="183" t="s">
        <v>24</v>
      </c>
      <c r="D3095" s="183"/>
      <c r="E3095" s="183"/>
      <c r="F3095" s="22" t="s">
        <v>71</v>
      </c>
      <c r="G3095" s="17" t="s">
        <v>3877</v>
      </c>
      <c r="H3095" s="17"/>
      <c r="I3095" s="23">
        <v>26.45</v>
      </c>
      <c r="J3095" s="109"/>
      <c r="K3095" s="132"/>
      <c r="L3095" s="147">
        <v>26.45</v>
      </c>
      <c r="M3095" s="24"/>
    </row>
    <row r="3096" spans="1:13" s="2" customFormat="1" ht="22.5" x14ac:dyDescent="0.25">
      <c r="A3096" s="25" t="s">
        <v>344</v>
      </c>
      <c r="B3096" s="26" t="s">
        <v>815</v>
      </c>
      <c r="C3096" s="186" t="s">
        <v>816</v>
      </c>
      <c r="D3096" s="186"/>
      <c r="E3096" s="186"/>
      <c r="F3096" s="27" t="s">
        <v>817</v>
      </c>
      <c r="G3096" s="28" t="s">
        <v>347</v>
      </c>
      <c r="H3096" s="28"/>
      <c r="I3096" s="29">
        <v>0</v>
      </c>
      <c r="J3096" s="110"/>
      <c r="K3096" s="133"/>
      <c r="L3096" s="148">
        <v>0</v>
      </c>
      <c r="M3096" s="30"/>
    </row>
    <row r="3097" spans="1:13" s="2" customFormat="1" ht="22.5" x14ac:dyDescent="0.25">
      <c r="A3097" s="25" t="s">
        <v>76</v>
      </c>
      <c r="B3097" s="26" t="s">
        <v>818</v>
      </c>
      <c r="C3097" s="186" t="s">
        <v>819</v>
      </c>
      <c r="D3097" s="186"/>
      <c r="E3097" s="186"/>
      <c r="F3097" s="27" t="s">
        <v>817</v>
      </c>
      <c r="G3097" s="28" t="s">
        <v>3878</v>
      </c>
      <c r="H3097" s="28"/>
      <c r="I3097" s="29">
        <v>0</v>
      </c>
      <c r="J3097" s="110"/>
      <c r="K3097" s="133"/>
      <c r="L3097" s="148">
        <v>0</v>
      </c>
      <c r="M3097" s="30"/>
    </row>
    <row r="3098" spans="1:13" s="2" customFormat="1" ht="22.5" x14ac:dyDescent="0.25">
      <c r="A3098" s="25" t="s">
        <v>344</v>
      </c>
      <c r="B3098" s="26" t="s">
        <v>821</v>
      </c>
      <c r="C3098" s="186" t="s">
        <v>822</v>
      </c>
      <c r="D3098" s="186"/>
      <c r="E3098" s="186"/>
      <c r="F3098" s="27" t="s">
        <v>79</v>
      </c>
      <c r="G3098" s="28" t="s">
        <v>347</v>
      </c>
      <c r="H3098" s="28"/>
      <c r="I3098" s="29">
        <v>0</v>
      </c>
      <c r="J3098" s="110"/>
      <c r="K3098" s="133"/>
      <c r="L3098" s="148">
        <v>0</v>
      </c>
      <c r="M3098" s="30"/>
    </row>
    <row r="3099" spans="1:13" s="2" customFormat="1" ht="22.5" x14ac:dyDescent="0.25">
      <c r="A3099" s="25" t="s">
        <v>344</v>
      </c>
      <c r="B3099" s="26" t="s">
        <v>366</v>
      </c>
      <c r="C3099" s="186" t="s">
        <v>367</v>
      </c>
      <c r="D3099" s="186"/>
      <c r="E3099" s="186"/>
      <c r="F3099" s="27" t="s">
        <v>21</v>
      </c>
      <c r="G3099" s="28" t="s">
        <v>347</v>
      </c>
      <c r="H3099" s="28"/>
      <c r="I3099" s="29">
        <v>0</v>
      </c>
      <c r="J3099" s="110"/>
      <c r="K3099" s="133"/>
      <c r="L3099" s="148">
        <v>0</v>
      </c>
      <c r="M3099" s="30"/>
    </row>
    <row r="3100" spans="1:13" s="2" customFormat="1" ht="22.5" x14ac:dyDescent="0.25">
      <c r="A3100" s="25" t="s">
        <v>344</v>
      </c>
      <c r="B3100" s="26" t="s">
        <v>825</v>
      </c>
      <c r="C3100" s="186" t="s">
        <v>826</v>
      </c>
      <c r="D3100" s="186"/>
      <c r="E3100" s="186"/>
      <c r="F3100" s="27" t="s">
        <v>79</v>
      </c>
      <c r="G3100" s="28" t="s">
        <v>347</v>
      </c>
      <c r="H3100" s="28"/>
      <c r="I3100" s="29">
        <v>0</v>
      </c>
      <c r="J3100" s="110"/>
      <c r="K3100" s="133"/>
      <c r="L3100" s="148">
        <v>0</v>
      </c>
      <c r="M3100" s="30"/>
    </row>
    <row r="3101" spans="1:13" s="2" customFormat="1" ht="22.5" x14ac:dyDescent="0.25">
      <c r="A3101" s="20"/>
      <c r="B3101" s="21" t="s">
        <v>784</v>
      </c>
      <c r="C3101" s="183" t="s">
        <v>785</v>
      </c>
      <c r="D3101" s="183"/>
      <c r="E3101" s="183"/>
      <c r="F3101" s="22" t="s">
        <v>71</v>
      </c>
      <c r="G3101" s="17" t="s">
        <v>3879</v>
      </c>
      <c r="H3101" s="17"/>
      <c r="I3101" s="23">
        <v>5.21</v>
      </c>
      <c r="J3101" s="109"/>
      <c r="K3101" s="132"/>
      <c r="L3101" s="147">
        <v>5.21</v>
      </c>
      <c r="M3101" s="24"/>
    </row>
    <row r="3102" spans="1:13" s="2" customFormat="1" ht="45" x14ac:dyDescent="0.25">
      <c r="A3102" s="10" t="s">
        <v>3880</v>
      </c>
      <c r="B3102" s="11" t="s">
        <v>2215</v>
      </c>
      <c r="C3102" s="182" t="s">
        <v>3881</v>
      </c>
      <c r="D3102" s="182"/>
      <c r="E3102" s="182"/>
      <c r="F3102" s="10" t="s">
        <v>165</v>
      </c>
      <c r="G3102" s="32">
        <v>3.5</v>
      </c>
      <c r="H3102" s="32"/>
      <c r="I3102" s="13">
        <v>17963.52</v>
      </c>
      <c r="J3102" s="72"/>
      <c r="K3102" s="131"/>
      <c r="L3102" s="72">
        <v>17963.52</v>
      </c>
      <c r="M3102" s="13"/>
    </row>
    <row r="3103" spans="1:13" s="2" customFormat="1" ht="45" x14ac:dyDescent="0.25">
      <c r="A3103" s="10" t="s">
        <v>3882</v>
      </c>
      <c r="B3103" s="11" t="s">
        <v>2195</v>
      </c>
      <c r="C3103" s="182" t="s">
        <v>3883</v>
      </c>
      <c r="D3103" s="182"/>
      <c r="E3103" s="182"/>
      <c r="F3103" s="10" t="s">
        <v>35</v>
      </c>
      <c r="G3103" s="12">
        <v>2</v>
      </c>
      <c r="H3103" s="12"/>
      <c r="I3103" s="13">
        <v>3701.28</v>
      </c>
      <c r="J3103" s="72"/>
      <c r="K3103" s="131"/>
      <c r="L3103" s="72">
        <v>3701.28</v>
      </c>
      <c r="M3103" s="13"/>
    </row>
    <row r="3104" spans="1:13" s="2" customFormat="1" ht="45" x14ac:dyDescent="0.25">
      <c r="A3104" s="10" t="s">
        <v>3884</v>
      </c>
      <c r="B3104" s="11" t="s">
        <v>2198</v>
      </c>
      <c r="C3104" s="182" t="s">
        <v>3885</v>
      </c>
      <c r="D3104" s="182"/>
      <c r="E3104" s="182"/>
      <c r="F3104" s="10" t="s">
        <v>35</v>
      </c>
      <c r="G3104" s="12">
        <v>2</v>
      </c>
      <c r="H3104" s="12"/>
      <c r="I3104" s="13">
        <v>7411.4</v>
      </c>
      <c r="J3104" s="72"/>
      <c r="K3104" s="131"/>
      <c r="L3104" s="72">
        <v>7411.4</v>
      </c>
      <c r="M3104" s="13"/>
    </row>
    <row r="3105" spans="1:13" s="2" customFormat="1" ht="45" x14ac:dyDescent="0.25">
      <c r="A3105" s="10" t="s">
        <v>3886</v>
      </c>
      <c r="B3105" s="11" t="s">
        <v>2198</v>
      </c>
      <c r="C3105" s="182" t="s">
        <v>3887</v>
      </c>
      <c r="D3105" s="182"/>
      <c r="E3105" s="182"/>
      <c r="F3105" s="10" t="s">
        <v>35</v>
      </c>
      <c r="G3105" s="12">
        <v>2</v>
      </c>
      <c r="H3105" s="12"/>
      <c r="I3105" s="13">
        <v>9161.93</v>
      </c>
      <c r="J3105" s="72"/>
      <c r="K3105" s="131"/>
      <c r="L3105" s="72">
        <v>9161.93</v>
      </c>
      <c r="M3105" s="13"/>
    </row>
    <row r="3106" spans="1:13" s="2" customFormat="1" ht="15" x14ac:dyDescent="0.25">
      <c r="A3106" s="10" t="s">
        <v>3888</v>
      </c>
      <c r="B3106" s="11" t="s">
        <v>834</v>
      </c>
      <c r="C3106" s="182" t="s">
        <v>835</v>
      </c>
      <c r="D3106" s="182"/>
      <c r="E3106" s="182"/>
      <c r="F3106" s="10" t="s">
        <v>71</v>
      </c>
      <c r="G3106" s="32">
        <v>0.3</v>
      </c>
      <c r="H3106" s="32"/>
      <c r="I3106" s="13">
        <v>29867.439999999999</v>
      </c>
      <c r="J3106" s="72"/>
      <c r="K3106" s="131"/>
      <c r="L3106" s="72">
        <v>29867.439999999999</v>
      </c>
      <c r="M3106" s="13"/>
    </row>
    <row r="3107" spans="1:13" s="2" customFormat="1" ht="22.5" x14ac:dyDescent="0.25">
      <c r="A3107" s="10" t="s">
        <v>3889</v>
      </c>
      <c r="B3107" s="11" t="s">
        <v>2333</v>
      </c>
      <c r="C3107" s="182" t="s">
        <v>2568</v>
      </c>
      <c r="D3107" s="182"/>
      <c r="E3107" s="182"/>
      <c r="F3107" s="10" t="s">
        <v>726</v>
      </c>
      <c r="G3107" s="32">
        <v>5.2</v>
      </c>
      <c r="H3107" s="32"/>
      <c r="I3107" s="13">
        <v>80521.87</v>
      </c>
      <c r="J3107" s="72"/>
      <c r="K3107" s="131"/>
      <c r="L3107" s="72">
        <v>14408.89</v>
      </c>
      <c r="M3107" s="13"/>
    </row>
    <row r="3108" spans="1:13" s="2" customFormat="1" ht="15" x14ac:dyDescent="0.25">
      <c r="A3108" s="14"/>
      <c r="B3108" s="15"/>
      <c r="C3108" s="15"/>
      <c r="D3108" s="15"/>
      <c r="E3108" s="16" t="s">
        <v>18</v>
      </c>
      <c r="F3108" s="16"/>
      <c r="G3108" s="17"/>
      <c r="H3108" s="17"/>
      <c r="I3108" s="18">
        <v>172811.13</v>
      </c>
      <c r="J3108" s="114"/>
      <c r="K3108" s="138"/>
      <c r="L3108" s="151"/>
      <c r="M3108" s="19"/>
    </row>
    <row r="3109" spans="1:13" s="2" customFormat="1" ht="22.5" x14ac:dyDescent="0.25">
      <c r="A3109" s="20"/>
      <c r="B3109" s="21" t="s">
        <v>730</v>
      </c>
      <c r="C3109" s="183" t="s">
        <v>731</v>
      </c>
      <c r="D3109" s="183"/>
      <c r="E3109" s="183"/>
      <c r="F3109" s="22" t="s">
        <v>71</v>
      </c>
      <c r="G3109" s="17" t="s">
        <v>3890</v>
      </c>
      <c r="H3109" s="17"/>
      <c r="I3109" s="23">
        <v>42.38</v>
      </c>
      <c r="J3109" s="109"/>
      <c r="K3109" s="132"/>
      <c r="L3109" s="147">
        <v>42.38</v>
      </c>
      <c r="M3109" s="24"/>
    </row>
    <row r="3110" spans="1:13" s="2" customFormat="1" ht="22.5" x14ac:dyDescent="0.25">
      <c r="A3110" s="20"/>
      <c r="B3110" s="21" t="s">
        <v>733</v>
      </c>
      <c r="C3110" s="183" t="s">
        <v>734</v>
      </c>
      <c r="D3110" s="183"/>
      <c r="E3110" s="183"/>
      <c r="F3110" s="22" t="s">
        <v>71</v>
      </c>
      <c r="G3110" s="17" t="s">
        <v>3891</v>
      </c>
      <c r="H3110" s="17"/>
      <c r="I3110" s="23">
        <v>54.4</v>
      </c>
      <c r="J3110" s="109"/>
      <c r="K3110" s="132"/>
      <c r="L3110" s="147">
        <v>54.4</v>
      </c>
      <c r="M3110" s="24"/>
    </row>
    <row r="3111" spans="1:13" s="2" customFormat="1" ht="22.5" x14ac:dyDescent="0.25">
      <c r="A3111" s="20"/>
      <c r="B3111" s="21" t="s">
        <v>736</v>
      </c>
      <c r="C3111" s="183" t="s">
        <v>737</v>
      </c>
      <c r="D3111" s="183"/>
      <c r="E3111" s="183"/>
      <c r="F3111" s="22" t="s">
        <v>71</v>
      </c>
      <c r="G3111" s="17" t="s">
        <v>3892</v>
      </c>
      <c r="H3111" s="17"/>
      <c r="I3111" s="23">
        <v>6.15</v>
      </c>
      <c r="J3111" s="109"/>
      <c r="K3111" s="132"/>
      <c r="L3111" s="147">
        <v>6.15</v>
      </c>
      <c r="M3111" s="24"/>
    </row>
    <row r="3112" spans="1:13" s="2" customFormat="1" ht="22.5" x14ac:dyDescent="0.25">
      <c r="A3112" s="20"/>
      <c r="B3112" s="21" t="s">
        <v>739</v>
      </c>
      <c r="C3112" s="183" t="s">
        <v>740</v>
      </c>
      <c r="D3112" s="183"/>
      <c r="E3112" s="183"/>
      <c r="F3112" s="22" t="s">
        <v>71</v>
      </c>
      <c r="G3112" s="17" t="s">
        <v>3893</v>
      </c>
      <c r="H3112" s="17"/>
      <c r="I3112" s="23">
        <v>1332.6</v>
      </c>
      <c r="J3112" s="109"/>
      <c r="K3112" s="132"/>
      <c r="L3112" s="147">
        <v>1332.6</v>
      </c>
      <c r="M3112" s="24"/>
    </row>
    <row r="3113" spans="1:13" s="2" customFormat="1" ht="22.5" x14ac:dyDescent="0.25">
      <c r="A3113" s="20"/>
      <c r="B3113" s="21" t="s">
        <v>2339</v>
      </c>
      <c r="C3113" s="183" t="s">
        <v>2340</v>
      </c>
      <c r="D3113" s="183"/>
      <c r="E3113" s="183"/>
      <c r="F3113" s="22" t="s">
        <v>2341</v>
      </c>
      <c r="G3113" s="17" t="s">
        <v>3894</v>
      </c>
      <c r="H3113" s="17"/>
      <c r="I3113" s="23">
        <v>228.3</v>
      </c>
      <c r="J3113" s="109"/>
      <c r="K3113" s="132"/>
      <c r="L3113" s="147">
        <v>228.3</v>
      </c>
      <c r="M3113" s="24"/>
    </row>
    <row r="3114" spans="1:13" s="2" customFormat="1" ht="45" x14ac:dyDescent="0.25">
      <c r="A3114" s="10" t="s">
        <v>3895</v>
      </c>
      <c r="B3114" s="11" t="s">
        <v>2344</v>
      </c>
      <c r="C3114" s="182" t="s">
        <v>2345</v>
      </c>
      <c r="D3114" s="182"/>
      <c r="E3114" s="182"/>
      <c r="F3114" s="10" t="s">
        <v>282</v>
      </c>
      <c r="G3114" s="32">
        <v>5.2</v>
      </c>
      <c r="H3114" s="32"/>
      <c r="I3114" s="13">
        <v>2912.67</v>
      </c>
      <c r="J3114" s="72"/>
      <c r="K3114" s="131"/>
      <c r="L3114" s="72">
        <v>2912.67</v>
      </c>
      <c r="M3114" s="13"/>
    </row>
    <row r="3115" spans="1:13" s="2" customFormat="1" ht="45" x14ac:dyDescent="0.25">
      <c r="A3115" s="10" t="s">
        <v>3896</v>
      </c>
      <c r="B3115" s="11" t="s">
        <v>2347</v>
      </c>
      <c r="C3115" s="182" t="s">
        <v>2371</v>
      </c>
      <c r="D3115" s="182"/>
      <c r="E3115" s="182"/>
      <c r="F3115" s="10" t="s">
        <v>817</v>
      </c>
      <c r="G3115" s="12">
        <v>2</v>
      </c>
      <c r="H3115" s="12"/>
      <c r="I3115" s="13">
        <v>1210.32</v>
      </c>
      <c r="J3115" s="72"/>
      <c r="K3115" s="131"/>
      <c r="L3115" s="72">
        <v>1210.32</v>
      </c>
      <c r="M3115" s="13"/>
    </row>
    <row r="3116" spans="1:13" s="2" customFormat="1" ht="45" x14ac:dyDescent="0.25">
      <c r="A3116" s="10" t="s">
        <v>3897</v>
      </c>
      <c r="B3116" s="11" t="s">
        <v>2863</v>
      </c>
      <c r="C3116" s="182" t="s">
        <v>2374</v>
      </c>
      <c r="D3116" s="182"/>
      <c r="E3116" s="182"/>
      <c r="F3116" s="10" t="s">
        <v>21</v>
      </c>
      <c r="G3116" s="12">
        <v>4</v>
      </c>
      <c r="H3116" s="12"/>
      <c r="I3116" s="13">
        <v>305.87</v>
      </c>
      <c r="J3116" s="72"/>
      <c r="K3116" s="131"/>
      <c r="L3116" s="72">
        <v>305.87</v>
      </c>
      <c r="M3116" s="13"/>
    </row>
    <row r="3117" spans="1:13" s="2" customFormat="1" ht="45" x14ac:dyDescent="0.25">
      <c r="A3117" s="10" t="s">
        <v>3898</v>
      </c>
      <c r="B3117" s="11" t="s">
        <v>2865</v>
      </c>
      <c r="C3117" s="182" t="s">
        <v>2354</v>
      </c>
      <c r="D3117" s="182"/>
      <c r="E3117" s="182"/>
      <c r="F3117" s="10" t="s">
        <v>35</v>
      </c>
      <c r="G3117" s="12">
        <v>1</v>
      </c>
      <c r="H3117" s="12"/>
      <c r="I3117" s="13">
        <v>861.06</v>
      </c>
      <c r="J3117" s="72"/>
      <c r="K3117" s="131"/>
      <c r="L3117" s="72">
        <v>861.06</v>
      </c>
      <c r="M3117" s="13"/>
    </row>
    <row r="3118" spans="1:13" s="2" customFormat="1" ht="45" x14ac:dyDescent="0.25">
      <c r="A3118" s="10" t="s">
        <v>3899</v>
      </c>
      <c r="B3118" s="11" t="s">
        <v>2867</v>
      </c>
      <c r="C3118" s="182" t="s">
        <v>2357</v>
      </c>
      <c r="D3118" s="182"/>
      <c r="E3118" s="182"/>
      <c r="F3118" s="10" t="s">
        <v>21</v>
      </c>
      <c r="G3118" s="12">
        <v>1</v>
      </c>
      <c r="H3118" s="12"/>
      <c r="I3118" s="13">
        <v>843.22</v>
      </c>
      <c r="J3118" s="72"/>
      <c r="K3118" s="131"/>
      <c r="L3118" s="72">
        <v>843.22</v>
      </c>
      <c r="M3118" s="13"/>
    </row>
    <row r="3119" spans="1:13" s="2" customFormat="1" ht="45" x14ac:dyDescent="0.25">
      <c r="A3119" s="10" t="s">
        <v>3900</v>
      </c>
      <c r="B3119" s="11" t="s">
        <v>2347</v>
      </c>
      <c r="C3119" s="182" t="s">
        <v>2348</v>
      </c>
      <c r="D3119" s="182"/>
      <c r="E3119" s="182"/>
      <c r="F3119" s="10" t="s">
        <v>35</v>
      </c>
      <c r="G3119" s="12">
        <v>6</v>
      </c>
      <c r="H3119" s="12"/>
      <c r="I3119" s="13">
        <v>2998.61</v>
      </c>
      <c r="J3119" s="72"/>
      <c r="K3119" s="131"/>
      <c r="L3119" s="72">
        <v>2998.61</v>
      </c>
      <c r="M3119" s="13"/>
    </row>
    <row r="3120" spans="1:13" s="2" customFormat="1" ht="62.25" customHeight="1" x14ac:dyDescent="0.25">
      <c r="A3120" s="10" t="s">
        <v>3901</v>
      </c>
      <c r="B3120" s="11" t="s">
        <v>2350</v>
      </c>
      <c r="C3120" s="182" t="s">
        <v>2351</v>
      </c>
      <c r="D3120" s="182"/>
      <c r="E3120" s="182"/>
      <c r="F3120" s="10" t="s">
        <v>165</v>
      </c>
      <c r="G3120" s="12">
        <v>300</v>
      </c>
      <c r="H3120" s="12"/>
      <c r="I3120" s="13">
        <v>5014.1400000000003</v>
      </c>
      <c r="J3120" s="72"/>
      <c r="K3120" s="131"/>
      <c r="L3120" s="72">
        <v>5014.1400000000003</v>
      </c>
      <c r="M3120" s="13"/>
    </row>
    <row r="3121" spans="1:13" s="55" customFormat="1" ht="20.25" customHeight="1" x14ac:dyDescent="0.25">
      <c r="A3121" s="184" t="s">
        <v>6535</v>
      </c>
      <c r="B3121" s="185"/>
      <c r="C3121" s="185"/>
      <c r="D3121" s="185"/>
      <c r="E3121" s="185"/>
      <c r="F3121" s="185"/>
      <c r="G3121" s="185"/>
      <c r="H3121" s="165"/>
      <c r="I3121" s="166"/>
      <c r="J3121" s="167"/>
      <c r="K3121" s="168"/>
      <c r="L3121" s="169"/>
      <c r="M3121" s="170"/>
    </row>
    <row r="3122" spans="1:13" s="172" customFormat="1" ht="20.25" customHeight="1" thickBot="1" x14ac:dyDescent="0.3">
      <c r="A3122" s="174" t="s">
        <v>6546</v>
      </c>
      <c r="B3122" s="175"/>
      <c r="C3122" s="175"/>
      <c r="D3122" s="175"/>
      <c r="E3122" s="175"/>
      <c r="F3122" s="175"/>
      <c r="G3122" s="175"/>
      <c r="H3122" s="171"/>
      <c r="I3122" s="176"/>
      <c r="J3122" s="177"/>
      <c r="K3122" s="177"/>
      <c r="L3122" s="177"/>
      <c r="M3122" s="178"/>
    </row>
    <row r="3123" spans="1:13" s="172" customFormat="1" ht="20.25" customHeight="1" thickBot="1" x14ac:dyDescent="0.3">
      <c r="A3123" s="174" t="s">
        <v>6547</v>
      </c>
      <c r="B3123" s="175"/>
      <c r="C3123" s="175"/>
      <c r="D3123" s="175"/>
      <c r="E3123" s="175"/>
      <c r="F3123" s="175"/>
      <c r="G3123" s="175"/>
      <c r="H3123" s="171"/>
      <c r="I3123" s="179"/>
      <c r="J3123" s="180"/>
      <c r="K3123" s="180"/>
      <c r="L3123" s="180"/>
      <c r="M3123" s="181"/>
    </row>
  </sheetData>
  <autoFilter ref="A12:T3123" xr:uid="{00000000-0001-0000-0300-000000000000}"/>
  <mergeCells count="2849">
    <mergeCell ref="C23:E23"/>
    <mergeCell ref="C25:E25"/>
    <mergeCell ref="C26:E26"/>
    <mergeCell ref="C27:E27"/>
    <mergeCell ref="C28:E28"/>
    <mergeCell ref="C18:E18"/>
    <mergeCell ref="C19:E19"/>
    <mergeCell ref="C20:E20"/>
    <mergeCell ref="C21:E21"/>
    <mergeCell ref="C22:E22"/>
    <mergeCell ref="C56:E56"/>
    <mergeCell ref="A2:L2"/>
    <mergeCell ref="A3:L3"/>
    <mergeCell ref="A5:L5"/>
    <mergeCell ref="A6:L6"/>
    <mergeCell ref="A7:L7"/>
    <mergeCell ref="C10:E10"/>
    <mergeCell ref="C11:E11"/>
    <mergeCell ref="A13:L13"/>
    <mergeCell ref="C14:E14"/>
    <mergeCell ref="C16:E16"/>
    <mergeCell ref="C17:E17"/>
    <mergeCell ref="A8:L8"/>
    <mergeCell ref="C9:G9"/>
    <mergeCell ref="C35:E35"/>
    <mergeCell ref="C36:E36"/>
    <mergeCell ref="C37:E37"/>
    <mergeCell ref="C38:E38"/>
    <mergeCell ref="C51:E51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9:E39"/>
    <mergeCell ref="C29:E29"/>
    <mergeCell ref="C30:E30"/>
    <mergeCell ref="C31:E31"/>
    <mergeCell ref="C33:E33"/>
    <mergeCell ref="C34:E34"/>
    <mergeCell ref="C72:E7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A62:L62"/>
    <mergeCell ref="C63:E63"/>
    <mergeCell ref="C65:E65"/>
    <mergeCell ref="C66:E66"/>
    <mergeCell ref="C57:E57"/>
    <mergeCell ref="C58:E58"/>
    <mergeCell ref="C59:E59"/>
    <mergeCell ref="C60:E60"/>
    <mergeCell ref="C95:E95"/>
    <mergeCell ref="C96:E96"/>
    <mergeCell ref="C97:E97"/>
    <mergeCell ref="C98:E98"/>
    <mergeCell ref="A99:L99"/>
    <mergeCell ref="C89:E89"/>
    <mergeCell ref="C90:E90"/>
    <mergeCell ref="C91:E91"/>
    <mergeCell ref="C93:E93"/>
    <mergeCell ref="C94:E94"/>
    <mergeCell ref="C84:E84"/>
    <mergeCell ref="C85:E85"/>
    <mergeCell ref="C86:E86"/>
    <mergeCell ref="C87:E87"/>
    <mergeCell ref="C88:E88"/>
    <mergeCell ref="C78:E78"/>
    <mergeCell ref="C79:E79"/>
    <mergeCell ref="C80:E80"/>
    <mergeCell ref="A81:L81"/>
    <mergeCell ref="C82:E82"/>
    <mergeCell ref="C117:E117"/>
    <mergeCell ref="C118:E118"/>
    <mergeCell ref="A119:L119"/>
    <mergeCell ref="C120:E120"/>
    <mergeCell ref="C122:E122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A109:L109"/>
    <mergeCell ref="C110:E110"/>
    <mergeCell ref="C100:E100"/>
    <mergeCell ref="C102:E102"/>
    <mergeCell ref="C103:E103"/>
    <mergeCell ref="C104:E104"/>
    <mergeCell ref="C105:E105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60:E160"/>
    <mergeCell ref="C161:E161"/>
    <mergeCell ref="C162:E162"/>
    <mergeCell ref="C163:E163"/>
    <mergeCell ref="C165:E165"/>
    <mergeCell ref="C155:E155"/>
    <mergeCell ref="C156:E156"/>
    <mergeCell ref="C157:E157"/>
    <mergeCell ref="C158:E158"/>
    <mergeCell ref="C159:E159"/>
    <mergeCell ref="C149:E149"/>
    <mergeCell ref="C150:E150"/>
    <mergeCell ref="C152:E152"/>
    <mergeCell ref="C153:E153"/>
    <mergeCell ref="C154:E154"/>
    <mergeCell ref="C144:E144"/>
    <mergeCell ref="C145:E145"/>
    <mergeCell ref="C146:E146"/>
    <mergeCell ref="C147:E147"/>
    <mergeCell ref="C148:E148"/>
    <mergeCell ref="C182:E182"/>
    <mergeCell ref="C183:E183"/>
    <mergeCell ref="C184:E184"/>
    <mergeCell ref="C185:E185"/>
    <mergeCell ref="C186:E186"/>
    <mergeCell ref="C176:E176"/>
    <mergeCell ref="C177:E177"/>
    <mergeCell ref="C179:E179"/>
    <mergeCell ref="C180:E180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8:E218"/>
    <mergeCell ref="C219:E219"/>
    <mergeCell ref="C209:E209"/>
    <mergeCell ref="C210:E210"/>
    <mergeCell ref="C211:E211"/>
    <mergeCell ref="C212:E212"/>
    <mergeCell ref="C213:E213"/>
    <mergeCell ref="C247:E247"/>
    <mergeCell ref="C248:E248"/>
    <mergeCell ref="C249:E249"/>
    <mergeCell ref="C250:E250"/>
    <mergeCell ref="C251:E251"/>
    <mergeCell ref="C241:E241"/>
    <mergeCell ref="C242:E242"/>
    <mergeCell ref="C244:E244"/>
    <mergeCell ref="C245:E245"/>
    <mergeCell ref="C246:E246"/>
    <mergeCell ref="C236:E236"/>
    <mergeCell ref="C237:E237"/>
    <mergeCell ref="C238:E238"/>
    <mergeCell ref="C239:E239"/>
    <mergeCell ref="C240:E240"/>
    <mergeCell ref="C231:E231"/>
    <mergeCell ref="C232:E232"/>
    <mergeCell ref="C233:E233"/>
    <mergeCell ref="C234:E234"/>
    <mergeCell ref="C235:E235"/>
    <mergeCell ref="C269:E269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59:E259"/>
    <mergeCell ref="C260:E260"/>
    <mergeCell ref="C262:E262"/>
    <mergeCell ref="C263:E263"/>
    <mergeCell ref="C252:E252"/>
    <mergeCell ref="C254:E254"/>
    <mergeCell ref="C255:E255"/>
    <mergeCell ref="C256:E256"/>
    <mergeCell ref="C257:E257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7:E277"/>
    <mergeCell ref="C278:E278"/>
    <mergeCell ref="C279:E279"/>
    <mergeCell ref="A313:L313"/>
    <mergeCell ref="C314:E314"/>
    <mergeCell ref="C316:E316"/>
    <mergeCell ref="C317:E317"/>
    <mergeCell ref="C318:E318"/>
    <mergeCell ref="C307:E307"/>
    <mergeCell ref="A308:L308"/>
    <mergeCell ref="C309:E309"/>
    <mergeCell ref="C311:E311"/>
    <mergeCell ref="C312:E312"/>
    <mergeCell ref="C302:E302"/>
    <mergeCell ref="C303:E303"/>
    <mergeCell ref="C304:E304"/>
    <mergeCell ref="C305:E305"/>
    <mergeCell ref="C306:E306"/>
    <mergeCell ref="C296:E296"/>
    <mergeCell ref="A297:L297"/>
    <mergeCell ref="C298:E298"/>
    <mergeCell ref="C300:E300"/>
    <mergeCell ref="C301:E301"/>
    <mergeCell ref="C335:E335"/>
    <mergeCell ref="C337:E337"/>
    <mergeCell ref="C338:E338"/>
    <mergeCell ref="C339:E339"/>
    <mergeCell ref="C340:E340"/>
    <mergeCell ref="C330:E330"/>
    <mergeCell ref="C331:E331"/>
    <mergeCell ref="C332:E332"/>
    <mergeCell ref="C333:E333"/>
    <mergeCell ref="C334:E334"/>
    <mergeCell ref="C324:E324"/>
    <mergeCell ref="C325:E325"/>
    <mergeCell ref="C326:E326"/>
    <mergeCell ref="C327:E327"/>
    <mergeCell ref="C329:E329"/>
    <mergeCell ref="C319:E319"/>
    <mergeCell ref="C320:E320"/>
    <mergeCell ref="C321:E321"/>
    <mergeCell ref="C322:E322"/>
    <mergeCell ref="C323:E323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6:E346"/>
    <mergeCell ref="C347:E347"/>
    <mergeCell ref="C348:E348"/>
    <mergeCell ref="C350:E350"/>
    <mergeCell ref="C351:E351"/>
    <mergeCell ref="C341:E341"/>
    <mergeCell ref="C342:E342"/>
    <mergeCell ref="C343:E343"/>
    <mergeCell ref="C344:E344"/>
    <mergeCell ref="C345:E345"/>
    <mergeCell ref="C379:E379"/>
    <mergeCell ref="C380:E380"/>
    <mergeCell ref="C382:E382"/>
    <mergeCell ref="C383:E383"/>
    <mergeCell ref="C384:E384"/>
    <mergeCell ref="C374:E374"/>
    <mergeCell ref="C375:E375"/>
    <mergeCell ref="C376:E376"/>
    <mergeCell ref="C377:E377"/>
    <mergeCell ref="C378:E378"/>
    <mergeCell ref="C368:E368"/>
    <mergeCell ref="C369:E369"/>
    <mergeCell ref="C371:E371"/>
    <mergeCell ref="C372:E372"/>
    <mergeCell ref="C373:E373"/>
    <mergeCell ref="C363:E363"/>
    <mergeCell ref="C364:E364"/>
    <mergeCell ref="C365:E365"/>
    <mergeCell ref="C366:E366"/>
    <mergeCell ref="C367:E367"/>
    <mergeCell ref="C401:E401"/>
    <mergeCell ref="C402:E402"/>
    <mergeCell ref="C404:E404"/>
    <mergeCell ref="C405:E405"/>
    <mergeCell ref="C406:E406"/>
    <mergeCell ref="C396:E396"/>
    <mergeCell ref="C397:E397"/>
    <mergeCell ref="C398:E398"/>
    <mergeCell ref="C399:E399"/>
    <mergeCell ref="C400:E400"/>
    <mergeCell ref="C390:E390"/>
    <mergeCell ref="C391:E391"/>
    <mergeCell ref="C393:E393"/>
    <mergeCell ref="C394:E394"/>
    <mergeCell ref="C395:E395"/>
    <mergeCell ref="C385:E385"/>
    <mergeCell ref="C386:E386"/>
    <mergeCell ref="C387:E387"/>
    <mergeCell ref="C388:E388"/>
    <mergeCell ref="C389:E389"/>
    <mergeCell ref="C424:E424"/>
    <mergeCell ref="C425:E425"/>
    <mergeCell ref="C426:E426"/>
    <mergeCell ref="C428:E428"/>
    <mergeCell ref="C429:E429"/>
    <mergeCell ref="C417:E417"/>
    <mergeCell ref="C418:E418"/>
    <mergeCell ref="C420:E420"/>
    <mergeCell ref="C421:E421"/>
    <mergeCell ref="C422:E422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48:E448"/>
    <mergeCell ref="C449:E449"/>
    <mergeCell ref="C450:E450"/>
    <mergeCell ref="A451:L451"/>
    <mergeCell ref="C452:E452"/>
    <mergeCell ref="C442:E442"/>
    <mergeCell ref="C443:E443"/>
    <mergeCell ref="C445:E445"/>
    <mergeCell ref="C446:E446"/>
    <mergeCell ref="C447:E447"/>
    <mergeCell ref="C437:E437"/>
    <mergeCell ref="C438:E438"/>
    <mergeCell ref="C439:E439"/>
    <mergeCell ref="C440:E440"/>
    <mergeCell ref="C441:E441"/>
    <mergeCell ref="C430:E430"/>
    <mergeCell ref="C432:E432"/>
    <mergeCell ref="C433:E433"/>
    <mergeCell ref="C434:E434"/>
    <mergeCell ref="C436:E436"/>
    <mergeCell ref="A470:L470"/>
    <mergeCell ref="A471:L471"/>
    <mergeCell ref="C472:E472"/>
    <mergeCell ref="C474:E474"/>
    <mergeCell ref="C475:E475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54:E454"/>
    <mergeCell ref="C455:E455"/>
    <mergeCell ref="A456:L456"/>
    <mergeCell ref="C457:E457"/>
    <mergeCell ref="C459:E459"/>
    <mergeCell ref="C492:E492"/>
    <mergeCell ref="C493:E493"/>
    <mergeCell ref="C494:E494"/>
    <mergeCell ref="C495:E495"/>
    <mergeCell ref="C497:E497"/>
    <mergeCell ref="C486:E486"/>
    <mergeCell ref="C487:E487"/>
    <mergeCell ref="C489:E489"/>
    <mergeCell ref="C490:E490"/>
    <mergeCell ref="C491:E491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515:E515"/>
    <mergeCell ref="C517:E517"/>
    <mergeCell ref="C518:E518"/>
    <mergeCell ref="C519:E519"/>
    <mergeCell ref="C520:E520"/>
    <mergeCell ref="C509:E509"/>
    <mergeCell ref="C510:E510"/>
    <mergeCell ref="C512:E512"/>
    <mergeCell ref="C513:E513"/>
    <mergeCell ref="A514:L514"/>
    <mergeCell ref="C504:E504"/>
    <mergeCell ref="C505:E505"/>
    <mergeCell ref="C506:E506"/>
    <mergeCell ref="C507:E507"/>
    <mergeCell ref="C508:E508"/>
    <mergeCell ref="C498:E498"/>
    <mergeCell ref="C499:E499"/>
    <mergeCell ref="C500:E500"/>
    <mergeCell ref="C502:E502"/>
    <mergeCell ref="C503:E503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8:E528"/>
    <mergeCell ref="C529:E529"/>
    <mergeCell ref="C531:E531"/>
    <mergeCell ref="C532:E532"/>
    <mergeCell ref="C533:E533"/>
    <mergeCell ref="C521:E521"/>
    <mergeCell ref="C523:E523"/>
    <mergeCell ref="C524:E524"/>
    <mergeCell ref="C525:E525"/>
    <mergeCell ref="C527:E527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A551:L551"/>
    <mergeCell ref="C552:E552"/>
    <mergeCell ref="C554:E554"/>
    <mergeCell ref="C555:E555"/>
    <mergeCell ref="C556:E556"/>
    <mergeCell ref="C544:E544"/>
    <mergeCell ref="C546:E546"/>
    <mergeCell ref="C547:E547"/>
    <mergeCell ref="C549:E549"/>
    <mergeCell ref="C550:E550"/>
    <mergeCell ref="C585:E585"/>
    <mergeCell ref="A586:L586"/>
    <mergeCell ref="C587:E587"/>
    <mergeCell ref="C589:E589"/>
    <mergeCell ref="C590:E590"/>
    <mergeCell ref="C579:E579"/>
    <mergeCell ref="C581:E581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7:E567"/>
    <mergeCell ref="C569:E569"/>
    <mergeCell ref="C570:E570"/>
    <mergeCell ref="C571:E571"/>
    <mergeCell ref="C573:E573"/>
    <mergeCell ref="C610:E610"/>
    <mergeCell ref="C611:E611"/>
    <mergeCell ref="C612:E612"/>
    <mergeCell ref="C613:E613"/>
    <mergeCell ref="C614:E614"/>
    <mergeCell ref="C603:E603"/>
    <mergeCell ref="C604:E604"/>
    <mergeCell ref="C606:E606"/>
    <mergeCell ref="C607:E607"/>
    <mergeCell ref="C608:E608"/>
    <mergeCell ref="C597:E597"/>
    <mergeCell ref="C598:E598"/>
    <mergeCell ref="C599:E599"/>
    <mergeCell ref="C600:E600"/>
    <mergeCell ref="C602:E602"/>
    <mergeCell ref="C591:E591"/>
    <mergeCell ref="C592:E592"/>
    <mergeCell ref="C593:E593"/>
    <mergeCell ref="C595:E595"/>
    <mergeCell ref="C596:E596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0:E620"/>
    <mergeCell ref="C621:E621"/>
    <mergeCell ref="C622:E622"/>
    <mergeCell ref="A623:L623"/>
    <mergeCell ref="C624:E624"/>
    <mergeCell ref="C615:E615"/>
    <mergeCell ref="C616:E616"/>
    <mergeCell ref="C617:E617"/>
    <mergeCell ref="C618:E618"/>
    <mergeCell ref="C619:E619"/>
    <mergeCell ref="C653:E653"/>
    <mergeCell ref="C654:E654"/>
    <mergeCell ref="C656:E656"/>
    <mergeCell ref="C657:E657"/>
    <mergeCell ref="C658:E658"/>
    <mergeCell ref="A647:L647"/>
    <mergeCell ref="C648:E648"/>
    <mergeCell ref="C650:E650"/>
    <mergeCell ref="C651:E651"/>
    <mergeCell ref="C652:E652"/>
    <mergeCell ref="C642:E642"/>
    <mergeCell ref="C643:E643"/>
    <mergeCell ref="C644:E644"/>
    <mergeCell ref="C645:E645"/>
    <mergeCell ref="C646:E646"/>
    <mergeCell ref="C636:E636"/>
    <mergeCell ref="C637:E637"/>
    <mergeCell ref="C638:E638"/>
    <mergeCell ref="C639:E639"/>
    <mergeCell ref="C641:E641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6:E666"/>
    <mergeCell ref="C668:E668"/>
    <mergeCell ref="C669:E669"/>
    <mergeCell ref="C670:E670"/>
    <mergeCell ref="C672:E672"/>
    <mergeCell ref="C660:E660"/>
    <mergeCell ref="C661:E661"/>
    <mergeCell ref="C662:E662"/>
    <mergeCell ref="C664:E664"/>
    <mergeCell ref="C665:E665"/>
    <mergeCell ref="C699:E699"/>
    <mergeCell ref="C700:E700"/>
    <mergeCell ref="A701:L701"/>
    <mergeCell ref="C702:E702"/>
    <mergeCell ref="C704:E704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3:E683"/>
    <mergeCell ref="C684:E684"/>
    <mergeCell ref="A685:L685"/>
    <mergeCell ref="C686:E686"/>
    <mergeCell ref="C688:E688"/>
    <mergeCell ref="C724:E724"/>
    <mergeCell ref="C726:E726"/>
    <mergeCell ref="C727:E727"/>
    <mergeCell ref="C728:E728"/>
    <mergeCell ref="C729:E729"/>
    <mergeCell ref="C718:E718"/>
    <mergeCell ref="C719:E719"/>
    <mergeCell ref="C720:E720"/>
    <mergeCell ref="C722:E722"/>
    <mergeCell ref="C723:E723"/>
    <mergeCell ref="C711:E711"/>
    <mergeCell ref="C712:E712"/>
    <mergeCell ref="C714:E714"/>
    <mergeCell ref="C715:E715"/>
    <mergeCell ref="C716:E716"/>
    <mergeCell ref="C705:E705"/>
    <mergeCell ref="C706:E706"/>
    <mergeCell ref="C707:E707"/>
    <mergeCell ref="C708:E708"/>
    <mergeCell ref="C710:E710"/>
    <mergeCell ref="C746:E746"/>
    <mergeCell ref="C747:E747"/>
    <mergeCell ref="C748:E748"/>
    <mergeCell ref="C749:E749"/>
    <mergeCell ref="C750:E750"/>
    <mergeCell ref="C740:E740"/>
    <mergeCell ref="C742:E742"/>
    <mergeCell ref="C743:E743"/>
    <mergeCell ref="C744:E744"/>
    <mergeCell ref="C745:E745"/>
    <mergeCell ref="C735:E735"/>
    <mergeCell ref="C736:E736"/>
    <mergeCell ref="C737:E737"/>
    <mergeCell ref="C738:E738"/>
    <mergeCell ref="A739:L739"/>
    <mergeCell ref="C730:E730"/>
    <mergeCell ref="C731:E731"/>
    <mergeCell ref="C732:E732"/>
    <mergeCell ref="C733:E733"/>
    <mergeCell ref="C734:E734"/>
    <mergeCell ref="C769:E769"/>
    <mergeCell ref="C770:E770"/>
    <mergeCell ref="C771:E771"/>
    <mergeCell ref="C772:E772"/>
    <mergeCell ref="C773:E773"/>
    <mergeCell ref="C762:E762"/>
    <mergeCell ref="C764:E764"/>
    <mergeCell ref="C765:E765"/>
    <mergeCell ref="C766:E766"/>
    <mergeCell ref="C767:E767"/>
    <mergeCell ref="C756:E756"/>
    <mergeCell ref="C758:E758"/>
    <mergeCell ref="C759:E759"/>
    <mergeCell ref="C760:E760"/>
    <mergeCell ref="C761:E761"/>
    <mergeCell ref="C751:E751"/>
    <mergeCell ref="C752:E752"/>
    <mergeCell ref="C753:E753"/>
    <mergeCell ref="C754:E754"/>
    <mergeCell ref="A755:L755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1:E781"/>
    <mergeCell ref="C783:E783"/>
    <mergeCell ref="C784:E784"/>
    <mergeCell ref="C785:E785"/>
    <mergeCell ref="C787:E787"/>
    <mergeCell ref="C775:E775"/>
    <mergeCell ref="C776:E776"/>
    <mergeCell ref="C777:E777"/>
    <mergeCell ref="C779:E779"/>
    <mergeCell ref="C780:E780"/>
    <mergeCell ref="C815:E815"/>
    <mergeCell ref="C817:E817"/>
    <mergeCell ref="C818:E818"/>
    <mergeCell ref="C819:E819"/>
    <mergeCell ref="C820:E820"/>
    <mergeCell ref="C809:E809"/>
    <mergeCell ref="C810:E810"/>
    <mergeCell ref="C812:E812"/>
    <mergeCell ref="C813:E813"/>
    <mergeCell ref="C814:E814"/>
    <mergeCell ref="C804:E804"/>
    <mergeCell ref="C805:E805"/>
    <mergeCell ref="C806:E806"/>
    <mergeCell ref="C807:E807"/>
    <mergeCell ref="C808:E808"/>
    <mergeCell ref="C798:E798"/>
    <mergeCell ref="C799:E799"/>
    <mergeCell ref="A800:L800"/>
    <mergeCell ref="C801:E801"/>
    <mergeCell ref="C802:E802"/>
    <mergeCell ref="C839:E839"/>
    <mergeCell ref="C841:E841"/>
    <mergeCell ref="C842:E842"/>
    <mergeCell ref="C843:E843"/>
    <mergeCell ref="C844:E844"/>
    <mergeCell ref="C833:E833"/>
    <mergeCell ref="C835:E835"/>
    <mergeCell ref="C836:E836"/>
    <mergeCell ref="C837:E837"/>
    <mergeCell ref="C838:E838"/>
    <mergeCell ref="C828:E828"/>
    <mergeCell ref="C829:E829"/>
    <mergeCell ref="C830:E830"/>
    <mergeCell ref="C831:E831"/>
    <mergeCell ref="A832:L832"/>
    <mergeCell ref="C821:E821"/>
    <mergeCell ref="C823:E823"/>
    <mergeCell ref="C824:E824"/>
    <mergeCell ref="C825:E825"/>
    <mergeCell ref="C827:E827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2:E852"/>
    <mergeCell ref="C853:E853"/>
    <mergeCell ref="C854:E854"/>
    <mergeCell ref="C856:E856"/>
    <mergeCell ref="C857:E857"/>
    <mergeCell ref="C845:E845"/>
    <mergeCell ref="C846:E846"/>
    <mergeCell ref="C848:E848"/>
    <mergeCell ref="C849:E849"/>
    <mergeCell ref="C850:E850"/>
    <mergeCell ref="C886:E886"/>
    <mergeCell ref="C887:E887"/>
    <mergeCell ref="C888:E888"/>
    <mergeCell ref="C890:E890"/>
    <mergeCell ref="C891:E891"/>
    <mergeCell ref="A880:L880"/>
    <mergeCell ref="C881:E881"/>
    <mergeCell ref="C883:E883"/>
    <mergeCell ref="C884:E884"/>
    <mergeCell ref="C885:E885"/>
    <mergeCell ref="C874:E874"/>
    <mergeCell ref="C875:E875"/>
    <mergeCell ref="C877:E877"/>
    <mergeCell ref="C878:E878"/>
    <mergeCell ref="C879:E879"/>
    <mergeCell ref="C868:E868"/>
    <mergeCell ref="A869:L869"/>
    <mergeCell ref="C870:E870"/>
    <mergeCell ref="C871:E871"/>
    <mergeCell ref="C873:E873"/>
    <mergeCell ref="C910:E910"/>
    <mergeCell ref="C911:E911"/>
    <mergeCell ref="C912:E912"/>
    <mergeCell ref="C913:E913"/>
    <mergeCell ref="A914:L914"/>
    <mergeCell ref="C904:E904"/>
    <mergeCell ref="C905:E905"/>
    <mergeCell ref="C906:E906"/>
    <mergeCell ref="C907:E907"/>
    <mergeCell ref="C908:E908"/>
    <mergeCell ref="C898:E898"/>
    <mergeCell ref="C899:E899"/>
    <mergeCell ref="A900:L900"/>
    <mergeCell ref="C901:E901"/>
    <mergeCell ref="C903:E903"/>
    <mergeCell ref="C892:E892"/>
    <mergeCell ref="C893:E893"/>
    <mergeCell ref="A894:L894"/>
    <mergeCell ref="C895:E895"/>
    <mergeCell ref="C896:E896"/>
    <mergeCell ref="C933:E933"/>
    <mergeCell ref="C934:E934"/>
    <mergeCell ref="A935:L935"/>
    <mergeCell ref="C936:E936"/>
    <mergeCell ref="C937:E937"/>
    <mergeCell ref="C927:E927"/>
    <mergeCell ref="C928:E928"/>
    <mergeCell ref="C929:E929"/>
    <mergeCell ref="C930:E930"/>
    <mergeCell ref="C931:E931"/>
    <mergeCell ref="C921:E921"/>
    <mergeCell ref="C922:E922"/>
    <mergeCell ref="C923:E923"/>
    <mergeCell ref="A924:L924"/>
    <mergeCell ref="C925:E925"/>
    <mergeCell ref="C915:E915"/>
    <mergeCell ref="C916:E916"/>
    <mergeCell ref="C918:E918"/>
    <mergeCell ref="C919:E919"/>
    <mergeCell ref="C920:E920"/>
    <mergeCell ref="C955:E955"/>
    <mergeCell ref="C956:E956"/>
    <mergeCell ref="C957:E957"/>
    <mergeCell ref="A958:L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39:E939"/>
    <mergeCell ref="C940:E940"/>
    <mergeCell ref="C941:E941"/>
    <mergeCell ref="C942:E942"/>
    <mergeCell ref="C943:E943"/>
    <mergeCell ref="C979:E979"/>
    <mergeCell ref="A980:L980"/>
    <mergeCell ref="C981:E981"/>
    <mergeCell ref="C983:E983"/>
    <mergeCell ref="C984:E984"/>
    <mergeCell ref="C973:E973"/>
    <mergeCell ref="C974:E974"/>
    <mergeCell ref="C975:E975"/>
    <mergeCell ref="C977:E977"/>
    <mergeCell ref="C978:E978"/>
    <mergeCell ref="C967:E967"/>
    <mergeCell ref="C968:E968"/>
    <mergeCell ref="A969:L969"/>
    <mergeCell ref="C970:E970"/>
    <mergeCell ref="C971:E971"/>
    <mergeCell ref="C961:E961"/>
    <mergeCell ref="C962:E962"/>
    <mergeCell ref="C963:E963"/>
    <mergeCell ref="C964:E964"/>
    <mergeCell ref="C965:E965"/>
    <mergeCell ref="C1003:E1003"/>
    <mergeCell ref="C1004:E1004"/>
    <mergeCell ref="A1005:L1005"/>
    <mergeCell ref="C1006:E1006"/>
    <mergeCell ref="C1008:E1008"/>
    <mergeCell ref="C996:E996"/>
    <mergeCell ref="C998:E998"/>
    <mergeCell ref="C999:E999"/>
    <mergeCell ref="C1000:E1000"/>
    <mergeCell ref="C1002:E1002"/>
    <mergeCell ref="C991:E991"/>
    <mergeCell ref="C992:E992"/>
    <mergeCell ref="C993:E993"/>
    <mergeCell ref="A994:L994"/>
    <mergeCell ref="C995:E995"/>
    <mergeCell ref="C985:E985"/>
    <mergeCell ref="C986:E986"/>
    <mergeCell ref="C987:E987"/>
    <mergeCell ref="C988:E988"/>
    <mergeCell ref="C990:E990"/>
    <mergeCell ref="A1026:L1026"/>
    <mergeCell ref="C1027:E1027"/>
    <mergeCell ref="C1029:E1029"/>
    <mergeCell ref="C1030:E1030"/>
    <mergeCell ref="C1031:E1031"/>
    <mergeCell ref="C1020:E1020"/>
    <mergeCell ref="C1021:E1021"/>
    <mergeCell ref="C1023:E1023"/>
    <mergeCell ref="C1024:E1024"/>
    <mergeCell ref="C1025:E1025"/>
    <mergeCell ref="C1015:E1015"/>
    <mergeCell ref="C1016:E1016"/>
    <mergeCell ref="C1017:E1017"/>
    <mergeCell ref="C1018:E1018"/>
    <mergeCell ref="A1019:L1019"/>
    <mergeCell ref="C1009:E1009"/>
    <mergeCell ref="C1010:E1010"/>
    <mergeCell ref="C1011:E1011"/>
    <mergeCell ref="C1012:E1012"/>
    <mergeCell ref="C1013:E1013"/>
    <mergeCell ref="C1051:E1051"/>
    <mergeCell ref="C1052:E1052"/>
    <mergeCell ref="C1053:E1053"/>
    <mergeCell ref="C1054:E1054"/>
    <mergeCell ref="A1055:L1055"/>
    <mergeCell ref="C1045:E1045"/>
    <mergeCell ref="C1046:E1046"/>
    <mergeCell ref="C1047:E1047"/>
    <mergeCell ref="A1048:L1048"/>
    <mergeCell ref="C1049:E1049"/>
    <mergeCell ref="C1038:E1038"/>
    <mergeCell ref="C1039:E1039"/>
    <mergeCell ref="C1041:E1041"/>
    <mergeCell ref="C1042:E1042"/>
    <mergeCell ref="C1043:E1043"/>
    <mergeCell ref="C1032:E1032"/>
    <mergeCell ref="C1033:E1033"/>
    <mergeCell ref="C1035:E1035"/>
    <mergeCell ref="C1036:E1036"/>
    <mergeCell ref="A1037:L1037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2:E1062"/>
    <mergeCell ref="C1063:E1063"/>
    <mergeCell ref="C1065:E1065"/>
    <mergeCell ref="C1066:E1066"/>
    <mergeCell ref="C1067:E1067"/>
    <mergeCell ref="C1056:E1056"/>
    <mergeCell ref="C1057:E1057"/>
    <mergeCell ref="C1059:E1059"/>
    <mergeCell ref="C1060:E1060"/>
    <mergeCell ref="C1061:E1061"/>
    <mergeCell ref="C1096:E1096"/>
    <mergeCell ref="C1097:E1097"/>
    <mergeCell ref="C1098:E1098"/>
    <mergeCell ref="C1099:E1099"/>
    <mergeCell ref="C1100:E1100"/>
    <mergeCell ref="C1090:E1090"/>
    <mergeCell ref="C1091:E1091"/>
    <mergeCell ref="C1092:E1092"/>
    <mergeCell ref="C1093:E1093"/>
    <mergeCell ref="C1095:E1095"/>
    <mergeCell ref="C1084:E1084"/>
    <mergeCell ref="A1085:L1085"/>
    <mergeCell ref="C1086:E1086"/>
    <mergeCell ref="C1087:E1087"/>
    <mergeCell ref="C1089:E1089"/>
    <mergeCell ref="A1078:L1078"/>
    <mergeCell ref="C1079:E1079"/>
    <mergeCell ref="C1081:E1081"/>
    <mergeCell ref="C1082:E1082"/>
    <mergeCell ref="C1083:E1083"/>
    <mergeCell ref="C1118:E1118"/>
    <mergeCell ref="C1119:E1119"/>
    <mergeCell ref="C1120:E1120"/>
    <mergeCell ref="A1121:L1121"/>
    <mergeCell ref="C1122:E1122"/>
    <mergeCell ref="C1112:E1112"/>
    <mergeCell ref="C1113:E1113"/>
    <mergeCell ref="C1114:E1114"/>
    <mergeCell ref="A1115:L1115"/>
    <mergeCell ref="C1116:E1116"/>
    <mergeCell ref="C1106:E1106"/>
    <mergeCell ref="C1107:E1107"/>
    <mergeCell ref="A1108:L1108"/>
    <mergeCell ref="C1109:E1109"/>
    <mergeCell ref="C1111:E1111"/>
    <mergeCell ref="C1101:E1101"/>
    <mergeCell ref="C1102:E1102"/>
    <mergeCell ref="C1103:E1103"/>
    <mergeCell ref="C1104:E1104"/>
    <mergeCell ref="C1105:E1105"/>
    <mergeCell ref="C1141:E1141"/>
    <mergeCell ref="C1142:E1142"/>
    <mergeCell ref="C1143:E1143"/>
    <mergeCell ref="C1144:E1144"/>
    <mergeCell ref="C1145:E1145"/>
    <mergeCell ref="C1135:E1135"/>
    <mergeCell ref="C1136:E1136"/>
    <mergeCell ref="C1137:E1137"/>
    <mergeCell ref="C1138:E1138"/>
    <mergeCell ref="C1139:E1139"/>
    <mergeCell ref="C1129:E1129"/>
    <mergeCell ref="C1131:E1131"/>
    <mergeCell ref="C1132:E1132"/>
    <mergeCell ref="C1133:E1133"/>
    <mergeCell ref="C1134:E1134"/>
    <mergeCell ref="C1124:E1124"/>
    <mergeCell ref="C1125:E1125"/>
    <mergeCell ref="C1126:E1126"/>
    <mergeCell ref="C1127:E1127"/>
    <mergeCell ref="A1128:L1128"/>
    <mergeCell ref="C1164:E1164"/>
    <mergeCell ref="C1165:E1165"/>
    <mergeCell ref="C1166:E1166"/>
    <mergeCell ref="C1167:E1167"/>
    <mergeCell ref="C1168:E1168"/>
    <mergeCell ref="C1158:E1158"/>
    <mergeCell ref="C1159:E1159"/>
    <mergeCell ref="C1160:E1160"/>
    <mergeCell ref="C1161:E1161"/>
    <mergeCell ref="C1162:E1162"/>
    <mergeCell ref="C1152:E1152"/>
    <mergeCell ref="C1153:E1153"/>
    <mergeCell ref="C1154:E1154"/>
    <mergeCell ref="C1155:E1155"/>
    <mergeCell ref="C1156:E1156"/>
    <mergeCell ref="C1146:E1146"/>
    <mergeCell ref="C1147:E1147"/>
    <mergeCell ref="C1148:E1148"/>
    <mergeCell ref="C1149:E1149"/>
    <mergeCell ref="C1150:E1150"/>
    <mergeCell ref="C1187:E1187"/>
    <mergeCell ref="C1188:E1188"/>
    <mergeCell ref="C1189:E1189"/>
    <mergeCell ref="C1190:E1190"/>
    <mergeCell ref="C1191:E1191"/>
    <mergeCell ref="C1181:E1181"/>
    <mergeCell ref="C1182:E1182"/>
    <mergeCell ref="C1183:E1183"/>
    <mergeCell ref="C1184:E1184"/>
    <mergeCell ref="C1186:E1186"/>
    <mergeCell ref="C1175:E1175"/>
    <mergeCell ref="C1176:E1176"/>
    <mergeCell ref="C1177:E1177"/>
    <mergeCell ref="C1178:E1178"/>
    <mergeCell ref="C1180:E1180"/>
    <mergeCell ref="C1170:E1170"/>
    <mergeCell ref="C1171:E1171"/>
    <mergeCell ref="C1172:E1172"/>
    <mergeCell ref="C1173:E1173"/>
    <mergeCell ref="C1174:E1174"/>
    <mergeCell ref="C1210:E1210"/>
    <mergeCell ref="C1211:E1211"/>
    <mergeCell ref="C1212:E1212"/>
    <mergeCell ref="C1213:E1213"/>
    <mergeCell ref="C1215:E1215"/>
    <mergeCell ref="C1204:E1204"/>
    <mergeCell ref="C1205:E1205"/>
    <mergeCell ref="C1206:E1206"/>
    <mergeCell ref="C1207:E1207"/>
    <mergeCell ref="C1209:E1209"/>
    <mergeCell ref="C1198:E1198"/>
    <mergeCell ref="C1199:E1199"/>
    <mergeCell ref="C1201:E1201"/>
    <mergeCell ref="C1202:E1202"/>
    <mergeCell ref="C1203:E1203"/>
    <mergeCell ref="C1193:E1193"/>
    <mergeCell ref="C1194:E1194"/>
    <mergeCell ref="C1195:E1195"/>
    <mergeCell ref="C1196:E1196"/>
    <mergeCell ref="C1197:E1197"/>
    <mergeCell ref="C1233:E1233"/>
    <mergeCell ref="C1235:E1235"/>
    <mergeCell ref="C1236:E1236"/>
    <mergeCell ref="C1237:E1237"/>
    <mergeCell ref="C1238:E1238"/>
    <mergeCell ref="C1228:E1228"/>
    <mergeCell ref="C1229:E1229"/>
    <mergeCell ref="C1230:E1230"/>
    <mergeCell ref="C1231:E1231"/>
    <mergeCell ref="C1232:E1232"/>
    <mergeCell ref="C1222:E1222"/>
    <mergeCell ref="C1223:E1223"/>
    <mergeCell ref="C1224:E1224"/>
    <mergeCell ref="C1225:E1225"/>
    <mergeCell ref="C1226:E1226"/>
    <mergeCell ref="C1216:E1216"/>
    <mergeCell ref="C1217:E1217"/>
    <mergeCell ref="C1218:E1218"/>
    <mergeCell ref="C1219:E1219"/>
    <mergeCell ref="C1221:E1221"/>
    <mergeCell ref="C1256:E1256"/>
    <mergeCell ref="C1257:E1257"/>
    <mergeCell ref="C1258:E1258"/>
    <mergeCell ref="C1259:E1259"/>
    <mergeCell ref="C1260:E1260"/>
    <mergeCell ref="C1250:E1250"/>
    <mergeCell ref="C1251:E1251"/>
    <mergeCell ref="C1253:E1253"/>
    <mergeCell ref="C1254:E1254"/>
    <mergeCell ref="C1255:E1255"/>
    <mergeCell ref="C1244:E1244"/>
    <mergeCell ref="C1246:E1246"/>
    <mergeCell ref="C1247:E1247"/>
    <mergeCell ref="C1248:E1248"/>
    <mergeCell ref="C1249:E1249"/>
    <mergeCell ref="C1239:E1239"/>
    <mergeCell ref="C1240:E1240"/>
    <mergeCell ref="C1241:E1241"/>
    <mergeCell ref="C1242:E1242"/>
    <mergeCell ref="C1243:E1243"/>
    <mergeCell ref="C1278:E1278"/>
    <mergeCell ref="C1280:E1280"/>
    <mergeCell ref="C1281:E1281"/>
    <mergeCell ref="C1282:E1282"/>
    <mergeCell ref="C1283:E1283"/>
    <mergeCell ref="C1273:E1273"/>
    <mergeCell ref="C1274:E1274"/>
    <mergeCell ref="C1275:E1275"/>
    <mergeCell ref="C1276:E1276"/>
    <mergeCell ref="C1277:E1277"/>
    <mergeCell ref="C1267:E1267"/>
    <mergeCell ref="C1268:E1268"/>
    <mergeCell ref="C1269:E1269"/>
    <mergeCell ref="C1271:E1271"/>
    <mergeCell ref="C1272:E1272"/>
    <mergeCell ref="C1261:E1261"/>
    <mergeCell ref="C1263:E1263"/>
    <mergeCell ref="C1264:E1264"/>
    <mergeCell ref="C1265:E1265"/>
    <mergeCell ref="C1266:E1266"/>
    <mergeCell ref="C1301:E1301"/>
    <mergeCell ref="C1302:E1302"/>
    <mergeCell ref="C1303:E1303"/>
    <mergeCell ref="C1305:E1305"/>
    <mergeCell ref="C1306:E1306"/>
    <mergeCell ref="C1295:E1295"/>
    <mergeCell ref="C1296:E1296"/>
    <mergeCell ref="C1298:E1298"/>
    <mergeCell ref="C1299:E1299"/>
    <mergeCell ref="C1300:E1300"/>
    <mergeCell ref="C1290:E1290"/>
    <mergeCell ref="C1291:E1291"/>
    <mergeCell ref="C1292:E1292"/>
    <mergeCell ref="C1293:E1293"/>
    <mergeCell ref="C1294:E1294"/>
    <mergeCell ref="C1284:E1284"/>
    <mergeCell ref="C1285:E1285"/>
    <mergeCell ref="C1286:E1286"/>
    <mergeCell ref="C1288:E1288"/>
    <mergeCell ref="C1289:E1289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2:E1322"/>
    <mergeCell ref="C1312:E1312"/>
    <mergeCell ref="C1314:E1314"/>
    <mergeCell ref="C1315:E1315"/>
    <mergeCell ref="C1316:E1316"/>
    <mergeCell ref="C1317:E1317"/>
    <mergeCell ref="C1307:E1307"/>
    <mergeCell ref="C1308:E1308"/>
    <mergeCell ref="C1309:E1309"/>
    <mergeCell ref="C1310:E1310"/>
    <mergeCell ref="C1311:E1311"/>
    <mergeCell ref="C1347:E1347"/>
    <mergeCell ref="C1348:E1348"/>
    <mergeCell ref="C1349:E1349"/>
    <mergeCell ref="C1350:E1350"/>
    <mergeCell ref="C1352:E1352"/>
    <mergeCell ref="C1340:E1340"/>
    <mergeCell ref="C1342:E1342"/>
    <mergeCell ref="C1343:E1343"/>
    <mergeCell ref="C1344:E1344"/>
    <mergeCell ref="C1345:E1345"/>
    <mergeCell ref="C1335:E1335"/>
    <mergeCell ref="C1336:E1336"/>
    <mergeCell ref="C1337:E1337"/>
    <mergeCell ref="C1338:E1338"/>
    <mergeCell ref="C1339:E1339"/>
    <mergeCell ref="C1329:E1329"/>
    <mergeCell ref="C1330:E1330"/>
    <mergeCell ref="C1331:E1331"/>
    <mergeCell ref="C1333:E1333"/>
    <mergeCell ref="C1334:E1334"/>
    <mergeCell ref="C1369:E1369"/>
    <mergeCell ref="C1370:E1370"/>
    <mergeCell ref="C1371:E1371"/>
    <mergeCell ref="C1372:E1372"/>
    <mergeCell ref="C1373:E1373"/>
    <mergeCell ref="C1364:E1364"/>
    <mergeCell ref="C1365:E1365"/>
    <mergeCell ref="C1366:E1366"/>
    <mergeCell ref="C1367:E1367"/>
    <mergeCell ref="C1368:E1368"/>
    <mergeCell ref="A1358:L1358"/>
    <mergeCell ref="C1359:E1359"/>
    <mergeCell ref="C1361:E1361"/>
    <mergeCell ref="C1362:E1362"/>
    <mergeCell ref="C1363:E1363"/>
    <mergeCell ref="C1353:E1353"/>
    <mergeCell ref="C1354:E1354"/>
    <mergeCell ref="C1355:E1355"/>
    <mergeCell ref="C1356:E1356"/>
    <mergeCell ref="A1357:L1357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C1374:E1374"/>
    <mergeCell ref="C1375:E1375"/>
    <mergeCell ref="C1376:E1376"/>
    <mergeCell ref="C1377:E1377"/>
    <mergeCell ref="C1378:E1378"/>
    <mergeCell ref="C1411:E1411"/>
    <mergeCell ref="C1412:E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0:E1400"/>
    <mergeCell ref="C1402:E1402"/>
    <mergeCell ref="C1403:E1403"/>
    <mergeCell ref="C1404:E1404"/>
    <mergeCell ref="C1405:E1405"/>
    <mergeCell ref="C1395:E1395"/>
    <mergeCell ref="C1396:E1396"/>
    <mergeCell ref="C1397:E1397"/>
    <mergeCell ref="C1398:E1398"/>
    <mergeCell ref="C1399:E1399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53:E1453"/>
    <mergeCell ref="C1454:E1454"/>
    <mergeCell ref="C1455:E1455"/>
    <mergeCell ref="C1456:E1456"/>
    <mergeCell ref="C1457:E1457"/>
    <mergeCell ref="C1448:E1448"/>
    <mergeCell ref="C1449:E1449"/>
    <mergeCell ref="C1450:E1450"/>
    <mergeCell ref="C1451:E1451"/>
    <mergeCell ref="C1452:E1452"/>
    <mergeCell ref="C1442:E1442"/>
    <mergeCell ref="C1443:E1443"/>
    <mergeCell ref="C1444:E1444"/>
    <mergeCell ref="C1446:E1446"/>
    <mergeCell ref="C1447:E1447"/>
    <mergeCell ref="C1437:E1437"/>
    <mergeCell ref="C1438:E1438"/>
    <mergeCell ref="C1439:E1439"/>
    <mergeCell ref="C1440:E1440"/>
    <mergeCell ref="C1441:E1441"/>
    <mergeCell ref="C1474:E1474"/>
    <mergeCell ref="C1475:E1475"/>
    <mergeCell ref="C1477:E1477"/>
    <mergeCell ref="C1478:E1478"/>
    <mergeCell ref="C1479:E1479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8:E1458"/>
    <mergeCell ref="C1459:E1459"/>
    <mergeCell ref="C1461:E1461"/>
    <mergeCell ref="C1462:E1462"/>
    <mergeCell ref="C1463:E1463"/>
    <mergeCell ref="C1496:E1496"/>
    <mergeCell ref="C1497:E1497"/>
    <mergeCell ref="C1498:E1498"/>
    <mergeCell ref="C1499:E1499"/>
    <mergeCell ref="C1500:E1500"/>
    <mergeCell ref="C1490:E1490"/>
    <mergeCell ref="C1491:E1491"/>
    <mergeCell ref="C1493:E1493"/>
    <mergeCell ref="C1494:E1494"/>
    <mergeCell ref="C1495:E1495"/>
    <mergeCell ref="C1485:E1485"/>
    <mergeCell ref="C1486:E1486"/>
    <mergeCell ref="C1487:E1487"/>
    <mergeCell ref="C1488:E1488"/>
    <mergeCell ref="C1489:E1489"/>
    <mergeCell ref="C1480:E1480"/>
    <mergeCell ref="C1481:E1481"/>
    <mergeCell ref="C1482:E1482"/>
    <mergeCell ref="C1483:E1483"/>
    <mergeCell ref="C1484:E1484"/>
    <mergeCell ref="C1518:E1518"/>
    <mergeCell ref="C1519:E1519"/>
    <mergeCell ref="C1520:E1520"/>
    <mergeCell ref="C1521:E1521"/>
    <mergeCell ref="C1522:E1522"/>
    <mergeCell ref="C1512:E1512"/>
    <mergeCell ref="A1513:L1513"/>
    <mergeCell ref="C1514:E1514"/>
    <mergeCell ref="C1516:E1516"/>
    <mergeCell ref="C1517:E1517"/>
    <mergeCell ref="C1507:E1507"/>
    <mergeCell ref="C1508:E1508"/>
    <mergeCell ref="C1509:E1509"/>
    <mergeCell ref="C1510:E1510"/>
    <mergeCell ref="C1511:E1511"/>
    <mergeCell ref="C1501:E1501"/>
    <mergeCell ref="C1502:E1502"/>
    <mergeCell ref="C1503:E1503"/>
    <mergeCell ref="C1505:E1505"/>
    <mergeCell ref="C1506:E1506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8:E1528"/>
    <mergeCell ref="C1529:E1529"/>
    <mergeCell ref="C1531:E1531"/>
    <mergeCell ref="C1532:E1532"/>
    <mergeCell ref="C1533:E1533"/>
    <mergeCell ref="C1523:E1523"/>
    <mergeCell ref="C1524:E1524"/>
    <mergeCell ref="C1525:E1525"/>
    <mergeCell ref="C1526:E1526"/>
    <mergeCell ref="C1527:E1527"/>
    <mergeCell ref="C1560:E1560"/>
    <mergeCell ref="C1561:E1561"/>
    <mergeCell ref="C1562:E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4:E1544"/>
    <mergeCell ref="C1545:E1545"/>
    <mergeCell ref="C1546:E1546"/>
    <mergeCell ref="C1547:E1547"/>
    <mergeCell ref="C1549:E1549"/>
    <mergeCell ref="C1582:E1582"/>
    <mergeCell ref="C1583:E1583"/>
    <mergeCell ref="C1584:E1584"/>
    <mergeCell ref="C1585:E1585"/>
    <mergeCell ref="C1586:E1586"/>
    <mergeCell ref="A1576:L1576"/>
    <mergeCell ref="C1577:E1577"/>
    <mergeCell ref="C1579:E1579"/>
    <mergeCell ref="C1580:E1580"/>
    <mergeCell ref="C1581:E1581"/>
    <mergeCell ref="C1571:E1571"/>
    <mergeCell ref="C1572:E1572"/>
    <mergeCell ref="C1573:E1573"/>
    <mergeCell ref="C1574:E1574"/>
    <mergeCell ref="C1575:E1575"/>
    <mergeCell ref="C1565:E1565"/>
    <mergeCell ref="C1566:E1566"/>
    <mergeCell ref="C1568:E1568"/>
    <mergeCell ref="C1569:E1569"/>
    <mergeCell ref="C1570:E1570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7:E1607"/>
    <mergeCell ref="C1608:E1608"/>
    <mergeCell ref="C1609:E1609"/>
    <mergeCell ref="C1611:E1611"/>
    <mergeCell ref="C1612:E1612"/>
    <mergeCell ref="C1645:E1645"/>
    <mergeCell ref="C1646:E1646"/>
    <mergeCell ref="C1647:E1647"/>
    <mergeCell ref="C1648:E1648"/>
    <mergeCell ref="C1649:E1649"/>
    <mergeCell ref="C1639:E1639"/>
    <mergeCell ref="C1640:E1640"/>
    <mergeCell ref="C1641:E1641"/>
    <mergeCell ref="C1643:E1643"/>
    <mergeCell ref="C1644:E1644"/>
    <mergeCell ref="C1634:E1634"/>
    <mergeCell ref="C1635:E1635"/>
    <mergeCell ref="C1636:E1636"/>
    <mergeCell ref="C1637:E1637"/>
    <mergeCell ref="C1638:E1638"/>
    <mergeCell ref="C1629:E1629"/>
    <mergeCell ref="C1630:E1630"/>
    <mergeCell ref="C1631:E1631"/>
    <mergeCell ref="C1632:E1632"/>
    <mergeCell ref="C1633:E1633"/>
    <mergeCell ref="C1666:E1666"/>
    <mergeCell ref="C1667:E1667"/>
    <mergeCell ref="C1668:E1668"/>
    <mergeCell ref="C1669:E1669"/>
    <mergeCell ref="C1670:E1670"/>
    <mergeCell ref="C1661:E1661"/>
    <mergeCell ref="C1662:E1662"/>
    <mergeCell ref="C1663:E1663"/>
    <mergeCell ref="C1664:E1664"/>
    <mergeCell ref="C1665:E1665"/>
    <mergeCell ref="C1655:E1655"/>
    <mergeCell ref="C1656:E1656"/>
    <mergeCell ref="C1658:E1658"/>
    <mergeCell ref="C1659:E1659"/>
    <mergeCell ref="C1660:E1660"/>
    <mergeCell ref="C1650:E1650"/>
    <mergeCell ref="C1651:E1651"/>
    <mergeCell ref="C1652:E1652"/>
    <mergeCell ref="C1653:E1653"/>
    <mergeCell ref="C1654:E1654"/>
    <mergeCell ref="C1687:E1687"/>
    <mergeCell ref="C1688:E1688"/>
    <mergeCell ref="C1689:E1689"/>
    <mergeCell ref="C1691:E1691"/>
    <mergeCell ref="C1692:E1692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1:E1671"/>
    <mergeCell ref="C1673:E1673"/>
    <mergeCell ref="C1674:E1674"/>
    <mergeCell ref="C1675:E1675"/>
    <mergeCell ref="C1676:E1676"/>
    <mergeCell ref="C1709:E1709"/>
    <mergeCell ref="C1710:E1710"/>
    <mergeCell ref="C1711:E1711"/>
    <mergeCell ref="C1712:E1712"/>
    <mergeCell ref="C1713:E1713"/>
    <mergeCell ref="C1703:E1703"/>
    <mergeCell ref="C1704:E1704"/>
    <mergeCell ref="C1705:E1705"/>
    <mergeCell ref="C1707:E1707"/>
    <mergeCell ref="C1708:E1708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731:E1731"/>
    <mergeCell ref="C1732:E1732"/>
    <mergeCell ref="C1733:E1733"/>
    <mergeCell ref="C1734:E1734"/>
    <mergeCell ref="C1735:E1735"/>
    <mergeCell ref="C1725:E1725"/>
    <mergeCell ref="A1726:L1726"/>
    <mergeCell ref="C1727:E1727"/>
    <mergeCell ref="C1729:E1729"/>
    <mergeCell ref="C1730:E1730"/>
    <mergeCell ref="C1720:E1720"/>
    <mergeCell ref="C1721:E1721"/>
    <mergeCell ref="C1722:E1722"/>
    <mergeCell ref="C1723:E1723"/>
    <mergeCell ref="C1724:E1724"/>
    <mergeCell ref="C1714:E1714"/>
    <mergeCell ref="C1715:E1715"/>
    <mergeCell ref="C1717:E1717"/>
    <mergeCell ref="C1718:E1718"/>
    <mergeCell ref="C1719:E1719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1:E1741"/>
    <mergeCell ref="C1742:E1742"/>
    <mergeCell ref="C1744:E1744"/>
    <mergeCell ref="C1745:E1745"/>
    <mergeCell ref="C1746:E1746"/>
    <mergeCell ref="C1736:E1736"/>
    <mergeCell ref="C1737:E1737"/>
    <mergeCell ref="C1738:E1738"/>
    <mergeCell ref="C1739:E1739"/>
    <mergeCell ref="C1740:E1740"/>
    <mergeCell ref="C1774:E1774"/>
    <mergeCell ref="C1775:E1775"/>
    <mergeCell ref="C1776:E1776"/>
    <mergeCell ref="C1777:E1777"/>
    <mergeCell ref="C1778:E1778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58:E1758"/>
    <mergeCell ref="C1759:E1759"/>
    <mergeCell ref="C1760:E1760"/>
    <mergeCell ref="C1761:E1761"/>
    <mergeCell ref="C1762:E1762"/>
    <mergeCell ref="C1795:E1795"/>
    <mergeCell ref="C1796:E1796"/>
    <mergeCell ref="C1797:E1797"/>
    <mergeCell ref="C1798:E1798"/>
    <mergeCell ref="C1799:E1799"/>
    <mergeCell ref="C1790:E1790"/>
    <mergeCell ref="C1791:E1791"/>
    <mergeCell ref="C1792:E1792"/>
    <mergeCell ref="C1793:E1793"/>
    <mergeCell ref="C1794:E1794"/>
    <mergeCell ref="C1784:E1784"/>
    <mergeCell ref="C1785:E1785"/>
    <mergeCell ref="C1786:E1786"/>
    <mergeCell ref="C1788:E1788"/>
    <mergeCell ref="C1789:E1789"/>
    <mergeCell ref="C1779:E1779"/>
    <mergeCell ref="C1780:E1780"/>
    <mergeCell ref="C1781:E1781"/>
    <mergeCell ref="C1782:E1782"/>
    <mergeCell ref="C1783:E1783"/>
    <mergeCell ref="C1816:E1816"/>
    <mergeCell ref="C1817:E1817"/>
    <mergeCell ref="C1818:E1818"/>
    <mergeCell ref="C1819:E1819"/>
    <mergeCell ref="C1820:E1820"/>
    <mergeCell ref="C1811:E1811"/>
    <mergeCell ref="C1812:E1812"/>
    <mergeCell ref="C1813:E1813"/>
    <mergeCell ref="C1814:E1814"/>
    <mergeCell ref="C1815:E1815"/>
    <mergeCell ref="C1805:E1805"/>
    <mergeCell ref="C1806:E1806"/>
    <mergeCell ref="C1807:E1807"/>
    <mergeCell ref="C1808:E1808"/>
    <mergeCell ref="C1810:E1810"/>
    <mergeCell ref="C1800:E1800"/>
    <mergeCell ref="C1801:E1801"/>
    <mergeCell ref="C1802:E1802"/>
    <mergeCell ref="C1803:E1803"/>
    <mergeCell ref="C1804:E1804"/>
    <mergeCell ref="C1837:E1837"/>
    <mergeCell ref="C1838:E1838"/>
    <mergeCell ref="C1839:E1839"/>
    <mergeCell ref="C1840:E1840"/>
    <mergeCell ref="C1842:E1842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1:E1821"/>
    <mergeCell ref="C1822:E1822"/>
    <mergeCell ref="C1823:E1823"/>
    <mergeCell ref="C1825:E1825"/>
    <mergeCell ref="C1826:E1826"/>
    <mergeCell ref="C1859:E1859"/>
    <mergeCell ref="C1860:E1860"/>
    <mergeCell ref="C1861:E1861"/>
    <mergeCell ref="C1862:E1862"/>
    <mergeCell ref="C1863:E1863"/>
    <mergeCell ref="C1853:E1853"/>
    <mergeCell ref="C1854:E1854"/>
    <mergeCell ref="C1856:E1856"/>
    <mergeCell ref="C1857:E1857"/>
    <mergeCell ref="C1858:E1858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81:E1881"/>
    <mergeCell ref="C1882:E1882"/>
    <mergeCell ref="C1883:E1883"/>
    <mergeCell ref="C1884:E1884"/>
    <mergeCell ref="C1885:E1885"/>
    <mergeCell ref="C1875:E1875"/>
    <mergeCell ref="A1876:L1876"/>
    <mergeCell ref="C1877:E1877"/>
    <mergeCell ref="C1879:E1879"/>
    <mergeCell ref="C1880:E1880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1:E1891"/>
    <mergeCell ref="C1892:E1892"/>
    <mergeCell ref="C1893:E1893"/>
    <mergeCell ref="C1894:E1894"/>
    <mergeCell ref="C1896:E1896"/>
    <mergeCell ref="C1886:E1886"/>
    <mergeCell ref="C1887:E1887"/>
    <mergeCell ref="C1888:E1888"/>
    <mergeCell ref="C1889:E1889"/>
    <mergeCell ref="C1890:E1890"/>
    <mergeCell ref="C1923:E1923"/>
    <mergeCell ref="C1924:E1924"/>
    <mergeCell ref="C1925:E1925"/>
    <mergeCell ref="C1926:E1926"/>
    <mergeCell ref="C1928:E1928"/>
    <mergeCell ref="C1918:E1918"/>
    <mergeCell ref="C1919:E1919"/>
    <mergeCell ref="C1920:E1920"/>
    <mergeCell ref="C1921:E1921"/>
    <mergeCell ref="C1922:E1922"/>
    <mergeCell ref="C1913:E1913"/>
    <mergeCell ref="C1914:E1914"/>
    <mergeCell ref="C1915:E1915"/>
    <mergeCell ref="C1916:E1916"/>
    <mergeCell ref="C1917:E1917"/>
    <mergeCell ref="C1907:E1907"/>
    <mergeCell ref="C1908:E1908"/>
    <mergeCell ref="C1909:E1909"/>
    <mergeCell ref="C1910:E1910"/>
    <mergeCell ref="C1912:E1912"/>
    <mergeCell ref="C1945:E1945"/>
    <mergeCell ref="C1946:E1946"/>
    <mergeCell ref="C1947:E1947"/>
    <mergeCell ref="C1948:E1948"/>
    <mergeCell ref="C1949:E1949"/>
    <mergeCell ref="C1939:E1939"/>
    <mergeCell ref="C1940:E1940"/>
    <mergeCell ref="C1941:E1941"/>
    <mergeCell ref="C1943:E1943"/>
    <mergeCell ref="C1944:E1944"/>
    <mergeCell ref="C1934:E1934"/>
    <mergeCell ref="C1935:E1935"/>
    <mergeCell ref="C1936:E1936"/>
    <mergeCell ref="C1937:E1937"/>
    <mergeCell ref="C1938:E1938"/>
    <mergeCell ref="C1929:E1929"/>
    <mergeCell ref="C1930:E1930"/>
    <mergeCell ref="C1931:E1931"/>
    <mergeCell ref="C1932:E1932"/>
    <mergeCell ref="C1933:E1933"/>
    <mergeCell ref="C1966:E1966"/>
    <mergeCell ref="C1967:E1967"/>
    <mergeCell ref="C1968:E1968"/>
    <mergeCell ref="C1969:E1969"/>
    <mergeCell ref="C1970:E1970"/>
    <mergeCell ref="C1960:E1960"/>
    <mergeCell ref="C1961:E1961"/>
    <mergeCell ref="C1962:E1962"/>
    <mergeCell ref="C1964:E1964"/>
    <mergeCell ref="C1965:E1965"/>
    <mergeCell ref="C1955:E1955"/>
    <mergeCell ref="C1956:E1956"/>
    <mergeCell ref="C1957:E1957"/>
    <mergeCell ref="C1958:E1958"/>
    <mergeCell ref="C1959:E1959"/>
    <mergeCell ref="C1950:E1950"/>
    <mergeCell ref="C1951:E1951"/>
    <mergeCell ref="C1952:E1952"/>
    <mergeCell ref="C1953:E1953"/>
    <mergeCell ref="C1954:E1954"/>
    <mergeCell ref="C1987:E1987"/>
    <mergeCell ref="C1988:E1988"/>
    <mergeCell ref="C1989:E1989"/>
    <mergeCell ref="C1990:E1990"/>
    <mergeCell ref="C1991:E1991"/>
    <mergeCell ref="C1981:E1981"/>
    <mergeCell ref="C1983:E1983"/>
    <mergeCell ref="C1984:E1984"/>
    <mergeCell ref="C1985:E1985"/>
    <mergeCell ref="C1986:E1986"/>
    <mergeCell ref="C1976:E1976"/>
    <mergeCell ref="C1977:E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2008:E2008"/>
    <mergeCell ref="C2009:E2009"/>
    <mergeCell ref="C2010:E2010"/>
    <mergeCell ref="C2012:E2012"/>
    <mergeCell ref="C2013:E2013"/>
    <mergeCell ref="C2003:E2003"/>
    <mergeCell ref="C2004:E2004"/>
    <mergeCell ref="C2005:E2005"/>
    <mergeCell ref="C2006:E2006"/>
    <mergeCell ref="C2007:E2007"/>
    <mergeCell ref="C1998:E1998"/>
    <mergeCell ref="C1999:E1999"/>
    <mergeCell ref="C2000:E2000"/>
    <mergeCell ref="C2001:E2001"/>
    <mergeCell ref="C2002:E2002"/>
    <mergeCell ref="C1992:E1992"/>
    <mergeCell ref="C1993:E1993"/>
    <mergeCell ref="C1994:E1994"/>
    <mergeCell ref="C1995:E1995"/>
    <mergeCell ref="C1997:E1997"/>
    <mergeCell ref="C2030:E2030"/>
    <mergeCell ref="A2031:L2031"/>
    <mergeCell ref="C2032:E2032"/>
    <mergeCell ref="C2034:E2034"/>
    <mergeCell ref="C2035:E2035"/>
    <mergeCell ref="C2025:E2025"/>
    <mergeCell ref="C2026:E2026"/>
    <mergeCell ref="C2027:E2027"/>
    <mergeCell ref="C2028:E2028"/>
    <mergeCell ref="C2029:E2029"/>
    <mergeCell ref="C2019:E2019"/>
    <mergeCell ref="C2021:E2021"/>
    <mergeCell ref="C2022:E2022"/>
    <mergeCell ref="C2023:E2023"/>
    <mergeCell ref="C2024:E2024"/>
    <mergeCell ref="C2014:E2014"/>
    <mergeCell ref="C2015:E2015"/>
    <mergeCell ref="C2016:E2016"/>
    <mergeCell ref="C2017:E2017"/>
    <mergeCell ref="C2018:E2018"/>
    <mergeCell ref="C2052:E2052"/>
    <mergeCell ref="C2053:E2053"/>
    <mergeCell ref="C2054:E2054"/>
    <mergeCell ref="C2055:E2055"/>
    <mergeCell ref="C2056:E2056"/>
    <mergeCell ref="C2046:E2046"/>
    <mergeCell ref="C2047:E2047"/>
    <mergeCell ref="C2048:E2048"/>
    <mergeCell ref="C2049:E2049"/>
    <mergeCell ref="C2050:E2050"/>
    <mergeCell ref="C2041:E2041"/>
    <mergeCell ref="C2042:E2042"/>
    <mergeCell ref="C2043:E2043"/>
    <mergeCell ref="C2044:E2044"/>
    <mergeCell ref="C2045:E2045"/>
    <mergeCell ref="C2036:E2036"/>
    <mergeCell ref="C2037:E2037"/>
    <mergeCell ref="C2038:E2038"/>
    <mergeCell ref="C2039:E2039"/>
    <mergeCell ref="C2040:E2040"/>
    <mergeCell ref="C2073:E2073"/>
    <mergeCell ref="C2074:E2074"/>
    <mergeCell ref="C2075:E2075"/>
    <mergeCell ref="C2076:E2076"/>
    <mergeCell ref="C2077:E2077"/>
    <mergeCell ref="C2068:E2068"/>
    <mergeCell ref="C2069:E2069"/>
    <mergeCell ref="C2070:E2070"/>
    <mergeCell ref="C2071:E2071"/>
    <mergeCell ref="C2072:E2072"/>
    <mergeCell ref="C2062:E2062"/>
    <mergeCell ref="C2063:E2063"/>
    <mergeCell ref="C2064:E2064"/>
    <mergeCell ref="C2066:E2066"/>
    <mergeCell ref="C2067:E2067"/>
    <mergeCell ref="C2057:E2057"/>
    <mergeCell ref="C2058:E2058"/>
    <mergeCell ref="C2059:E2059"/>
    <mergeCell ref="C2060:E2060"/>
    <mergeCell ref="C2061:E2061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E2085"/>
    <mergeCell ref="C2086:E2086"/>
    <mergeCell ref="C2087:E2087"/>
    <mergeCell ref="C2088:E2088"/>
    <mergeCell ref="C2078:E2078"/>
    <mergeCell ref="C2079:E2079"/>
    <mergeCell ref="C2080:E2080"/>
    <mergeCell ref="C2082:E2082"/>
    <mergeCell ref="C2083:E2083"/>
    <mergeCell ref="C2115:E2115"/>
    <mergeCell ref="C2116:E2116"/>
    <mergeCell ref="C2118:E2118"/>
    <mergeCell ref="C2119:E2119"/>
    <mergeCell ref="C2120:E2120"/>
    <mergeCell ref="C2110:E2110"/>
    <mergeCell ref="C2111:E2111"/>
    <mergeCell ref="C2112:E2112"/>
    <mergeCell ref="C2113:E2113"/>
    <mergeCell ref="C2114:E2114"/>
    <mergeCell ref="C2105:E2105"/>
    <mergeCell ref="C2106:E2106"/>
    <mergeCell ref="C2107:E2107"/>
    <mergeCell ref="C2108:E2108"/>
    <mergeCell ref="C2109:E2109"/>
    <mergeCell ref="C2099:E2099"/>
    <mergeCell ref="C2101:E2101"/>
    <mergeCell ref="C2102:E2102"/>
    <mergeCell ref="C2103:E2103"/>
    <mergeCell ref="C2104:E2104"/>
    <mergeCell ref="A2137:L2137"/>
    <mergeCell ref="C2138:E2138"/>
    <mergeCell ref="C2140:E2140"/>
    <mergeCell ref="C2141:E2141"/>
    <mergeCell ref="C2142:E2142"/>
    <mergeCell ref="C2132:E2132"/>
    <mergeCell ref="C2133:E2133"/>
    <mergeCell ref="C2134:E2134"/>
    <mergeCell ref="C2135:E2135"/>
    <mergeCell ref="C2136:E2136"/>
    <mergeCell ref="C2127:E2127"/>
    <mergeCell ref="C2128:E2128"/>
    <mergeCell ref="C2129:E2129"/>
    <mergeCell ref="C2130:E2130"/>
    <mergeCell ref="C2131:E2131"/>
    <mergeCell ref="C2121:E2121"/>
    <mergeCell ref="C2122:E2122"/>
    <mergeCell ref="C2123:E2123"/>
    <mergeCell ref="C2124:E2124"/>
    <mergeCell ref="C2125:E2125"/>
    <mergeCell ref="C2159:E2159"/>
    <mergeCell ref="C2160:E2160"/>
    <mergeCell ref="C2161:E2161"/>
    <mergeCell ref="C2162:E2162"/>
    <mergeCell ref="C2163:E2163"/>
    <mergeCell ref="C2153:E2153"/>
    <mergeCell ref="C2154:E2154"/>
    <mergeCell ref="C2155:E2155"/>
    <mergeCell ref="C2157:E2157"/>
    <mergeCell ref="C2158:E2158"/>
    <mergeCell ref="C2148:E2148"/>
    <mergeCell ref="C2149:E2149"/>
    <mergeCell ref="C2150:E2150"/>
    <mergeCell ref="C2151:E2151"/>
    <mergeCell ref="C2152:E2152"/>
    <mergeCell ref="C2143:E2143"/>
    <mergeCell ref="C2144:E2144"/>
    <mergeCell ref="C2145:E2145"/>
    <mergeCell ref="C2146:E2146"/>
    <mergeCell ref="C2147:E2147"/>
    <mergeCell ref="C2180:E2180"/>
    <mergeCell ref="C2182:E2182"/>
    <mergeCell ref="C2183:E2183"/>
    <mergeCell ref="C2184:E2184"/>
    <mergeCell ref="C2185:E2185"/>
    <mergeCell ref="C2175:E2175"/>
    <mergeCell ref="C2176:E2176"/>
    <mergeCell ref="C2177:E2177"/>
    <mergeCell ref="C2178:E2178"/>
    <mergeCell ref="A2179:L2179"/>
    <mergeCell ref="C2169:E2169"/>
    <mergeCell ref="C2170:E2170"/>
    <mergeCell ref="C2172:E2172"/>
    <mergeCell ref="C2173:E2173"/>
    <mergeCell ref="C2174:E2174"/>
    <mergeCell ref="C2164:E2164"/>
    <mergeCell ref="C2165:E2165"/>
    <mergeCell ref="C2166:E2166"/>
    <mergeCell ref="C2167:E2167"/>
    <mergeCell ref="C2168:E2168"/>
    <mergeCell ref="C2201:E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E2186"/>
    <mergeCell ref="C2187:E2187"/>
    <mergeCell ref="C2188:E2188"/>
    <mergeCell ref="C2189:E2189"/>
    <mergeCell ref="C2190:E2190"/>
    <mergeCell ref="C2222:E2222"/>
    <mergeCell ref="C2223:E2223"/>
    <mergeCell ref="C2224:E2224"/>
    <mergeCell ref="C2225:E2225"/>
    <mergeCell ref="C2226:E2226"/>
    <mergeCell ref="C2216:E2216"/>
    <mergeCell ref="C2217:E2217"/>
    <mergeCell ref="C2218:E2218"/>
    <mergeCell ref="C2219:E2219"/>
    <mergeCell ref="C2221:E2221"/>
    <mergeCell ref="C2211:E2211"/>
    <mergeCell ref="C2212:E2212"/>
    <mergeCell ref="C2213:E2213"/>
    <mergeCell ref="C2214:E2214"/>
    <mergeCell ref="C2215:E2215"/>
    <mergeCell ref="C2206:E2206"/>
    <mergeCell ref="C2207:E2207"/>
    <mergeCell ref="C2208:E2208"/>
    <mergeCell ref="C2209:E2209"/>
    <mergeCell ref="C2210:E2210"/>
    <mergeCell ref="C2243:E2243"/>
    <mergeCell ref="C2244:E2244"/>
    <mergeCell ref="C2245:E2245"/>
    <mergeCell ref="C2246:E2246"/>
    <mergeCell ref="C2247:E2247"/>
    <mergeCell ref="C2237:E2237"/>
    <mergeCell ref="C2238:E2238"/>
    <mergeCell ref="C2240:E2240"/>
    <mergeCell ref="C2241:E2241"/>
    <mergeCell ref="C2242:E2242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64:E2264"/>
    <mergeCell ref="C2265:E2265"/>
    <mergeCell ref="C2266:E2266"/>
    <mergeCell ref="C2267:E2267"/>
    <mergeCell ref="C2268:E2268"/>
    <mergeCell ref="C2259:E2259"/>
    <mergeCell ref="C2260:E2260"/>
    <mergeCell ref="C2261:E2261"/>
    <mergeCell ref="C2262:E2262"/>
    <mergeCell ref="C2263:E2263"/>
    <mergeCell ref="C2253:E2253"/>
    <mergeCell ref="C2254:E2254"/>
    <mergeCell ref="C2255:E2255"/>
    <mergeCell ref="C2257:E2257"/>
    <mergeCell ref="C2258:E2258"/>
    <mergeCell ref="C2248:E2248"/>
    <mergeCell ref="C2249:E2249"/>
    <mergeCell ref="C2250:E2250"/>
    <mergeCell ref="C2251:E2251"/>
    <mergeCell ref="C2252:E2252"/>
    <mergeCell ref="C2285:E2285"/>
    <mergeCell ref="C2286:E2286"/>
    <mergeCell ref="C2287:E2287"/>
    <mergeCell ref="C2288:E2288"/>
    <mergeCell ref="C2289:E2289"/>
    <mergeCell ref="C2280:E2280"/>
    <mergeCell ref="C2281:E2281"/>
    <mergeCell ref="C2282:E2282"/>
    <mergeCell ref="C2283:E2283"/>
    <mergeCell ref="C2284:E2284"/>
    <mergeCell ref="C2275:E2275"/>
    <mergeCell ref="C2276:E2276"/>
    <mergeCell ref="C2277:E2277"/>
    <mergeCell ref="C2278:E2278"/>
    <mergeCell ref="C2279:E2279"/>
    <mergeCell ref="C2269:E2269"/>
    <mergeCell ref="A2270:L2270"/>
    <mergeCell ref="C2271:E2271"/>
    <mergeCell ref="C2273:E2273"/>
    <mergeCell ref="C2274:E2274"/>
    <mergeCell ref="C2306:E2306"/>
    <mergeCell ref="A2307:L2307"/>
    <mergeCell ref="C2308:E2308"/>
    <mergeCell ref="C2309:E2309"/>
    <mergeCell ref="C2311:E2311"/>
    <mergeCell ref="C2301:E2301"/>
    <mergeCell ref="C2302:E2302"/>
    <mergeCell ref="C2303:E2303"/>
    <mergeCell ref="C2304:E2304"/>
    <mergeCell ref="C2305:E2305"/>
    <mergeCell ref="C2296:E2296"/>
    <mergeCell ref="C2297:E2297"/>
    <mergeCell ref="C2298:E2298"/>
    <mergeCell ref="C2299:E2299"/>
    <mergeCell ref="C2300:E2300"/>
    <mergeCell ref="C2290:E2290"/>
    <mergeCell ref="C2291:E2291"/>
    <mergeCell ref="C2293:E2293"/>
    <mergeCell ref="C2294:E2294"/>
    <mergeCell ref="C2295:E2295"/>
    <mergeCell ref="C2328:E2328"/>
    <mergeCell ref="C2329:E2329"/>
    <mergeCell ref="C2330:E2330"/>
    <mergeCell ref="C2331:E2331"/>
    <mergeCell ref="C2332:E2332"/>
    <mergeCell ref="C2322:E2322"/>
    <mergeCell ref="C2323:E2323"/>
    <mergeCell ref="A2324:L2324"/>
    <mergeCell ref="C2325:E2325"/>
    <mergeCell ref="C2327:E2327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49:E2349"/>
    <mergeCell ref="C2350:E2350"/>
    <mergeCell ref="C2351:E2351"/>
    <mergeCell ref="C2352:E2352"/>
    <mergeCell ref="C2353:E2353"/>
    <mergeCell ref="C2344:E2344"/>
    <mergeCell ref="C2345:E2345"/>
    <mergeCell ref="C2346:E2346"/>
    <mergeCell ref="C2347:E2347"/>
    <mergeCell ref="C2348:E2348"/>
    <mergeCell ref="C2338:E2338"/>
    <mergeCell ref="C2339:E2339"/>
    <mergeCell ref="C2340:E2340"/>
    <mergeCell ref="C2341:E2341"/>
    <mergeCell ref="C2343:E2343"/>
    <mergeCell ref="C2333:E2333"/>
    <mergeCell ref="C2334:E2334"/>
    <mergeCell ref="C2335:E2335"/>
    <mergeCell ref="C2336:E2336"/>
    <mergeCell ref="C2337:E2337"/>
    <mergeCell ref="C2370:E2370"/>
    <mergeCell ref="C2371:E2371"/>
    <mergeCell ref="C2372:E2372"/>
    <mergeCell ref="C2373:E2373"/>
    <mergeCell ref="C2374:E2374"/>
    <mergeCell ref="C2365:E2365"/>
    <mergeCell ref="C2366:E2366"/>
    <mergeCell ref="C2367:E2367"/>
    <mergeCell ref="C2368:E2368"/>
    <mergeCell ref="C2369:E2369"/>
    <mergeCell ref="C2360:E2360"/>
    <mergeCell ref="C2361:E2361"/>
    <mergeCell ref="C2362:E2362"/>
    <mergeCell ref="C2363:E2363"/>
    <mergeCell ref="C2364:E2364"/>
    <mergeCell ref="C2354:E2354"/>
    <mergeCell ref="C2355:E2355"/>
    <mergeCell ref="C2356:E2356"/>
    <mergeCell ref="A2357:L2357"/>
    <mergeCell ref="C2358:E2358"/>
    <mergeCell ref="C2392:E2392"/>
    <mergeCell ref="C2393:E2393"/>
    <mergeCell ref="C2394:E2394"/>
    <mergeCell ref="C2395:E2395"/>
    <mergeCell ref="C2396:E2396"/>
    <mergeCell ref="C2386:E2386"/>
    <mergeCell ref="C2387:E2387"/>
    <mergeCell ref="C2388:E2388"/>
    <mergeCell ref="C2389:E2389"/>
    <mergeCell ref="C2390:E2390"/>
    <mergeCell ref="C2381:E2381"/>
    <mergeCell ref="C2382:E2382"/>
    <mergeCell ref="C2383:E2383"/>
    <mergeCell ref="C2384:E2384"/>
    <mergeCell ref="C2385:E2385"/>
    <mergeCell ref="C2375:E2375"/>
    <mergeCell ref="C2376:E2376"/>
    <mergeCell ref="C2377:E2377"/>
    <mergeCell ref="C2379:E2379"/>
    <mergeCell ref="C2380:E2380"/>
    <mergeCell ref="C2413:E2413"/>
    <mergeCell ref="C2414:E2414"/>
    <mergeCell ref="C2415:E2415"/>
    <mergeCell ref="C2416:E2416"/>
    <mergeCell ref="C2417:E2417"/>
    <mergeCell ref="C2408:E2408"/>
    <mergeCell ref="C2409:E2409"/>
    <mergeCell ref="C2410:E2410"/>
    <mergeCell ref="C2411:E2411"/>
    <mergeCell ref="C2412:E2412"/>
    <mergeCell ref="C2402:E2402"/>
    <mergeCell ref="C2403:E2403"/>
    <mergeCell ref="C2404:E2404"/>
    <mergeCell ref="C2405:E2405"/>
    <mergeCell ref="C2407:E2407"/>
    <mergeCell ref="C2397:E2397"/>
    <mergeCell ref="C2398:E2398"/>
    <mergeCell ref="C2399:E2399"/>
    <mergeCell ref="C2400:E2400"/>
    <mergeCell ref="C2401:E2401"/>
    <mergeCell ref="C2434:E2434"/>
    <mergeCell ref="C2435:E2435"/>
    <mergeCell ref="C2436:E2436"/>
    <mergeCell ref="C2437:E2437"/>
    <mergeCell ref="C2438:E2438"/>
    <mergeCell ref="C2428:E2428"/>
    <mergeCell ref="C2429:E2429"/>
    <mergeCell ref="C2431:E2431"/>
    <mergeCell ref="C2432:E2432"/>
    <mergeCell ref="C2433:E2433"/>
    <mergeCell ref="C2423:E2423"/>
    <mergeCell ref="C2424:E2424"/>
    <mergeCell ref="C2425:E2425"/>
    <mergeCell ref="C2426:E2426"/>
    <mergeCell ref="C2427:E2427"/>
    <mergeCell ref="C2418:E2418"/>
    <mergeCell ref="C2419:E2419"/>
    <mergeCell ref="C2420:E2420"/>
    <mergeCell ref="C2421:E2421"/>
    <mergeCell ref="C2422:E2422"/>
    <mergeCell ref="C2455:E2455"/>
    <mergeCell ref="C2457:E2457"/>
    <mergeCell ref="C2458:E2458"/>
    <mergeCell ref="C2459:E2459"/>
    <mergeCell ref="C2460:E2460"/>
    <mergeCell ref="C2450:E2450"/>
    <mergeCell ref="C2451:E2451"/>
    <mergeCell ref="C2452:E2452"/>
    <mergeCell ref="C2453:E2453"/>
    <mergeCell ref="C2454:E2454"/>
    <mergeCell ref="C2445:E2445"/>
    <mergeCell ref="C2446:E2446"/>
    <mergeCell ref="C2447:E2447"/>
    <mergeCell ref="C2448:E2448"/>
    <mergeCell ref="C2449:E2449"/>
    <mergeCell ref="C2439:E2439"/>
    <mergeCell ref="C2440:E2440"/>
    <mergeCell ref="C2441:E2441"/>
    <mergeCell ref="C2442:E2442"/>
    <mergeCell ref="C2444:E2444"/>
    <mergeCell ref="C2477:E2477"/>
    <mergeCell ref="C2478:E2478"/>
    <mergeCell ref="C2479:E2479"/>
    <mergeCell ref="C2480:E2480"/>
    <mergeCell ref="C2481:E2481"/>
    <mergeCell ref="C2471:E2471"/>
    <mergeCell ref="C2472:E2472"/>
    <mergeCell ref="C2474:E2474"/>
    <mergeCell ref="C2475:E2475"/>
    <mergeCell ref="C2476:E2476"/>
    <mergeCell ref="C2466:E2466"/>
    <mergeCell ref="C2467:E2467"/>
    <mergeCell ref="C2468:E2468"/>
    <mergeCell ref="C2469:E2469"/>
    <mergeCell ref="C2470:E2470"/>
    <mergeCell ref="C2461:E2461"/>
    <mergeCell ref="C2462:E2462"/>
    <mergeCell ref="C2463:E2463"/>
    <mergeCell ref="C2464:E2464"/>
    <mergeCell ref="C2465:E2465"/>
    <mergeCell ref="C2499:E2499"/>
    <mergeCell ref="C2500:E2500"/>
    <mergeCell ref="C2501:E2501"/>
    <mergeCell ref="C2502:E2502"/>
    <mergeCell ref="C2503:E2503"/>
    <mergeCell ref="C2493:E2493"/>
    <mergeCell ref="A2494:L2494"/>
    <mergeCell ref="C2495:E2495"/>
    <mergeCell ref="C2497:E2497"/>
    <mergeCell ref="C2498:E2498"/>
    <mergeCell ref="C2488:E2488"/>
    <mergeCell ref="C2489:E2489"/>
    <mergeCell ref="C2490:E2490"/>
    <mergeCell ref="C2491:E2491"/>
    <mergeCell ref="C2492:E2492"/>
    <mergeCell ref="C2482:E2482"/>
    <mergeCell ref="C2484:E2484"/>
    <mergeCell ref="C2485:E2485"/>
    <mergeCell ref="C2486:E2486"/>
    <mergeCell ref="C2487:E2487"/>
    <mergeCell ref="C2520:E2520"/>
    <mergeCell ref="C2521:E2521"/>
    <mergeCell ref="C2522:E2522"/>
    <mergeCell ref="C2523:E2523"/>
    <mergeCell ref="C2524:E2524"/>
    <mergeCell ref="C2514:E2514"/>
    <mergeCell ref="C2516:E2516"/>
    <mergeCell ref="C2517:E2517"/>
    <mergeCell ref="C2518:E2518"/>
    <mergeCell ref="C2519:E2519"/>
    <mergeCell ref="C2509:E2509"/>
    <mergeCell ref="C2510:E2510"/>
    <mergeCell ref="C2511:E2511"/>
    <mergeCell ref="C2512:E2512"/>
    <mergeCell ref="C2513:E2513"/>
    <mergeCell ref="C2504:E2504"/>
    <mergeCell ref="C2505:E2505"/>
    <mergeCell ref="C2506:E2506"/>
    <mergeCell ref="C2507:E2507"/>
    <mergeCell ref="C2508:E2508"/>
    <mergeCell ref="C2541:E2541"/>
    <mergeCell ref="C2542:E2542"/>
    <mergeCell ref="C2543:E2543"/>
    <mergeCell ref="C2545:E2545"/>
    <mergeCell ref="C2546:E2546"/>
    <mergeCell ref="C2536:E2536"/>
    <mergeCell ref="C2537:E2537"/>
    <mergeCell ref="C2538:E2538"/>
    <mergeCell ref="C2539:E2539"/>
    <mergeCell ref="C2540:E2540"/>
    <mergeCell ref="C2531:E2531"/>
    <mergeCell ref="C2532:E2532"/>
    <mergeCell ref="C2533:E2533"/>
    <mergeCell ref="C2534:E2534"/>
    <mergeCell ref="C2535:E2535"/>
    <mergeCell ref="C2525:E2525"/>
    <mergeCell ref="C2526:E2526"/>
    <mergeCell ref="C2527:E2527"/>
    <mergeCell ref="C2528:E2528"/>
    <mergeCell ref="C2529:E2529"/>
    <mergeCell ref="C2562:E2562"/>
    <mergeCell ref="C2564:E2564"/>
    <mergeCell ref="C2565:E2565"/>
    <mergeCell ref="C2566:E2566"/>
    <mergeCell ref="C2567:E2567"/>
    <mergeCell ref="C2557:E2557"/>
    <mergeCell ref="C2558:E2558"/>
    <mergeCell ref="C2559:E2559"/>
    <mergeCell ref="C2560:E2560"/>
    <mergeCell ref="C2561:E256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84:E2584"/>
    <mergeCell ref="C2585:E2585"/>
    <mergeCell ref="C2586:E2586"/>
    <mergeCell ref="C2587:E2587"/>
    <mergeCell ref="C2588:E2588"/>
    <mergeCell ref="C2579:E2579"/>
    <mergeCell ref="C2580:E2580"/>
    <mergeCell ref="C2581:E2581"/>
    <mergeCell ref="C2582:E2582"/>
    <mergeCell ref="C2583:E2583"/>
    <mergeCell ref="C2573:E2573"/>
    <mergeCell ref="C2574:E2574"/>
    <mergeCell ref="C2575:E2575"/>
    <mergeCell ref="C2577:E2577"/>
    <mergeCell ref="C2578:E2578"/>
    <mergeCell ref="C2568:E2568"/>
    <mergeCell ref="C2569:E2569"/>
    <mergeCell ref="C2570:E2570"/>
    <mergeCell ref="C2571:E2571"/>
    <mergeCell ref="C2572:E2572"/>
    <mergeCell ref="C2605:E2605"/>
    <mergeCell ref="C2606:E2606"/>
    <mergeCell ref="C2607:E2607"/>
    <mergeCell ref="C2608:E2608"/>
    <mergeCell ref="C2609:E2609"/>
    <mergeCell ref="C2600:E2600"/>
    <mergeCell ref="C2601:E2601"/>
    <mergeCell ref="C2602:E2602"/>
    <mergeCell ref="C2603:E2603"/>
    <mergeCell ref="C2604:E2604"/>
    <mergeCell ref="C2595:E2595"/>
    <mergeCell ref="C2596:E2596"/>
    <mergeCell ref="C2597:E2597"/>
    <mergeCell ref="C2598:E2598"/>
    <mergeCell ref="C2599:E2599"/>
    <mergeCell ref="C2589:E2589"/>
    <mergeCell ref="C2590:E2590"/>
    <mergeCell ref="C2591:E2591"/>
    <mergeCell ref="C2592:E2592"/>
    <mergeCell ref="C2593:E2593"/>
    <mergeCell ref="C2627:E2627"/>
    <mergeCell ref="C2628:E2628"/>
    <mergeCell ref="C2629:E2629"/>
    <mergeCell ref="C2630:E2630"/>
    <mergeCell ref="C2631:E2631"/>
    <mergeCell ref="C2621:E2621"/>
    <mergeCell ref="C2622:E2622"/>
    <mergeCell ref="C2623:E2623"/>
    <mergeCell ref="C2625:E2625"/>
    <mergeCell ref="C2626:E2626"/>
    <mergeCell ref="C2616:E2616"/>
    <mergeCell ref="C2617:E2617"/>
    <mergeCell ref="C2618:E2618"/>
    <mergeCell ref="C2619:E2619"/>
    <mergeCell ref="C2620:E2620"/>
    <mergeCell ref="C2610:E2610"/>
    <mergeCell ref="C2611:E2611"/>
    <mergeCell ref="C2612:E2612"/>
    <mergeCell ref="C2613:E2613"/>
    <mergeCell ref="C2615:E2615"/>
    <mergeCell ref="C2648:E2648"/>
    <mergeCell ref="C2649:E2649"/>
    <mergeCell ref="C2650:E2650"/>
    <mergeCell ref="C2652:E2652"/>
    <mergeCell ref="C2653:E2653"/>
    <mergeCell ref="C2643:E2643"/>
    <mergeCell ref="C2644:E2644"/>
    <mergeCell ref="C2645:E2645"/>
    <mergeCell ref="C2646:E2646"/>
    <mergeCell ref="C2647:E2647"/>
    <mergeCell ref="C2638:E2638"/>
    <mergeCell ref="C2639:E2639"/>
    <mergeCell ref="C2640:E2640"/>
    <mergeCell ref="C2641:E2641"/>
    <mergeCell ref="C2642:E2642"/>
    <mergeCell ref="C2632:E2632"/>
    <mergeCell ref="C2633:E2633"/>
    <mergeCell ref="C2634:E2634"/>
    <mergeCell ref="A2635:L2635"/>
    <mergeCell ref="C2636:E2636"/>
    <mergeCell ref="C2670:E2670"/>
    <mergeCell ref="C2671:E2671"/>
    <mergeCell ref="C2672:E2672"/>
    <mergeCell ref="C2673:E2673"/>
    <mergeCell ref="C2674:E2674"/>
    <mergeCell ref="A2664:L2664"/>
    <mergeCell ref="C2665:E2665"/>
    <mergeCell ref="C2667:E2667"/>
    <mergeCell ref="C2668:E2668"/>
    <mergeCell ref="C2669:E2669"/>
    <mergeCell ref="C2659:E2659"/>
    <mergeCell ref="C2660:E2660"/>
    <mergeCell ref="C2661:E2661"/>
    <mergeCell ref="C2662:E2662"/>
    <mergeCell ref="C2663:E2663"/>
    <mergeCell ref="C2654:E2654"/>
    <mergeCell ref="C2655:E2655"/>
    <mergeCell ref="C2656:E2656"/>
    <mergeCell ref="C2657:E2657"/>
    <mergeCell ref="C2658:E2658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0:E2680"/>
    <mergeCell ref="C2681:E2681"/>
    <mergeCell ref="C2682:E2682"/>
    <mergeCell ref="C2683:E2683"/>
    <mergeCell ref="C2685:E2685"/>
    <mergeCell ref="C2675:E2675"/>
    <mergeCell ref="C2676:E2676"/>
    <mergeCell ref="C2677:E2677"/>
    <mergeCell ref="C2678:E2678"/>
    <mergeCell ref="C2679:E2679"/>
    <mergeCell ref="C2713:E2713"/>
    <mergeCell ref="C2714:E2714"/>
    <mergeCell ref="C2715:E2715"/>
    <mergeCell ref="C2716:E2716"/>
    <mergeCell ref="C2717:E2717"/>
    <mergeCell ref="C2707:E2707"/>
    <mergeCell ref="C2708:E2708"/>
    <mergeCell ref="A2709:L2709"/>
    <mergeCell ref="C2710:E2710"/>
    <mergeCell ref="C2712:E2712"/>
    <mergeCell ref="C2702:E2702"/>
    <mergeCell ref="C2703:E2703"/>
    <mergeCell ref="C2704:E2704"/>
    <mergeCell ref="C2705:E2705"/>
    <mergeCell ref="C2706:E2706"/>
    <mergeCell ref="C2696:E2696"/>
    <mergeCell ref="C2697:E2697"/>
    <mergeCell ref="C2698:E2698"/>
    <mergeCell ref="C2699:E2699"/>
    <mergeCell ref="C2700:E2700"/>
    <mergeCell ref="C2734:E2734"/>
    <mergeCell ref="C2735:E2735"/>
    <mergeCell ref="C2736:E2736"/>
    <mergeCell ref="C2737:E2737"/>
    <mergeCell ref="C2738:E2738"/>
    <mergeCell ref="C2729:E2729"/>
    <mergeCell ref="C2730:E2730"/>
    <mergeCell ref="C2731:E2731"/>
    <mergeCell ref="C2732:E2732"/>
    <mergeCell ref="C2733:E2733"/>
    <mergeCell ref="C2723:E2723"/>
    <mergeCell ref="C2724:E2724"/>
    <mergeCell ref="C2726:E2726"/>
    <mergeCell ref="C2727:E2727"/>
    <mergeCell ref="C2728:E2728"/>
    <mergeCell ref="C2718:E2718"/>
    <mergeCell ref="C2719:E2719"/>
    <mergeCell ref="C2720:E2720"/>
    <mergeCell ref="C2721:E2721"/>
    <mergeCell ref="C2722:E2722"/>
    <mergeCell ref="C2755:E2755"/>
    <mergeCell ref="C2756:E2756"/>
    <mergeCell ref="C2757:E2757"/>
    <mergeCell ref="C2758:E2758"/>
    <mergeCell ref="C2760:E2760"/>
    <mergeCell ref="C2750:E2750"/>
    <mergeCell ref="C2751:E2751"/>
    <mergeCell ref="C2752:E2752"/>
    <mergeCell ref="C2753:E2753"/>
    <mergeCell ref="C2754:E2754"/>
    <mergeCell ref="C2745:E2745"/>
    <mergeCell ref="C2746:E2746"/>
    <mergeCell ref="C2747:E2747"/>
    <mergeCell ref="C2748:E2748"/>
    <mergeCell ref="C2749:E2749"/>
    <mergeCell ref="C2739:E2739"/>
    <mergeCell ref="C2740:E2740"/>
    <mergeCell ref="C2741:E2741"/>
    <mergeCell ref="C2743:E2743"/>
    <mergeCell ref="C2744:E2744"/>
    <mergeCell ref="C2777:E2777"/>
    <mergeCell ref="C2778:E2778"/>
    <mergeCell ref="C2779:E2779"/>
    <mergeCell ref="C2780:E2780"/>
    <mergeCell ref="C2781:E2781"/>
    <mergeCell ref="C2772:E2772"/>
    <mergeCell ref="C2773:E2773"/>
    <mergeCell ref="C2774:E2774"/>
    <mergeCell ref="C2775:E2775"/>
    <mergeCell ref="C2776:E2776"/>
    <mergeCell ref="C2766:E2766"/>
    <mergeCell ref="A2767:L2767"/>
    <mergeCell ref="C2768:E2768"/>
    <mergeCell ref="C2770:E2770"/>
    <mergeCell ref="C2771:E2771"/>
    <mergeCell ref="C2761:E2761"/>
    <mergeCell ref="C2762:E2762"/>
    <mergeCell ref="C2763:E2763"/>
    <mergeCell ref="C2764:E2764"/>
    <mergeCell ref="C2765:E2765"/>
    <mergeCell ref="C2798:E2798"/>
    <mergeCell ref="C2799:E2799"/>
    <mergeCell ref="C2801:E2801"/>
    <mergeCell ref="C2802:E2802"/>
    <mergeCell ref="C2803:E2803"/>
    <mergeCell ref="C2793:E2793"/>
    <mergeCell ref="C2794:E2794"/>
    <mergeCell ref="C2795:E2795"/>
    <mergeCell ref="C2796:E2796"/>
    <mergeCell ref="C2797:E2797"/>
    <mergeCell ref="C2788:E2788"/>
    <mergeCell ref="C2789:E2789"/>
    <mergeCell ref="C2790:E2790"/>
    <mergeCell ref="C2791:E2791"/>
    <mergeCell ref="C2792:E2792"/>
    <mergeCell ref="C2782:E2782"/>
    <mergeCell ref="C2783:E2783"/>
    <mergeCell ref="A2784:L2784"/>
    <mergeCell ref="C2785:E2785"/>
    <mergeCell ref="C2787:E2787"/>
    <mergeCell ref="C2820:E2820"/>
    <mergeCell ref="C2821:E2821"/>
    <mergeCell ref="C2822:E2822"/>
    <mergeCell ref="C2823:E2823"/>
    <mergeCell ref="C2824:E2824"/>
    <mergeCell ref="C2814:E2814"/>
    <mergeCell ref="C2816:E2816"/>
    <mergeCell ref="C2817:E2817"/>
    <mergeCell ref="C2818:E2818"/>
    <mergeCell ref="C2819:E2819"/>
    <mergeCell ref="C2809:E2809"/>
    <mergeCell ref="C2810:E2810"/>
    <mergeCell ref="C2811:E2811"/>
    <mergeCell ref="C2812:E2812"/>
    <mergeCell ref="A2813:L2813"/>
    <mergeCell ref="C2804:E2804"/>
    <mergeCell ref="C2805:E2805"/>
    <mergeCell ref="C2806:E2806"/>
    <mergeCell ref="C2807:E2807"/>
    <mergeCell ref="C2808:E2808"/>
    <mergeCell ref="C2841:E2841"/>
    <mergeCell ref="C2842:E2842"/>
    <mergeCell ref="C2843:E2843"/>
    <mergeCell ref="C2844:E2844"/>
    <mergeCell ref="C2845:E2845"/>
    <mergeCell ref="C2836:E2836"/>
    <mergeCell ref="C2837:E2837"/>
    <mergeCell ref="C2838:E2838"/>
    <mergeCell ref="C2839:E2839"/>
    <mergeCell ref="C2840:E2840"/>
    <mergeCell ref="C2831:E2831"/>
    <mergeCell ref="C2832:E2832"/>
    <mergeCell ref="C2833:E2833"/>
    <mergeCell ref="C2834:E2834"/>
    <mergeCell ref="C2835:E2835"/>
    <mergeCell ref="C2825:E2825"/>
    <mergeCell ref="C2826:E2826"/>
    <mergeCell ref="C2827:E2827"/>
    <mergeCell ref="C2828:E2828"/>
    <mergeCell ref="C2829:E2829"/>
    <mergeCell ref="C2863:E2863"/>
    <mergeCell ref="C2864:E2864"/>
    <mergeCell ref="C2865:E2865"/>
    <mergeCell ref="C2866:E2866"/>
    <mergeCell ref="C2867:E2867"/>
    <mergeCell ref="C2857:E2857"/>
    <mergeCell ref="C2858:E2858"/>
    <mergeCell ref="C2859:E2859"/>
    <mergeCell ref="C2860:E2860"/>
    <mergeCell ref="C2861:E2861"/>
    <mergeCell ref="C2852:E2852"/>
    <mergeCell ref="C2853:E2853"/>
    <mergeCell ref="C2854:E2854"/>
    <mergeCell ref="C2855:E2855"/>
    <mergeCell ref="C2856:E2856"/>
    <mergeCell ref="C2846:E2846"/>
    <mergeCell ref="C2847:E2847"/>
    <mergeCell ref="C2848:E2848"/>
    <mergeCell ref="C2850:E2850"/>
    <mergeCell ref="C2851:E2851"/>
    <mergeCell ref="C2884:E2884"/>
    <mergeCell ref="C2885:E2885"/>
    <mergeCell ref="C2886:E2886"/>
    <mergeCell ref="C2887:E2887"/>
    <mergeCell ref="C2888:E2888"/>
    <mergeCell ref="C2879:E2879"/>
    <mergeCell ref="C2880:E2880"/>
    <mergeCell ref="C2881:E2881"/>
    <mergeCell ref="C2882:E2882"/>
    <mergeCell ref="C2883:E2883"/>
    <mergeCell ref="C2873:E2873"/>
    <mergeCell ref="A2874:L2874"/>
    <mergeCell ref="C2875:E2875"/>
    <mergeCell ref="C2877:E2877"/>
    <mergeCell ref="C2878:E2878"/>
    <mergeCell ref="C2868:E2868"/>
    <mergeCell ref="C2869:E2869"/>
    <mergeCell ref="C2870:E2870"/>
    <mergeCell ref="C2871:E2871"/>
    <mergeCell ref="C2872:E2872"/>
    <mergeCell ref="C2906:E2906"/>
    <mergeCell ref="C2907:E2907"/>
    <mergeCell ref="C2908:E2908"/>
    <mergeCell ref="C2909:E2909"/>
    <mergeCell ref="C2910:E2910"/>
    <mergeCell ref="C2900:E2900"/>
    <mergeCell ref="C2902:E2902"/>
    <mergeCell ref="C2903:E2903"/>
    <mergeCell ref="C2904:E2904"/>
    <mergeCell ref="C2905:E2905"/>
    <mergeCell ref="C2895:E2895"/>
    <mergeCell ref="C2896:E2896"/>
    <mergeCell ref="C2897:E2897"/>
    <mergeCell ref="C2898:E2898"/>
    <mergeCell ref="C2899:E2899"/>
    <mergeCell ref="C2890:E2890"/>
    <mergeCell ref="C2891:E2891"/>
    <mergeCell ref="C2892:E2892"/>
    <mergeCell ref="C2893:E2893"/>
    <mergeCell ref="C2894:E2894"/>
    <mergeCell ref="A2927:L2927"/>
    <mergeCell ref="C2928:E2928"/>
    <mergeCell ref="C2930:E2930"/>
    <mergeCell ref="C2931:E2931"/>
    <mergeCell ref="C2932:E2932"/>
    <mergeCell ref="C2922:E2922"/>
    <mergeCell ref="C2923:E2923"/>
    <mergeCell ref="C2924:E2924"/>
    <mergeCell ref="C2925:E2925"/>
    <mergeCell ref="C2926:E2926"/>
    <mergeCell ref="C2917:E2917"/>
    <mergeCell ref="C2918:E2918"/>
    <mergeCell ref="C2919:E2919"/>
    <mergeCell ref="C2920:E2920"/>
    <mergeCell ref="C2921:E2921"/>
    <mergeCell ref="C2911:E2911"/>
    <mergeCell ref="C2912:E2912"/>
    <mergeCell ref="C2913:E2913"/>
    <mergeCell ref="C2914:E2914"/>
    <mergeCell ref="C2916:E2916"/>
    <mergeCell ref="C2948:E2948"/>
    <mergeCell ref="C2949:E2949"/>
    <mergeCell ref="C2951:E2951"/>
    <mergeCell ref="C2952:E2952"/>
    <mergeCell ref="C2953:E2953"/>
    <mergeCell ref="C2943:E2943"/>
    <mergeCell ref="C2944:E2944"/>
    <mergeCell ref="C2945:E2945"/>
    <mergeCell ref="C2946:E2946"/>
    <mergeCell ref="C2947:E2947"/>
    <mergeCell ref="C2938:E2938"/>
    <mergeCell ref="C2939:E2939"/>
    <mergeCell ref="C2940:E2940"/>
    <mergeCell ref="C2941:E2941"/>
    <mergeCell ref="C2942:E2942"/>
    <mergeCell ref="C2933:E2933"/>
    <mergeCell ref="C2934:E2934"/>
    <mergeCell ref="C2935:E2935"/>
    <mergeCell ref="C2936:E2936"/>
    <mergeCell ref="C2937:E2937"/>
    <mergeCell ref="C2970:E2970"/>
    <mergeCell ref="A2971:L2971"/>
    <mergeCell ref="A2972:L2972"/>
    <mergeCell ref="C2973:E2973"/>
    <mergeCell ref="C2975:E2975"/>
    <mergeCell ref="C2965:E2965"/>
    <mergeCell ref="C2966:E2966"/>
    <mergeCell ref="C2967:E2967"/>
    <mergeCell ref="C2968:E2968"/>
    <mergeCell ref="C2969:E2969"/>
    <mergeCell ref="C2960:E2960"/>
    <mergeCell ref="C2961:E2961"/>
    <mergeCell ref="C2962:E2962"/>
    <mergeCell ref="C2963:E2963"/>
    <mergeCell ref="C2964:E2964"/>
    <mergeCell ref="C2954:E2954"/>
    <mergeCell ref="C2955:E2955"/>
    <mergeCell ref="C2956:E2956"/>
    <mergeCell ref="C2957:E2957"/>
    <mergeCell ref="C2959:E2959"/>
    <mergeCell ref="C2992:E2992"/>
    <mergeCell ref="C2993:E2993"/>
    <mergeCell ref="A2994:L2994"/>
    <mergeCell ref="C2995:E2995"/>
    <mergeCell ref="C2997:E2997"/>
    <mergeCell ref="C2986:E2986"/>
    <mergeCell ref="C2987:E2987"/>
    <mergeCell ref="C2988:E2988"/>
    <mergeCell ref="C2989:E2989"/>
    <mergeCell ref="C2991:E2991"/>
    <mergeCell ref="C2981:E2981"/>
    <mergeCell ref="C2982:E2982"/>
    <mergeCell ref="C2983:E2983"/>
    <mergeCell ref="C2984:E2984"/>
    <mergeCell ref="C2985:E2985"/>
    <mergeCell ref="C2976:E2976"/>
    <mergeCell ref="C2977:E2977"/>
    <mergeCell ref="C2978:E2978"/>
    <mergeCell ref="C2979:E2979"/>
    <mergeCell ref="C2980:E2980"/>
    <mergeCell ref="C3014:E3014"/>
    <mergeCell ref="C3015:E3015"/>
    <mergeCell ref="A3016:L3016"/>
    <mergeCell ref="C3017:E3017"/>
    <mergeCell ref="C3019:E3019"/>
    <mergeCell ref="C3008:E3008"/>
    <mergeCell ref="C3009:E3009"/>
    <mergeCell ref="C3010:E3010"/>
    <mergeCell ref="C3011:E3011"/>
    <mergeCell ref="C3013:E3013"/>
    <mergeCell ref="C3003:E3003"/>
    <mergeCell ref="C3004:E3004"/>
    <mergeCell ref="C3005:E3005"/>
    <mergeCell ref="C3006:E3006"/>
    <mergeCell ref="C3007:E3007"/>
    <mergeCell ref="C2998:E2998"/>
    <mergeCell ref="C2999:E2999"/>
    <mergeCell ref="C3000:E3000"/>
    <mergeCell ref="C3001:E3001"/>
    <mergeCell ref="C3002:E3002"/>
    <mergeCell ref="C3035:E3035"/>
    <mergeCell ref="C3037:E3037"/>
    <mergeCell ref="C3038:E3038"/>
    <mergeCell ref="C3039:E3039"/>
    <mergeCell ref="C3040:E3040"/>
    <mergeCell ref="C3030:E3030"/>
    <mergeCell ref="C3031:E3031"/>
    <mergeCell ref="C3032:E3032"/>
    <mergeCell ref="C3033:E3033"/>
    <mergeCell ref="C3034:E3034"/>
    <mergeCell ref="C3025:E3025"/>
    <mergeCell ref="C3026:E3026"/>
    <mergeCell ref="C3027:E3027"/>
    <mergeCell ref="C3028:E3028"/>
    <mergeCell ref="C3029:E3029"/>
    <mergeCell ref="C3020:E3020"/>
    <mergeCell ref="C3021:E3021"/>
    <mergeCell ref="C3022:E3022"/>
    <mergeCell ref="C3023:E3023"/>
    <mergeCell ref="C3024:E3024"/>
    <mergeCell ref="C3056:E3056"/>
    <mergeCell ref="C3057:E3057"/>
    <mergeCell ref="C3059:E3059"/>
    <mergeCell ref="C3060:E3060"/>
    <mergeCell ref="C3061:E3061"/>
    <mergeCell ref="C3051:E3051"/>
    <mergeCell ref="C3052:E3052"/>
    <mergeCell ref="C3053:E3053"/>
    <mergeCell ref="C3054:E3054"/>
    <mergeCell ref="C3055:E3055"/>
    <mergeCell ref="C3046:E3046"/>
    <mergeCell ref="C3047:E3047"/>
    <mergeCell ref="C3048:E3048"/>
    <mergeCell ref="C3049:E3049"/>
    <mergeCell ref="C3050:E3050"/>
    <mergeCell ref="C3041:E3041"/>
    <mergeCell ref="A3042:L3042"/>
    <mergeCell ref="C3043:E3043"/>
    <mergeCell ref="C3044:E3044"/>
    <mergeCell ref="C3045:E3045"/>
    <mergeCell ref="C3078:E3078"/>
    <mergeCell ref="C3079:E3079"/>
    <mergeCell ref="C3080:E3080"/>
    <mergeCell ref="C3081:E3081"/>
    <mergeCell ref="C3082:E3082"/>
    <mergeCell ref="C3073:E3073"/>
    <mergeCell ref="C3074:E3074"/>
    <mergeCell ref="C3075:E3075"/>
    <mergeCell ref="C3076:E3076"/>
    <mergeCell ref="C3077:E3077"/>
    <mergeCell ref="C3067:E3067"/>
    <mergeCell ref="C3068:E3068"/>
    <mergeCell ref="C3069:E3069"/>
    <mergeCell ref="C3070:E3070"/>
    <mergeCell ref="C3072:E3072"/>
    <mergeCell ref="C3062:E3062"/>
    <mergeCell ref="C3063:E3063"/>
    <mergeCell ref="C3064:E3064"/>
    <mergeCell ref="C3065:E3065"/>
    <mergeCell ref="C3066:E3066"/>
    <mergeCell ref="C3099:E3099"/>
    <mergeCell ref="C3100:E3100"/>
    <mergeCell ref="C3101:E3101"/>
    <mergeCell ref="C3102:E3102"/>
    <mergeCell ref="C3103:E3103"/>
    <mergeCell ref="C3094:E3094"/>
    <mergeCell ref="C3095:E3095"/>
    <mergeCell ref="C3096:E3096"/>
    <mergeCell ref="C3097:E3097"/>
    <mergeCell ref="C3098:E3098"/>
    <mergeCell ref="C3088:E3088"/>
    <mergeCell ref="C3089:E3089"/>
    <mergeCell ref="C3090:E3090"/>
    <mergeCell ref="C3092:E3092"/>
    <mergeCell ref="C3093:E3093"/>
    <mergeCell ref="C3083:E3083"/>
    <mergeCell ref="C3084:E3084"/>
    <mergeCell ref="C3085:E3085"/>
    <mergeCell ref="C3086:E3086"/>
    <mergeCell ref="C3087:E3087"/>
    <mergeCell ref="C3120:E3120"/>
    <mergeCell ref="A3121:G3121"/>
    <mergeCell ref="A3122:G3122"/>
    <mergeCell ref="A3123:G3123"/>
    <mergeCell ref="C3115:E3115"/>
    <mergeCell ref="C3116:E3116"/>
    <mergeCell ref="C3117:E3117"/>
    <mergeCell ref="C3118:E3118"/>
    <mergeCell ref="C3119:E3119"/>
    <mergeCell ref="C3110:E3110"/>
    <mergeCell ref="C3111:E3111"/>
    <mergeCell ref="C3112:E3112"/>
    <mergeCell ref="C3113:E3113"/>
    <mergeCell ref="C3114:E3114"/>
    <mergeCell ref="I3122:M3122"/>
    <mergeCell ref="I3123:M3123"/>
    <mergeCell ref="C3104:E3104"/>
    <mergeCell ref="C3105:E3105"/>
    <mergeCell ref="C3106:E3106"/>
    <mergeCell ref="C3107:E3107"/>
    <mergeCell ref="C3109:E310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T634"/>
  <sheetViews>
    <sheetView tabSelected="1" topLeftCell="A11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3902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3903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3904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773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200" t="s">
        <v>775</v>
      </c>
      <c r="D13" s="201"/>
      <c r="E13" s="202"/>
      <c r="F13" s="10" t="s">
        <v>776</v>
      </c>
      <c r="G13" s="12">
        <v>3</v>
      </c>
      <c r="H13" s="12"/>
      <c r="I13" s="13">
        <v>16749.919999999998</v>
      </c>
      <c r="J13" s="72"/>
      <c r="K13" s="131"/>
      <c r="L13" s="72">
        <v>193.03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16749.919999999998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19467.877551940699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41</v>
      </c>
      <c r="C15" s="183" t="s">
        <v>42</v>
      </c>
      <c r="D15" s="183"/>
      <c r="E15" s="183"/>
      <c r="F15" s="22" t="s">
        <v>21</v>
      </c>
      <c r="G15" s="17" t="s">
        <v>777</v>
      </c>
      <c r="H15" s="17"/>
      <c r="I15" s="23">
        <v>16.43</v>
      </c>
      <c r="J15" s="109"/>
      <c r="K15" s="132"/>
      <c r="L15" s="147">
        <v>16.43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20"/>
      <c r="B16" s="21" t="s">
        <v>778</v>
      </c>
      <c r="C16" s="183" t="s">
        <v>24</v>
      </c>
      <c r="D16" s="183"/>
      <c r="E16" s="183"/>
      <c r="F16" s="22" t="s">
        <v>71</v>
      </c>
      <c r="G16" s="17" t="s">
        <v>779</v>
      </c>
      <c r="H16" s="17"/>
      <c r="I16" s="23">
        <v>2.34</v>
      </c>
      <c r="J16" s="109"/>
      <c r="K16" s="132"/>
      <c r="L16" s="147">
        <v>2.34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25" t="s">
        <v>344</v>
      </c>
      <c r="B17" s="26" t="s">
        <v>780</v>
      </c>
      <c r="C17" s="186" t="s">
        <v>781</v>
      </c>
      <c r="D17" s="186"/>
      <c r="E17" s="186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86" t="s">
        <v>783</v>
      </c>
      <c r="D18" s="186"/>
      <c r="E18" s="186"/>
      <c r="F18" s="27" t="s">
        <v>79</v>
      </c>
      <c r="G18" s="28" t="s">
        <v>80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3" t="s">
        <v>785</v>
      </c>
      <c r="D19" s="183"/>
      <c r="E19" s="183"/>
      <c r="F19" s="22" t="s">
        <v>71</v>
      </c>
      <c r="G19" s="17" t="s">
        <v>786</v>
      </c>
      <c r="H19" s="17"/>
      <c r="I19" s="23">
        <v>3.53</v>
      </c>
      <c r="J19" s="109"/>
      <c r="K19" s="132"/>
      <c r="L19" s="147">
        <v>3.53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0" t="s">
        <v>787</v>
      </c>
      <c r="B20" s="11" t="s">
        <v>788</v>
      </c>
      <c r="C20" s="182" t="s">
        <v>789</v>
      </c>
      <c r="D20" s="182"/>
      <c r="E20" s="182"/>
      <c r="F20" s="10" t="s">
        <v>35</v>
      </c>
      <c r="G20" s="12">
        <v>3</v>
      </c>
      <c r="H20" s="12"/>
      <c r="I20" s="13">
        <v>261899.96</v>
      </c>
      <c r="J20" s="72"/>
      <c r="K20" s="131"/>
      <c r="L20" s="72">
        <v>261899.96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0" t="s">
        <v>790</v>
      </c>
      <c r="B21" s="11" t="s">
        <v>791</v>
      </c>
      <c r="C21" s="182" t="s">
        <v>792</v>
      </c>
      <c r="D21" s="182"/>
      <c r="E21" s="182"/>
      <c r="F21" s="10" t="s">
        <v>793</v>
      </c>
      <c r="G21" s="12">
        <v>3</v>
      </c>
      <c r="H21" s="12"/>
      <c r="I21" s="13">
        <v>2713.07</v>
      </c>
      <c r="J21" s="72"/>
      <c r="K21" s="131"/>
      <c r="L21" s="72">
        <v>112.49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7522.25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3" t="s">
        <v>70</v>
      </c>
      <c r="D23" s="183"/>
      <c r="E23" s="183"/>
      <c r="F23" s="22" t="s">
        <v>71</v>
      </c>
      <c r="G23" s="17" t="s">
        <v>794</v>
      </c>
      <c r="H23" s="17"/>
      <c r="I23" s="23">
        <v>4.66</v>
      </c>
      <c r="J23" s="109"/>
      <c r="K23" s="132"/>
      <c r="L23" s="147">
        <v>4.66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20"/>
      <c r="B24" s="21" t="s">
        <v>795</v>
      </c>
      <c r="C24" s="183" t="s">
        <v>796</v>
      </c>
      <c r="D24" s="183"/>
      <c r="E24" s="183"/>
      <c r="F24" s="22" t="s">
        <v>71</v>
      </c>
      <c r="G24" s="17" t="s">
        <v>797</v>
      </c>
      <c r="H24" s="17"/>
      <c r="I24" s="23">
        <v>7.88</v>
      </c>
      <c r="J24" s="109"/>
      <c r="K24" s="132"/>
      <c r="L24" s="147">
        <v>7.88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5" t="s">
        <v>76</v>
      </c>
      <c r="B25" s="26" t="s">
        <v>798</v>
      </c>
      <c r="C25" s="186" t="s">
        <v>799</v>
      </c>
      <c r="D25" s="186"/>
      <c r="E25" s="186"/>
      <c r="F25" s="27" t="s">
        <v>79</v>
      </c>
      <c r="G25" s="28" t="s">
        <v>80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3" t="s">
        <v>801</v>
      </c>
      <c r="D26" s="183"/>
      <c r="E26" s="183"/>
      <c r="F26" s="22" t="s">
        <v>282</v>
      </c>
      <c r="G26" s="17" t="s">
        <v>802</v>
      </c>
      <c r="H26" s="17"/>
      <c r="I26" s="23">
        <v>0.43</v>
      </c>
      <c r="J26" s="109"/>
      <c r="K26" s="132"/>
      <c r="L26" s="147">
        <v>0.43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0" t="s">
        <v>38</v>
      </c>
      <c r="B27" s="11" t="s">
        <v>803</v>
      </c>
      <c r="C27" s="182" t="s">
        <v>804</v>
      </c>
      <c r="D27" s="182"/>
      <c r="E27" s="182"/>
      <c r="F27" s="10" t="s">
        <v>35</v>
      </c>
      <c r="G27" s="12">
        <v>3</v>
      </c>
      <c r="H27" s="12"/>
      <c r="I27" s="13">
        <v>68909.87</v>
      </c>
      <c r="J27" s="72"/>
      <c r="K27" s="131"/>
      <c r="L27" s="72">
        <v>68909.87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x14ac:dyDescent="0.25">
      <c r="A28" s="209" t="s">
        <v>805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1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806</v>
      </c>
      <c r="C29" s="182" t="s">
        <v>807</v>
      </c>
      <c r="D29" s="182"/>
      <c r="E29" s="182"/>
      <c r="F29" s="10" t="s">
        <v>808</v>
      </c>
      <c r="G29" s="37">
        <v>8.5120000000000001E-2</v>
      </c>
      <c r="H29" s="37"/>
      <c r="I29" s="13">
        <v>9007.2199999999993</v>
      </c>
      <c r="J29" s="72"/>
      <c r="K29" s="131"/>
      <c r="L29" s="72">
        <v>479.92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10468.79364459</v>
      </c>
      <c r="T29" s="2">
        <f t="shared" si="1"/>
        <v>557.79512945299905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25191.83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29279.6300966993</v>
      </c>
      <c r="T30" s="2">
        <f t="shared" si="1"/>
        <v>0</v>
      </c>
    </row>
    <row r="31" spans="1:20" s="2" customFormat="1" ht="22.5" x14ac:dyDescent="0.25">
      <c r="A31" s="20"/>
      <c r="B31" s="21" t="s">
        <v>809</v>
      </c>
      <c r="C31" s="183" t="s">
        <v>810</v>
      </c>
      <c r="D31" s="183"/>
      <c r="E31" s="183"/>
      <c r="F31" s="22" t="s">
        <v>71</v>
      </c>
      <c r="G31" s="17" t="s">
        <v>3905</v>
      </c>
      <c r="H31" s="17"/>
      <c r="I31" s="23">
        <v>6.94</v>
      </c>
      <c r="J31" s="109"/>
      <c r="K31" s="132"/>
      <c r="L31" s="147">
        <v>6.94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8.0661322687194001</v>
      </c>
      <c r="T31" s="2">
        <f t="shared" si="1"/>
        <v>8.0661322687194001</v>
      </c>
    </row>
    <row r="32" spans="1:20" s="2" customFormat="1" ht="22.5" x14ac:dyDescent="0.25">
      <c r="A32" s="20"/>
      <c r="B32" s="21" t="s">
        <v>69</v>
      </c>
      <c r="C32" s="183" t="s">
        <v>70</v>
      </c>
      <c r="D32" s="183"/>
      <c r="E32" s="183"/>
      <c r="F32" s="22" t="s">
        <v>71</v>
      </c>
      <c r="G32" s="17" t="s">
        <v>3906</v>
      </c>
      <c r="H32" s="17"/>
      <c r="I32" s="23">
        <v>0.49</v>
      </c>
      <c r="J32" s="109"/>
      <c r="K32" s="132"/>
      <c r="L32" s="147">
        <v>0.49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0.56951077977989994</v>
      </c>
      <c r="T32" s="2">
        <f t="shared" si="1"/>
        <v>0.56951077977989994</v>
      </c>
    </row>
    <row r="33" spans="1:20" s="2" customFormat="1" ht="22.5" x14ac:dyDescent="0.25">
      <c r="A33" s="20"/>
      <c r="B33" s="21" t="s">
        <v>41</v>
      </c>
      <c r="C33" s="183" t="s">
        <v>42</v>
      </c>
      <c r="D33" s="183"/>
      <c r="E33" s="183"/>
      <c r="F33" s="22" t="s">
        <v>21</v>
      </c>
      <c r="G33" s="17" t="s">
        <v>3907</v>
      </c>
      <c r="H33" s="17"/>
      <c r="I33" s="23">
        <v>31.87</v>
      </c>
      <c r="J33" s="109"/>
      <c r="K33" s="132"/>
      <c r="L33" s="147">
        <v>31.87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37.041446023643701</v>
      </c>
      <c r="T33" s="2">
        <f t="shared" si="1"/>
        <v>37.041446023643701</v>
      </c>
    </row>
    <row r="34" spans="1:20" s="2" customFormat="1" ht="22.5" x14ac:dyDescent="0.25">
      <c r="A34" s="20"/>
      <c r="B34" s="21" t="s">
        <v>778</v>
      </c>
      <c r="C34" s="183" t="s">
        <v>24</v>
      </c>
      <c r="D34" s="183"/>
      <c r="E34" s="183"/>
      <c r="F34" s="22" t="s">
        <v>71</v>
      </c>
      <c r="G34" s="17" t="s">
        <v>3908</v>
      </c>
      <c r="H34" s="17"/>
      <c r="I34" s="23">
        <v>14.63</v>
      </c>
      <c r="J34" s="109"/>
      <c r="K34" s="132"/>
      <c r="L34" s="147">
        <v>14.63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17.003964710571299</v>
      </c>
      <c r="T34" s="2">
        <f t="shared" si="1"/>
        <v>17.003964710571299</v>
      </c>
    </row>
    <row r="35" spans="1:20" s="2" customFormat="1" ht="22.5" x14ac:dyDescent="0.25">
      <c r="A35" s="25" t="s">
        <v>344</v>
      </c>
      <c r="B35" s="26" t="s">
        <v>815</v>
      </c>
      <c r="C35" s="186" t="s">
        <v>816</v>
      </c>
      <c r="D35" s="186"/>
      <c r="E35" s="186"/>
      <c r="F35" s="27" t="s">
        <v>817</v>
      </c>
      <c r="G35" s="28" t="s">
        <v>347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25" t="s">
        <v>76</v>
      </c>
      <c r="B36" s="26" t="s">
        <v>818</v>
      </c>
      <c r="C36" s="186" t="s">
        <v>819</v>
      </c>
      <c r="D36" s="186"/>
      <c r="E36" s="186"/>
      <c r="F36" s="27" t="s">
        <v>817</v>
      </c>
      <c r="G36" s="28" t="s">
        <v>3909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344</v>
      </c>
      <c r="B37" s="26" t="s">
        <v>821</v>
      </c>
      <c r="C37" s="186" t="s">
        <v>822</v>
      </c>
      <c r="D37" s="186"/>
      <c r="E37" s="186"/>
      <c r="F37" s="27" t="s">
        <v>79</v>
      </c>
      <c r="G37" s="28" t="s">
        <v>347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366</v>
      </c>
      <c r="C38" s="186" t="s">
        <v>367</v>
      </c>
      <c r="D38" s="186"/>
      <c r="E38" s="186"/>
      <c r="F38" s="27" t="s">
        <v>21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823</v>
      </c>
      <c r="C39" s="186" t="s">
        <v>824</v>
      </c>
      <c r="D39" s="186"/>
      <c r="E39" s="186"/>
      <c r="F39" s="27" t="s">
        <v>79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825</v>
      </c>
      <c r="C40" s="186" t="s">
        <v>826</v>
      </c>
      <c r="D40" s="186"/>
      <c r="E40" s="186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0"/>
      <c r="B41" s="21" t="s">
        <v>784</v>
      </c>
      <c r="C41" s="183" t="s">
        <v>785</v>
      </c>
      <c r="D41" s="183"/>
      <c r="E41" s="183"/>
      <c r="F41" s="22" t="s">
        <v>71</v>
      </c>
      <c r="G41" s="17" t="s">
        <v>3910</v>
      </c>
      <c r="H41" s="17"/>
      <c r="I41" s="23">
        <v>1.48</v>
      </c>
      <c r="J41" s="109"/>
      <c r="K41" s="132"/>
      <c r="L41" s="147">
        <v>1.48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1.7201550083148001</v>
      </c>
      <c r="T41" s="2">
        <f t="shared" si="1"/>
        <v>1.7201550083148001</v>
      </c>
    </row>
    <row r="42" spans="1:20" s="2" customFormat="1" ht="45" x14ac:dyDescent="0.25">
      <c r="A42" s="10" t="s">
        <v>49</v>
      </c>
      <c r="B42" s="11" t="s">
        <v>828</v>
      </c>
      <c r="C42" s="182" t="s">
        <v>829</v>
      </c>
      <c r="D42" s="182"/>
      <c r="E42" s="182"/>
      <c r="F42" s="10" t="s">
        <v>165</v>
      </c>
      <c r="G42" s="12">
        <v>8</v>
      </c>
      <c r="H42" s="12"/>
      <c r="I42" s="13">
        <v>330663.74</v>
      </c>
      <c r="J42" s="72"/>
      <c r="K42" s="131"/>
      <c r="L42" s="72">
        <v>330663.74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0" t="s">
        <v>54</v>
      </c>
      <c r="B43" s="11" t="s">
        <v>977</v>
      </c>
      <c r="C43" s="182" t="s">
        <v>831</v>
      </c>
      <c r="D43" s="182"/>
      <c r="E43" s="182"/>
      <c r="F43" s="10" t="s">
        <v>35</v>
      </c>
      <c r="G43" s="12">
        <v>3</v>
      </c>
      <c r="H43" s="12"/>
      <c r="I43" s="13">
        <v>80629.19</v>
      </c>
      <c r="J43" s="72"/>
      <c r="K43" s="131"/>
      <c r="L43" s="72">
        <v>80629.19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0" t="s">
        <v>56</v>
      </c>
      <c r="B44" s="11" t="s">
        <v>977</v>
      </c>
      <c r="C44" s="182" t="s">
        <v>832</v>
      </c>
      <c r="D44" s="182"/>
      <c r="E44" s="182"/>
      <c r="F44" s="10" t="s">
        <v>35</v>
      </c>
      <c r="G44" s="12">
        <v>3</v>
      </c>
      <c r="H44" s="12"/>
      <c r="I44" s="13">
        <v>66782.89</v>
      </c>
      <c r="J44" s="72"/>
      <c r="K44" s="131"/>
      <c r="L44" s="72">
        <v>66782.89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0" t="s">
        <v>833</v>
      </c>
      <c r="B45" s="11" t="s">
        <v>834</v>
      </c>
      <c r="C45" s="182" t="s">
        <v>835</v>
      </c>
      <c r="D45" s="182"/>
      <c r="E45" s="182"/>
      <c r="F45" s="10" t="s">
        <v>71</v>
      </c>
      <c r="G45" s="36">
        <v>5.0000000000000001E-3</v>
      </c>
      <c r="H45" s="36"/>
      <c r="I45" s="13">
        <v>497.79</v>
      </c>
      <c r="J45" s="72"/>
      <c r="K45" s="131"/>
      <c r="L45" s="72">
        <v>497.79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0" t="s">
        <v>66</v>
      </c>
      <c r="B46" s="11" t="s">
        <v>791</v>
      </c>
      <c r="C46" s="182" t="s">
        <v>836</v>
      </c>
      <c r="D46" s="182"/>
      <c r="E46" s="182"/>
      <c r="F46" s="10" t="s">
        <v>793</v>
      </c>
      <c r="G46" s="12">
        <v>3</v>
      </c>
      <c r="H46" s="12"/>
      <c r="I46" s="13">
        <v>2713.07</v>
      </c>
      <c r="J46" s="72"/>
      <c r="K46" s="131"/>
      <c r="L46" s="72">
        <v>112.49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3153.31145162745</v>
      </c>
      <c r="T46" s="2">
        <f t="shared" si="1"/>
        <v>130.74340330090001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7522.25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8742.8621697945891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3" t="s">
        <v>70</v>
      </c>
      <c r="D48" s="183"/>
      <c r="E48" s="183"/>
      <c r="F48" s="22" t="s">
        <v>71</v>
      </c>
      <c r="G48" s="17" t="s">
        <v>794</v>
      </c>
      <c r="H48" s="17"/>
      <c r="I48" s="23">
        <v>4.66</v>
      </c>
      <c r="J48" s="109"/>
      <c r="K48" s="132"/>
      <c r="L48" s="147">
        <v>4.66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5.4161637423966003</v>
      </c>
      <c r="T48" s="2">
        <f t="shared" si="1"/>
        <v>5.4161637423966003</v>
      </c>
    </row>
    <row r="49" spans="1:20" s="2" customFormat="1" ht="22.5" x14ac:dyDescent="0.25">
      <c r="A49" s="20"/>
      <c r="B49" s="21" t="s">
        <v>795</v>
      </c>
      <c r="C49" s="183" t="s">
        <v>796</v>
      </c>
      <c r="D49" s="183"/>
      <c r="E49" s="183"/>
      <c r="F49" s="22" t="s">
        <v>71</v>
      </c>
      <c r="G49" s="17" t="s">
        <v>797</v>
      </c>
      <c r="H49" s="17"/>
      <c r="I49" s="23">
        <v>7.88</v>
      </c>
      <c r="J49" s="109"/>
      <c r="K49" s="132"/>
      <c r="L49" s="147">
        <v>7.88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9.1586631523788</v>
      </c>
      <c r="T49" s="2">
        <f t="shared" si="1"/>
        <v>9.1586631523788</v>
      </c>
    </row>
    <row r="50" spans="1:20" s="2" customFormat="1" ht="22.5" x14ac:dyDescent="0.25">
      <c r="A50" s="25" t="s">
        <v>76</v>
      </c>
      <c r="B50" s="26" t="s">
        <v>798</v>
      </c>
      <c r="C50" s="186" t="s">
        <v>799</v>
      </c>
      <c r="D50" s="186"/>
      <c r="E50" s="186"/>
      <c r="F50" s="27" t="s">
        <v>79</v>
      </c>
      <c r="G50" s="28" t="s">
        <v>80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3" t="s">
        <v>801</v>
      </c>
      <c r="D51" s="183"/>
      <c r="E51" s="183"/>
      <c r="F51" s="22" t="s">
        <v>282</v>
      </c>
      <c r="G51" s="17" t="s">
        <v>802</v>
      </c>
      <c r="H51" s="17"/>
      <c r="I51" s="23">
        <v>0.43</v>
      </c>
      <c r="J51" s="109"/>
      <c r="K51" s="132"/>
      <c r="L51" s="147">
        <v>0.43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0.49977476592929998</v>
      </c>
      <c r="T51" s="2">
        <f t="shared" si="1"/>
        <v>0.49977476592929998</v>
      </c>
    </row>
    <row r="52" spans="1:20" s="2" customFormat="1" ht="45" x14ac:dyDescent="0.25">
      <c r="A52" s="10" t="s">
        <v>837</v>
      </c>
      <c r="B52" s="11" t="s">
        <v>838</v>
      </c>
      <c r="C52" s="182" t="s">
        <v>839</v>
      </c>
      <c r="D52" s="182"/>
      <c r="E52" s="182"/>
      <c r="F52" s="10" t="s">
        <v>35</v>
      </c>
      <c r="G52" s="12">
        <v>3</v>
      </c>
      <c r="H52" s="12"/>
      <c r="I52" s="13">
        <v>15847.8</v>
      </c>
      <c r="J52" s="72"/>
      <c r="K52" s="131"/>
      <c r="L52" s="72">
        <v>15847.8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18419.373338359001</v>
      </c>
      <c r="T52" s="2">
        <f t="shared" si="1"/>
        <v>18419.373338359001</v>
      </c>
    </row>
    <row r="53" spans="1:20" s="2" customFormat="1" ht="56.25" x14ac:dyDescent="0.25">
      <c r="A53" s="10" t="s">
        <v>840</v>
      </c>
      <c r="B53" s="11" t="s">
        <v>841</v>
      </c>
      <c r="C53" s="182" t="s">
        <v>842</v>
      </c>
      <c r="D53" s="182"/>
      <c r="E53" s="182"/>
      <c r="F53" s="10" t="s">
        <v>843</v>
      </c>
      <c r="G53" s="36">
        <v>5.0000000000000001E-3</v>
      </c>
      <c r="H53" s="36"/>
      <c r="I53" s="13">
        <v>889.73</v>
      </c>
      <c r="J53" s="72"/>
      <c r="K53" s="131"/>
      <c r="L53" s="72">
        <v>163.74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1034.10372672157</v>
      </c>
      <c r="T53" s="2">
        <f t="shared" si="1"/>
        <v>190.30958179828701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1921.93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2233.79561833139</v>
      </c>
      <c r="T54" s="2">
        <f t="shared" si="1"/>
        <v>0</v>
      </c>
    </row>
    <row r="55" spans="1:20" s="2" customFormat="1" ht="22.5" x14ac:dyDescent="0.25">
      <c r="A55" s="20"/>
      <c r="B55" s="21" t="s">
        <v>727</v>
      </c>
      <c r="C55" s="183" t="s">
        <v>728</v>
      </c>
      <c r="D55" s="183"/>
      <c r="E55" s="183"/>
      <c r="F55" s="22" t="s">
        <v>71</v>
      </c>
      <c r="G55" s="17" t="s">
        <v>846</v>
      </c>
      <c r="H55" s="17"/>
      <c r="I55" s="23">
        <v>3.42</v>
      </c>
      <c r="J55" s="109"/>
      <c r="K55" s="132"/>
      <c r="L55" s="147">
        <v>3.42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3.9749527894841998</v>
      </c>
      <c r="T55" s="2">
        <f t="shared" si="1"/>
        <v>3.9749527894841998</v>
      </c>
    </row>
    <row r="56" spans="1:20" s="2" customFormat="1" ht="22.5" x14ac:dyDescent="0.25">
      <c r="A56" s="20"/>
      <c r="B56" s="21" t="s">
        <v>847</v>
      </c>
      <c r="C56" s="183" t="s">
        <v>848</v>
      </c>
      <c r="D56" s="183"/>
      <c r="E56" s="183"/>
      <c r="F56" s="22" t="s">
        <v>21</v>
      </c>
      <c r="G56" s="17" t="s">
        <v>849</v>
      </c>
      <c r="H56" s="17"/>
      <c r="I56" s="23">
        <v>0.48</v>
      </c>
      <c r="J56" s="109"/>
      <c r="K56" s="132"/>
      <c r="L56" s="147">
        <v>0.48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0.55788811080480005</v>
      </c>
      <c r="T56" s="2">
        <f t="shared" si="1"/>
        <v>0.55788811080480005</v>
      </c>
    </row>
    <row r="57" spans="1:20" s="2" customFormat="1" ht="22.5" x14ac:dyDescent="0.25">
      <c r="A57" s="20"/>
      <c r="B57" s="21" t="s">
        <v>850</v>
      </c>
      <c r="C57" s="183" t="s">
        <v>851</v>
      </c>
      <c r="D57" s="183"/>
      <c r="E57" s="183"/>
      <c r="F57" s="22" t="s">
        <v>817</v>
      </c>
      <c r="G57" s="17" t="s">
        <v>852</v>
      </c>
      <c r="H57" s="17"/>
      <c r="I57" s="23">
        <v>14.07</v>
      </c>
      <c r="J57" s="109"/>
      <c r="K57" s="132"/>
      <c r="L57" s="147">
        <v>14.07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16.353095247965701</v>
      </c>
      <c r="T57" s="2">
        <f t="shared" si="1"/>
        <v>16.353095247965701</v>
      </c>
    </row>
    <row r="58" spans="1:20" s="2" customFormat="1" ht="22.5" x14ac:dyDescent="0.25">
      <c r="A58" s="20"/>
      <c r="B58" s="21" t="s">
        <v>853</v>
      </c>
      <c r="C58" s="183" t="s">
        <v>854</v>
      </c>
      <c r="D58" s="183"/>
      <c r="E58" s="183"/>
      <c r="F58" s="22" t="s">
        <v>71</v>
      </c>
      <c r="G58" s="17" t="s">
        <v>855</v>
      </c>
      <c r="H58" s="17"/>
      <c r="I58" s="23">
        <v>0.93</v>
      </c>
      <c r="J58" s="109"/>
      <c r="K58" s="132"/>
      <c r="L58" s="147">
        <v>0.93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1.0809082146843001</v>
      </c>
      <c r="T58" s="2">
        <f t="shared" si="1"/>
        <v>1.0809082146843001</v>
      </c>
    </row>
    <row r="59" spans="1:20" s="2" customFormat="1" ht="22.5" x14ac:dyDescent="0.25">
      <c r="A59" s="20"/>
      <c r="B59" s="21" t="s">
        <v>371</v>
      </c>
      <c r="C59" s="183" t="s">
        <v>372</v>
      </c>
      <c r="D59" s="183"/>
      <c r="E59" s="183"/>
      <c r="F59" s="22" t="s">
        <v>282</v>
      </c>
      <c r="G59" s="17" t="s">
        <v>856</v>
      </c>
      <c r="H59" s="17"/>
      <c r="I59" s="23">
        <v>0</v>
      </c>
      <c r="J59" s="109"/>
      <c r="K59" s="132"/>
      <c r="L59" s="147">
        <v>0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45" x14ac:dyDescent="0.25">
      <c r="A60" s="10" t="s">
        <v>86</v>
      </c>
      <c r="B60" s="11" t="s">
        <v>860</v>
      </c>
      <c r="C60" s="182" t="s">
        <v>861</v>
      </c>
      <c r="D60" s="182"/>
      <c r="E60" s="182"/>
      <c r="F60" s="10" t="s">
        <v>21</v>
      </c>
      <c r="G60" s="32">
        <v>0.5</v>
      </c>
      <c r="H60" s="32"/>
      <c r="I60" s="13">
        <v>612.87</v>
      </c>
      <c r="J60" s="72"/>
      <c r="K60" s="131"/>
      <c r="L60" s="72">
        <v>612.87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712.31851347695397</v>
      </c>
      <c r="T60" s="2">
        <f t="shared" si="1"/>
        <v>712.31851347695397</v>
      </c>
    </row>
    <row r="61" spans="1:20" s="2" customFormat="1" ht="45" x14ac:dyDescent="0.25">
      <c r="A61" s="10" t="s">
        <v>859</v>
      </c>
      <c r="B61" s="11" t="s">
        <v>1068</v>
      </c>
      <c r="C61" s="182" t="s">
        <v>858</v>
      </c>
      <c r="D61" s="182"/>
      <c r="E61" s="182"/>
      <c r="F61" s="10" t="s">
        <v>817</v>
      </c>
      <c r="G61" s="32">
        <v>0.5</v>
      </c>
      <c r="H61" s="32"/>
      <c r="I61" s="13">
        <v>107.08</v>
      </c>
      <c r="J61" s="72"/>
      <c r="K61" s="131"/>
      <c r="L61" s="72">
        <v>107.08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124.455539385371</v>
      </c>
      <c r="T61" s="2">
        <f t="shared" si="1"/>
        <v>124.455539385371</v>
      </c>
    </row>
    <row r="62" spans="1:20" s="2" customFormat="1" ht="15" x14ac:dyDescent="0.25">
      <c r="A62" s="10" t="s">
        <v>862</v>
      </c>
      <c r="B62" s="11" t="s">
        <v>214</v>
      </c>
      <c r="C62" s="182" t="s">
        <v>215</v>
      </c>
      <c r="D62" s="182"/>
      <c r="E62" s="182"/>
      <c r="F62" s="10" t="s">
        <v>216</v>
      </c>
      <c r="G62" s="31">
        <v>0.03</v>
      </c>
      <c r="H62" s="31"/>
      <c r="I62" s="13">
        <v>1454.05</v>
      </c>
      <c r="J62" s="72"/>
      <c r="K62" s="131"/>
      <c r="L62" s="72">
        <v>74.67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1689.9941823244201</v>
      </c>
      <c r="T62" s="2">
        <f t="shared" si="1"/>
        <v>86.786469237071699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3082.8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3583.03639164383</v>
      </c>
      <c r="T63" s="2">
        <f t="shared" si="1"/>
        <v>0</v>
      </c>
    </row>
    <row r="64" spans="1:20" s="2" customFormat="1" ht="22.5" x14ac:dyDescent="0.25">
      <c r="A64" s="20"/>
      <c r="B64" s="21" t="s">
        <v>217</v>
      </c>
      <c r="C64" s="183" t="s">
        <v>218</v>
      </c>
      <c r="D64" s="183"/>
      <c r="E64" s="183"/>
      <c r="F64" s="22" t="s">
        <v>71</v>
      </c>
      <c r="G64" s="17" t="s">
        <v>232</v>
      </c>
      <c r="H64" s="17"/>
      <c r="I64" s="23">
        <v>3.69</v>
      </c>
      <c r="J64" s="109"/>
      <c r="K64" s="132"/>
      <c r="L64" s="147">
        <v>3.69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4.2887648518118997</v>
      </c>
      <c r="T64" s="2">
        <f t="shared" si="1"/>
        <v>4.2887648518118997</v>
      </c>
    </row>
    <row r="65" spans="1:20" s="2" customFormat="1" ht="22.5" x14ac:dyDescent="0.25">
      <c r="A65" s="20"/>
      <c r="B65" s="21" t="s">
        <v>41</v>
      </c>
      <c r="C65" s="183" t="s">
        <v>42</v>
      </c>
      <c r="D65" s="183"/>
      <c r="E65" s="183"/>
      <c r="F65" s="22" t="s">
        <v>21</v>
      </c>
      <c r="G65" s="17" t="s">
        <v>233</v>
      </c>
      <c r="H65" s="17"/>
      <c r="I65" s="23">
        <v>4.21</v>
      </c>
      <c r="J65" s="109"/>
      <c r="K65" s="132"/>
      <c r="L65" s="147">
        <v>4.21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4.8931436385170999</v>
      </c>
      <c r="T65" s="2">
        <f t="shared" si="1"/>
        <v>4.8931436385170999</v>
      </c>
    </row>
    <row r="66" spans="1:20" s="2" customFormat="1" ht="22.5" x14ac:dyDescent="0.25">
      <c r="A66" s="20"/>
      <c r="B66" s="21" t="s">
        <v>28</v>
      </c>
      <c r="C66" s="183" t="s">
        <v>29</v>
      </c>
      <c r="D66" s="183"/>
      <c r="E66" s="183"/>
      <c r="F66" s="22" t="s">
        <v>30</v>
      </c>
      <c r="G66" s="17" t="s">
        <v>241</v>
      </c>
      <c r="H66" s="17"/>
      <c r="I66" s="23">
        <v>0.72</v>
      </c>
      <c r="J66" s="109"/>
      <c r="K66" s="132"/>
      <c r="L66" s="147">
        <v>0.72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0.83683216620720002</v>
      </c>
      <c r="T66" s="2">
        <f t="shared" si="1"/>
        <v>0.83683216620720002</v>
      </c>
    </row>
    <row r="67" spans="1:20" s="2" customFormat="1" ht="45" x14ac:dyDescent="0.25">
      <c r="A67" s="10" t="s">
        <v>96</v>
      </c>
      <c r="B67" s="11" t="s">
        <v>863</v>
      </c>
      <c r="C67" s="182" t="s">
        <v>864</v>
      </c>
      <c r="D67" s="182"/>
      <c r="E67" s="182"/>
      <c r="F67" s="10" t="s">
        <v>35</v>
      </c>
      <c r="G67" s="12">
        <v>3</v>
      </c>
      <c r="H67" s="12"/>
      <c r="I67" s="13">
        <v>933.2</v>
      </c>
      <c r="J67" s="72"/>
      <c r="K67" s="131"/>
      <c r="L67" s="72">
        <v>933.2</v>
      </c>
      <c r="M67" s="13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7" si="2">I67*N67*O67*P67*Q67*R67</f>
        <v>1084.62746875633</v>
      </c>
      <c r="T67" s="2">
        <f t="shared" ref="T67:T107" si="3">L67*N67*O67*P67*Q67*R67</f>
        <v>1084.62746875633</v>
      </c>
    </row>
    <row r="68" spans="1:20" s="55" customFormat="1" ht="20.25" customHeight="1" x14ac:dyDescent="0.25">
      <c r="A68" s="184" t="s">
        <v>6535</v>
      </c>
      <c r="B68" s="185"/>
      <c r="C68" s="185"/>
      <c r="D68" s="185"/>
      <c r="E68" s="185"/>
      <c r="F68" s="185"/>
      <c r="G68" s="185"/>
      <c r="H68" s="165"/>
      <c r="I68" s="166"/>
      <c r="J68" s="167"/>
      <c r="K68" s="168"/>
      <c r="L68" s="169"/>
      <c r="M68" s="170"/>
    </row>
    <row r="69" spans="1:20" s="172" customFormat="1" ht="20.25" customHeight="1" thickBot="1" x14ac:dyDescent="0.3">
      <c r="A69" s="174" t="s">
        <v>6546</v>
      </c>
      <c r="B69" s="175"/>
      <c r="C69" s="175"/>
      <c r="D69" s="175"/>
      <c r="E69" s="175"/>
      <c r="F69" s="175"/>
      <c r="G69" s="175"/>
      <c r="H69" s="171"/>
      <c r="I69" s="176"/>
      <c r="J69" s="177"/>
      <c r="K69" s="177"/>
      <c r="L69" s="177"/>
      <c r="M69" s="178"/>
    </row>
    <row r="70" spans="1:20" s="172" customFormat="1" ht="20.25" customHeight="1" thickBot="1" x14ac:dyDescent="0.3">
      <c r="A70" s="174" t="s">
        <v>6547</v>
      </c>
      <c r="B70" s="175"/>
      <c r="C70" s="175"/>
      <c r="D70" s="175"/>
      <c r="E70" s="175"/>
      <c r="F70" s="175"/>
      <c r="G70" s="175"/>
      <c r="H70" s="171"/>
      <c r="I70" s="179"/>
      <c r="J70" s="180"/>
      <c r="K70" s="180"/>
      <c r="L70" s="180"/>
      <c r="M70" s="181"/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ref="S108:S171" si="4">I108*N108*O108*P108*Q108*R108</f>
        <v>0</v>
      </c>
      <c r="T108" s="2">
        <f t="shared" ref="T108:T171" si="5">L108*N108*O108*P108*Q108*R108</f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ref="S172:S235" si="6">I172*N172*O172*P172*Q172*R172</f>
        <v>0</v>
      </c>
      <c r="T172" s="2">
        <f t="shared" ref="T172:T235" si="7">L172*N172*O172*P172*Q172*R172</f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ref="S236:S299" si="8">I236*N236*O236*P236*Q236*R236</f>
        <v>0</v>
      </c>
      <c r="T236" s="2">
        <f t="shared" ref="T236:T299" si="9">L236*N236*O236*P236*Q236*R236</f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ref="S300:S363" si="10">I300*N300*O300*P300*Q300*R300</f>
        <v>0</v>
      </c>
      <c r="T300" s="2">
        <f t="shared" ref="T300:T363" si="11">L300*N300*O300*P300*Q300*R300</f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ref="S364:S427" si="12">I364*N364*O364*P364*Q364*R364</f>
        <v>0</v>
      </c>
      <c r="T364" s="2">
        <f t="shared" ref="T364:T427" si="13">L364*N364*O364*P364*Q364*R364</f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ref="S428:S491" si="14">I428*N428*O428*P428*Q428*R428</f>
        <v>0</v>
      </c>
      <c r="T428" s="2">
        <f t="shared" ref="T428:T491" si="15">L428*N428*O428*P428*Q428*R428</f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ref="S492:S555" si="16">I492*N492*O492*P492*Q492*R492</f>
        <v>0</v>
      </c>
      <c r="T492" s="2">
        <f t="shared" ref="T492:T555" si="17">L492*N492*O492*P492*Q492*R492</f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ref="S556:S619" si="18">I556*N556*O556*P556*Q556*R556</f>
        <v>0</v>
      </c>
      <c r="T556" s="2">
        <f t="shared" ref="T556:T619" si="19">L556*N556*O556*P556*Q556*R556</f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ref="S620:S634" si="20">I620*N620*O620*P620*Q620*R620</f>
        <v>0</v>
      </c>
      <c r="T620" s="2">
        <f t="shared" ref="T620:T634" si="21">L620*N620*O620*P620*Q620*R620</f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</sheetData>
  <autoFilter ref="A11:T634" xr:uid="{00000000-0001-0000-0400-000000000000}"/>
  <mergeCells count="63">
    <mergeCell ref="A8:L8"/>
    <mergeCell ref="C9:G9"/>
    <mergeCell ref="C10:E10"/>
    <mergeCell ref="A12:L12"/>
    <mergeCell ref="A2:L2"/>
    <mergeCell ref="A3:L3"/>
    <mergeCell ref="A5:L5"/>
    <mergeCell ref="A6:L6"/>
    <mergeCell ref="A7:L7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A28:L28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6:E56"/>
    <mergeCell ref="C57:E57"/>
    <mergeCell ref="C58:E58"/>
    <mergeCell ref="C48:E48"/>
    <mergeCell ref="C49:E49"/>
    <mergeCell ref="C50:E50"/>
    <mergeCell ref="C51:E51"/>
    <mergeCell ref="C52:E52"/>
    <mergeCell ref="C13:E13"/>
    <mergeCell ref="I69:M69"/>
    <mergeCell ref="I70:M70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  <mergeCell ref="C53:E53"/>
    <mergeCell ref="C55:E5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T633"/>
  <sheetViews>
    <sheetView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3911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34.5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3912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3913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3914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39.75" customHeight="1" x14ac:dyDescent="0.25">
      <c r="A13" s="10" t="s">
        <v>14</v>
      </c>
      <c r="B13" s="11" t="s">
        <v>15</v>
      </c>
      <c r="C13" s="200" t="s">
        <v>16</v>
      </c>
      <c r="D13" s="201"/>
      <c r="E13" s="202"/>
      <c r="F13" s="10" t="s">
        <v>17</v>
      </c>
      <c r="G13" s="12">
        <v>1</v>
      </c>
      <c r="H13" s="12"/>
      <c r="I13" s="13">
        <v>4646.7</v>
      </c>
      <c r="J13" s="72"/>
      <c r="K13" s="131"/>
      <c r="L13" s="72">
        <v>35.42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4646.7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5400.7055926597104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19</v>
      </c>
      <c r="C15" s="183" t="s">
        <v>20</v>
      </c>
      <c r="D15" s="183"/>
      <c r="E15" s="183"/>
      <c r="F15" s="22" t="s">
        <v>21</v>
      </c>
      <c r="G15" s="17" t="s">
        <v>1534</v>
      </c>
      <c r="H15" s="17"/>
      <c r="I15" s="23">
        <v>1.1299999999999999</v>
      </c>
      <c r="J15" s="109"/>
      <c r="K15" s="132"/>
      <c r="L15" s="147">
        <v>1.1299999999999999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1.3133615941862999</v>
      </c>
      <c r="T15" s="2">
        <f t="shared" si="1"/>
        <v>1.3133615941862999</v>
      </c>
    </row>
    <row r="16" spans="1:20" s="2" customFormat="1" ht="22.5" x14ac:dyDescent="0.25">
      <c r="A16" s="20"/>
      <c r="B16" s="21" t="s">
        <v>23</v>
      </c>
      <c r="C16" s="183" t="s">
        <v>24</v>
      </c>
      <c r="D16" s="183"/>
      <c r="E16" s="183"/>
      <c r="F16" s="22" t="s">
        <v>21</v>
      </c>
      <c r="G16" s="17" t="s">
        <v>1534</v>
      </c>
      <c r="H16" s="17"/>
      <c r="I16" s="23">
        <v>1.56</v>
      </c>
      <c r="J16" s="109"/>
      <c r="K16" s="132"/>
      <c r="L16" s="147">
        <v>1.56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1.8131363601156001</v>
      </c>
      <c r="T16" s="2">
        <f t="shared" si="1"/>
        <v>1.8131363601156001</v>
      </c>
    </row>
    <row r="17" spans="1:20" s="2" customFormat="1" ht="22.5" x14ac:dyDescent="0.25">
      <c r="A17" s="20"/>
      <c r="B17" s="21" t="s">
        <v>25</v>
      </c>
      <c r="C17" s="183" t="s">
        <v>26</v>
      </c>
      <c r="D17" s="183"/>
      <c r="E17" s="183"/>
      <c r="F17" s="22" t="s">
        <v>21</v>
      </c>
      <c r="G17" s="17" t="s">
        <v>1535</v>
      </c>
      <c r="H17" s="17"/>
      <c r="I17" s="23">
        <v>0.51</v>
      </c>
      <c r="J17" s="109"/>
      <c r="K17" s="132"/>
      <c r="L17" s="147">
        <v>0.51</v>
      </c>
      <c r="M17" s="24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0.59275611773009995</v>
      </c>
      <c r="T17" s="2">
        <f t="shared" si="1"/>
        <v>0.59275611773009995</v>
      </c>
    </row>
    <row r="18" spans="1:20" s="2" customFormat="1" ht="22.5" x14ac:dyDescent="0.25">
      <c r="A18" s="20"/>
      <c r="B18" s="21" t="s">
        <v>28</v>
      </c>
      <c r="C18" s="183" t="s">
        <v>29</v>
      </c>
      <c r="D18" s="183"/>
      <c r="E18" s="183"/>
      <c r="F18" s="22" t="s">
        <v>30</v>
      </c>
      <c r="G18" s="17" t="s">
        <v>1536</v>
      </c>
      <c r="H18" s="17"/>
      <c r="I18" s="23">
        <v>0.89</v>
      </c>
      <c r="J18" s="109"/>
      <c r="K18" s="132"/>
      <c r="L18" s="147">
        <v>0.89</v>
      </c>
      <c r="M18" s="24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1.0344175387839001</v>
      </c>
      <c r="T18" s="2">
        <f t="shared" si="1"/>
        <v>1.0344175387839001</v>
      </c>
    </row>
    <row r="19" spans="1:20" s="2" customFormat="1" ht="22.5" x14ac:dyDescent="0.25">
      <c r="A19" s="10" t="s">
        <v>32</v>
      </c>
      <c r="B19" s="11" t="s">
        <v>3915</v>
      </c>
      <c r="C19" s="182" t="s">
        <v>3916</v>
      </c>
      <c r="D19" s="182"/>
      <c r="E19" s="182"/>
      <c r="F19" s="10" t="s">
        <v>880</v>
      </c>
      <c r="G19" s="12">
        <v>1</v>
      </c>
      <c r="H19" s="12"/>
      <c r="I19" s="13">
        <v>120271.51</v>
      </c>
      <c r="J19" s="72"/>
      <c r="K19" s="131"/>
      <c r="L19" s="72"/>
      <c r="M19" s="13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139787.59478654299</v>
      </c>
      <c r="T19" s="2">
        <f t="shared" si="1"/>
        <v>0</v>
      </c>
    </row>
    <row r="20" spans="1:20" s="2" customFormat="1" ht="15" x14ac:dyDescent="0.25">
      <c r="A20" s="209" t="s">
        <v>3917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  <c r="M20" s="122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0</v>
      </c>
      <c r="T20" s="2">
        <f t="shared" si="1"/>
        <v>0</v>
      </c>
    </row>
    <row r="21" spans="1:20" s="2" customFormat="1" ht="32.25" customHeight="1" x14ac:dyDescent="0.25">
      <c r="A21" s="10" t="s">
        <v>790</v>
      </c>
      <c r="B21" s="11" t="s">
        <v>3918</v>
      </c>
      <c r="C21" s="182" t="s">
        <v>3919</v>
      </c>
      <c r="D21" s="182"/>
      <c r="E21" s="182"/>
      <c r="F21" s="10" t="s">
        <v>3920</v>
      </c>
      <c r="G21" s="31">
        <v>2.46</v>
      </c>
      <c r="H21" s="31"/>
      <c r="I21" s="13">
        <v>28526.95</v>
      </c>
      <c r="J21" s="72"/>
      <c r="K21" s="131"/>
      <c r="L21" s="72">
        <v>2438.1999999999998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33155.929671922902</v>
      </c>
      <c r="T21" s="2">
        <f t="shared" si="1"/>
        <v>2833.8391495088799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67039.16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77917.396504876495</v>
      </c>
      <c r="T22" s="2">
        <f t="shared" si="1"/>
        <v>0</v>
      </c>
    </row>
    <row r="23" spans="1:20" s="2" customFormat="1" ht="22.5" x14ac:dyDescent="0.25">
      <c r="A23" s="20"/>
      <c r="B23" s="21" t="s">
        <v>3921</v>
      </c>
      <c r="C23" s="183" t="s">
        <v>3922</v>
      </c>
      <c r="D23" s="183"/>
      <c r="E23" s="183"/>
      <c r="F23" s="22" t="s">
        <v>71</v>
      </c>
      <c r="G23" s="17" t="s">
        <v>3923</v>
      </c>
      <c r="H23" s="17"/>
      <c r="I23" s="23">
        <v>14.88</v>
      </c>
      <c r="J23" s="109"/>
      <c r="K23" s="132"/>
      <c r="L23" s="147">
        <v>14.88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17.294531434948802</v>
      </c>
      <c r="T23" s="2">
        <f t="shared" si="1"/>
        <v>17.294531434948802</v>
      </c>
    </row>
    <row r="24" spans="1:20" s="2" customFormat="1" ht="22.5" x14ac:dyDescent="0.25">
      <c r="A24" s="20"/>
      <c r="B24" s="21" t="s">
        <v>911</v>
      </c>
      <c r="C24" s="183" t="s">
        <v>912</v>
      </c>
      <c r="D24" s="183"/>
      <c r="E24" s="183"/>
      <c r="F24" s="22" t="s">
        <v>21</v>
      </c>
      <c r="G24" s="17" t="s">
        <v>3924</v>
      </c>
      <c r="H24" s="17"/>
      <c r="I24" s="23">
        <v>0.82</v>
      </c>
      <c r="J24" s="109"/>
      <c r="K24" s="132"/>
      <c r="L24" s="147">
        <v>0.82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0.95305885595819995</v>
      </c>
      <c r="T24" s="2">
        <f t="shared" si="1"/>
        <v>0.95305885595819995</v>
      </c>
    </row>
    <row r="25" spans="1:20" s="2" customFormat="1" ht="22.5" x14ac:dyDescent="0.25">
      <c r="A25" s="20"/>
      <c r="B25" s="21" t="s">
        <v>916</v>
      </c>
      <c r="C25" s="183" t="s">
        <v>917</v>
      </c>
      <c r="D25" s="183"/>
      <c r="E25" s="183"/>
      <c r="F25" s="22" t="s">
        <v>21</v>
      </c>
      <c r="G25" s="17" t="s">
        <v>3925</v>
      </c>
      <c r="H25" s="17"/>
      <c r="I25" s="23">
        <v>2.92</v>
      </c>
      <c r="J25" s="109"/>
      <c r="K25" s="132"/>
      <c r="L25" s="147">
        <v>2.92</v>
      </c>
      <c r="M25" s="24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3.3938193407292001</v>
      </c>
      <c r="T25" s="2">
        <f t="shared" si="1"/>
        <v>3.3938193407292001</v>
      </c>
    </row>
    <row r="26" spans="1:20" s="2" customFormat="1" ht="22.5" x14ac:dyDescent="0.25">
      <c r="A26" s="20"/>
      <c r="B26" s="21" t="s">
        <v>3926</v>
      </c>
      <c r="C26" s="183" t="s">
        <v>3927</v>
      </c>
      <c r="D26" s="183"/>
      <c r="E26" s="183"/>
      <c r="F26" s="22" t="s">
        <v>3928</v>
      </c>
      <c r="G26" s="17" t="s">
        <v>3929</v>
      </c>
      <c r="H26" s="17"/>
      <c r="I26" s="23">
        <v>26.3</v>
      </c>
      <c r="J26" s="109"/>
      <c r="K26" s="132"/>
      <c r="L26" s="147">
        <v>26.3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30.567619404513</v>
      </c>
      <c r="T26" s="2">
        <f t="shared" si="1"/>
        <v>30.567619404513</v>
      </c>
    </row>
    <row r="27" spans="1:20" s="2" customFormat="1" ht="22.5" x14ac:dyDescent="0.25">
      <c r="A27" s="20"/>
      <c r="B27" s="21" t="s">
        <v>918</v>
      </c>
      <c r="C27" s="183" t="s">
        <v>919</v>
      </c>
      <c r="D27" s="183"/>
      <c r="E27" s="183"/>
      <c r="F27" s="22" t="s">
        <v>21</v>
      </c>
      <c r="G27" s="17" t="s">
        <v>3930</v>
      </c>
      <c r="H27" s="17"/>
      <c r="I27" s="23">
        <v>48.82</v>
      </c>
      <c r="J27" s="109"/>
      <c r="K27" s="132"/>
      <c r="L27" s="147">
        <v>48.82</v>
      </c>
      <c r="M27" s="24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56.741869936438199</v>
      </c>
      <c r="T27" s="2">
        <f t="shared" si="1"/>
        <v>56.741869936438199</v>
      </c>
    </row>
    <row r="28" spans="1:20" s="2" customFormat="1" ht="22.5" x14ac:dyDescent="0.25">
      <c r="A28" s="20"/>
      <c r="B28" s="21" t="s">
        <v>922</v>
      </c>
      <c r="C28" s="183" t="s">
        <v>923</v>
      </c>
      <c r="D28" s="183"/>
      <c r="E28" s="183"/>
      <c r="F28" s="22" t="s">
        <v>216</v>
      </c>
      <c r="G28" s="17" t="s">
        <v>3931</v>
      </c>
      <c r="H28" s="17"/>
      <c r="I28" s="23">
        <v>146.59</v>
      </c>
      <c r="J28" s="109"/>
      <c r="K28" s="132"/>
      <c r="L28" s="147">
        <v>146.59</v>
      </c>
      <c r="M28" s="24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170.376704505991</v>
      </c>
      <c r="T28" s="2">
        <f t="shared" si="1"/>
        <v>170.376704505991</v>
      </c>
    </row>
    <row r="29" spans="1:20" s="2" customFormat="1" ht="22.5" x14ac:dyDescent="0.25">
      <c r="A29" s="20"/>
      <c r="B29" s="21" t="s">
        <v>3932</v>
      </c>
      <c r="C29" s="183" t="s">
        <v>3933</v>
      </c>
      <c r="D29" s="183"/>
      <c r="E29" s="183"/>
      <c r="F29" s="22" t="s">
        <v>21</v>
      </c>
      <c r="G29" s="17" t="s">
        <v>3934</v>
      </c>
      <c r="H29" s="17"/>
      <c r="I29" s="23">
        <v>15.53</v>
      </c>
      <c r="J29" s="109"/>
      <c r="K29" s="132"/>
      <c r="L29" s="147">
        <v>15.53</v>
      </c>
      <c r="M29" s="24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18.050004918330298</v>
      </c>
      <c r="T29" s="2">
        <f t="shared" si="1"/>
        <v>18.050004918330298</v>
      </c>
    </row>
    <row r="30" spans="1:20" s="2" customFormat="1" ht="22.5" x14ac:dyDescent="0.25">
      <c r="A30" s="20"/>
      <c r="B30" s="21" t="s">
        <v>932</v>
      </c>
      <c r="C30" s="183" t="s">
        <v>933</v>
      </c>
      <c r="D30" s="183"/>
      <c r="E30" s="183"/>
      <c r="F30" s="22" t="s">
        <v>21</v>
      </c>
      <c r="G30" s="17" t="s">
        <v>3929</v>
      </c>
      <c r="H30" s="17"/>
      <c r="I30" s="23">
        <v>10.14</v>
      </c>
      <c r="J30" s="109"/>
      <c r="K30" s="132"/>
      <c r="L30" s="147">
        <v>10.14</v>
      </c>
      <c r="M30" s="24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11.785386340751399</v>
      </c>
      <c r="T30" s="2">
        <f t="shared" si="1"/>
        <v>11.785386340751399</v>
      </c>
    </row>
    <row r="31" spans="1:20" s="2" customFormat="1" ht="22.5" x14ac:dyDescent="0.25">
      <c r="A31" s="20"/>
      <c r="B31" s="21" t="s">
        <v>28</v>
      </c>
      <c r="C31" s="183" t="s">
        <v>29</v>
      </c>
      <c r="D31" s="183"/>
      <c r="E31" s="183"/>
      <c r="F31" s="22" t="s">
        <v>30</v>
      </c>
      <c r="G31" s="17" t="s">
        <v>3935</v>
      </c>
      <c r="H31" s="17"/>
      <c r="I31" s="23">
        <v>15.55</v>
      </c>
      <c r="J31" s="109"/>
      <c r="K31" s="132"/>
      <c r="L31" s="147">
        <v>15.55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18.073250256280499</v>
      </c>
      <c r="T31" s="2">
        <f t="shared" si="1"/>
        <v>18.073250256280499</v>
      </c>
    </row>
    <row r="32" spans="1:20" s="2" customFormat="1" ht="15" x14ac:dyDescent="0.25">
      <c r="A32" s="10" t="s">
        <v>38</v>
      </c>
      <c r="B32" s="11" t="s">
        <v>3936</v>
      </c>
      <c r="C32" s="182" t="s">
        <v>3937</v>
      </c>
      <c r="D32" s="182"/>
      <c r="E32" s="182"/>
      <c r="F32" s="10" t="s">
        <v>3928</v>
      </c>
      <c r="G32" s="32">
        <v>4.2</v>
      </c>
      <c r="H32" s="32"/>
      <c r="I32" s="13">
        <v>18132.91</v>
      </c>
      <c r="J32" s="72"/>
      <c r="K32" s="131"/>
      <c r="L32" s="72">
        <v>1920.81</v>
      </c>
      <c r="M32" s="13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21075.281048527999</v>
      </c>
      <c r="T32" s="2">
        <f t="shared" si="1"/>
        <v>2232.49387940618</v>
      </c>
    </row>
    <row r="33" spans="1:20" s="2" customFormat="1" ht="15" x14ac:dyDescent="0.25">
      <c r="A33" s="14"/>
      <c r="B33" s="15"/>
      <c r="C33" s="15"/>
      <c r="D33" s="15"/>
      <c r="E33" s="16" t="s">
        <v>18</v>
      </c>
      <c r="F33" s="16"/>
      <c r="G33" s="17"/>
      <c r="H33" s="17"/>
      <c r="I33" s="18">
        <v>41616.120000000003</v>
      </c>
      <c r="J33" s="114"/>
      <c r="K33" s="138"/>
      <c r="L33" s="151"/>
      <c r="M33" s="19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48369.038678803903</v>
      </c>
      <c r="T33" s="2">
        <f t="shared" si="1"/>
        <v>0</v>
      </c>
    </row>
    <row r="34" spans="1:20" s="2" customFormat="1" ht="22.5" x14ac:dyDescent="0.25">
      <c r="A34" s="20"/>
      <c r="B34" s="21" t="s">
        <v>3938</v>
      </c>
      <c r="C34" s="183" t="s">
        <v>3939</v>
      </c>
      <c r="D34" s="183"/>
      <c r="E34" s="183"/>
      <c r="F34" s="22" t="s">
        <v>71</v>
      </c>
      <c r="G34" s="17" t="s">
        <v>3940</v>
      </c>
      <c r="H34" s="17"/>
      <c r="I34" s="23">
        <v>42.02</v>
      </c>
      <c r="J34" s="109"/>
      <c r="K34" s="132"/>
      <c r="L34" s="147">
        <v>42.02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48.838455033370202</v>
      </c>
      <c r="T34" s="2">
        <f t="shared" si="1"/>
        <v>48.838455033370202</v>
      </c>
    </row>
    <row r="35" spans="1:20" s="2" customFormat="1" ht="22.5" x14ac:dyDescent="0.25">
      <c r="A35" s="20"/>
      <c r="B35" s="21" t="s">
        <v>25</v>
      </c>
      <c r="C35" s="183" t="s">
        <v>26</v>
      </c>
      <c r="D35" s="183"/>
      <c r="E35" s="183"/>
      <c r="F35" s="22" t="s">
        <v>21</v>
      </c>
      <c r="G35" s="17" t="s">
        <v>3941</v>
      </c>
      <c r="H35" s="17"/>
      <c r="I35" s="23">
        <v>2.14</v>
      </c>
      <c r="J35" s="109"/>
      <c r="K35" s="132"/>
      <c r="L35" s="147">
        <v>2.14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2.4872511606713998</v>
      </c>
      <c r="T35" s="2">
        <f t="shared" si="1"/>
        <v>2.4872511606713998</v>
      </c>
    </row>
    <row r="36" spans="1:20" s="2" customFormat="1" ht="22.5" x14ac:dyDescent="0.25">
      <c r="A36" s="20"/>
      <c r="B36" s="21" t="s">
        <v>918</v>
      </c>
      <c r="C36" s="183" t="s">
        <v>919</v>
      </c>
      <c r="D36" s="183"/>
      <c r="E36" s="183"/>
      <c r="F36" s="22" t="s">
        <v>21</v>
      </c>
      <c r="G36" s="17" t="s">
        <v>3942</v>
      </c>
      <c r="H36" s="17"/>
      <c r="I36" s="23">
        <v>133.35</v>
      </c>
      <c r="J36" s="109"/>
      <c r="K36" s="132"/>
      <c r="L36" s="147">
        <v>133.35</v>
      </c>
      <c r="M36" s="24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154.98829078295799</v>
      </c>
      <c r="T36" s="2">
        <f t="shared" si="1"/>
        <v>154.98829078295799</v>
      </c>
    </row>
    <row r="37" spans="1:20" s="2" customFormat="1" ht="22.5" x14ac:dyDescent="0.25">
      <c r="A37" s="20"/>
      <c r="B37" s="21" t="s">
        <v>3943</v>
      </c>
      <c r="C37" s="183" t="s">
        <v>3944</v>
      </c>
      <c r="D37" s="183"/>
      <c r="E37" s="183"/>
      <c r="F37" s="22" t="s">
        <v>216</v>
      </c>
      <c r="G37" s="17" t="s">
        <v>3945</v>
      </c>
      <c r="H37" s="17"/>
      <c r="I37" s="23">
        <v>26.88</v>
      </c>
      <c r="J37" s="109"/>
      <c r="K37" s="132"/>
      <c r="L37" s="147">
        <v>26.88</v>
      </c>
      <c r="M37" s="24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31.241734205068799</v>
      </c>
      <c r="T37" s="2">
        <f t="shared" si="1"/>
        <v>31.241734205068799</v>
      </c>
    </row>
    <row r="38" spans="1:20" s="2" customFormat="1" ht="22.5" x14ac:dyDescent="0.25">
      <c r="A38" s="20"/>
      <c r="B38" s="21" t="s">
        <v>3946</v>
      </c>
      <c r="C38" s="183" t="s">
        <v>3947</v>
      </c>
      <c r="D38" s="183"/>
      <c r="E38" s="183"/>
      <c r="F38" s="22" t="s">
        <v>135</v>
      </c>
      <c r="G38" s="17" t="s">
        <v>3948</v>
      </c>
      <c r="H38" s="17"/>
      <c r="I38" s="23">
        <v>7.99</v>
      </c>
      <c r="J38" s="109"/>
      <c r="K38" s="132"/>
      <c r="L38" s="147">
        <v>7.99</v>
      </c>
      <c r="M38" s="24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9.2865125111049007</v>
      </c>
      <c r="T38" s="2">
        <f t="shared" si="1"/>
        <v>9.2865125111049007</v>
      </c>
    </row>
    <row r="39" spans="1:20" s="2" customFormat="1" ht="22.5" x14ac:dyDescent="0.25">
      <c r="A39" s="20"/>
      <c r="B39" s="21" t="s">
        <v>28</v>
      </c>
      <c r="C39" s="183" t="s">
        <v>29</v>
      </c>
      <c r="D39" s="183"/>
      <c r="E39" s="183"/>
      <c r="F39" s="22" t="s">
        <v>30</v>
      </c>
      <c r="G39" s="17" t="s">
        <v>3949</v>
      </c>
      <c r="H39" s="17"/>
      <c r="I39" s="23">
        <v>9.41</v>
      </c>
      <c r="J39" s="109"/>
      <c r="K39" s="132"/>
      <c r="L39" s="147">
        <v>9.41</v>
      </c>
      <c r="M39" s="24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10.936931505569101</v>
      </c>
      <c r="T39" s="2">
        <f t="shared" si="1"/>
        <v>10.936931505569101</v>
      </c>
    </row>
    <row r="40" spans="1:20" s="2" customFormat="1" ht="45" x14ac:dyDescent="0.25">
      <c r="A40" s="10" t="s">
        <v>46</v>
      </c>
      <c r="B40" s="11" t="s">
        <v>3950</v>
      </c>
      <c r="C40" s="182" t="s">
        <v>3951</v>
      </c>
      <c r="D40" s="182"/>
      <c r="E40" s="182"/>
      <c r="F40" s="10" t="s">
        <v>165</v>
      </c>
      <c r="G40" s="32">
        <v>142.80000000000001</v>
      </c>
      <c r="H40" s="32"/>
      <c r="I40" s="13">
        <v>129736.74</v>
      </c>
      <c r="J40" s="72"/>
      <c r="K40" s="131"/>
      <c r="L40" s="72">
        <v>129736.74</v>
      </c>
      <c r="M40" s="13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150788.718292862</v>
      </c>
      <c r="T40" s="2">
        <f t="shared" si="1"/>
        <v>150788.718292862</v>
      </c>
    </row>
    <row r="41" spans="1:20" s="2" customFormat="1" ht="45" x14ac:dyDescent="0.25">
      <c r="A41" s="10" t="s">
        <v>49</v>
      </c>
      <c r="B41" s="11" t="s">
        <v>3952</v>
      </c>
      <c r="C41" s="182" t="s">
        <v>3953</v>
      </c>
      <c r="D41" s="182"/>
      <c r="E41" s="182"/>
      <c r="F41" s="10" t="s">
        <v>165</v>
      </c>
      <c r="G41" s="32">
        <v>285.60000000000002</v>
      </c>
      <c r="H41" s="32"/>
      <c r="I41" s="13">
        <v>103977.36</v>
      </c>
      <c r="J41" s="72"/>
      <c r="K41" s="131"/>
      <c r="L41" s="72">
        <v>103977.36</v>
      </c>
      <c r="M41" s="13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120849.44361848</v>
      </c>
      <c r="T41" s="2">
        <f t="shared" si="1"/>
        <v>120849.44361848</v>
      </c>
    </row>
    <row r="42" spans="1:20" s="2" customFormat="1" ht="15" x14ac:dyDescent="0.25">
      <c r="A42" s="10" t="s">
        <v>54</v>
      </c>
      <c r="B42" s="11" t="s">
        <v>3954</v>
      </c>
      <c r="C42" s="182" t="s">
        <v>3955</v>
      </c>
      <c r="D42" s="182"/>
      <c r="E42" s="182"/>
      <c r="F42" s="10" t="s">
        <v>3928</v>
      </c>
      <c r="G42" s="32">
        <v>6.4</v>
      </c>
      <c r="H42" s="32"/>
      <c r="I42" s="13">
        <v>22713.71</v>
      </c>
      <c r="J42" s="72"/>
      <c r="K42" s="131"/>
      <c r="L42" s="72">
        <v>1674.91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26399.393252641901</v>
      </c>
      <c r="T42" s="2">
        <f t="shared" si="1"/>
        <v>1946.69244930847</v>
      </c>
    </row>
    <row r="43" spans="1:20" s="2" customFormat="1" ht="15" x14ac:dyDescent="0.25">
      <c r="A43" s="14"/>
      <c r="B43" s="15"/>
      <c r="C43" s="15"/>
      <c r="D43" s="15"/>
      <c r="E43" s="16" t="s">
        <v>18</v>
      </c>
      <c r="F43" s="16"/>
      <c r="G43" s="17"/>
      <c r="H43" s="17"/>
      <c r="I43" s="18">
        <v>53330.85</v>
      </c>
      <c r="J43" s="114"/>
      <c r="K43" s="138"/>
      <c r="L43" s="151"/>
      <c r="M43" s="19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61984.681571071204</v>
      </c>
      <c r="T43" s="2">
        <f t="shared" si="1"/>
        <v>0</v>
      </c>
    </row>
    <row r="44" spans="1:20" s="2" customFormat="1" ht="22.5" x14ac:dyDescent="0.25">
      <c r="A44" s="20"/>
      <c r="B44" s="21" t="s">
        <v>3938</v>
      </c>
      <c r="C44" s="183" t="s">
        <v>3939</v>
      </c>
      <c r="D44" s="183"/>
      <c r="E44" s="183"/>
      <c r="F44" s="22" t="s">
        <v>71</v>
      </c>
      <c r="G44" s="17" t="s">
        <v>3956</v>
      </c>
      <c r="H44" s="17"/>
      <c r="I44" s="23">
        <v>36.590000000000003</v>
      </c>
      <c r="J44" s="109"/>
      <c r="K44" s="132"/>
      <c r="L44" s="147">
        <v>36.590000000000003</v>
      </c>
      <c r="M44" s="24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42.527345779890901</v>
      </c>
      <c r="T44" s="2">
        <f t="shared" si="1"/>
        <v>42.527345779890901</v>
      </c>
    </row>
    <row r="45" spans="1:20" s="2" customFormat="1" ht="22.5" x14ac:dyDescent="0.25">
      <c r="A45" s="20"/>
      <c r="B45" s="21" t="s">
        <v>25</v>
      </c>
      <c r="C45" s="183" t="s">
        <v>26</v>
      </c>
      <c r="D45" s="183"/>
      <c r="E45" s="183"/>
      <c r="F45" s="22" t="s">
        <v>21</v>
      </c>
      <c r="G45" s="17" t="s">
        <v>3957</v>
      </c>
      <c r="H45" s="17"/>
      <c r="I45" s="23">
        <v>3.26</v>
      </c>
      <c r="J45" s="109"/>
      <c r="K45" s="132"/>
      <c r="L45" s="147">
        <v>3.26</v>
      </c>
      <c r="M45" s="24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3.7889900858825998</v>
      </c>
      <c r="T45" s="2">
        <f t="shared" si="1"/>
        <v>3.7889900858825998</v>
      </c>
    </row>
    <row r="46" spans="1:20" s="2" customFormat="1" ht="22.5" x14ac:dyDescent="0.25">
      <c r="A46" s="20"/>
      <c r="B46" s="21" t="s">
        <v>918</v>
      </c>
      <c r="C46" s="183" t="s">
        <v>919</v>
      </c>
      <c r="D46" s="183"/>
      <c r="E46" s="183"/>
      <c r="F46" s="22" t="s">
        <v>21</v>
      </c>
      <c r="G46" s="17" t="s">
        <v>3958</v>
      </c>
      <c r="H46" s="17"/>
      <c r="I46" s="23">
        <v>101.6</v>
      </c>
      <c r="J46" s="109"/>
      <c r="K46" s="132"/>
      <c r="L46" s="147">
        <v>101.6</v>
      </c>
      <c r="M46" s="24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118.086316787016</v>
      </c>
      <c r="T46" s="2">
        <f t="shared" si="1"/>
        <v>118.086316787016</v>
      </c>
    </row>
    <row r="47" spans="1:20" s="2" customFormat="1" ht="22.5" x14ac:dyDescent="0.25">
      <c r="A47" s="20"/>
      <c r="B47" s="21" t="s">
        <v>3959</v>
      </c>
      <c r="C47" s="183" t="s">
        <v>3960</v>
      </c>
      <c r="D47" s="183"/>
      <c r="E47" s="183"/>
      <c r="F47" s="22" t="s">
        <v>135</v>
      </c>
      <c r="G47" s="17" t="s">
        <v>3961</v>
      </c>
      <c r="H47" s="17"/>
      <c r="I47" s="23">
        <v>8.2799999999999994</v>
      </c>
      <c r="J47" s="109"/>
      <c r="K47" s="132"/>
      <c r="L47" s="147">
        <v>8.2799999999999994</v>
      </c>
      <c r="M47" s="24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9.6235699113828002</v>
      </c>
      <c r="T47" s="2">
        <f t="shared" si="1"/>
        <v>9.6235699113828002</v>
      </c>
    </row>
    <row r="48" spans="1:20" s="2" customFormat="1" ht="22.5" x14ac:dyDescent="0.25">
      <c r="A48" s="20"/>
      <c r="B48" s="21" t="s">
        <v>3962</v>
      </c>
      <c r="C48" s="183" t="s">
        <v>3963</v>
      </c>
      <c r="D48" s="183"/>
      <c r="E48" s="183"/>
      <c r="F48" s="22" t="s">
        <v>216</v>
      </c>
      <c r="G48" s="17" t="s">
        <v>3964</v>
      </c>
      <c r="H48" s="17"/>
      <c r="I48" s="23">
        <v>31.36</v>
      </c>
      <c r="J48" s="109"/>
      <c r="K48" s="132"/>
      <c r="L48" s="147">
        <v>31.36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36.448689905913596</v>
      </c>
      <c r="T48" s="2">
        <f t="shared" si="1"/>
        <v>36.448689905913596</v>
      </c>
    </row>
    <row r="49" spans="1:20" s="2" customFormat="1" ht="22.5" x14ac:dyDescent="0.25">
      <c r="A49" s="20"/>
      <c r="B49" s="21" t="s">
        <v>28</v>
      </c>
      <c r="C49" s="183" t="s">
        <v>29</v>
      </c>
      <c r="D49" s="183"/>
      <c r="E49" s="183"/>
      <c r="F49" s="22" t="s">
        <v>30</v>
      </c>
      <c r="G49" s="17" t="s">
        <v>3965</v>
      </c>
      <c r="H49" s="17"/>
      <c r="I49" s="23">
        <v>12.29</v>
      </c>
      <c r="J49" s="109"/>
      <c r="K49" s="132"/>
      <c r="L49" s="147">
        <v>12.29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14.2842601703979</v>
      </c>
      <c r="T49" s="2">
        <f t="shared" si="1"/>
        <v>14.2842601703979</v>
      </c>
    </row>
    <row r="50" spans="1:20" s="2" customFormat="1" ht="45" x14ac:dyDescent="0.25">
      <c r="A50" s="10" t="s">
        <v>56</v>
      </c>
      <c r="B50" s="11" t="s">
        <v>3966</v>
      </c>
      <c r="C50" s="182" t="s">
        <v>3967</v>
      </c>
      <c r="D50" s="182"/>
      <c r="E50" s="182"/>
      <c r="F50" s="10" t="s">
        <v>165</v>
      </c>
      <c r="G50" s="32">
        <v>652.79999999999995</v>
      </c>
      <c r="H50" s="32"/>
      <c r="I50" s="13">
        <v>52744.800000000003</v>
      </c>
      <c r="J50" s="72"/>
      <c r="K50" s="131"/>
      <c r="L50" s="72">
        <v>52744.800000000003</v>
      </c>
      <c r="M50" s="13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61303.535055785404</v>
      </c>
      <c r="T50" s="2">
        <f t="shared" si="1"/>
        <v>61303.535055785404</v>
      </c>
    </row>
    <row r="51" spans="1:20" s="2" customFormat="1" ht="15" x14ac:dyDescent="0.25">
      <c r="A51" s="10" t="s">
        <v>833</v>
      </c>
      <c r="B51" s="11" t="s">
        <v>3968</v>
      </c>
      <c r="C51" s="182" t="s">
        <v>3969</v>
      </c>
      <c r="D51" s="182"/>
      <c r="E51" s="182"/>
      <c r="F51" s="10" t="s">
        <v>3928</v>
      </c>
      <c r="G51" s="32">
        <v>10.6</v>
      </c>
      <c r="H51" s="32"/>
      <c r="I51" s="13">
        <v>103289.54</v>
      </c>
      <c r="J51" s="72"/>
      <c r="K51" s="131"/>
      <c r="L51" s="72">
        <v>485.6</v>
      </c>
      <c r="M51" s="13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120050.01320103501</v>
      </c>
      <c r="T51" s="2">
        <f t="shared" si="1"/>
        <v>564.39680543085603</v>
      </c>
    </row>
    <row r="52" spans="1:20" s="2" customFormat="1" ht="15" x14ac:dyDescent="0.25">
      <c r="A52" s="14"/>
      <c r="B52" s="15"/>
      <c r="C52" s="15"/>
      <c r="D52" s="15"/>
      <c r="E52" s="16" t="s">
        <v>18</v>
      </c>
      <c r="F52" s="16"/>
      <c r="G52" s="17"/>
      <c r="H52" s="17"/>
      <c r="I52" s="18">
        <v>242220.01</v>
      </c>
      <c r="J52" s="114"/>
      <c r="K52" s="138"/>
      <c r="L52" s="151"/>
      <c r="M52" s="19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281524.299537541</v>
      </c>
      <c r="T52" s="2">
        <f t="shared" si="1"/>
        <v>0</v>
      </c>
    </row>
    <row r="53" spans="1:20" s="2" customFormat="1" ht="22.5" x14ac:dyDescent="0.25">
      <c r="A53" s="25" t="s">
        <v>76</v>
      </c>
      <c r="B53" s="26" t="s">
        <v>3970</v>
      </c>
      <c r="C53" s="186" t="s">
        <v>3971</v>
      </c>
      <c r="D53" s="186"/>
      <c r="E53" s="186"/>
      <c r="F53" s="27" t="s">
        <v>79</v>
      </c>
      <c r="G53" s="28" t="s">
        <v>3972</v>
      </c>
      <c r="H53" s="28"/>
      <c r="I53" s="29">
        <v>0</v>
      </c>
      <c r="J53" s="110"/>
      <c r="K53" s="133"/>
      <c r="L53" s="148">
        <v>0</v>
      </c>
      <c r="M53" s="30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0</v>
      </c>
      <c r="T53" s="2">
        <f t="shared" si="1"/>
        <v>0</v>
      </c>
    </row>
    <row r="54" spans="1:20" s="2" customFormat="1" ht="22.5" x14ac:dyDescent="0.25">
      <c r="A54" s="25" t="s">
        <v>76</v>
      </c>
      <c r="B54" s="26" t="s">
        <v>3973</v>
      </c>
      <c r="C54" s="186" t="s">
        <v>3974</v>
      </c>
      <c r="D54" s="186"/>
      <c r="E54" s="186"/>
      <c r="F54" s="27" t="s">
        <v>165</v>
      </c>
      <c r="G54" s="28" t="s">
        <v>3975</v>
      </c>
      <c r="H54" s="28"/>
      <c r="I54" s="29">
        <v>0</v>
      </c>
      <c r="J54" s="110"/>
      <c r="K54" s="133"/>
      <c r="L54" s="148">
        <v>0</v>
      </c>
      <c r="M54" s="30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0</v>
      </c>
      <c r="T54" s="2">
        <f t="shared" si="1"/>
        <v>0</v>
      </c>
    </row>
    <row r="55" spans="1:20" s="2" customFormat="1" ht="22.5" x14ac:dyDescent="0.25">
      <c r="A55" s="20"/>
      <c r="B55" s="21" t="s">
        <v>28</v>
      </c>
      <c r="C55" s="183" t="s">
        <v>29</v>
      </c>
      <c r="D55" s="183"/>
      <c r="E55" s="183"/>
      <c r="F55" s="22" t="s">
        <v>30</v>
      </c>
      <c r="G55" s="17" t="s">
        <v>3976</v>
      </c>
      <c r="H55" s="17"/>
      <c r="I55" s="23">
        <v>56.07</v>
      </c>
      <c r="J55" s="109"/>
      <c r="K55" s="132"/>
      <c r="L55" s="147">
        <v>56.07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65.168304943385706</v>
      </c>
      <c r="T55" s="2">
        <f t="shared" si="1"/>
        <v>65.168304943385706</v>
      </c>
    </row>
    <row r="56" spans="1:20" s="2" customFormat="1" ht="45" x14ac:dyDescent="0.25">
      <c r="A56" s="10" t="s">
        <v>66</v>
      </c>
      <c r="B56" s="11" t="s">
        <v>3977</v>
      </c>
      <c r="C56" s="182" t="s">
        <v>3978</v>
      </c>
      <c r="D56" s="182"/>
      <c r="E56" s="182"/>
      <c r="F56" s="10" t="s">
        <v>165</v>
      </c>
      <c r="G56" s="31">
        <v>1072.72</v>
      </c>
      <c r="H56" s="31"/>
      <c r="I56" s="13">
        <v>12819.86</v>
      </c>
      <c r="J56" s="72"/>
      <c r="K56" s="131"/>
      <c r="L56" s="72">
        <v>12819.86</v>
      </c>
      <c r="M56" s="13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14900.0989087125</v>
      </c>
      <c r="T56" s="2">
        <f t="shared" si="1"/>
        <v>14900.0989087125</v>
      </c>
    </row>
    <row r="57" spans="1:20" s="2" customFormat="1" ht="45" x14ac:dyDescent="0.25">
      <c r="A57" s="10" t="s">
        <v>837</v>
      </c>
      <c r="B57" s="11" t="s">
        <v>3979</v>
      </c>
      <c r="C57" s="182" t="s">
        <v>3980</v>
      </c>
      <c r="D57" s="182"/>
      <c r="E57" s="182"/>
      <c r="F57" s="10" t="s">
        <v>35</v>
      </c>
      <c r="G57" s="12">
        <v>1500</v>
      </c>
      <c r="H57" s="12"/>
      <c r="I57" s="13">
        <v>17016.900000000001</v>
      </c>
      <c r="J57" s="72"/>
      <c r="K57" s="131"/>
      <c r="L57" s="72">
        <v>17016.900000000001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19778.179568237902</v>
      </c>
      <c r="T57" s="2">
        <f t="shared" si="1"/>
        <v>19778.179568237902</v>
      </c>
    </row>
    <row r="58" spans="1:20" s="2" customFormat="1" ht="45" x14ac:dyDescent="0.25">
      <c r="A58" s="10" t="s">
        <v>840</v>
      </c>
      <c r="B58" s="11" t="s">
        <v>3981</v>
      </c>
      <c r="C58" s="182" t="s">
        <v>3982</v>
      </c>
      <c r="D58" s="182"/>
      <c r="E58" s="182"/>
      <c r="F58" s="10" t="s">
        <v>35</v>
      </c>
      <c r="G58" s="12">
        <v>1500</v>
      </c>
      <c r="H58" s="12"/>
      <c r="I58" s="13">
        <v>5585.7</v>
      </c>
      <c r="J58" s="72"/>
      <c r="K58" s="131"/>
      <c r="L58" s="72">
        <v>5585.7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6492.0742094216002</v>
      </c>
      <c r="T58" s="2">
        <f t="shared" si="1"/>
        <v>6492.0742094216002</v>
      </c>
    </row>
    <row r="59" spans="1:20" s="2" customFormat="1" ht="15" x14ac:dyDescent="0.25">
      <c r="A59" s="10" t="s">
        <v>86</v>
      </c>
      <c r="B59" s="11" t="s">
        <v>3983</v>
      </c>
      <c r="C59" s="182" t="s">
        <v>3984</v>
      </c>
      <c r="D59" s="182"/>
      <c r="E59" s="182"/>
      <c r="F59" s="10" t="s">
        <v>3928</v>
      </c>
      <c r="G59" s="31">
        <v>0.02</v>
      </c>
      <c r="H59" s="31"/>
      <c r="I59" s="13">
        <v>371.56</v>
      </c>
      <c r="J59" s="72"/>
      <c r="K59" s="131"/>
      <c r="L59" s="72">
        <v>36.340000000000003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431.85188843881599</v>
      </c>
      <c r="T59" s="2">
        <f t="shared" si="1"/>
        <v>42.236779055513402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815.97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948.37492036123501</v>
      </c>
      <c r="T60" s="2">
        <f t="shared" si="1"/>
        <v>0</v>
      </c>
    </row>
    <row r="61" spans="1:20" s="2" customFormat="1" ht="22.5" x14ac:dyDescent="0.25">
      <c r="A61" s="20"/>
      <c r="B61" s="21" t="s">
        <v>19</v>
      </c>
      <c r="C61" s="183" t="s">
        <v>20</v>
      </c>
      <c r="D61" s="183"/>
      <c r="E61" s="183"/>
      <c r="F61" s="22" t="s">
        <v>21</v>
      </c>
      <c r="G61" s="17" t="s">
        <v>3985</v>
      </c>
      <c r="H61" s="17"/>
      <c r="I61" s="23">
        <v>0.24</v>
      </c>
      <c r="J61" s="109"/>
      <c r="K61" s="132"/>
      <c r="L61" s="147">
        <v>0.24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0.27894405540240003</v>
      </c>
      <c r="T61" s="2">
        <f t="shared" si="1"/>
        <v>0.27894405540240003</v>
      </c>
    </row>
    <row r="62" spans="1:20" s="2" customFormat="1" ht="22.5" x14ac:dyDescent="0.25">
      <c r="A62" s="20"/>
      <c r="B62" s="21" t="s">
        <v>25</v>
      </c>
      <c r="C62" s="183" t="s">
        <v>26</v>
      </c>
      <c r="D62" s="183"/>
      <c r="E62" s="183"/>
      <c r="F62" s="22" t="s">
        <v>21</v>
      </c>
      <c r="G62" s="17" t="s">
        <v>3986</v>
      </c>
      <c r="H62" s="17"/>
      <c r="I62" s="23">
        <v>0.35</v>
      </c>
      <c r="J62" s="109"/>
      <c r="K62" s="132"/>
      <c r="L62" s="147">
        <v>0.35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0.40679341412850001</v>
      </c>
      <c r="T62" s="2">
        <f t="shared" si="1"/>
        <v>0.40679341412850001</v>
      </c>
    </row>
    <row r="63" spans="1:20" s="2" customFormat="1" ht="22.5" x14ac:dyDescent="0.25">
      <c r="A63" s="20"/>
      <c r="B63" s="21" t="s">
        <v>3987</v>
      </c>
      <c r="C63" s="183" t="s">
        <v>3988</v>
      </c>
      <c r="D63" s="183"/>
      <c r="E63" s="183"/>
      <c r="F63" s="22" t="s">
        <v>21</v>
      </c>
      <c r="G63" s="17" t="s">
        <v>3989</v>
      </c>
      <c r="H63" s="17"/>
      <c r="I63" s="23">
        <v>0.24</v>
      </c>
      <c r="J63" s="109"/>
      <c r="K63" s="132"/>
      <c r="L63" s="147">
        <v>0.24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0.27894405540240003</v>
      </c>
      <c r="T63" s="2">
        <f t="shared" si="1"/>
        <v>0.27894405540240003</v>
      </c>
    </row>
    <row r="64" spans="1:20" s="2" customFormat="1" ht="22.5" x14ac:dyDescent="0.25">
      <c r="A64" s="20"/>
      <c r="B64" s="21" t="s">
        <v>871</v>
      </c>
      <c r="C64" s="183" t="s">
        <v>872</v>
      </c>
      <c r="D64" s="183"/>
      <c r="E64" s="183"/>
      <c r="F64" s="22" t="s">
        <v>216</v>
      </c>
      <c r="G64" s="17" t="s">
        <v>3990</v>
      </c>
      <c r="H64" s="17"/>
      <c r="I64" s="23">
        <v>1.26</v>
      </c>
      <c r="J64" s="109"/>
      <c r="K64" s="132"/>
      <c r="L64" s="147">
        <v>1.26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1.4644562908626</v>
      </c>
      <c r="T64" s="2">
        <f t="shared" si="1"/>
        <v>1.4644562908626</v>
      </c>
    </row>
    <row r="65" spans="1:20" s="2" customFormat="1" ht="22.5" x14ac:dyDescent="0.25">
      <c r="A65" s="20"/>
      <c r="B65" s="21" t="s">
        <v>3991</v>
      </c>
      <c r="C65" s="183" t="s">
        <v>3992</v>
      </c>
      <c r="D65" s="183"/>
      <c r="E65" s="183"/>
      <c r="F65" s="22" t="s">
        <v>216</v>
      </c>
      <c r="G65" s="17" t="s">
        <v>3993</v>
      </c>
      <c r="H65" s="17"/>
      <c r="I65" s="23">
        <v>1.03</v>
      </c>
      <c r="J65" s="109"/>
      <c r="K65" s="132"/>
      <c r="L65" s="147">
        <v>1.03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1.1971349044352999</v>
      </c>
      <c r="T65" s="2">
        <f t="shared" si="1"/>
        <v>1.1971349044352999</v>
      </c>
    </row>
    <row r="66" spans="1:20" s="2" customFormat="1" ht="22.5" x14ac:dyDescent="0.25">
      <c r="A66" s="20"/>
      <c r="B66" s="21" t="s">
        <v>928</v>
      </c>
      <c r="C66" s="183" t="s">
        <v>929</v>
      </c>
      <c r="D66" s="183"/>
      <c r="E66" s="183"/>
      <c r="F66" s="22" t="s">
        <v>930</v>
      </c>
      <c r="G66" s="17" t="s">
        <v>3994</v>
      </c>
      <c r="H66" s="17"/>
      <c r="I66" s="23">
        <v>0.56000000000000005</v>
      </c>
      <c r="J66" s="109"/>
      <c r="K66" s="132"/>
      <c r="L66" s="147">
        <v>0.56000000000000005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0.65086946260559997</v>
      </c>
      <c r="T66" s="2">
        <f t="shared" si="1"/>
        <v>0.65086946260559997</v>
      </c>
    </row>
    <row r="67" spans="1:20" s="2" customFormat="1" ht="22.5" x14ac:dyDescent="0.25">
      <c r="A67" s="20"/>
      <c r="B67" s="21" t="s">
        <v>3995</v>
      </c>
      <c r="C67" s="183" t="s">
        <v>3996</v>
      </c>
      <c r="D67" s="183"/>
      <c r="E67" s="183"/>
      <c r="F67" s="22" t="s">
        <v>930</v>
      </c>
      <c r="G67" s="17" t="s">
        <v>3997</v>
      </c>
      <c r="H67" s="17"/>
      <c r="I67" s="23">
        <v>0.36</v>
      </c>
      <c r="J67" s="109"/>
      <c r="K67" s="132"/>
      <c r="L67" s="147">
        <v>0.36</v>
      </c>
      <c r="M67" s="24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06" si="2">I67*N67*O67*P67*Q67*R67</f>
        <v>0.41841608310360001</v>
      </c>
      <c r="T67" s="2">
        <f t="shared" ref="T67:T106" si="3">L67*N67*O67*P67*Q67*R67</f>
        <v>0.41841608310360001</v>
      </c>
    </row>
    <row r="68" spans="1:20" s="2" customFormat="1" ht="22.5" x14ac:dyDescent="0.25">
      <c r="A68" s="20"/>
      <c r="B68" s="21" t="s">
        <v>28</v>
      </c>
      <c r="C68" s="183" t="s">
        <v>29</v>
      </c>
      <c r="D68" s="183"/>
      <c r="E68" s="183"/>
      <c r="F68" s="22" t="s">
        <v>30</v>
      </c>
      <c r="G68" s="17" t="s">
        <v>3998</v>
      </c>
      <c r="H68" s="17"/>
      <c r="I68" s="23">
        <v>0.18</v>
      </c>
      <c r="J68" s="109"/>
      <c r="K68" s="132"/>
      <c r="L68" s="147">
        <v>0.18</v>
      </c>
      <c r="M68" s="24"/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si="2"/>
        <v>0.20920804155180001</v>
      </c>
      <c r="T68" s="2">
        <f t="shared" si="3"/>
        <v>0.20920804155180001</v>
      </c>
    </row>
    <row r="69" spans="1:20" s="2" customFormat="1" ht="45" x14ac:dyDescent="0.25">
      <c r="A69" s="10" t="s">
        <v>859</v>
      </c>
      <c r="B69" s="11" t="s">
        <v>3999</v>
      </c>
      <c r="C69" s="182" t="s">
        <v>4000</v>
      </c>
      <c r="D69" s="182"/>
      <c r="E69" s="182"/>
      <c r="F69" s="10" t="s">
        <v>165</v>
      </c>
      <c r="G69" s="31">
        <v>2.04</v>
      </c>
      <c r="H69" s="31"/>
      <c r="I69" s="13">
        <v>260.39999999999998</v>
      </c>
      <c r="J69" s="72"/>
      <c r="K69" s="131"/>
      <c r="L69" s="72">
        <v>260.39999999999998</v>
      </c>
      <c r="M69" s="13"/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302.65430011160402</v>
      </c>
      <c r="T69" s="2">
        <f t="shared" si="3"/>
        <v>302.65430011160402</v>
      </c>
    </row>
    <row r="70" spans="1:20" s="2" customFormat="1" ht="22.5" x14ac:dyDescent="0.25">
      <c r="A70" s="10" t="s">
        <v>862</v>
      </c>
      <c r="B70" s="11" t="s">
        <v>4001</v>
      </c>
      <c r="C70" s="182" t="s">
        <v>4002</v>
      </c>
      <c r="D70" s="182"/>
      <c r="E70" s="182"/>
      <c r="F70" s="10" t="s">
        <v>4003</v>
      </c>
      <c r="G70" s="12">
        <v>2</v>
      </c>
      <c r="H70" s="12"/>
      <c r="I70" s="13">
        <v>466.07</v>
      </c>
      <c r="J70" s="72"/>
      <c r="K70" s="131"/>
      <c r="L70" s="72">
        <v>2.25</v>
      </c>
      <c r="M70" s="13"/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541.69773292248601</v>
      </c>
      <c r="T70" s="2">
        <f t="shared" si="3"/>
        <v>2.6151005193975001</v>
      </c>
    </row>
    <row r="71" spans="1:20" s="2" customFormat="1" ht="15" x14ac:dyDescent="0.25">
      <c r="A71" s="14"/>
      <c r="B71" s="15"/>
      <c r="C71" s="15"/>
      <c r="D71" s="15"/>
      <c r="E71" s="16" t="s">
        <v>18</v>
      </c>
      <c r="F71" s="16"/>
      <c r="G71" s="17"/>
      <c r="H71" s="17"/>
      <c r="I71" s="18">
        <v>1152.53</v>
      </c>
      <c r="J71" s="114"/>
      <c r="K71" s="138"/>
      <c r="L71" s="151"/>
      <c r="M71" s="19"/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1339.5474673872</v>
      </c>
      <c r="T71" s="2">
        <f t="shared" si="3"/>
        <v>0</v>
      </c>
    </row>
    <row r="72" spans="1:20" s="2" customFormat="1" ht="22.5" x14ac:dyDescent="0.25">
      <c r="A72" s="20"/>
      <c r="B72" s="21" t="s">
        <v>28</v>
      </c>
      <c r="C72" s="183" t="s">
        <v>29</v>
      </c>
      <c r="D72" s="183"/>
      <c r="E72" s="183"/>
      <c r="F72" s="22" t="s">
        <v>30</v>
      </c>
      <c r="G72" s="17" t="s">
        <v>4004</v>
      </c>
      <c r="H72" s="17"/>
      <c r="I72" s="23">
        <v>0.28000000000000003</v>
      </c>
      <c r="J72" s="109"/>
      <c r="K72" s="132"/>
      <c r="L72" s="147">
        <v>0.28000000000000003</v>
      </c>
      <c r="M72" s="24"/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0.32543473130279998</v>
      </c>
      <c r="T72" s="2">
        <f t="shared" si="3"/>
        <v>0.32543473130279998</v>
      </c>
    </row>
    <row r="73" spans="1:20" s="2" customFormat="1" ht="45" x14ac:dyDescent="0.25">
      <c r="A73" s="10" t="s">
        <v>96</v>
      </c>
      <c r="B73" s="11" t="s">
        <v>4005</v>
      </c>
      <c r="C73" s="182" t="s">
        <v>4006</v>
      </c>
      <c r="D73" s="182"/>
      <c r="E73" s="182"/>
      <c r="F73" s="10" t="s">
        <v>35</v>
      </c>
      <c r="G73" s="12">
        <v>2</v>
      </c>
      <c r="H73" s="12"/>
      <c r="I73" s="13">
        <v>13940</v>
      </c>
      <c r="J73" s="72"/>
      <c r="K73" s="131"/>
      <c r="L73" s="72">
        <v>13940</v>
      </c>
      <c r="M73" s="13"/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16202.0005512894</v>
      </c>
      <c r="T73" s="2">
        <f t="shared" si="3"/>
        <v>16202.0005512894</v>
      </c>
    </row>
    <row r="74" spans="1:20" s="2" customFormat="1" ht="45" x14ac:dyDescent="0.25">
      <c r="A74" s="10" t="s">
        <v>103</v>
      </c>
      <c r="B74" s="11" t="s">
        <v>4007</v>
      </c>
      <c r="C74" s="182" t="s">
        <v>4008</v>
      </c>
      <c r="D74" s="182"/>
      <c r="E74" s="182"/>
      <c r="F74" s="10" t="s">
        <v>35</v>
      </c>
      <c r="G74" s="12">
        <v>2</v>
      </c>
      <c r="H74" s="12"/>
      <c r="I74" s="13">
        <v>3522.37</v>
      </c>
      <c r="J74" s="72"/>
      <c r="K74" s="131"/>
      <c r="L74" s="72">
        <v>3522.37</v>
      </c>
      <c r="M74" s="13"/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4093.9340517822998</v>
      </c>
      <c r="T74" s="2">
        <f t="shared" si="3"/>
        <v>4093.9340517822998</v>
      </c>
    </row>
    <row r="75" spans="1:20" s="2" customFormat="1" ht="15" x14ac:dyDescent="0.25">
      <c r="A75" s="10" t="s">
        <v>106</v>
      </c>
      <c r="B75" s="11" t="s">
        <v>4009</v>
      </c>
      <c r="C75" s="182" t="s">
        <v>4010</v>
      </c>
      <c r="D75" s="182"/>
      <c r="E75" s="182"/>
      <c r="F75" s="10" t="s">
        <v>3928</v>
      </c>
      <c r="G75" s="31">
        <v>0.75</v>
      </c>
      <c r="H75" s="31"/>
      <c r="I75" s="13">
        <v>15839.66</v>
      </c>
      <c r="J75" s="72"/>
      <c r="K75" s="131"/>
      <c r="L75" s="72">
        <v>1116.3599999999999</v>
      </c>
      <c r="M75" s="13"/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18409.912485813202</v>
      </c>
      <c r="T75" s="2">
        <f t="shared" si="3"/>
        <v>1297.5082737042601</v>
      </c>
    </row>
    <row r="76" spans="1:20" s="2" customFormat="1" ht="15" x14ac:dyDescent="0.25">
      <c r="A76" s="14"/>
      <c r="B76" s="15"/>
      <c r="C76" s="15"/>
      <c r="D76" s="15"/>
      <c r="E76" s="16" t="s">
        <v>18</v>
      </c>
      <c r="F76" s="16"/>
      <c r="G76" s="17"/>
      <c r="H76" s="17"/>
      <c r="I76" s="18">
        <v>37167.11</v>
      </c>
      <c r="J76" s="114"/>
      <c r="K76" s="138"/>
      <c r="L76" s="151"/>
      <c r="M76" s="19"/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43198.101629112898</v>
      </c>
      <c r="T76" s="2">
        <f t="shared" si="3"/>
        <v>0</v>
      </c>
    </row>
    <row r="77" spans="1:20" s="2" customFormat="1" ht="22.5" x14ac:dyDescent="0.25">
      <c r="A77" s="20"/>
      <c r="B77" s="21" t="s">
        <v>871</v>
      </c>
      <c r="C77" s="183" t="s">
        <v>872</v>
      </c>
      <c r="D77" s="183"/>
      <c r="E77" s="183"/>
      <c r="F77" s="22" t="s">
        <v>216</v>
      </c>
      <c r="G77" s="17" t="s">
        <v>4011</v>
      </c>
      <c r="H77" s="17"/>
      <c r="I77" s="23">
        <v>117.24</v>
      </c>
      <c r="J77" s="109"/>
      <c r="K77" s="132"/>
      <c r="L77" s="147">
        <v>117.24</v>
      </c>
      <c r="M77" s="24"/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136.264171064072</v>
      </c>
      <c r="T77" s="2">
        <f t="shared" si="3"/>
        <v>136.264171064072</v>
      </c>
    </row>
    <row r="78" spans="1:20" s="2" customFormat="1" ht="22.5" x14ac:dyDescent="0.25">
      <c r="A78" s="20"/>
      <c r="B78" s="21" t="s">
        <v>4012</v>
      </c>
      <c r="C78" s="183" t="s">
        <v>4013</v>
      </c>
      <c r="D78" s="183"/>
      <c r="E78" s="183"/>
      <c r="F78" s="22" t="s">
        <v>216</v>
      </c>
      <c r="G78" s="17" t="s">
        <v>4011</v>
      </c>
      <c r="H78" s="17"/>
      <c r="I78" s="23">
        <v>3.06</v>
      </c>
      <c r="J78" s="109"/>
      <c r="K78" s="132"/>
      <c r="L78" s="147">
        <v>3.06</v>
      </c>
      <c r="M78" s="24"/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3.5565367063806002</v>
      </c>
      <c r="T78" s="2">
        <f t="shared" si="3"/>
        <v>3.5565367063806002</v>
      </c>
    </row>
    <row r="79" spans="1:20" s="2" customFormat="1" ht="22.5" x14ac:dyDescent="0.25">
      <c r="A79" s="20"/>
      <c r="B79" s="21" t="s">
        <v>28</v>
      </c>
      <c r="C79" s="183" t="s">
        <v>29</v>
      </c>
      <c r="D79" s="183"/>
      <c r="E79" s="183"/>
      <c r="F79" s="22" t="s">
        <v>30</v>
      </c>
      <c r="G79" s="17" t="s">
        <v>4014</v>
      </c>
      <c r="H79" s="17"/>
      <c r="I79" s="23">
        <v>8.6</v>
      </c>
      <c r="J79" s="109"/>
      <c r="K79" s="132"/>
      <c r="L79" s="147">
        <v>8.6</v>
      </c>
      <c r="M79" s="24"/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9.9954953185860003</v>
      </c>
      <c r="T79" s="2">
        <f t="shared" si="3"/>
        <v>9.9954953185860003</v>
      </c>
    </row>
    <row r="80" spans="1:20" s="2" customFormat="1" ht="45" x14ac:dyDescent="0.25">
      <c r="A80" s="10" t="s">
        <v>108</v>
      </c>
      <c r="B80" s="11" t="s">
        <v>4015</v>
      </c>
      <c r="C80" s="182" t="s">
        <v>4016</v>
      </c>
      <c r="D80" s="182"/>
      <c r="E80" s="182"/>
      <c r="F80" s="10" t="s">
        <v>165</v>
      </c>
      <c r="G80" s="31">
        <v>77.25</v>
      </c>
      <c r="H80" s="31"/>
      <c r="I80" s="13">
        <v>3980.46</v>
      </c>
      <c r="J80" s="72"/>
      <c r="K80" s="131"/>
      <c r="L80" s="72">
        <v>3980.46</v>
      </c>
      <c r="M80" s="13"/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4626.3568948626498</v>
      </c>
      <c r="T80" s="2">
        <f t="shared" si="3"/>
        <v>4626.3568948626498</v>
      </c>
    </row>
    <row r="81" spans="1:20" s="55" customFormat="1" ht="20.25" customHeight="1" x14ac:dyDescent="0.25">
      <c r="A81" s="184" t="s">
        <v>6535</v>
      </c>
      <c r="B81" s="185"/>
      <c r="C81" s="185"/>
      <c r="D81" s="185"/>
      <c r="E81" s="185"/>
      <c r="F81" s="185"/>
      <c r="G81" s="185"/>
      <c r="H81" s="165"/>
      <c r="I81" s="166"/>
      <c r="J81" s="167"/>
      <c r="K81" s="168"/>
      <c r="L81" s="169"/>
      <c r="M81" s="170"/>
    </row>
    <row r="82" spans="1:20" s="172" customFormat="1" ht="20.25" customHeight="1" thickBot="1" x14ac:dyDescent="0.3">
      <c r="A82" s="174" t="s">
        <v>6546</v>
      </c>
      <c r="B82" s="175"/>
      <c r="C82" s="175"/>
      <c r="D82" s="175"/>
      <c r="E82" s="175"/>
      <c r="F82" s="175"/>
      <c r="G82" s="175"/>
      <c r="H82" s="171"/>
      <c r="I82" s="176"/>
      <c r="J82" s="177"/>
      <c r="K82" s="177"/>
      <c r="L82" s="177"/>
      <c r="M82" s="178"/>
    </row>
    <row r="83" spans="1:20" s="172" customFormat="1" ht="20.25" customHeight="1" thickBot="1" x14ac:dyDescent="0.3">
      <c r="A83" s="174" t="s">
        <v>6547</v>
      </c>
      <c r="B83" s="175"/>
      <c r="C83" s="175"/>
      <c r="D83" s="175"/>
      <c r="E83" s="175"/>
      <c r="F83" s="175"/>
      <c r="G83" s="175"/>
      <c r="H83" s="171"/>
      <c r="I83" s="179"/>
      <c r="J83" s="180"/>
      <c r="K83" s="180"/>
      <c r="L83" s="180"/>
      <c r="M83" s="181"/>
    </row>
    <row r="84" spans="1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ref="S107:S170" si="4">I107*N107*O107*P107*Q107*R107</f>
        <v>0</v>
      </c>
      <c r="T107" s="2">
        <f t="shared" ref="T107:T170" si="5">L107*N107*O107*P107*Q107*R107</f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4"/>
        <v>0</v>
      </c>
      <c r="T108" s="2">
        <f t="shared" si="5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4"/>
        <v>0</v>
      </c>
      <c r="T109" s="2">
        <f t="shared" si="5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4"/>
        <v>0</v>
      </c>
      <c r="T110" s="2">
        <f t="shared" si="5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4"/>
        <v>0</v>
      </c>
      <c r="T111" s="2">
        <f t="shared" si="5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4"/>
        <v>0</v>
      </c>
      <c r="T112" s="2">
        <f t="shared" si="5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4"/>
        <v>0</v>
      </c>
      <c r="T113" s="2">
        <f t="shared" si="5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ref="S171:S234" si="6">I171*N171*O171*P171*Q171*R171</f>
        <v>0</v>
      </c>
      <c r="T171" s="2">
        <f t="shared" ref="T171:T234" si="7">L171*N171*O171*P171*Q171*R171</f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6"/>
        <v>0</v>
      </c>
      <c r="T172" s="2">
        <f t="shared" si="7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6"/>
        <v>0</v>
      </c>
      <c r="T173" s="2">
        <f t="shared" si="7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6"/>
        <v>0</v>
      </c>
      <c r="T174" s="2">
        <f t="shared" si="7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6"/>
        <v>0</v>
      </c>
      <c r="T175" s="2">
        <f t="shared" si="7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6"/>
        <v>0</v>
      </c>
      <c r="T176" s="2">
        <f t="shared" si="7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6"/>
        <v>0</v>
      </c>
      <c r="T177" s="2">
        <f t="shared" si="7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ref="S235:S298" si="8">I235*N235*O235*P235*Q235*R235</f>
        <v>0</v>
      </c>
      <c r="T235" s="2">
        <f t="shared" ref="T235:T298" si="9">L235*N235*O235*P235*Q235*R235</f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8"/>
        <v>0</v>
      </c>
      <c r="T236" s="2">
        <f t="shared" si="9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8"/>
        <v>0</v>
      </c>
      <c r="T237" s="2">
        <f t="shared" si="9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8"/>
        <v>0</v>
      </c>
      <c r="T238" s="2">
        <f t="shared" si="9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8"/>
        <v>0</v>
      </c>
      <c r="T239" s="2">
        <f t="shared" si="9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8"/>
        <v>0</v>
      </c>
      <c r="T240" s="2">
        <f t="shared" si="9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8"/>
        <v>0</v>
      </c>
      <c r="T241" s="2">
        <f t="shared" si="9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ref="S299:S362" si="10">I299*N299*O299*P299*Q299*R299</f>
        <v>0</v>
      </c>
      <c r="T299" s="2">
        <f t="shared" ref="T299:T362" si="11">L299*N299*O299*P299*Q299*R299</f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10"/>
        <v>0</v>
      </c>
      <c r="T300" s="2">
        <f t="shared" si="11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10"/>
        <v>0</v>
      </c>
      <c r="T301" s="2">
        <f t="shared" si="11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10"/>
        <v>0</v>
      </c>
      <c r="T302" s="2">
        <f t="shared" si="11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10"/>
        <v>0</v>
      </c>
      <c r="T303" s="2">
        <f t="shared" si="11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10"/>
        <v>0</v>
      </c>
      <c r="T304" s="2">
        <f t="shared" si="11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10"/>
        <v>0</v>
      </c>
      <c r="T305" s="2">
        <f t="shared" si="11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ref="S363:S426" si="12">I363*N363*O363*P363*Q363*R363</f>
        <v>0</v>
      </c>
      <c r="T363" s="2">
        <f t="shared" ref="T363:T426" si="13">L363*N363*O363*P363*Q363*R363</f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2"/>
        <v>0</v>
      </c>
      <c r="T364" s="2">
        <f t="shared" si="13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2"/>
        <v>0</v>
      </c>
      <c r="T365" s="2">
        <f t="shared" si="13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2"/>
        <v>0</v>
      </c>
      <c r="T366" s="2">
        <f t="shared" si="13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2"/>
        <v>0</v>
      </c>
      <c r="T367" s="2">
        <f t="shared" si="13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2"/>
        <v>0</v>
      </c>
      <c r="T368" s="2">
        <f t="shared" si="13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2"/>
        <v>0</v>
      </c>
      <c r="T369" s="2">
        <f t="shared" si="13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ref="S427:S490" si="14">I427*N427*O427*P427*Q427*R427</f>
        <v>0</v>
      </c>
      <c r="T427" s="2">
        <f t="shared" ref="T427:T490" si="15">L427*N427*O427*P427*Q427*R427</f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4"/>
        <v>0</v>
      </c>
      <c r="T428" s="2">
        <f t="shared" si="15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4"/>
        <v>0</v>
      </c>
      <c r="T429" s="2">
        <f t="shared" si="15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4"/>
        <v>0</v>
      </c>
      <c r="T430" s="2">
        <f t="shared" si="15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4"/>
        <v>0</v>
      </c>
      <c r="T431" s="2">
        <f t="shared" si="15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4"/>
        <v>0</v>
      </c>
      <c r="T432" s="2">
        <f t="shared" si="15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4"/>
        <v>0</v>
      </c>
      <c r="T433" s="2">
        <f t="shared" si="15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ref="S491:S554" si="16">I491*N491*O491*P491*Q491*R491</f>
        <v>0</v>
      </c>
      <c r="T491" s="2">
        <f t="shared" ref="T491:T554" si="17">L491*N491*O491*P491*Q491*R491</f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6"/>
        <v>0</v>
      </c>
      <c r="T492" s="2">
        <f t="shared" si="17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6"/>
        <v>0</v>
      </c>
      <c r="T493" s="2">
        <f t="shared" si="17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6"/>
        <v>0</v>
      </c>
      <c r="T494" s="2">
        <f t="shared" si="17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6"/>
        <v>0</v>
      </c>
      <c r="T495" s="2">
        <f t="shared" si="17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6"/>
        <v>0</v>
      </c>
      <c r="T496" s="2">
        <f t="shared" si="17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6"/>
        <v>0</v>
      </c>
      <c r="T497" s="2">
        <f t="shared" si="17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ref="S555:S618" si="18">I555*N555*O555*P555*Q555*R555</f>
        <v>0</v>
      </c>
      <c r="T555" s="2">
        <f t="shared" ref="T555:T618" si="19">L555*N555*O555*P555*Q555*R555</f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8"/>
        <v>0</v>
      </c>
      <c r="T556" s="2">
        <f t="shared" si="19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8"/>
        <v>0</v>
      </c>
      <c r="T557" s="2">
        <f t="shared" si="19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8"/>
        <v>0</v>
      </c>
      <c r="T558" s="2">
        <f t="shared" si="19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8"/>
        <v>0</v>
      </c>
      <c r="T559" s="2">
        <f t="shared" si="19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8"/>
        <v>0</v>
      </c>
      <c r="T560" s="2">
        <f t="shared" si="19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8"/>
        <v>0</v>
      </c>
      <c r="T561" s="2">
        <f t="shared" si="19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ref="S619:S633" si="20">I619*N619*O619*P619*Q619*R619</f>
        <v>0</v>
      </c>
      <c r="T619" s="2">
        <f t="shared" ref="T619:T633" si="21">L619*N619*O619*P619*Q619*R619</f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20"/>
        <v>0</v>
      </c>
      <c r="T620" s="2">
        <f t="shared" si="21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20"/>
        <v>0</v>
      </c>
      <c r="T621" s="2">
        <f t="shared" si="21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20"/>
        <v>0</v>
      </c>
      <c r="T622" s="2">
        <f t="shared" si="21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20"/>
        <v>0</v>
      </c>
      <c r="T623" s="2">
        <f t="shared" si="21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20"/>
        <v>0</v>
      </c>
      <c r="T624" s="2">
        <f t="shared" si="21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20"/>
        <v>0</v>
      </c>
      <c r="T625" s="2">
        <f t="shared" si="21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</sheetData>
  <autoFilter ref="A11:T633" xr:uid="{00000000-0001-0000-0500-000000000000}"/>
  <mergeCells count="74">
    <mergeCell ref="A8:L8"/>
    <mergeCell ref="C9:G9"/>
    <mergeCell ref="C10:E10"/>
    <mergeCell ref="A12:L12"/>
    <mergeCell ref="A2:L2"/>
    <mergeCell ref="A3:L3"/>
    <mergeCell ref="A5:L5"/>
    <mergeCell ref="A6:L6"/>
    <mergeCell ref="A7:L7"/>
    <mergeCell ref="C15:E15"/>
    <mergeCell ref="C16:E16"/>
    <mergeCell ref="C17:E17"/>
    <mergeCell ref="C18:E18"/>
    <mergeCell ref="C19:E19"/>
    <mergeCell ref="A20:L20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1:E51"/>
    <mergeCell ref="C53:E53"/>
    <mergeCell ref="C54:E54"/>
    <mergeCell ref="C55:E55"/>
    <mergeCell ref="C56:E56"/>
    <mergeCell ref="C57:E57"/>
    <mergeCell ref="C58:E58"/>
    <mergeCell ref="C66:E66"/>
    <mergeCell ref="C67:E67"/>
    <mergeCell ref="C68:E68"/>
    <mergeCell ref="C69:E69"/>
    <mergeCell ref="C59:E59"/>
    <mergeCell ref="C61:E61"/>
    <mergeCell ref="C62:E62"/>
    <mergeCell ref="C63:E63"/>
    <mergeCell ref="C64:E64"/>
    <mergeCell ref="C13:E13"/>
    <mergeCell ref="I82:M82"/>
    <mergeCell ref="I83:M8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  <mergeCell ref="C75:E75"/>
    <mergeCell ref="C65:E6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T644"/>
  <sheetViews>
    <sheetView topLeftCell="A46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4017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4018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4019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773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82" t="s">
        <v>775</v>
      </c>
      <c r="D13" s="182"/>
      <c r="E13" s="182"/>
      <c r="F13" s="10" t="s">
        <v>776</v>
      </c>
      <c r="G13" s="12">
        <v>7</v>
      </c>
      <c r="H13" s="12"/>
      <c r="I13" s="13">
        <v>39083.14</v>
      </c>
      <c r="J13" s="72"/>
      <c r="K13" s="131"/>
      <c r="L13" s="72">
        <v>450.41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39083.14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4" si="0">I14*N14*O14*P14*Q14*R14</f>
        <v>45425.039872749003</v>
      </c>
      <c r="T14" s="2">
        <f t="shared" ref="T14:T64" si="1">L14*N14*O14*P14*Q14*R14</f>
        <v>0</v>
      </c>
    </row>
    <row r="15" spans="1:20" s="2" customFormat="1" ht="22.5" x14ac:dyDescent="0.25">
      <c r="A15" s="20"/>
      <c r="B15" s="21" t="s">
        <v>41</v>
      </c>
      <c r="C15" s="183" t="s">
        <v>42</v>
      </c>
      <c r="D15" s="183"/>
      <c r="E15" s="183"/>
      <c r="F15" s="22" t="s">
        <v>21</v>
      </c>
      <c r="G15" s="17" t="s">
        <v>4020</v>
      </c>
      <c r="H15" s="17"/>
      <c r="I15" s="23">
        <v>38.33</v>
      </c>
      <c r="J15" s="109"/>
      <c r="K15" s="132"/>
      <c r="L15" s="147">
        <v>38.33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44.549690181558297</v>
      </c>
      <c r="T15" s="2">
        <f t="shared" si="1"/>
        <v>44.549690181558297</v>
      </c>
    </row>
    <row r="16" spans="1:20" s="2" customFormat="1" ht="22.5" x14ac:dyDescent="0.25">
      <c r="A16" s="20"/>
      <c r="B16" s="21" t="s">
        <v>778</v>
      </c>
      <c r="C16" s="183" t="s">
        <v>24</v>
      </c>
      <c r="D16" s="183"/>
      <c r="E16" s="183"/>
      <c r="F16" s="22" t="s">
        <v>71</v>
      </c>
      <c r="G16" s="17" t="s">
        <v>4021</v>
      </c>
      <c r="H16" s="17"/>
      <c r="I16" s="23">
        <v>5.47</v>
      </c>
      <c r="J16" s="109"/>
      <c r="K16" s="132"/>
      <c r="L16" s="147">
        <v>5.47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6.3575999293796999</v>
      </c>
      <c r="T16" s="2">
        <f t="shared" si="1"/>
        <v>6.3575999293796999</v>
      </c>
    </row>
    <row r="17" spans="1:20" s="2" customFormat="1" ht="22.5" x14ac:dyDescent="0.25">
      <c r="A17" s="25" t="s">
        <v>344</v>
      </c>
      <c r="B17" s="26" t="s">
        <v>780</v>
      </c>
      <c r="C17" s="186" t="s">
        <v>781</v>
      </c>
      <c r="D17" s="186"/>
      <c r="E17" s="186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86" t="s">
        <v>783</v>
      </c>
      <c r="D18" s="186"/>
      <c r="E18" s="186"/>
      <c r="F18" s="27" t="s">
        <v>79</v>
      </c>
      <c r="G18" s="28" t="s">
        <v>4022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3" t="s">
        <v>785</v>
      </c>
      <c r="D19" s="183"/>
      <c r="E19" s="183"/>
      <c r="F19" s="22" t="s">
        <v>71</v>
      </c>
      <c r="G19" s="17" t="s">
        <v>4023</v>
      </c>
      <c r="H19" s="17"/>
      <c r="I19" s="23">
        <v>8.23</v>
      </c>
      <c r="J19" s="109"/>
      <c r="K19" s="132"/>
      <c r="L19" s="147">
        <v>8.23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9.5654565665073008</v>
      </c>
      <c r="T19" s="2">
        <f t="shared" si="1"/>
        <v>9.5654565665073008</v>
      </c>
    </row>
    <row r="20" spans="1:20" s="2" customFormat="1" ht="45" x14ac:dyDescent="0.25">
      <c r="A20" s="10" t="s">
        <v>787</v>
      </c>
      <c r="B20" s="11" t="s">
        <v>4024</v>
      </c>
      <c r="C20" s="182" t="s">
        <v>789</v>
      </c>
      <c r="D20" s="182"/>
      <c r="E20" s="182"/>
      <c r="F20" s="10" t="s">
        <v>35</v>
      </c>
      <c r="G20" s="12">
        <v>7</v>
      </c>
      <c r="H20" s="12"/>
      <c r="I20" s="13">
        <v>611099.91</v>
      </c>
      <c r="J20" s="72"/>
      <c r="K20" s="131"/>
      <c r="L20" s="72">
        <v>611099.91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710261.19646433997</v>
      </c>
      <c r="T20" s="2">
        <f t="shared" si="1"/>
        <v>710261.19646433997</v>
      </c>
    </row>
    <row r="21" spans="1:20" s="2" customFormat="1" ht="15" x14ac:dyDescent="0.25">
      <c r="A21" s="10" t="s">
        <v>790</v>
      </c>
      <c r="B21" s="11" t="s">
        <v>791</v>
      </c>
      <c r="C21" s="182" t="s">
        <v>792</v>
      </c>
      <c r="D21" s="182"/>
      <c r="E21" s="182"/>
      <c r="F21" s="10" t="s">
        <v>793</v>
      </c>
      <c r="G21" s="12">
        <v>6</v>
      </c>
      <c r="H21" s="12"/>
      <c r="I21" s="13">
        <v>5426.17</v>
      </c>
      <c r="J21" s="72"/>
      <c r="K21" s="131"/>
      <c r="L21" s="72">
        <v>224.99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6306.65777126184</v>
      </c>
      <c r="T21" s="2">
        <f t="shared" si="1"/>
        <v>261.49842927077498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15044.54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17485.770830265101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3" t="s">
        <v>70</v>
      </c>
      <c r="D23" s="183"/>
      <c r="E23" s="183"/>
      <c r="F23" s="22" t="s">
        <v>71</v>
      </c>
      <c r="G23" s="17" t="s">
        <v>4025</v>
      </c>
      <c r="H23" s="17"/>
      <c r="I23" s="23">
        <v>9.32</v>
      </c>
      <c r="J23" s="109"/>
      <c r="K23" s="132"/>
      <c r="L23" s="147">
        <v>9.32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10.832327484793201</v>
      </c>
      <c r="T23" s="2">
        <f t="shared" si="1"/>
        <v>10.832327484793201</v>
      </c>
    </row>
    <row r="24" spans="1:20" s="2" customFormat="1" ht="22.5" x14ac:dyDescent="0.25">
      <c r="A24" s="20"/>
      <c r="B24" s="21" t="s">
        <v>795</v>
      </c>
      <c r="C24" s="183" t="s">
        <v>796</v>
      </c>
      <c r="D24" s="183"/>
      <c r="E24" s="183"/>
      <c r="F24" s="22" t="s">
        <v>71</v>
      </c>
      <c r="G24" s="17" t="s">
        <v>4026</v>
      </c>
      <c r="H24" s="17"/>
      <c r="I24" s="23">
        <v>15.76</v>
      </c>
      <c r="J24" s="109"/>
      <c r="K24" s="132"/>
      <c r="L24" s="147">
        <v>15.76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18.3173263047576</v>
      </c>
      <c r="T24" s="2">
        <f t="shared" si="1"/>
        <v>18.3173263047576</v>
      </c>
    </row>
    <row r="25" spans="1:20" s="2" customFormat="1" ht="22.5" x14ac:dyDescent="0.25">
      <c r="A25" s="25" t="s">
        <v>76</v>
      </c>
      <c r="B25" s="26" t="s">
        <v>798</v>
      </c>
      <c r="C25" s="186" t="s">
        <v>799</v>
      </c>
      <c r="D25" s="186"/>
      <c r="E25" s="186"/>
      <c r="F25" s="27" t="s">
        <v>79</v>
      </c>
      <c r="G25" s="28" t="s">
        <v>1173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3" t="s">
        <v>801</v>
      </c>
      <c r="D26" s="183"/>
      <c r="E26" s="183"/>
      <c r="F26" s="22" t="s">
        <v>282</v>
      </c>
      <c r="G26" s="17" t="s">
        <v>4027</v>
      </c>
      <c r="H26" s="17"/>
      <c r="I26" s="23">
        <v>0.87</v>
      </c>
      <c r="J26" s="109"/>
      <c r="K26" s="132"/>
      <c r="L26" s="147">
        <v>0.87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1.0111722008337001</v>
      </c>
      <c r="T26" s="2">
        <f t="shared" si="1"/>
        <v>1.0111722008337001</v>
      </c>
    </row>
    <row r="27" spans="1:20" s="2" customFormat="1" ht="45" x14ac:dyDescent="0.25">
      <c r="A27" s="10" t="s">
        <v>38</v>
      </c>
      <c r="B27" s="11" t="s">
        <v>4028</v>
      </c>
      <c r="C27" s="182" t="s">
        <v>804</v>
      </c>
      <c r="D27" s="182"/>
      <c r="E27" s="182"/>
      <c r="F27" s="10" t="s">
        <v>35</v>
      </c>
      <c r="G27" s="12">
        <v>6</v>
      </c>
      <c r="H27" s="12"/>
      <c r="I27" s="13">
        <v>137819.74</v>
      </c>
      <c r="J27" s="72"/>
      <c r="K27" s="131"/>
      <c r="L27" s="72">
        <v>137819.74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160183.321625435</v>
      </c>
      <c r="T27" s="2">
        <f t="shared" si="1"/>
        <v>160183.321625435</v>
      </c>
    </row>
    <row r="28" spans="1:20" s="2" customFormat="1" ht="15" x14ac:dyDescent="0.25">
      <c r="A28" s="209" t="s">
        <v>805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1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960</v>
      </c>
      <c r="C29" s="182" t="s">
        <v>961</v>
      </c>
      <c r="D29" s="182"/>
      <c r="E29" s="182"/>
      <c r="F29" s="10" t="s">
        <v>808</v>
      </c>
      <c r="G29" s="37">
        <v>0.28758</v>
      </c>
      <c r="H29" s="37"/>
      <c r="I29" s="13">
        <v>37104.519999999997</v>
      </c>
      <c r="J29" s="72"/>
      <c r="K29" s="131"/>
      <c r="L29" s="72">
        <v>5554.36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43125.355343997697</v>
      </c>
      <c r="T29" s="2">
        <f t="shared" si="1"/>
        <v>6455.6487648536404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96849.12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112564.52622897401</v>
      </c>
      <c r="T30" s="2">
        <f t="shared" si="1"/>
        <v>0</v>
      </c>
    </row>
    <row r="31" spans="1:20" s="2" customFormat="1" ht="22.5" x14ac:dyDescent="0.25">
      <c r="A31" s="20"/>
      <c r="B31" s="21" t="s">
        <v>69</v>
      </c>
      <c r="C31" s="183" t="s">
        <v>70</v>
      </c>
      <c r="D31" s="183"/>
      <c r="E31" s="183"/>
      <c r="F31" s="22" t="s">
        <v>71</v>
      </c>
      <c r="G31" s="17" t="s">
        <v>4029</v>
      </c>
      <c r="H31" s="17"/>
      <c r="I31" s="23">
        <v>1.83</v>
      </c>
      <c r="J31" s="109"/>
      <c r="K31" s="132"/>
      <c r="L31" s="147">
        <v>1.83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2.1269484224433</v>
      </c>
      <c r="T31" s="2">
        <f t="shared" si="1"/>
        <v>2.1269484224433</v>
      </c>
    </row>
    <row r="32" spans="1:20" s="2" customFormat="1" ht="22.5" x14ac:dyDescent="0.25">
      <c r="A32" s="20"/>
      <c r="B32" s="21" t="s">
        <v>41</v>
      </c>
      <c r="C32" s="183" t="s">
        <v>42</v>
      </c>
      <c r="D32" s="183"/>
      <c r="E32" s="183"/>
      <c r="F32" s="22" t="s">
        <v>21</v>
      </c>
      <c r="G32" s="17" t="s">
        <v>4030</v>
      </c>
      <c r="H32" s="17"/>
      <c r="I32" s="23">
        <v>107.67</v>
      </c>
      <c r="J32" s="109"/>
      <c r="K32" s="132"/>
      <c r="L32" s="147">
        <v>107.67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125.141276854902</v>
      </c>
      <c r="T32" s="2">
        <f t="shared" si="1"/>
        <v>125.141276854902</v>
      </c>
    </row>
    <row r="33" spans="1:20" s="2" customFormat="1" ht="22.5" x14ac:dyDescent="0.25">
      <c r="A33" s="20"/>
      <c r="B33" s="21" t="s">
        <v>778</v>
      </c>
      <c r="C33" s="183" t="s">
        <v>24</v>
      </c>
      <c r="D33" s="183"/>
      <c r="E33" s="183"/>
      <c r="F33" s="22" t="s">
        <v>71</v>
      </c>
      <c r="G33" s="17" t="s">
        <v>4031</v>
      </c>
      <c r="H33" s="17"/>
      <c r="I33" s="23">
        <v>67.42</v>
      </c>
      <c r="J33" s="109"/>
      <c r="K33" s="132"/>
      <c r="L33" s="147">
        <v>67.42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78.360034230124199</v>
      </c>
      <c r="T33" s="2">
        <f t="shared" si="1"/>
        <v>78.360034230124199</v>
      </c>
    </row>
    <row r="34" spans="1:20" s="2" customFormat="1" ht="22.5" x14ac:dyDescent="0.25">
      <c r="A34" s="20"/>
      <c r="B34" s="21" t="s">
        <v>965</v>
      </c>
      <c r="C34" s="183" t="s">
        <v>966</v>
      </c>
      <c r="D34" s="183"/>
      <c r="E34" s="183"/>
      <c r="F34" s="22" t="s">
        <v>21</v>
      </c>
      <c r="G34" s="17" t="s">
        <v>4032</v>
      </c>
      <c r="H34" s="17"/>
      <c r="I34" s="23">
        <v>367.24</v>
      </c>
      <c r="J34" s="109"/>
      <c r="K34" s="132"/>
      <c r="L34" s="147">
        <v>367.24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426.83089544157201</v>
      </c>
      <c r="T34" s="2">
        <f t="shared" si="1"/>
        <v>426.83089544157201</v>
      </c>
    </row>
    <row r="35" spans="1:20" s="2" customFormat="1" ht="22.5" x14ac:dyDescent="0.25">
      <c r="A35" s="20"/>
      <c r="B35" s="21" t="s">
        <v>968</v>
      </c>
      <c r="C35" s="183" t="s">
        <v>969</v>
      </c>
      <c r="D35" s="183"/>
      <c r="E35" s="183"/>
      <c r="F35" s="22" t="s">
        <v>21</v>
      </c>
      <c r="G35" s="17" t="s">
        <v>4033</v>
      </c>
      <c r="H35" s="17"/>
      <c r="I35" s="23">
        <v>97.23</v>
      </c>
      <c r="J35" s="109"/>
      <c r="K35" s="132"/>
      <c r="L35" s="147">
        <v>97.23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113.007210444897</v>
      </c>
      <c r="T35" s="2">
        <f t="shared" si="1"/>
        <v>113.007210444897</v>
      </c>
    </row>
    <row r="36" spans="1:20" s="2" customFormat="1" ht="22.5" x14ac:dyDescent="0.25">
      <c r="A36" s="25" t="s">
        <v>344</v>
      </c>
      <c r="B36" s="26" t="s">
        <v>815</v>
      </c>
      <c r="C36" s="186" t="s">
        <v>816</v>
      </c>
      <c r="D36" s="186"/>
      <c r="E36" s="186"/>
      <c r="F36" s="27" t="s">
        <v>817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76</v>
      </c>
      <c r="B37" s="26" t="s">
        <v>818</v>
      </c>
      <c r="C37" s="186" t="s">
        <v>819</v>
      </c>
      <c r="D37" s="186"/>
      <c r="E37" s="186"/>
      <c r="F37" s="27" t="s">
        <v>817</v>
      </c>
      <c r="G37" s="28" t="s">
        <v>4034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821</v>
      </c>
      <c r="C38" s="186" t="s">
        <v>822</v>
      </c>
      <c r="D38" s="186"/>
      <c r="E38" s="186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366</v>
      </c>
      <c r="C39" s="186" t="s">
        <v>367</v>
      </c>
      <c r="D39" s="186"/>
      <c r="E39" s="186"/>
      <c r="F39" s="27" t="s">
        <v>21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823</v>
      </c>
      <c r="C40" s="186" t="s">
        <v>824</v>
      </c>
      <c r="D40" s="186"/>
      <c r="E40" s="186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5" t="s">
        <v>344</v>
      </c>
      <c r="B41" s="26" t="s">
        <v>825</v>
      </c>
      <c r="C41" s="186" t="s">
        <v>826</v>
      </c>
      <c r="D41" s="186"/>
      <c r="E41" s="186"/>
      <c r="F41" s="27" t="s">
        <v>79</v>
      </c>
      <c r="G41" s="28" t="s">
        <v>347</v>
      </c>
      <c r="H41" s="28"/>
      <c r="I41" s="29">
        <v>0</v>
      </c>
      <c r="J41" s="110"/>
      <c r="K41" s="133"/>
      <c r="L41" s="148">
        <v>0</v>
      </c>
      <c r="M41" s="3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0" t="s">
        <v>49</v>
      </c>
      <c r="B42" s="11" t="s">
        <v>4035</v>
      </c>
      <c r="C42" s="182" t="s">
        <v>829</v>
      </c>
      <c r="D42" s="182"/>
      <c r="E42" s="182"/>
      <c r="F42" s="10" t="s">
        <v>165</v>
      </c>
      <c r="G42" s="12">
        <v>30</v>
      </c>
      <c r="H42" s="12"/>
      <c r="I42" s="13">
        <v>1239989.03</v>
      </c>
      <c r="J42" s="72"/>
      <c r="K42" s="131"/>
      <c r="L42" s="72">
        <v>1239989.03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1441198.2028445301</v>
      </c>
      <c r="T42" s="2">
        <f t="shared" si="1"/>
        <v>1441198.2028445301</v>
      </c>
    </row>
    <row r="43" spans="1:20" s="2" customFormat="1" ht="45" x14ac:dyDescent="0.25">
      <c r="A43" s="10" t="s">
        <v>54</v>
      </c>
      <c r="B43" s="11" t="s">
        <v>977</v>
      </c>
      <c r="C43" s="182" t="s">
        <v>831</v>
      </c>
      <c r="D43" s="182"/>
      <c r="E43" s="182"/>
      <c r="F43" s="10" t="s">
        <v>35</v>
      </c>
      <c r="G43" s="12">
        <v>7</v>
      </c>
      <c r="H43" s="12"/>
      <c r="I43" s="13">
        <v>188134.78</v>
      </c>
      <c r="J43" s="72"/>
      <c r="K43" s="131"/>
      <c r="L43" s="72">
        <v>188134.78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218662.827064326</v>
      </c>
      <c r="T43" s="2">
        <f t="shared" si="1"/>
        <v>218662.827064326</v>
      </c>
    </row>
    <row r="44" spans="1:20" s="2" customFormat="1" ht="45" x14ac:dyDescent="0.25">
      <c r="A44" s="10" t="s">
        <v>56</v>
      </c>
      <c r="B44" s="11" t="s">
        <v>4036</v>
      </c>
      <c r="C44" s="182" t="s">
        <v>832</v>
      </c>
      <c r="D44" s="182"/>
      <c r="E44" s="182"/>
      <c r="F44" s="10" t="s">
        <v>35</v>
      </c>
      <c r="G44" s="12">
        <v>7</v>
      </c>
      <c r="H44" s="12"/>
      <c r="I44" s="13">
        <v>155826.74</v>
      </c>
      <c r="J44" s="72"/>
      <c r="K44" s="131"/>
      <c r="L44" s="72">
        <v>155826.74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181112.26164889699</v>
      </c>
      <c r="T44" s="2">
        <f t="shared" si="1"/>
        <v>181112.26164889699</v>
      </c>
    </row>
    <row r="45" spans="1:20" s="2" customFormat="1" ht="15" x14ac:dyDescent="0.25">
      <c r="A45" s="10" t="s">
        <v>833</v>
      </c>
      <c r="B45" s="11" t="s">
        <v>834</v>
      </c>
      <c r="C45" s="182" t="s">
        <v>835</v>
      </c>
      <c r="D45" s="182"/>
      <c r="E45" s="182"/>
      <c r="F45" s="10" t="s">
        <v>71</v>
      </c>
      <c r="G45" s="31">
        <v>0.01</v>
      </c>
      <c r="H45" s="31"/>
      <c r="I45" s="13">
        <v>995.58</v>
      </c>
      <c r="J45" s="72"/>
      <c r="K45" s="131"/>
      <c r="L45" s="72">
        <v>995.58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1157.1296778230101</v>
      </c>
      <c r="T45" s="2">
        <f t="shared" si="1"/>
        <v>1157.1296778230101</v>
      </c>
    </row>
    <row r="46" spans="1:20" s="2" customFormat="1" ht="15" x14ac:dyDescent="0.25">
      <c r="A46" s="10" t="s">
        <v>66</v>
      </c>
      <c r="B46" s="11" t="s">
        <v>791</v>
      </c>
      <c r="C46" s="182" t="s">
        <v>792</v>
      </c>
      <c r="D46" s="182"/>
      <c r="E46" s="182"/>
      <c r="F46" s="10" t="s">
        <v>793</v>
      </c>
      <c r="G46" s="12">
        <v>7</v>
      </c>
      <c r="H46" s="12"/>
      <c r="I46" s="13">
        <v>6330.52</v>
      </c>
      <c r="J46" s="72"/>
      <c r="K46" s="131"/>
      <c r="L46" s="72">
        <v>262.48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7357.7538400250096</v>
      </c>
      <c r="T46" s="2">
        <f t="shared" si="1"/>
        <v>305.07181525842498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17551.939999999999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20400.038849081699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3" t="s">
        <v>70</v>
      </c>
      <c r="D48" s="183"/>
      <c r="E48" s="183"/>
      <c r="F48" s="22" t="s">
        <v>71</v>
      </c>
      <c r="G48" s="17" t="s">
        <v>4037</v>
      </c>
      <c r="H48" s="17"/>
      <c r="I48" s="23">
        <v>10.87</v>
      </c>
      <c r="J48" s="109"/>
      <c r="K48" s="132"/>
      <c r="L48" s="147">
        <v>10.87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12.6338411759337</v>
      </c>
      <c r="T48" s="2">
        <f t="shared" si="1"/>
        <v>12.6338411759337</v>
      </c>
    </row>
    <row r="49" spans="1:20" s="2" customFormat="1" ht="22.5" x14ac:dyDescent="0.25">
      <c r="A49" s="20"/>
      <c r="B49" s="21" t="s">
        <v>795</v>
      </c>
      <c r="C49" s="183" t="s">
        <v>796</v>
      </c>
      <c r="D49" s="183"/>
      <c r="E49" s="183"/>
      <c r="F49" s="22" t="s">
        <v>71</v>
      </c>
      <c r="G49" s="17" t="s">
        <v>4038</v>
      </c>
      <c r="H49" s="17"/>
      <c r="I49" s="23">
        <v>18.39</v>
      </c>
      <c r="J49" s="109"/>
      <c r="K49" s="132"/>
      <c r="L49" s="147">
        <v>18.39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21.374088245208899</v>
      </c>
      <c r="T49" s="2">
        <f t="shared" si="1"/>
        <v>21.374088245208899</v>
      </c>
    </row>
    <row r="50" spans="1:20" s="2" customFormat="1" ht="22.5" x14ac:dyDescent="0.25">
      <c r="A50" s="25" t="s">
        <v>76</v>
      </c>
      <c r="B50" s="26" t="s">
        <v>798</v>
      </c>
      <c r="C50" s="186" t="s">
        <v>799</v>
      </c>
      <c r="D50" s="186"/>
      <c r="E50" s="186"/>
      <c r="F50" s="27" t="s">
        <v>79</v>
      </c>
      <c r="G50" s="28" t="s">
        <v>4022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3" t="s">
        <v>801</v>
      </c>
      <c r="D51" s="183"/>
      <c r="E51" s="183"/>
      <c r="F51" s="22" t="s">
        <v>282</v>
      </c>
      <c r="G51" s="17" t="s">
        <v>4039</v>
      </c>
      <c r="H51" s="17"/>
      <c r="I51" s="23">
        <v>1.01</v>
      </c>
      <c r="J51" s="109"/>
      <c r="K51" s="132"/>
      <c r="L51" s="147">
        <v>1.01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1.1738895664850999</v>
      </c>
      <c r="T51" s="2">
        <f t="shared" si="1"/>
        <v>1.1738895664850999</v>
      </c>
    </row>
    <row r="52" spans="1:20" s="2" customFormat="1" ht="45" x14ac:dyDescent="0.25">
      <c r="A52" s="10" t="s">
        <v>837</v>
      </c>
      <c r="B52" s="11" t="s">
        <v>838</v>
      </c>
      <c r="C52" s="182" t="s">
        <v>839</v>
      </c>
      <c r="D52" s="182"/>
      <c r="E52" s="182"/>
      <c r="F52" s="10" t="s">
        <v>35</v>
      </c>
      <c r="G52" s="12">
        <v>7</v>
      </c>
      <c r="H52" s="12"/>
      <c r="I52" s="13">
        <v>30814.959999999999</v>
      </c>
      <c r="J52" s="72"/>
      <c r="K52" s="131"/>
      <c r="L52" s="72">
        <v>30814.959999999999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35815.207956094702</v>
      </c>
      <c r="T52" s="2">
        <f t="shared" si="1"/>
        <v>35815.207956094702</v>
      </c>
    </row>
    <row r="53" spans="1:20" s="2" customFormat="1" ht="56.25" x14ac:dyDescent="0.25">
      <c r="A53" s="10" t="s">
        <v>840</v>
      </c>
      <c r="B53" s="11" t="s">
        <v>1058</v>
      </c>
      <c r="C53" s="182" t="s">
        <v>1059</v>
      </c>
      <c r="D53" s="182"/>
      <c r="E53" s="182"/>
      <c r="F53" s="10" t="s">
        <v>1060</v>
      </c>
      <c r="G53" s="31">
        <v>0.14000000000000001</v>
      </c>
      <c r="H53" s="31"/>
      <c r="I53" s="13">
        <v>1427.52</v>
      </c>
      <c r="J53" s="72"/>
      <c r="K53" s="131"/>
      <c r="L53" s="72">
        <v>744.09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1659.1592415334701</v>
      </c>
      <c r="T53" s="2">
        <f t="shared" si="1"/>
        <v>864.83117576821599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2320.5300000000002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2697.0752036788799</v>
      </c>
      <c r="T54" s="2">
        <f t="shared" si="1"/>
        <v>0</v>
      </c>
    </row>
    <row r="55" spans="1:20" s="2" customFormat="1" ht="22.5" x14ac:dyDescent="0.25">
      <c r="A55" s="20"/>
      <c r="B55" s="21" t="s">
        <v>1061</v>
      </c>
      <c r="C55" s="183" t="s">
        <v>1062</v>
      </c>
      <c r="D55" s="183"/>
      <c r="E55" s="183"/>
      <c r="F55" s="22" t="s">
        <v>1063</v>
      </c>
      <c r="G55" s="17" t="s">
        <v>4040</v>
      </c>
      <c r="H55" s="17"/>
      <c r="I55" s="23">
        <v>84.05</v>
      </c>
      <c r="J55" s="109"/>
      <c r="K55" s="132"/>
      <c r="L55" s="147">
        <v>84.05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97.688532735715498</v>
      </c>
      <c r="T55" s="2">
        <f t="shared" si="1"/>
        <v>97.688532735715498</v>
      </c>
    </row>
    <row r="56" spans="1:20" s="2" customFormat="1" ht="22.5" x14ac:dyDescent="0.25">
      <c r="A56" s="20"/>
      <c r="B56" s="21" t="s">
        <v>1065</v>
      </c>
      <c r="C56" s="183" t="s">
        <v>1066</v>
      </c>
      <c r="D56" s="183"/>
      <c r="E56" s="183"/>
      <c r="F56" s="22" t="s">
        <v>1063</v>
      </c>
      <c r="G56" s="17" t="s">
        <v>4041</v>
      </c>
      <c r="H56" s="17"/>
      <c r="I56" s="23">
        <v>1.87</v>
      </c>
      <c r="J56" s="109"/>
      <c r="K56" s="132"/>
      <c r="L56" s="147">
        <v>1.87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2.1734390983437</v>
      </c>
      <c r="T56" s="2">
        <f t="shared" si="1"/>
        <v>2.1734390983437</v>
      </c>
    </row>
    <row r="57" spans="1:20" s="2" customFormat="1" ht="45" x14ac:dyDescent="0.25">
      <c r="A57" s="10" t="s">
        <v>86</v>
      </c>
      <c r="B57" s="11" t="s">
        <v>857</v>
      </c>
      <c r="C57" s="182" t="s">
        <v>858</v>
      </c>
      <c r="D57" s="182"/>
      <c r="E57" s="182"/>
      <c r="F57" s="10" t="s">
        <v>817</v>
      </c>
      <c r="G57" s="32">
        <v>1.4</v>
      </c>
      <c r="H57" s="32"/>
      <c r="I57" s="13">
        <v>299.83</v>
      </c>
      <c r="J57" s="72"/>
      <c r="K57" s="131"/>
      <c r="L57" s="72">
        <v>299.83</v>
      </c>
      <c r="M57" s="13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348.48248388042299</v>
      </c>
      <c r="T57" s="2">
        <f t="shared" si="1"/>
        <v>348.48248388042299</v>
      </c>
    </row>
    <row r="58" spans="1:20" s="2" customFormat="1" ht="45" x14ac:dyDescent="0.25">
      <c r="A58" s="10" t="s">
        <v>859</v>
      </c>
      <c r="B58" s="11" t="s">
        <v>860</v>
      </c>
      <c r="C58" s="182" t="s">
        <v>861</v>
      </c>
      <c r="D58" s="182"/>
      <c r="E58" s="182"/>
      <c r="F58" s="10" t="s">
        <v>21</v>
      </c>
      <c r="G58" s="31">
        <v>1.55</v>
      </c>
      <c r="H58" s="31"/>
      <c r="I58" s="13">
        <v>1899.89</v>
      </c>
      <c r="J58" s="72"/>
      <c r="K58" s="131"/>
      <c r="L58" s="72">
        <v>1899.89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2208.1792559102701</v>
      </c>
      <c r="T58" s="2">
        <f t="shared" si="1"/>
        <v>2208.1792559102701</v>
      </c>
    </row>
    <row r="59" spans="1:20" s="2" customFormat="1" ht="15" x14ac:dyDescent="0.25">
      <c r="A59" s="10" t="s">
        <v>862</v>
      </c>
      <c r="B59" s="11" t="s">
        <v>214</v>
      </c>
      <c r="C59" s="182" t="s">
        <v>215</v>
      </c>
      <c r="D59" s="182"/>
      <c r="E59" s="182"/>
      <c r="F59" s="10" t="s">
        <v>216</v>
      </c>
      <c r="G59" s="31">
        <v>7.0000000000000007E-2</v>
      </c>
      <c r="H59" s="31"/>
      <c r="I59" s="13">
        <v>3392.8</v>
      </c>
      <c r="J59" s="72"/>
      <c r="K59" s="131"/>
      <c r="L59" s="72">
        <v>174.23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3943.3391298719298</v>
      </c>
      <c r="T59" s="2">
        <f t="shared" si="1"/>
        <v>202.501761553167</v>
      </c>
    </row>
    <row r="60" spans="1:20" s="2" customFormat="1" ht="15" x14ac:dyDescent="0.25">
      <c r="A60" s="14"/>
      <c r="B60" s="15"/>
      <c r="C60" s="15"/>
      <c r="D60" s="15"/>
      <c r="E60" s="16" t="s">
        <v>18</v>
      </c>
      <c r="F60" s="16"/>
      <c r="G60" s="17"/>
      <c r="H60" s="17"/>
      <c r="I60" s="18">
        <v>7193.23</v>
      </c>
      <c r="J60" s="114"/>
      <c r="K60" s="138"/>
      <c r="L60" s="151"/>
      <c r="M60" s="19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8360.4531151758492</v>
      </c>
      <c r="T60" s="2">
        <f t="shared" si="1"/>
        <v>0</v>
      </c>
    </row>
    <row r="61" spans="1:20" s="2" customFormat="1" ht="22.5" x14ac:dyDescent="0.25">
      <c r="A61" s="20"/>
      <c r="B61" s="21" t="s">
        <v>217</v>
      </c>
      <c r="C61" s="183" t="s">
        <v>218</v>
      </c>
      <c r="D61" s="183"/>
      <c r="E61" s="183"/>
      <c r="F61" s="22" t="s">
        <v>71</v>
      </c>
      <c r="G61" s="17" t="s">
        <v>4042</v>
      </c>
      <c r="H61" s="17"/>
      <c r="I61" s="23">
        <v>8.6199999999999992</v>
      </c>
      <c r="J61" s="109"/>
      <c r="K61" s="132"/>
      <c r="L61" s="147">
        <v>8.6199999999999992</v>
      </c>
      <c r="M61" s="24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10.018740656536201</v>
      </c>
      <c r="T61" s="2">
        <f t="shared" si="1"/>
        <v>10.018740656536201</v>
      </c>
    </row>
    <row r="62" spans="1:20" s="2" customFormat="1" ht="22.5" x14ac:dyDescent="0.25">
      <c r="A62" s="20"/>
      <c r="B62" s="21" t="s">
        <v>41</v>
      </c>
      <c r="C62" s="183" t="s">
        <v>42</v>
      </c>
      <c r="D62" s="183"/>
      <c r="E62" s="183"/>
      <c r="F62" s="22" t="s">
        <v>21</v>
      </c>
      <c r="G62" s="17" t="s">
        <v>4043</v>
      </c>
      <c r="H62" s="17"/>
      <c r="I62" s="23">
        <v>9.83</v>
      </c>
      <c r="J62" s="109"/>
      <c r="K62" s="132"/>
      <c r="L62" s="147">
        <v>9.83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11.4250836025233</v>
      </c>
      <c r="T62" s="2">
        <f t="shared" si="1"/>
        <v>11.4250836025233</v>
      </c>
    </row>
    <row r="63" spans="1:20" s="2" customFormat="1" ht="22.5" x14ac:dyDescent="0.25">
      <c r="A63" s="20"/>
      <c r="B63" s="21" t="s">
        <v>28</v>
      </c>
      <c r="C63" s="183" t="s">
        <v>29</v>
      </c>
      <c r="D63" s="183"/>
      <c r="E63" s="183"/>
      <c r="F63" s="22" t="s">
        <v>30</v>
      </c>
      <c r="G63" s="17" t="s">
        <v>4044</v>
      </c>
      <c r="H63" s="17"/>
      <c r="I63" s="23">
        <v>1.67</v>
      </c>
      <c r="J63" s="109"/>
      <c r="K63" s="132"/>
      <c r="L63" s="147">
        <v>1.67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1.9409857188416999</v>
      </c>
      <c r="T63" s="2">
        <f t="shared" si="1"/>
        <v>1.9409857188416999</v>
      </c>
    </row>
    <row r="64" spans="1:20" s="2" customFormat="1" ht="45" x14ac:dyDescent="0.25">
      <c r="A64" s="10" t="s">
        <v>96</v>
      </c>
      <c r="B64" s="11" t="s">
        <v>863</v>
      </c>
      <c r="C64" s="182" t="s">
        <v>864</v>
      </c>
      <c r="D64" s="182"/>
      <c r="E64" s="182"/>
      <c r="F64" s="10" t="s">
        <v>35</v>
      </c>
      <c r="G64" s="12">
        <v>7</v>
      </c>
      <c r="H64" s="12"/>
      <c r="I64" s="13">
        <v>2177.4699999999998</v>
      </c>
      <c r="J64" s="72"/>
      <c r="K64" s="131"/>
      <c r="L64" s="72">
        <v>2177.4699999999998</v>
      </c>
      <c r="M64" s="13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2530.8013013210998</v>
      </c>
      <c r="T64" s="2">
        <f t="shared" si="1"/>
        <v>2530.8013013210998</v>
      </c>
    </row>
    <row r="65" spans="1:20" s="55" customFormat="1" ht="20.25" customHeight="1" x14ac:dyDescent="0.25">
      <c r="A65" s="184" t="s">
        <v>6535</v>
      </c>
      <c r="B65" s="185"/>
      <c r="C65" s="185"/>
      <c r="D65" s="185"/>
      <c r="E65" s="185"/>
      <c r="F65" s="185"/>
      <c r="G65" s="185"/>
      <c r="H65" s="165"/>
      <c r="I65" s="166"/>
      <c r="J65" s="167"/>
      <c r="K65" s="168"/>
      <c r="L65" s="169"/>
      <c r="M65" s="170"/>
    </row>
    <row r="66" spans="1:20" s="172" customFormat="1" ht="20.25" customHeight="1" thickBot="1" x14ac:dyDescent="0.3">
      <c r="A66" s="174" t="s">
        <v>6546</v>
      </c>
      <c r="B66" s="175"/>
      <c r="C66" s="175"/>
      <c r="D66" s="175"/>
      <c r="E66" s="175"/>
      <c r="F66" s="175"/>
      <c r="G66" s="175"/>
      <c r="H66" s="171"/>
      <c r="I66" s="176"/>
      <c r="J66" s="177"/>
      <c r="K66" s="177"/>
      <c r="L66" s="177"/>
      <c r="M66" s="178"/>
    </row>
    <row r="67" spans="1:20" s="172" customFormat="1" ht="20.25" customHeight="1" thickBot="1" x14ac:dyDescent="0.3">
      <c r="A67" s="174" t="s">
        <v>6547</v>
      </c>
      <c r="B67" s="175"/>
      <c r="C67" s="175"/>
      <c r="D67" s="175"/>
      <c r="E67" s="175"/>
      <c r="F67" s="175"/>
      <c r="G67" s="175"/>
      <c r="H67" s="171"/>
      <c r="I67" s="179"/>
      <c r="J67" s="180"/>
      <c r="K67" s="180"/>
      <c r="L67" s="180"/>
      <c r="M67" s="181"/>
    </row>
    <row r="68" spans="1:20" ht="11.25" customHeight="1" x14ac:dyDescent="0.25">
      <c r="N68" s="49">
        <v>1.052</v>
      </c>
      <c r="O68" s="49">
        <v>1.0209999999999999</v>
      </c>
      <c r="P68" s="49">
        <v>1.0349999999999999</v>
      </c>
      <c r="Q68" s="49">
        <v>1.0249999999999999</v>
      </c>
      <c r="R68" s="49">
        <v>1.02</v>
      </c>
      <c r="S68" s="2">
        <f t="shared" ref="S68:S117" si="2">I68*N68*O68*P68*Q68*R68</f>
        <v>0</v>
      </c>
      <c r="T68" s="2">
        <f t="shared" ref="T68:T117" si="3">L68*N68*O68*P68*Q68*R68</f>
        <v>0</v>
      </c>
    </row>
    <row r="69" spans="1:20" ht="11.25" customHeight="1" x14ac:dyDescent="0.25"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si="2"/>
        <v>0</v>
      </c>
      <c r="T69" s="2">
        <f t="shared" si="3"/>
        <v>0</v>
      </c>
    </row>
    <row r="70" spans="1:20" ht="11.25" customHeight="1" x14ac:dyDescent="0.25"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2"/>
        <v>0</v>
      </c>
      <c r="T114" s="2">
        <f t="shared" si="3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2"/>
        <v>0</v>
      </c>
      <c r="T115" s="2">
        <f t="shared" si="3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2"/>
        <v>0</v>
      </c>
      <c r="T116" s="2">
        <f t="shared" si="3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2"/>
        <v>0</v>
      </c>
      <c r="T117" s="2">
        <f t="shared" si="3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ref="S118:S181" si="4">I118*N118*O118*P118*Q118*R118</f>
        <v>0</v>
      </c>
      <c r="T118" s="2">
        <f t="shared" ref="T118:T181" si="5">L118*N118*O118*P118*Q118*R118</f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4"/>
        <v>0</v>
      </c>
      <c r="T178" s="2">
        <f t="shared" si="5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4"/>
        <v>0</v>
      </c>
      <c r="T179" s="2">
        <f t="shared" si="5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4"/>
        <v>0</v>
      </c>
      <c r="T180" s="2">
        <f t="shared" si="5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4"/>
        <v>0</v>
      </c>
      <c r="T181" s="2">
        <f t="shared" si="5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ref="S182:S245" si="6">I182*N182*O182*P182*Q182*R182</f>
        <v>0</v>
      </c>
      <c r="T182" s="2">
        <f t="shared" ref="T182:T245" si="7">L182*N182*O182*P182*Q182*R182</f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6"/>
        <v>0</v>
      </c>
      <c r="T242" s="2">
        <f t="shared" si="7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6"/>
        <v>0</v>
      </c>
      <c r="T243" s="2">
        <f t="shared" si="7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6"/>
        <v>0</v>
      </c>
      <c r="T244" s="2">
        <f t="shared" si="7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6"/>
        <v>0</v>
      </c>
      <c r="T245" s="2">
        <f t="shared" si="7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ref="S246:S309" si="8">I246*N246*O246*P246*Q246*R246</f>
        <v>0</v>
      </c>
      <c r="T246" s="2">
        <f t="shared" ref="T246:T309" si="9">L246*N246*O246*P246*Q246*R246</f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8"/>
        <v>0</v>
      </c>
      <c r="T306" s="2">
        <f t="shared" si="9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8"/>
        <v>0</v>
      </c>
      <c r="T307" s="2">
        <f t="shared" si="9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8"/>
        <v>0</v>
      </c>
      <c r="T308" s="2">
        <f t="shared" si="9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8"/>
        <v>0</v>
      </c>
      <c r="T309" s="2">
        <f t="shared" si="9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ref="S310:S373" si="10">I310*N310*O310*P310*Q310*R310</f>
        <v>0</v>
      </c>
      <c r="T310" s="2">
        <f t="shared" ref="T310:T373" si="11">L310*N310*O310*P310*Q310*R310</f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0"/>
        <v>0</v>
      </c>
      <c r="T370" s="2">
        <f t="shared" si="11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0"/>
        <v>0</v>
      </c>
      <c r="T371" s="2">
        <f t="shared" si="11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0"/>
        <v>0</v>
      </c>
      <c r="T372" s="2">
        <f t="shared" si="11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0"/>
        <v>0</v>
      </c>
      <c r="T373" s="2">
        <f t="shared" si="11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ref="S374:S437" si="12">I374*N374*O374*P374*Q374*R374</f>
        <v>0</v>
      </c>
      <c r="T374" s="2">
        <f t="shared" ref="T374:T437" si="13">L374*N374*O374*P374*Q374*R374</f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2"/>
        <v>0</v>
      </c>
      <c r="T434" s="2">
        <f t="shared" si="13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2"/>
        <v>0</v>
      </c>
      <c r="T435" s="2">
        <f t="shared" si="13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2"/>
        <v>0</v>
      </c>
      <c r="T436" s="2">
        <f t="shared" si="13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2"/>
        <v>0</v>
      </c>
      <c r="T437" s="2">
        <f t="shared" si="13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ref="S438:S501" si="14">I438*N438*O438*P438*Q438*R438</f>
        <v>0</v>
      </c>
      <c r="T438" s="2">
        <f t="shared" ref="T438:T501" si="15">L438*N438*O438*P438*Q438*R438</f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4"/>
        <v>0</v>
      </c>
      <c r="T498" s="2">
        <f t="shared" si="15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4"/>
        <v>0</v>
      </c>
      <c r="T499" s="2">
        <f t="shared" si="15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4"/>
        <v>0</v>
      </c>
      <c r="T500" s="2">
        <f t="shared" si="15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4"/>
        <v>0</v>
      </c>
      <c r="T501" s="2">
        <f t="shared" si="15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ref="S502:S565" si="16">I502*N502*O502*P502*Q502*R502</f>
        <v>0</v>
      </c>
      <c r="T502" s="2">
        <f t="shared" ref="T502:T565" si="17">L502*N502*O502*P502*Q502*R502</f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6"/>
        <v>0</v>
      </c>
      <c r="T562" s="2">
        <f t="shared" si="17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6"/>
        <v>0</v>
      </c>
      <c r="T563" s="2">
        <f t="shared" si="17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6"/>
        <v>0</v>
      </c>
      <c r="T564" s="2">
        <f t="shared" si="17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6"/>
        <v>0</v>
      </c>
      <c r="T565" s="2">
        <f t="shared" si="17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ref="S566:S629" si="18">I566*N566*O566*P566*Q566*R566</f>
        <v>0</v>
      </c>
      <c r="T566" s="2">
        <f t="shared" ref="T566:T629" si="19">L566*N566*O566*P566*Q566*R566</f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18"/>
        <v>0</v>
      </c>
      <c r="T626" s="2">
        <f t="shared" si="19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18"/>
        <v>0</v>
      </c>
      <c r="T627" s="2">
        <f t="shared" si="19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18"/>
        <v>0</v>
      </c>
      <c r="T628" s="2">
        <f t="shared" si="19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18"/>
        <v>0</v>
      </c>
      <c r="T629" s="2">
        <f t="shared" si="19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ref="S630:S644" si="20">I630*N630*O630*P630*Q630*R630</f>
        <v>0</v>
      </c>
      <c r="T630" s="2">
        <f t="shared" ref="T630:T644" si="21">L630*N630*O630*P630*Q630*R630</f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  <row r="641" spans="14:20" ht="11.25" customHeight="1" x14ac:dyDescent="0.25">
      <c r="N641" s="49">
        <v>1.052</v>
      </c>
      <c r="O641" s="49">
        <v>1.0209999999999999</v>
      </c>
      <c r="P641" s="49">
        <v>1.0349999999999999</v>
      </c>
      <c r="Q641" s="49">
        <v>1.0249999999999999</v>
      </c>
      <c r="R641" s="49">
        <v>1.02</v>
      </c>
      <c r="S641" s="2">
        <f t="shared" si="20"/>
        <v>0</v>
      </c>
      <c r="T641" s="2">
        <f t="shared" si="21"/>
        <v>0</v>
      </c>
    </row>
    <row r="642" spans="14:20" ht="11.25" customHeight="1" x14ac:dyDescent="0.25">
      <c r="N642" s="49">
        <v>1.052</v>
      </c>
      <c r="O642" s="49">
        <v>1.0209999999999999</v>
      </c>
      <c r="P642" s="49">
        <v>1.0349999999999999</v>
      </c>
      <c r="Q642" s="49">
        <v>1.0249999999999999</v>
      </c>
      <c r="R642" s="49">
        <v>1.02</v>
      </c>
      <c r="S642" s="2">
        <f t="shared" si="20"/>
        <v>0</v>
      </c>
      <c r="T642" s="2">
        <f t="shared" si="21"/>
        <v>0</v>
      </c>
    </row>
    <row r="643" spans="14:20" ht="11.25" customHeight="1" x14ac:dyDescent="0.25">
      <c r="N643" s="49">
        <v>1.052</v>
      </c>
      <c r="O643" s="49">
        <v>1.0209999999999999</v>
      </c>
      <c r="P643" s="49">
        <v>1.0349999999999999</v>
      </c>
      <c r="Q643" s="49">
        <v>1.0249999999999999</v>
      </c>
      <c r="R643" s="49">
        <v>1.02</v>
      </c>
      <c r="S643" s="2">
        <f t="shared" si="20"/>
        <v>0</v>
      </c>
      <c r="T643" s="2">
        <f t="shared" si="21"/>
        <v>0</v>
      </c>
    </row>
    <row r="644" spans="14:20" ht="11.25" customHeight="1" x14ac:dyDescent="0.25">
      <c r="N644" s="49">
        <v>1.052</v>
      </c>
      <c r="O644" s="49">
        <v>1.0209999999999999</v>
      </c>
      <c r="P644" s="49">
        <v>1.0349999999999999</v>
      </c>
      <c r="Q644" s="49">
        <v>1.0249999999999999</v>
      </c>
      <c r="R644" s="49">
        <v>1.02</v>
      </c>
      <c r="S644" s="2">
        <f t="shared" si="20"/>
        <v>0</v>
      </c>
      <c r="T644" s="2">
        <f t="shared" si="21"/>
        <v>0</v>
      </c>
    </row>
  </sheetData>
  <autoFilter ref="A11:T644" xr:uid="{00000000-0001-0000-0600-000000000000}"/>
  <mergeCells count="60">
    <mergeCell ref="A2:L2"/>
    <mergeCell ref="A3:L3"/>
    <mergeCell ref="A5:L5"/>
    <mergeCell ref="A6:L6"/>
    <mergeCell ref="A7:L7"/>
    <mergeCell ref="A8:L8"/>
    <mergeCell ref="C9:G9"/>
    <mergeCell ref="C10:E10"/>
    <mergeCell ref="A12:L12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A28:L28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1:E61"/>
    <mergeCell ref="C62:E62"/>
    <mergeCell ref="C63:E63"/>
    <mergeCell ref="C64:E64"/>
    <mergeCell ref="A65:G65"/>
    <mergeCell ref="A66:G66"/>
    <mergeCell ref="A67:G67"/>
    <mergeCell ref="I66:M66"/>
    <mergeCell ref="I67:M6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639"/>
  <sheetViews>
    <sheetView topLeftCell="A43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4045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4046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4047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773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82" t="s">
        <v>775</v>
      </c>
      <c r="D13" s="182"/>
      <c r="E13" s="182"/>
      <c r="F13" s="10" t="s">
        <v>776</v>
      </c>
      <c r="G13" s="12">
        <v>3</v>
      </c>
      <c r="H13" s="12"/>
      <c r="I13" s="13">
        <v>16749.919999999998</v>
      </c>
      <c r="J13" s="72"/>
      <c r="K13" s="131"/>
      <c r="L13" s="72">
        <v>193.03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16749.919999999998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6" si="0">I14*N14*O14*P14*Q14*R14</f>
        <v>19467.877551940699</v>
      </c>
      <c r="T14" s="2">
        <f t="shared" ref="T14:T66" si="1">L14*N14*O14*P14*Q14*R14</f>
        <v>0</v>
      </c>
    </row>
    <row r="15" spans="1:20" s="2" customFormat="1" ht="22.5" x14ac:dyDescent="0.25">
      <c r="A15" s="20"/>
      <c r="B15" s="21" t="s">
        <v>41</v>
      </c>
      <c r="C15" s="183" t="s">
        <v>42</v>
      </c>
      <c r="D15" s="183"/>
      <c r="E15" s="183"/>
      <c r="F15" s="22" t="s">
        <v>21</v>
      </c>
      <c r="G15" s="17" t="s">
        <v>777</v>
      </c>
      <c r="H15" s="17"/>
      <c r="I15" s="23">
        <v>16.43</v>
      </c>
      <c r="J15" s="109"/>
      <c r="K15" s="132"/>
      <c r="L15" s="147">
        <v>16.43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19.096045126089301</v>
      </c>
      <c r="T15" s="2">
        <f t="shared" si="1"/>
        <v>19.096045126089301</v>
      </c>
    </row>
    <row r="16" spans="1:20" s="2" customFormat="1" ht="22.5" x14ac:dyDescent="0.25">
      <c r="A16" s="20"/>
      <c r="B16" s="21" t="s">
        <v>778</v>
      </c>
      <c r="C16" s="183" t="s">
        <v>24</v>
      </c>
      <c r="D16" s="183"/>
      <c r="E16" s="183"/>
      <c r="F16" s="22" t="s">
        <v>71</v>
      </c>
      <c r="G16" s="17" t="s">
        <v>779</v>
      </c>
      <c r="H16" s="17"/>
      <c r="I16" s="23">
        <v>2.34</v>
      </c>
      <c r="J16" s="109"/>
      <c r="K16" s="132"/>
      <c r="L16" s="147">
        <v>2.34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2.7197045401733999</v>
      </c>
      <c r="T16" s="2">
        <f t="shared" si="1"/>
        <v>2.7197045401733999</v>
      </c>
    </row>
    <row r="17" spans="1:20" s="2" customFormat="1" ht="22.5" x14ac:dyDescent="0.25">
      <c r="A17" s="25" t="s">
        <v>344</v>
      </c>
      <c r="B17" s="26" t="s">
        <v>780</v>
      </c>
      <c r="C17" s="186" t="s">
        <v>781</v>
      </c>
      <c r="D17" s="186"/>
      <c r="E17" s="186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86" t="s">
        <v>783</v>
      </c>
      <c r="D18" s="186"/>
      <c r="E18" s="186"/>
      <c r="F18" s="27" t="s">
        <v>79</v>
      </c>
      <c r="G18" s="28" t="s">
        <v>80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3" t="s">
        <v>785</v>
      </c>
      <c r="D19" s="183"/>
      <c r="E19" s="183"/>
      <c r="F19" s="22" t="s">
        <v>71</v>
      </c>
      <c r="G19" s="17" t="s">
        <v>786</v>
      </c>
      <c r="H19" s="17"/>
      <c r="I19" s="23">
        <v>3.53</v>
      </c>
      <c r="J19" s="109"/>
      <c r="K19" s="132"/>
      <c r="L19" s="147">
        <v>3.53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4.1028021482102996</v>
      </c>
      <c r="T19" s="2">
        <f t="shared" si="1"/>
        <v>4.1028021482102996</v>
      </c>
    </row>
    <row r="20" spans="1:20" s="2" customFormat="1" ht="45" x14ac:dyDescent="0.25">
      <c r="A20" s="10" t="s">
        <v>787</v>
      </c>
      <c r="B20" s="11" t="s">
        <v>788</v>
      </c>
      <c r="C20" s="182" t="s">
        <v>789</v>
      </c>
      <c r="D20" s="182"/>
      <c r="E20" s="182"/>
      <c r="F20" s="10" t="s">
        <v>35</v>
      </c>
      <c r="G20" s="12">
        <v>3</v>
      </c>
      <c r="H20" s="12"/>
      <c r="I20" s="13">
        <v>261899.96</v>
      </c>
      <c r="J20" s="72"/>
      <c r="K20" s="131"/>
      <c r="L20" s="72">
        <v>261899.96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304397.65396719298</v>
      </c>
      <c r="T20" s="2">
        <f t="shared" si="1"/>
        <v>304397.65396719298</v>
      </c>
    </row>
    <row r="21" spans="1:20" s="2" customFormat="1" ht="15" x14ac:dyDescent="0.25">
      <c r="A21" s="10" t="s">
        <v>790</v>
      </c>
      <c r="B21" s="11" t="s">
        <v>791</v>
      </c>
      <c r="C21" s="182" t="s">
        <v>792</v>
      </c>
      <c r="D21" s="182"/>
      <c r="E21" s="182"/>
      <c r="F21" s="10" t="s">
        <v>793</v>
      </c>
      <c r="G21" s="12">
        <v>3</v>
      </c>
      <c r="H21" s="12"/>
      <c r="I21" s="13">
        <v>2713.07</v>
      </c>
      <c r="J21" s="72"/>
      <c r="K21" s="131"/>
      <c r="L21" s="72">
        <v>112.49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7522.25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3" t="s">
        <v>70</v>
      </c>
      <c r="D23" s="183"/>
      <c r="E23" s="183"/>
      <c r="F23" s="22" t="s">
        <v>71</v>
      </c>
      <c r="G23" s="17" t="s">
        <v>794</v>
      </c>
      <c r="H23" s="17"/>
      <c r="I23" s="23">
        <v>4.66</v>
      </c>
      <c r="J23" s="109"/>
      <c r="K23" s="132"/>
      <c r="L23" s="147">
        <v>4.66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20"/>
      <c r="B24" s="21" t="s">
        <v>795</v>
      </c>
      <c r="C24" s="183" t="s">
        <v>796</v>
      </c>
      <c r="D24" s="183"/>
      <c r="E24" s="183"/>
      <c r="F24" s="22" t="s">
        <v>71</v>
      </c>
      <c r="G24" s="17" t="s">
        <v>797</v>
      </c>
      <c r="H24" s="17"/>
      <c r="I24" s="23">
        <v>7.88</v>
      </c>
      <c r="J24" s="109"/>
      <c r="K24" s="132"/>
      <c r="L24" s="147">
        <v>7.88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5" t="s">
        <v>76</v>
      </c>
      <c r="B25" s="26" t="s">
        <v>798</v>
      </c>
      <c r="C25" s="186" t="s">
        <v>799</v>
      </c>
      <c r="D25" s="186"/>
      <c r="E25" s="186"/>
      <c r="F25" s="27" t="s">
        <v>79</v>
      </c>
      <c r="G25" s="28" t="s">
        <v>80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3" t="s">
        <v>801</v>
      </c>
      <c r="D26" s="183"/>
      <c r="E26" s="183"/>
      <c r="F26" s="22" t="s">
        <v>282</v>
      </c>
      <c r="G26" s="17" t="s">
        <v>802</v>
      </c>
      <c r="H26" s="17"/>
      <c r="I26" s="23">
        <v>0.43</v>
      </c>
      <c r="J26" s="109"/>
      <c r="K26" s="132"/>
      <c r="L26" s="147">
        <v>0.43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0" t="s">
        <v>38</v>
      </c>
      <c r="B27" s="11" t="s">
        <v>4028</v>
      </c>
      <c r="C27" s="182" t="s">
        <v>804</v>
      </c>
      <c r="D27" s="182"/>
      <c r="E27" s="182"/>
      <c r="F27" s="10" t="s">
        <v>35</v>
      </c>
      <c r="G27" s="12">
        <v>3</v>
      </c>
      <c r="H27" s="12"/>
      <c r="I27" s="13">
        <v>68909.87</v>
      </c>
      <c r="J27" s="72"/>
      <c r="K27" s="131"/>
      <c r="L27" s="72">
        <v>68909.87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x14ac:dyDescent="0.25">
      <c r="A28" s="209" t="s">
        <v>805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1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806</v>
      </c>
      <c r="C29" s="182" t="s">
        <v>807</v>
      </c>
      <c r="D29" s="182"/>
      <c r="E29" s="182"/>
      <c r="F29" s="10" t="s">
        <v>808</v>
      </c>
      <c r="G29" s="33">
        <v>8.77E-2</v>
      </c>
      <c r="H29" s="33"/>
      <c r="I29" s="13">
        <v>9280.23</v>
      </c>
      <c r="J29" s="72"/>
      <c r="K29" s="131"/>
      <c r="L29" s="72">
        <v>494.47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10786.1041302792</v>
      </c>
      <c r="T29" s="2">
        <f t="shared" si="1"/>
        <v>574.706112811769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25955.4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30167.102231631001</v>
      </c>
      <c r="T30" s="2">
        <f t="shared" si="1"/>
        <v>0</v>
      </c>
    </row>
    <row r="31" spans="1:20" s="2" customFormat="1" ht="22.5" x14ac:dyDescent="0.25">
      <c r="A31" s="20"/>
      <c r="B31" s="21" t="s">
        <v>809</v>
      </c>
      <c r="C31" s="183" t="s">
        <v>810</v>
      </c>
      <c r="D31" s="183"/>
      <c r="E31" s="183"/>
      <c r="F31" s="22" t="s">
        <v>71</v>
      </c>
      <c r="G31" s="17" t="s">
        <v>811</v>
      </c>
      <c r="H31" s="17"/>
      <c r="I31" s="23">
        <v>7.15</v>
      </c>
      <c r="J31" s="109"/>
      <c r="K31" s="132"/>
      <c r="L31" s="147">
        <v>7.15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8.3102083171964996</v>
      </c>
      <c r="T31" s="2">
        <f t="shared" si="1"/>
        <v>8.3102083171964996</v>
      </c>
    </row>
    <row r="32" spans="1:20" s="2" customFormat="1" ht="22.5" x14ac:dyDescent="0.25">
      <c r="A32" s="20"/>
      <c r="B32" s="21" t="s">
        <v>69</v>
      </c>
      <c r="C32" s="183" t="s">
        <v>70</v>
      </c>
      <c r="D32" s="183"/>
      <c r="E32" s="183"/>
      <c r="F32" s="22" t="s">
        <v>71</v>
      </c>
      <c r="G32" s="17" t="s">
        <v>812</v>
      </c>
      <c r="H32" s="17"/>
      <c r="I32" s="23">
        <v>0.51</v>
      </c>
      <c r="J32" s="109"/>
      <c r="K32" s="132"/>
      <c r="L32" s="147">
        <v>0.51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0.59275611773009995</v>
      </c>
      <c r="T32" s="2">
        <f t="shared" si="1"/>
        <v>0.59275611773009995</v>
      </c>
    </row>
    <row r="33" spans="1:20" s="2" customFormat="1" ht="22.5" x14ac:dyDescent="0.25">
      <c r="A33" s="20"/>
      <c r="B33" s="21" t="s">
        <v>41</v>
      </c>
      <c r="C33" s="183" t="s">
        <v>42</v>
      </c>
      <c r="D33" s="183"/>
      <c r="E33" s="183"/>
      <c r="F33" s="22" t="s">
        <v>21</v>
      </c>
      <c r="G33" s="17" t="s">
        <v>813</v>
      </c>
      <c r="H33" s="17"/>
      <c r="I33" s="23">
        <v>32.83</v>
      </c>
      <c r="J33" s="109"/>
      <c r="K33" s="132"/>
      <c r="L33" s="147">
        <v>32.83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38.157222245253301</v>
      </c>
      <c r="T33" s="2">
        <f t="shared" si="1"/>
        <v>38.157222245253301</v>
      </c>
    </row>
    <row r="34" spans="1:20" s="2" customFormat="1" ht="22.5" x14ac:dyDescent="0.25">
      <c r="A34" s="20"/>
      <c r="B34" s="21" t="s">
        <v>778</v>
      </c>
      <c r="C34" s="183" t="s">
        <v>24</v>
      </c>
      <c r="D34" s="183"/>
      <c r="E34" s="183"/>
      <c r="F34" s="22" t="s">
        <v>71</v>
      </c>
      <c r="G34" s="17" t="s">
        <v>814</v>
      </c>
      <c r="H34" s="17"/>
      <c r="I34" s="23">
        <v>15.08</v>
      </c>
      <c r="J34" s="109"/>
      <c r="K34" s="132"/>
      <c r="L34" s="147">
        <v>15.08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17.526984814450799</v>
      </c>
      <c r="T34" s="2">
        <f t="shared" si="1"/>
        <v>17.526984814450799</v>
      </c>
    </row>
    <row r="35" spans="1:20" s="2" customFormat="1" ht="22.5" x14ac:dyDescent="0.25">
      <c r="A35" s="25" t="s">
        <v>344</v>
      </c>
      <c r="B35" s="26" t="s">
        <v>815</v>
      </c>
      <c r="C35" s="186" t="s">
        <v>816</v>
      </c>
      <c r="D35" s="186"/>
      <c r="E35" s="186"/>
      <c r="F35" s="27" t="s">
        <v>817</v>
      </c>
      <c r="G35" s="28" t="s">
        <v>347</v>
      </c>
      <c r="H35" s="28"/>
      <c r="I35" s="29">
        <v>0</v>
      </c>
      <c r="J35" s="110"/>
      <c r="K35" s="133"/>
      <c r="L35" s="148">
        <v>0</v>
      </c>
      <c r="M35" s="30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0</v>
      </c>
      <c r="T35" s="2">
        <f t="shared" si="1"/>
        <v>0</v>
      </c>
    </row>
    <row r="36" spans="1:20" s="2" customFormat="1" ht="22.5" x14ac:dyDescent="0.25">
      <c r="A36" s="25" t="s">
        <v>76</v>
      </c>
      <c r="B36" s="26" t="s">
        <v>818</v>
      </c>
      <c r="C36" s="186" t="s">
        <v>819</v>
      </c>
      <c r="D36" s="186"/>
      <c r="E36" s="186"/>
      <c r="F36" s="27" t="s">
        <v>817</v>
      </c>
      <c r="G36" s="28" t="s">
        <v>820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344</v>
      </c>
      <c r="B37" s="26" t="s">
        <v>821</v>
      </c>
      <c r="C37" s="186" t="s">
        <v>822</v>
      </c>
      <c r="D37" s="186"/>
      <c r="E37" s="186"/>
      <c r="F37" s="27" t="s">
        <v>79</v>
      </c>
      <c r="G37" s="28" t="s">
        <v>347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366</v>
      </c>
      <c r="C38" s="186" t="s">
        <v>367</v>
      </c>
      <c r="D38" s="186"/>
      <c r="E38" s="186"/>
      <c r="F38" s="27" t="s">
        <v>21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823</v>
      </c>
      <c r="C39" s="186" t="s">
        <v>824</v>
      </c>
      <c r="D39" s="186"/>
      <c r="E39" s="186"/>
      <c r="F39" s="27" t="s">
        <v>79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825</v>
      </c>
      <c r="C40" s="186" t="s">
        <v>826</v>
      </c>
      <c r="D40" s="186"/>
      <c r="E40" s="186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0"/>
      <c r="B41" s="21" t="s">
        <v>784</v>
      </c>
      <c r="C41" s="183" t="s">
        <v>785</v>
      </c>
      <c r="D41" s="183"/>
      <c r="E41" s="183"/>
      <c r="F41" s="22" t="s">
        <v>71</v>
      </c>
      <c r="G41" s="17" t="s">
        <v>827</v>
      </c>
      <c r="H41" s="17"/>
      <c r="I41" s="23">
        <v>1.53</v>
      </c>
      <c r="J41" s="109"/>
      <c r="K41" s="132"/>
      <c r="L41" s="147">
        <v>1.53</v>
      </c>
      <c r="M41" s="24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1.7782683531903001</v>
      </c>
      <c r="T41" s="2">
        <f t="shared" si="1"/>
        <v>1.7782683531903001</v>
      </c>
    </row>
    <row r="42" spans="1:20" s="2" customFormat="1" ht="45" x14ac:dyDescent="0.25">
      <c r="A42" s="10" t="s">
        <v>49</v>
      </c>
      <c r="B42" s="11" t="s">
        <v>828</v>
      </c>
      <c r="C42" s="182" t="s">
        <v>829</v>
      </c>
      <c r="D42" s="182"/>
      <c r="E42" s="182"/>
      <c r="F42" s="10" t="s">
        <v>165</v>
      </c>
      <c r="G42" s="12">
        <v>8</v>
      </c>
      <c r="H42" s="12"/>
      <c r="I42" s="13">
        <v>330663.74</v>
      </c>
      <c r="J42" s="72"/>
      <c r="K42" s="131"/>
      <c r="L42" s="72">
        <v>330663.74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384319.51920885302</v>
      </c>
      <c r="T42" s="2">
        <f t="shared" si="1"/>
        <v>384319.51920885302</v>
      </c>
    </row>
    <row r="43" spans="1:20" s="2" customFormat="1" ht="45" x14ac:dyDescent="0.25">
      <c r="A43" s="10" t="s">
        <v>54</v>
      </c>
      <c r="B43" s="11" t="s">
        <v>977</v>
      </c>
      <c r="C43" s="182" t="s">
        <v>831</v>
      </c>
      <c r="D43" s="182"/>
      <c r="E43" s="182"/>
      <c r="F43" s="10" t="s">
        <v>35</v>
      </c>
      <c r="G43" s="12">
        <v>3</v>
      </c>
      <c r="H43" s="12"/>
      <c r="I43" s="13">
        <v>80629.19</v>
      </c>
      <c r="J43" s="72"/>
      <c r="K43" s="131"/>
      <c r="L43" s="72">
        <v>80629.19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93712.6385100443</v>
      </c>
      <c r="T43" s="2">
        <f t="shared" si="1"/>
        <v>93712.6385100443</v>
      </c>
    </row>
    <row r="44" spans="1:20" s="2" customFormat="1" ht="45" x14ac:dyDescent="0.25">
      <c r="A44" s="10" t="s">
        <v>56</v>
      </c>
      <c r="B44" s="11" t="s">
        <v>977</v>
      </c>
      <c r="C44" s="182" t="s">
        <v>832</v>
      </c>
      <c r="D44" s="182"/>
      <c r="E44" s="182"/>
      <c r="F44" s="10" t="s">
        <v>35</v>
      </c>
      <c r="G44" s="12">
        <v>3</v>
      </c>
      <c r="H44" s="12"/>
      <c r="I44" s="13">
        <v>66782.89</v>
      </c>
      <c r="J44" s="72"/>
      <c r="K44" s="131"/>
      <c r="L44" s="72">
        <v>66782.89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77619.542367051603</v>
      </c>
      <c r="T44" s="2">
        <f t="shared" si="1"/>
        <v>77619.542367051603</v>
      </c>
    </row>
    <row r="45" spans="1:20" s="2" customFormat="1" ht="15" x14ac:dyDescent="0.25">
      <c r="A45" s="10" t="s">
        <v>833</v>
      </c>
      <c r="B45" s="11" t="s">
        <v>834</v>
      </c>
      <c r="C45" s="182" t="s">
        <v>835</v>
      </c>
      <c r="D45" s="182"/>
      <c r="E45" s="182"/>
      <c r="F45" s="10" t="s">
        <v>71</v>
      </c>
      <c r="G45" s="36">
        <v>5.0000000000000001E-3</v>
      </c>
      <c r="H45" s="36"/>
      <c r="I45" s="13">
        <v>497.79</v>
      </c>
      <c r="J45" s="72"/>
      <c r="K45" s="131"/>
      <c r="L45" s="72">
        <v>497.79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578.56483891150299</v>
      </c>
      <c r="T45" s="2">
        <f t="shared" si="1"/>
        <v>578.56483891150299</v>
      </c>
    </row>
    <row r="46" spans="1:20" s="2" customFormat="1" ht="15" x14ac:dyDescent="0.25">
      <c r="A46" s="10" t="s">
        <v>66</v>
      </c>
      <c r="B46" s="11" t="s">
        <v>791</v>
      </c>
      <c r="C46" s="182" t="s">
        <v>836</v>
      </c>
      <c r="D46" s="182"/>
      <c r="E46" s="182"/>
      <c r="F46" s="10" t="s">
        <v>793</v>
      </c>
      <c r="G46" s="12">
        <v>3</v>
      </c>
      <c r="H46" s="12"/>
      <c r="I46" s="13">
        <v>2713.07</v>
      </c>
      <c r="J46" s="72"/>
      <c r="K46" s="131"/>
      <c r="L46" s="72">
        <v>112.49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3153.31145162745</v>
      </c>
      <c r="T46" s="2">
        <f t="shared" si="1"/>
        <v>130.74340330090001</v>
      </c>
    </row>
    <row r="47" spans="1:20" s="2" customFormat="1" ht="15" x14ac:dyDescent="0.25">
      <c r="A47" s="14"/>
      <c r="B47" s="15"/>
      <c r="C47" s="15"/>
      <c r="D47" s="15"/>
      <c r="E47" s="16" t="s">
        <v>18</v>
      </c>
      <c r="F47" s="16"/>
      <c r="G47" s="17"/>
      <c r="H47" s="17"/>
      <c r="I47" s="18">
        <v>7522.25</v>
      </c>
      <c r="J47" s="114"/>
      <c r="K47" s="138"/>
      <c r="L47" s="151"/>
      <c r="M47" s="19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8742.8621697945891</v>
      </c>
      <c r="T47" s="2">
        <f t="shared" si="1"/>
        <v>0</v>
      </c>
    </row>
    <row r="48" spans="1:20" s="2" customFormat="1" ht="22.5" x14ac:dyDescent="0.25">
      <c r="A48" s="20"/>
      <c r="B48" s="21" t="s">
        <v>69</v>
      </c>
      <c r="C48" s="183" t="s">
        <v>70</v>
      </c>
      <c r="D48" s="183"/>
      <c r="E48" s="183"/>
      <c r="F48" s="22" t="s">
        <v>71</v>
      </c>
      <c r="G48" s="17" t="s">
        <v>794</v>
      </c>
      <c r="H48" s="17"/>
      <c r="I48" s="23">
        <v>4.66</v>
      </c>
      <c r="J48" s="109"/>
      <c r="K48" s="132"/>
      <c r="L48" s="147">
        <v>4.66</v>
      </c>
      <c r="M48" s="24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5.4161637423966003</v>
      </c>
      <c r="T48" s="2">
        <f t="shared" si="1"/>
        <v>5.4161637423966003</v>
      </c>
    </row>
    <row r="49" spans="1:20" s="2" customFormat="1" ht="22.5" x14ac:dyDescent="0.25">
      <c r="A49" s="20"/>
      <c r="B49" s="21" t="s">
        <v>795</v>
      </c>
      <c r="C49" s="183" t="s">
        <v>796</v>
      </c>
      <c r="D49" s="183"/>
      <c r="E49" s="183"/>
      <c r="F49" s="22" t="s">
        <v>71</v>
      </c>
      <c r="G49" s="17" t="s">
        <v>797</v>
      </c>
      <c r="H49" s="17"/>
      <c r="I49" s="23">
        <v>7.88</v>
      </c>
      <c r="J49" s="109"/>
      <c r="K49" s="132"/>
      <c r="L49" s="147">
        <v>7.88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9.1586631523788</v>
      </c>
      <c r="T49" s="2">
        <f t="shared" si="1"/>
        <v>9.1586631523788</v>
      </c>
    </row>
    <row r="50" spans="1:20" s="2" customFormat="1" ht="22.5" x14ac:dyDescent="0.25">
      <c r="A50" s="25" t="s">
        <v>76</v>
      </c>
      <c r="B50" s="26" t="s">
        <v>798</v>
      </c>
      <c r="C50" s="186" t="s">
        <v>799</v>
      </c>
      <c r="D50" s="186"/>
      <c r="E50" s="186"/>
      <c r="F50" s="27" t="s">
        <v>79</v>
      </c>
      <c r="G50" s="28" t="s">
        <v>80</v>
      </c>
      <c r="H50" s="28"/>
      <c r="I50" s="29">
        <v>0</v>
      </c>
      <c r="J50" s="110"/>
      <c r="K50" s="133"/>
      <c r="L50" s="148">
        <v>0</v>
      </c>
      <c r="M50" s="30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0</v>
      </c>
      <c r="T50" s="2">
        <f t="shared" si="1"/>
        <v>0</v>
      </c>
    </row>
    <row r="51" spans="1:20" s="2" customFormat="1" ht="22.5" x14ac:dyDescent="0.25">
      <c r="A51" s="20"/>
      <c r="B51" s="21" t="s">
        <v>800</v>
      </c>
      <c r="C51" s="183" t="s">
        <v>801</v>
      </c>
      <c r="D51" s="183"/>
      <c r="E51" s="183"/>
      <c r="F51" s="22" t="s">
        <v>282</v>
      </c>
      <c r="G51" s="17" t="s">
        <v>802</v>
      </c>
      <c r="H51" s="17"/>
      <c r="I51" s="23">
        <v>0.43</v>
      </c>
      <c r="J51" s="109"/>
      <c r="K51" s="132"/>
      <c r="L51" s="147">
        <v>0.43</v>
      </c>
      <c r="M51" s="24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0.49977476592929998</v>
      </c>
      <c r="T51" s="2">
        <f t="shared" si="1"/>
        <v>0.49977476592929998</v>
      </c>
    </row>
    <row r="52" spans="1:20" s="2" customFormat="1" ht="45" x14ac:dyDescent="0.25">
      <c r="A52" s="10" t="s">
        <v>837</v>
      </c>
      <c r="B52" s="11" t="s">
        <v>838</v>
      </c>
      <c r="C52" s="182" t="s">
        <v>839</v>
      </c>
      <c r="D52" s="182"/>
      <c r="E52" s="182"/>
      <c r="F52" s="10" t="s">
        <v>35</v>
      </c>
      <c r="G52" s="12">
        <v>3</v>
      </c>
      <c r="H52" s="12"/>
      <c r="I52" s="13">
        <v>15847.8</v>
      </c>
      <c r="J52" s="72"/>
      <c r="K52" s="131"/>
      <c r="L52" s="72">
        <v>15847.8</v>
      </c>
      <c r="M52" s="13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18419.373338359001</v>
      </c>
      <c r="T52" s="2">
        <f t="shared" si="1"/>
        <v>18419.373338359001</v>
      </c>
    </row>
    <row r="53" spans="1:20" s="2" customFormat="1" ht="56.25" x14ac:dyDescent="0.25">
      <c r="A53" s="10" t="s">
        <v>840</v>
      </c>
      <c r="B53" s="11" t="s">
        <v>841</v>
      </c>
      <c r="C53" s="182" t="s">
        <v>842</v>
      </c>
      <c r="D53" s="182"/>
      <c r="E53" s="182"/>
      <c r="F53" s="10" t="s">
        <v>843</v>
      </c>
      <c r="G53" s="36">
        <v>5.0000000000000001E-3</v>
      </c>
      <c r="H53" s="36"/>
      <c r="I53" s="13">
        <v>889.73</v>
      </c>
      <c r="J53" s="72"/>
      <c r="K53" s="131"/>
      <c r="L53" s="72">
        <v>163.74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1034.10372672157</v>
      </c>
      <c r="T53" s="2">
        <f t="shared" si="1"/>
        <v>190.30958179828701</v>
      </c>
    </row>
    <row r="54" spans="1:20" s="2" customFormat="1" ht="15" x14ac:dyDescent="0.25">
      <c r="A54" s="14"/>
      <c r="B54" s="15"/>
      <c r="C54" s="15"/>
      <c r="D54" s="15"/>
      <c r="E54" s="16" t="s">
        <v>18</v>
      </c>
      <c r="F54" s="16"/>
      <c r="G54" s="17"/>
      <c r="H54" s="17"/>
      <c r="I54" s="18">
        <v>1921.93</v>
      </c>
      <c r="J54" s="114"/>
      <c r="K54" s="138"/>
      <c r="L54" s="151"/>
      <c r="M54" s="19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2233.79561833139</v>
      </c>
      <c r="T54" s="2">
        <f t="shared" si="1"/>
        <v>0</v>
      </c>
    </row>
    <row r="55" spans="1:20" s="2" customFormat="1" ht="22.5" x14ac:dyDescent="0.25">
      <c r="A55" s="20"/>
      <c r="B55" s="21" t="s">
        <v>727</v>
      </c>
      <c r="C55" s="183" t="s">
        <v>728</v>
      </c>
      <c r="D55" s="183"/>
      <c r="E55" s="183"/>
      <c r="F55" s="22" t="s">
        <v>71</v>
      </c>
      <c r="G55" s="17" t="s">
        <v>846</v>
      </c>
      <c r="H55" s="17"/>
      <c r="I55" s="23">
        <v>3.42</v>
      </c>
      <c r="J55" s="109"/>
      <c r="K55" s="132"/>
      <c r="L55" s="147">
        <v>3.42</v>
      </c>
      <c r="M55" s="24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3.9749527894841998</v>
      </c>
      <c r="T55" s="2">
        <f t="shared" si="1"/>
        <v>3.9749527894841998</v>
      </c>
    </row>
    <row r="56" spans="1:20" s="2" customFormat="1" ht="22.5" x14ac:dyDescent="0.25">
      <c r="A56" s="20"/>
      <c r="B56" s="21" t="s">
        <v>847</v>
      </c>
      <c r="C56" s="183" t="s">
        <v>848</v>
      </c>
      <c r="D56" s="183"/>
      <c r="E56" s="183"/>
      <c r="F56" s="22" t="s">
        <v>21</v>
      </c>
      <c r="G56" s="17" t="s">
        <v>849</v>
      </c>
      <c r="H56" s="17"/>
      <c r="I56" s="23">
        <v>0.48</v>
      </c>
      <c r="J56" s="109"/>
      <c r="K56" s="132"/>
      <c r="L56" s="147">
        <v>0.48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0.55788811080480005</v>
      </c>
      <c r="T56" s="2">
        <f t="shared" si="1"/>
        <v>0.55788811080480005</v>
      </c>
    </row>
    <row r="57" spans="1:20" s="2" customFormat="1" ht="22.5" x14ac:dyDescent="0.25">
      <c r="A57" s="20"/>
      <c r="B57" s="21" t="s">
        <v>850</v>
      </c>
      <c r="C57" s="183" t="s">
        <v>851</v>
      </c>
      <c r="D57" s="183"/>
      <c r="E57" s="183"/>
      <c r="F57" s="22" t="s">
        <v>817</v>
      </c>
      <c r="G57" s="17" t="s">
        <v>852</v>
      </c>
      <c r="H57" s="17"/>
      <c r="I57" s="23">
        <v>14.07</v>
      </c>
      <c r="J57" s="109"/>
      <c r="K57" s="132"/>
      <c r="L57" s="147">
        <v>14.07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16.353095247965701</v>
      </c>
      <c r="T57" s="2">
        <f t="shared" si="1"/>
        <v>16.353095247965701</v>
      </c>
    </row>
    <row r="58" spans="1:20" s="2" customFormat="1" ht="22.5" x14ac:dyDescent="0.25">
      <c r="A58" s="20"/>
      <c r="B58" s="21" t="s">
        <v>853</v>
      </c>
      <c r="C58" s="183" t="s">
        <v>854</v>
      </c>
      <c r="D58" s="183"/>
      <c r="E58" s="183"/>
      <c r="F58" s="22" t="s">
        <v>71</v>
      </c>
      <c r="G58" s="17" t="s">
        <v>855</v>
      </c>
      <c r="H58" s="17"/>
      <c r="I58" s="23">
        <v>0.93</v>
      </c>
      <c r="J58" s="109"/>
      <c r="K58" s="132"/>
      <c r="L58" s="147">
        <v>0.93</v>
      </c>
      <c r="M58" s="24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1.0809082146843001</v>
      </c>
      <c r="T58" s="2">
        <f t="shared" si="1"/>
        <v>1.0809082146843001</v>
      </c>
    </row>
    <row r="59" spans="1:20" s="2" customFormat="1" ht="22.5" x14ac:dyDescent="0.25">
      <c r="A59" s="20"/>
      <c r="B59" s="21" t="s">
        <v>371</v>
      </c>
      <c r="C59" s="183" t="s">
        <v>372</v>
      </c>
      <c r="D59" s="183"/>
      <c r="E59" s="183"/>
      <c r="F59" s="22" t="s">
        <v>282</v>
      </c>
      <c r="G59" s="17" t="s">
        <v>856</v>
      </c>
      <c r="H59" s="17"/>
      <c r="I59" s="23">
        <v>0</v>
      </c>
      <c r="J59" s="109"/>
      <c r="K59" s="132"/>
      <c r="L59" s="147">
        <v>0</v>
      </c>
      <c r="M59" s="24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0</v>
      </c>
      <c r="T59" s="2">
        <f t="shared" si="1"/>
        <v>0</v>
      </c>
    </row>
    <row r="60" spans="1:20" s="2" customFormat="1" ht="45" x14ac:dyDescent="0.25">
      <c r="A60" s="10" t="s">
        <v>86</v>
      </c>
      <c r="B60" s="11" t="s">
        <v>857</v>
      </c>
      <c r="C60" s="182" t="s">
        <v>858</v>
      </c>
      <c r="D60" s="182"/>
      <c r="E60" s="182"/>
      <c r="F60" s="10" t="s">
        <v>817</v>
      </c>
      <c r="G60" s="32">
        <v>0.5</v>
      </c>
      <c r="H60" s="32"/>
      <c r="I60" s="13">
        <v>107.08</v>
      </c>
      <c r="J60" s="72"/>
      <c r="K60" s="131"/>
      <c r="L60" s="72">
        <v>107.08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124.455539385371</v>
      </c>
      <c r="T60" s="2">
        <f t="shared" si="1"/>
        <v>124.455539385371</v>
      </c>
    </row>
    <row r="61" spans="1:20" s="2" customFormat="1" ht="45" x14ac:dyDescent="0.25">
      <c r="A61" s="10" t="s">
        <v>859</v>
      </c>
      <c r="B61" s="11" t="s">
        <v>860</v>
      </c>
      <c r="C61" s="182" t="s">
        <v>861</v>
      </c>
      <c r="D61" s="182"/>
      <c r="E61" s="182"/>
      <c r="F61" s="10" t="s">
        <v>21</v>
      </c>
      <c r="G61" s="32">
        <v>0.5</v>
      </c>
      <c r="H61" s="32"/>
      <c r="I61" s="13">
        <v>612.87</v>
      </c>
      <c r="J61" s="72"/>
      <c r="K61" s="131"/>
      <c r="L61" s="72">
        <v>612.87</v>
      </c>
      <c r="M61" s="13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712.31851347695397</v>
      </c>
      <c r="T61" s="2">
        <f t="shared" si="1"/>
        <v>712.31851347695397</v>
      </c>
    </row>
    <row r="62" spans="1:20" s="2" customFormat="1" ht="15" x14ac:dyDescent="0.25">
      <c r="A62" s="10" t="s">
        <v>862</v>
      </c>
      <c r="B62" s="11" t="s">
        <v>214</v>
      </c>
      <c r="C62" s="182" t="s">
        <v>215</v>
      </c>
      <c r="D62" s="182"/>
      <c r="E62" s="182"/>
      <c r="F62" s="10" t="s">
        <v>216</v>
      </c>
      <c r="G62" s="31">
        <v>0.03</v>
      </c>
      <c r="H62" s="31"/>
      <c r="I62" s="13">
        <v>1454.05</v>
      </c>
      <c r="J62" s="72"/>
      <c r="K62" s="131"/>
      <c r="L62" s="72">
        <v>74.67</v>
      </c>
      <c r="M62" s="13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1689.9941823244201</v>
      </c>
      <c r="T62" s="2">
        <f t="shared" si="1"/>
        <v>86.786469237071699</v>
      </c>
    </row>
    <row r="63" spans="1:20" s="2" customFormat="1" ht="15" x14ac:dyDescent="0.25">
      <c r="A63" s="14"/>
      <c r="B63" s="15"/>
      <c r="C63" s="15"/>
      <c r="D63" s="15"/>
      <c r="E63" s="16" t="s">
        <v>18</v>
      </c>
      <c r="F63" s="16"/>
      <c r="G63" s="17"/>
      <c r="H63" s="17"/>
      <c r="I63" s="18">
        <v>3082.8</v>
      </c>
      <c r="J63" s="114"/>
      <c r="K63" s="138"/>
      <c r="L63" s="151"/>
      <c r="M63" s="19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3583.03639164383</v>
      </c>
      <c r="T63" s="2">
        <f t="shared" si="1"/>
        <v>0</v>
      </c>
    </row>
    <row r="64" spans="1:20" s="2" customFormat="1" ht="22.5" x14ac:dyDescent="0.25">
      <c r="A64" s="20"/>
      <c r="B64" s="21" t="s">
        <v>217</v>
      </c>
      <c r="C64" s="183" t="s">
        <v>218</v>
      </c>
      <c r="D64" s="183"/>
      <c r="E64" s="183"/>
      <c r="F64" s="22" t="s">
        <v>71</v>
      </c>
      <c r="G64" s="17" t="s">
        <v>232</v>
      </c>
      <c r="H64" s="17"/>
      <c r="I64" s="23">
        <v>3.69</v>
      </c>
      <c r="J64" s="109"/>
      <c r="K64" s="132"/>
      <c r="L64" s="147">
        <v>3.69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4.2887648518118997</v>
      </c>
      <c r="T64" s="2">
        <f t="shared" si="1"/>
        <v>4.2887648518118997</v>
      </c>
    </row>
    <row r="65" spans="1:20" s="2" customFormat="1" ht="22.5" x14ac:dyDescent="0.25">
      <c r="A65" s="20"/>
      <c r="B65" s="21" t="s">
        <v>41</v>
      </c>
      <c r="C65" s="183" t="s">
        <v>42</v>
      </c>
      <c r="D65" s="183"/>
      <c r="E65" s="183"/>
      <c r="F65" s="22" t="s">
        <v>21</v>
      </c>
      <c r="G65" s="17" t="s">
        <v>233</v>
      </c>
      <c r="H65" s="17"/>
      <c r="I65" s="23">
        <v>4.21</v>
      </c>
      <c r="J65" s="109"/>
      <c r="K65" s="132"/>
      <c r="L65" s="147">
        <v>4.21</v>
      </c>
      <c r="M65" s="24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4.8931436385170999</v>
      </c>
      <c r="T65" s="2">
        <f t="shared" si="1"/>
        <v>4.8931436385170999</v>
      </c>
    </row>
    <row r="66" spans="1:20" s="2" customFormat="1" ht="22.5" x14ac:dyDescent="0.25">
      <c r="A66" s="20"/>
      <c r="B66" s="21" t="s">
        <v>28</v>
      </c>
      <c r="C66" s="183" t="s">
        <v>29</v>
      </c>
      <c r="D66" s="183"/>
      <c r="E66" s="183"/>
      <c r="F66" s="22" t="s">
        <v>30</v>
      </c>
      <c r="G66" s="17" t="s">
        <v>241</v>
      </c>
      <c r="H66" s="17"/>
      <c r="I66" s="23">
        <v>0.72</v>
      </c>
      <c r="J66" s="109"/>
      <c r="K66" s="132"/>
      <c r="L66" s="147">
        <v>0.72</v>
      </c>
      <c r="M66" s="24"/>
      <c r="N66" s="49">
        <v>1.052</v>
      </c>
      <c r="O66" s="49">
        <v>1.0209999999999999</v>
      </c>
      <c r="P66" s="49">
        <v>1.0349999999999999</v>
      </c>
      <c r="Q66" s="49">
        <v>1.0249999999999999</v>
      </c>
      <c r="R66" s="49">
        <v>1.02</v>
      </c>
      <c r="S66" s="2">
        <f t="shared" si="0"/>
        <v>0.83683216620720002</v>
      </c>
      <c r="T66" s="2">
        <f t="shared" si="1"/>
        <v>0.83683216620720002</v>
      </c>
    </row>
    <row r="67" spans="1:20" s="2" customFormat="1" ht="45" x14ac:dyDescent="0.25">
      <c r="A67" s="10" t="s">
        <v>96</v>
      </c>
      <c r="B67" s="11" t="s">
        <v>863</v>
      </c>
      <c r="C67" s="182" t="s">
        <v>864</v>
      </c>
      <c r="D67" s="182"/>
      <c r="E67" s="182"/>
      <c r="F67" s="10" t="s">
        <v>35</v>
      </c>
      <c r="G67" s="12">
        <v>3</v>
      </c>
      <c r="H67" s="12"/>
      <c r="I67" s="13">
        <v>933.2</v>
      </c>
      <c r="J67" s="72"/>
      <c r="K67" s="131"/>
      <c r="L67" s="72">
        <v>933.2</v>
      </c>
      <c r="M67" s="13"/>
      <c r="N67" s="49">
        <v>1.052</v>
      </c>
      <c r="O67" s="49">
        <v>1.0209999999999999</v>
      </c>
      <c r="P67" s="49">
        <v>1.0349999999999999</v>
      </c>
      <c r="Q67" s="49">
        <v>1.0249999999999999</v>
      </c>
      <c r="R67" s="49">
        <v>1.02</v>
      </c>
      <c r="S67" s="2">
        <f t="shared" ref="S67:S112" si="2">I67*N67*O67*P67*Q67*R67</f>
        <v>1084.62746875633</v>
      </c>
      <c r="T67" s="2">
        <f t="shared" ref="T67:T112" si="3">L67*N67*O67*P67*Q67*R67</f>
        <v>1084.62746875633</v>
      </c>
    </row>
    <row r="68" spans="1:20" s="55" customFormat="1" ht="20.25" customHeight="1" x14ac:dyDescent="0.25">
      <c r="A68" s="184" t="s">
        <v>6535</v>
      </c>
      <c r="B68" s="185"/>
      <c r="C68" s="185"/>
      <c r="D68" s="185"/>
      <c r="E68" s="185"/>
      <c r="F68" s="185"/>
      <c r="G68" s="185"/>
      <c r="H68" s="165"/>
      <c r="I68" s="166"/>
      <c r="J68" s="167"/>
      <c r="K68" s="168"/>
      <c r="L68" s="169"/>
      <c r="M68" s="170"/>
    </row>
    <row r="69" spans="1:20" s="172" customFormat="1" ht="20.25" customHeight="1" thickBot="1" x14ac:dyDescent="0.3">
      <c r="A69" s="174" t="s">
        <v>6546</v>
      </c>
      <c r="B69" s="175"/>
      <c r="C69" s="175"/>
      <c r="D69" s="175"/>
      <c r="E69" s="175"/>
      <c r="F69" s="175"/>
      <c r="G69" s="175"/>
      <c r="H69" s="171"/>
      <c r="I69" s="176"/>
      <c r="J69" s="177"/>
      <c r="K69" s="177"/>
      <c r="L69" s="177"/>
      <c r="M69" s="178"/>
    </row>
    <row r="70" spans="1:20" s="172" customFormat="1" ht="20.25" customHeight="1" thickBot="1" x14ac:dyDescent="0.3">
      <c r="A70" s="174" t="s">
        <v>6547</v>
      </c>
      <c r="B70" s="175"/>
      <c r="C70" s="175"/>
      <c r="D70" s="175"/>
      <c r="E70" s="175"/>
      <c r="F70" s="175"/>
      <c r="G70" s="175"/>
      <c r="H70" s="171"/>
      <c r="I70" s="179"/>
      <c r="J70" s="180"/>
      <c r="K70" s="180"/>
      <c r="L70" s="180"/>
      <c r="M70" s="181"/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ref="S113:S176" si="4">I113*N113*O113*P113*Q113*R113</f>
        <v>0</v>
      </c>
      <c r="T113" s="2">
        <f t="shared" ref="T113:T176" si="5">L113*N113*O113*P113*Q113*R113</f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si="4"/>
        <v>0</v>
      </c>
      <c r="T114" s="2">
        <f t="shared" si="5"/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ref="S177:S240" si="6">I177*N177*O177*P177*Q177*R177</f>
        <v>0</v>
      </c>
      <c r="T177" s="2">
        <f t="shared" ref="T177:T240" si="7">L177*N177*O177*P177*Q177*R177</f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si="6"/>
        <v>0</v>
      </c>
      <c r="T178" s="2">
        <f t="shared" si="7"/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ref="S241:S304" si="8">I241*N241*O241*P241*Q241*R241</f>
        <v>0</v>
      </c>
      <c r="T241" s="2">
        <f t="shared" ref="T241:T304" si="9">L241*N241*O241*P241*Q241*R241</f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si="8"/>
        <v>0</v>
      </c>
      <c r="T242" s="2">
        <f t="shared" si="9"/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ref="S305:S368" si="10">I305*N305*O305*P305*Q305*R305</f>
        <v>0</v>
      </c>
      <c r="T305" s="2">
        <f t="shared" ref="T305:T368" si="11">L305*N305*O305*P305*Q305*R305</f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si="10"/>
        <v>0</v>
      </c>
      <c r="T306" s="2">
        <f t="shared" si="11"/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ref="S369:S432" si="12">I369*N369*O369*P369*Q369*R369</f>
        <v>0</v>
      </c>
      <c r="T369" s="2">
        <f t="shared" ref="T369:T432" si="13">L369*N369*O369*P369*Q369*R369</f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si="12"/>
        <v>0</v>
      </c>
      <c r="T370" s="2">
        <f t="shared" si="13"/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ref="S433:S496" si="14">I433*N433*O433*P433*Q433*R433</f>
        <v>0</v>
      </c>
      <c r="T433" s="2">
        <f t="shared" ref="T433:T496" si="15">L433*N433*O433*P433*Q433*R433</f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si="14"/>
        <v>0</v>
      </c>
      <c r="T434" s="2">
        <f t="shared" si="15"/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ref="S497:S560" si="16">I497*N497*O497*P497*Q497*R497</f>
        <v>0</v>
      </c>
      <c r="T497" s="2">
        <f t="shared" ref="T497:T560" si="17">L497*N497*O497*P497*Q497*R497</f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si="16"/>
        <v>0</v>
      </c>
      <c r="T498" s="2">
        <f t="shared" si="17"/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ref="S561:S624" si="18">I561*N561*O561*P561*Q561*R561</f>
        <v>0</v>
      </c>
      <c r="T561" s="2">
        <f t="shared" ref="T561:T624" si="19">L561*N561*O561*P561*Q561*R561</f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si="18"/>
        <v>0</v>
      </c>
      <c r="T562" s="2">
        <f t="shared" si="19"/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ref="S625:S639" si="20">I625*N625*O625*P625*Q625*R625</f>
        <v>0</v>
      </c>
      <c r="T625" s="2">
        <f t="shared" ref="T625:T639" si="21">L625*N625*O625*P625*Q625*R625</f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si="20"/>
        <v>0</v>
      </c>
      <c r="T626" s="2">
        <f t="shared" si="21"/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</sheetData>
  <autoFilter ref="A11:T639" xr:uid="{00000000-0001-0000-0700-000000000000}"/>
  <mergeCells count="63">
    <mergeCell ref="A2:L2"/>
    <mergeCell ref="A3:L3"/>
    <mergeCell ref="A5:L5"/>
    <mergeCell ref="A6:L6"/>
    <mergeCell ref="A7:L7"/>
    <mergeCell ref="A8:L8"/>
    <mergeCell ref="C9:G9"/>
    <mergeCell ref="C10:E10"/>
    <mergeCell ref="A12:L12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A28:L28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I69:M69"/>
    <mergeCell ref="I70:M70"/>
    <mergeCell ref="A70:G70"/>
    <mergeCell ref="C65:E65"/>
    <mergeCell ref="C66:E66"/>
    <mergeCell ref="C67:E67"/>
    <mergeCell ref="A68:G68"/>
    <mergeCell ref="A69:G6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T640"/>
  <sheetViews>
    <sheetView topLeftCell="A61" workbookViewId="0">
      <selection activeCell="L23" sqref="L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80" customWidth="1"/>
    <col min="11" max="11" width="16.28515625" style="137" customWidth="1"/>
    <col min="12" max="12" width="14.85546875" style="80" customWidth="1"/>
    <col min="13" max="13" width="14.85546875" style="1" customWidth="1"/>
    <col min="14" max="16384" width="9.140625" style="1"/>
  </cols>
  <sheetData>
    <row r="1" spans="1:20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102"/>
      <c r="K1" s="124"/>
      <c r="L1" s="102"/>
      <c r="M1" s="3"/>
    </row>
    <row r="2" spans="1:20" s="2" customFormat="1" ht="15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19"/>
    </row>
    <row r="3" spans="1:20" s="2" customFormat="1" ht="15" x14ac:dyDescent="0.25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4"/>
    </row>
    <row r="4" spans="1:20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103"/>
      <c r="K4" s="125"/>
      <c r="L4" s="102"/>
      <c r="M4" s="3"/>
    </row>
    <row r="5" spans="1:20" s="2" customFormat="1" ht="28.5" customHeight="1" x14ac:dyDescent="0.25">
      <c r="A5" s="191" t="s">
        <v>4048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20"/>
    </row>
    <row r="6" spans="1:20" s="2" customFormat="1" ht="21" customHeight="1" x14ac:dyDescent="0.25">
      <c r="A6" s="189" t="s">
        <v>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4"/>
    </row>
    <row r="7" spans="1:20" s="2" customFormat="1" ht="15" x14ac:dyDescent="0.25">
      <c r="A7" s="188" t="s">
        <v>4049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19"/>
    </row>
    <row r="8" spans="1:20" s="2" customFormat="1" ht="15.75" customHeight="1" x14ac:dyDescent="0.25">
      <c r="A8" s="189" t="s">
        <v>5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4"/>
    </row>
    <row r="9" spans="1:20" s="2" customFormat="1" ht="30.75" customHeight="1" thickBot="1" x14ac:dyDescent="0.3">
      <c r="A9" s="3"/>
      <c r="B9" s="5" t="s">
        <v>6</v>
      </c>
      <c r="C9" s="203" t="s">
        <v>4050</v>
      </c>
      <c r="D9" s="203"/>
      <c r="E9" s="203"/>
      <c r="F9" s="203"/>
      <c r="G9" s="203"/>
      <c r="H9" s="97"/>
      <c r="I9" s="6"/>
      <c r="J9" s="104"/>
      <c r="K9" s="126"/>
      <c r="L9" s="104"/>
      <c r="M9" s="6"/>
    </row>
    <row r="10" spans="1:20" s="49" customFormat="1" ht="52.5" customHeight="1" x14ac:dyDescent="0.25">
      <c r="A10" s="45" t="s">
        <v>8</v>
      </c>
      <c r="B10" s="46" t="s">
        <v>9</v>
      </c>
      <c r="C10" s="192" t="s">
        <v>10</v>
      </c>
      <c r="D10" s="193"/>
      <c r="E10" s="194"/>
      <c r="F10" s="47" t="s">
        <v>11</v>
      </c>
      <c r="G10" s="46" t="s">
        <v>12</v>
      </c>
      <c r="H10" s="98" t="s">
        <v>6540</v>
      </c>
      <c r="I10" s="48" t="s">
        <v>6542</v>
      </c>
      <c r="J10" s="105" t="s">
        <v>6541</v>
      </c>
      <c r="K10" s="127" t="s">
        <v>6544</v>
      </c>
      <c r="L10" s="105" t="s">
        <v>6543</v>
      </c>
      <c r="M10" s="48" t="s">
        <v>6545</v>
      </c>
      <c r="N10" s="53">
        <v>1.052</v>
      </c>
      <c r="O10" s="53">
        <v>1.0209999999999999</v>
      </c>
      <c r="P10" s="53">
        <v>1.0349999999999999</v>
      </c>
      <c r="Q10" s="53">
        <v>1.0249999999999999</v>
      </c>
      <c r="R10" s="53">
        <v>1.02</v>
      </c>
      <c r="S10" s="49" t="s">
        <v>6536</v>
      </c>
      <c r="T10" s="49" t="s">
        <v>6537</v>
      </c>
    </row>
    <row r="11" spans="1:20" s="49" customFormat="1" ht="15" x14ac:dyDescent="0.25">
      <c r="A11" s="59"/>
      <c r="B11" s="59"/>
      <c r="C11" s="59"/>
      <c r="D11" s="59"/>
      <c r="E11" s="59"/>
      <c r="F11" s="77"/>
      <c r="G11" s="59"/>
      <c r="H11" s="101"/>
      <c r="I11" s="78"/>
      <c r="J11" s="118"/>
      <c r="K11" s="143"/>
      <c r="L11" s="106"/>
      <c r="M11" s="78"/>
      <c r="N11" s="53"/>
      <c r="O11" s="53"/>
      <c r="P11" s="53"/>
      <c r="Q11" s="53"/>
      <c r="R11" s="53"/>
    </row>
    <row r="12" spans="1:20" s="2" customFormat="1" ht="15" x14ac:dyDescent="0.25">
      <c r="A12" s="209" t="s">
        <v>4051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  <c r="M12" s="122"/>
      <c r="N12" s="49">
        <v>1.052</v>
      </c>
      <c r="O12" s="49">
        <v>1.0209999999999999</v>
      </c>
      <c r="P12" s="49">
        <v>1.0349999999999999</v>
      </c>
      <c r="Q12" s="49">
        <v>1.0249999999999999</v>
      </c>
      <c r="R12" s="49">
        <v>1.02</v>
      </c>
    </row>
    <row r="13" spans="1:20" s="2" customFormat="1" ht="22.5" x14ac:dyDescent="0.25">
      <c r="A13" s="10" t="s">
        <v>14</v>
      </c>
      <c r="B13" s="11" t="s">
        <v>774</v>
      </c>
      <c r="C13" s="182" t="s">
        <v>775</v>
      </c>
      <c r="D13" s="182"/>
      <c r="E13" s="182"/>
      <c r="F13" s="10" t="s">
        <v>776</v>
      </c>
      <c r="G13" s="12">
        <v>4</v>
      </c>
      <c r="H13" s="12"/>
      <c r="I13" s="13">
        <v>22333.23</v>
      </c>
      <c r="J13" s="72"/>
      <c r="K13" s="131"/>
      <c r="L13" s="72">
        <v>257.38</v>
      </c>
      <c r="M13" s="13"/>
      <c r="N13" s="49">
        <v>1.052</v>
      </c>
      <c r="O13" s="49">
        <v>1.0209999999999999</v>
      </c>
      <c r="P13" s="49">
        <v>1.0349999999999999</v>
      </c>
      <c r="Q13" s="49">
        <v>1.0249999999999999</v>
      </c>
      <c r="R13" s="49">
        <v>1.02</v>
      </c>
    </row>
    <row r="14" spans="1:20" s="2" customFormat="1" ht="15" x14ac:dyDescent="0.25">
      <c r="A14" s="14"/>
      <c r="B14" s="15"/>
      <c r="C14" s="15"/>
      <c r="D14" s="15"/>
      <c r="E14" s="16" t="s">
        <v>18</v>
      </c>
      <c r="F14" s="16"/>
      <c r="G14" s="17"/>
      <c r="H14" s="17"/>
      <c r="I14" s="18">
        <v>22333.23</v>
      </c>
      <c r="J14" s="114"/>
      <c r="K14" s="138"/>
      <c r="L14" s="151"/>
      <c r="M14" s="19"/>
      <c r="N14" s="49">
        <v>1.052</v>
      </c>
      <c r="O14" s="49">
        <v>1.0209999999999999</v>
      </c>
      <c r="P14" s="49">
        <v>1.0349999999999999</v>
      </c>
      <c r="Q14" s="49">
        <v>1.0249999999999999</v>
      </c>
      <c r="R14" s="49">
        <v>1.02</v>
      </c>
      <c r="S14" s="2">
        <f t="shared" ref="S14:S65" si="0">I14*N14*O14*P14*Q14*R14</f>
        <v>25957.173943477301</v>
      </c>
      <c r="T14" s="2">
        <f t="shared" ref="T14:T65" si="1">L14*N14*O14*P14*Q14*R14</f>
        <v>0</v>
      </c>
    </row>
    <row r="15" spans="1:20" s="2" customFormat="1" ht="22.5" x14ac:dyDescent="0.25">
      <c r="A15" s="20"/>
      <c r="B15" s="21" t="s">
        <v>41</v>
      </c>
      <c r="C15" s="183" t="s">
        <v>42</v>
      </c>
      <c r="D15" s="183"/>
      <c r="E15" s="183"/>
      <c r="F15" s="22" t="s">
        <v>21</v>
      </c>
      <c r="G15" s="17" t="s">
        <v>4052</v>
      </c>
      <c r="H15" s="17"/>
      <c r="I15" s="23">
        <v>21.9</v>
      </c>
      <c r="J15" s="109"/>
      <c r="K15" s="132"/>
      <c r="L15" s="147">
        <v>21.9</v>
      </c>
      <c r="M15" s="24"/>
      <c r="N15" s="49">
        <v>1.052</v>
      </c>
      <c r="O15" s="49">
        <v>1.0209999999999999</v>
      </c>
      <c r="P15" s="49">
        <v>1.0349999999999999</v>
      </c>
      <c r="Q15" s="49">
        <v>1.0249999999999999</v>
      </c>
      <c r="R15" s="49">
        <v>1.02</v>
      </c>
      <c r="S15" s="2">
        <f t="shared" si="0"/>
        <v>25.453645055469</v>
      </c>
      <c r="T15" s="2">
        <f t="shared" si="1"/>
        <v>25.453645055469</v>
      </c>
    </row>
    <row r="16" spans="1:20" s="2" customFormat="1" ht="22.5" x14ac:dyDescent="0.25">
      <c r="A16" s="20"/>
      <c r="B16" s="21" t="s">
        <v>778</v>
      </c>
      <c r="C16" s="183" t="s">
        <v>24</v>
      </c>
      <c r="D16" s="183"/>
      <c r="E16" s="183"/>
      <c r="F16" s="22" t="s">
        <v>71</v>
      </c>
      <c r="G16" s="17" t="s">
        <v>4053</v>
      </c>
      <c r="H16" s="17"/>
      <c r="I16" s="23">
        <v>3.13</v>
      </c>
      <c r="J16" s="109"/>
      <c r="K16" s="132"/>
      <c r="L16" s="147">
        <v>3.13</v>
      </c>
      <c r="M16" s="24"/>
      <c r="N16" s="49">
        <v>1.052</v>
      </c>
      <c r="O16" s="49">
        <v>1.0209999999999999</v>
      </c>
      <c r="P16" s="49">
        <v>1.0349999999999999</v>
      </c>
      <c r="Q16" s="49">
        <v>1.0249999999999999</v>
      </c>
      <c r="R16" s="49">
        <v>1.02</v>
      </c>
      <c r="S16" s="2">
        <f t="shared" si="0"/>
        <v>3.6378953892063</v>
      </c>
      <c r="T16" s="2">
        <f t="shared" si="1"/>
        <v>3.6378953892063</v>
      </c>
    </row>
    <row r="17" spans="1:20" s="2" customFormat="1" ht="22.5" x14ac:dyDescent="0.25">
      <c r="A17" s="25" t="s">
        <v>344</v>
      </c>
      <c r="B17" s="26" t="s">
        <v>780</v>
      </c>
      <c r="C17" s="186" t="s">
        <v>781</v>
      </c>
      <c r="D17" s="186"/>
      <c r="E17" s="186"/>
      <c r="F17" s="27" t="s">
        <v>79</v>
      </c>
      <c r="G17" s="28" t="s">
        <v>347</v>
      </c>
      <c r="H17" s="28"/>
      <c r="I17" s="29">
        <v>0</v>
      </c>
      <c r="J17" s="110"/>
      <c r="K17" s="133"/>
      <c r="L17" s="148">
        <v>0</v>
      </c>
      <c r="M17" s="30"/>
      <c r="N17" s="49">
        <v>1.052</v>
      </c>
      <c r="O17" s="49">
        <v>1.0209999999999999</v>
      </c>
      <c r="P17" s="49">
        <v>1.0349999999999999</v>
      </c>
      <c r="Q17" s="49">
        <v>1.0249999999999999</v>
      </c>
      <c r="R17" s="49">
        <v>1.02</v>
      </c>
      <c r="S17" s="2">
        <f t="shared" si="0"/>
        <v>0</v>
      </c>
      <c r="T17" s="2">
        <f t="shared" si="1"/>
        <v>0</v>
      </c>
    </row>
    <row r="18" spans="1:20" s="2" customFormat="1" ht="22.5" x14ac:dyDescent="0.25">
      <c r="A18" s="25" t="s">
        <v>76</v>
      </c>
      <c r="B18" s="26" t="s">
        <v>782</v>
      </c>
      <c r="C18" s="186" t="s">
        <v>783</v>
      </c>
      <c r="D18" s="186"/>
      <c r="E18" s="186"/>
      <c r="F18" s="27" t="s">
        <v>79</v>
      </c>
      <c r="G18" s="28" t="s">
        <v>1318</v>
      </c>
      <c r="H18" s="28"/>
      <c r="I18" s="29">
        <v>0</v>
      </c>
      <c r="J18" s="110"/>
      <c r="K18" s="133"/>
      <c r="L18" s="148">
        <v>0</v>
      </c>
      <c r="M18" s="30"/>
      <c r="N18" s="49">
        <v>1.052</v>
      </c>
      <c r="O18" s="49">
        <v>1.0209999999999999</v>
      </c>
      <c r="P18" s="49">
        <v>1.0349999999999999</v>
      </c>
      <c r="Q18" s="49">
        <v>1.0249999999999999</v>
      </c>
      <c r="R18" s="49">
        <v>1.02</v>
      </c>
      <c r="S18" s="2">
        <f t="shared" si="0"/>
        <v>0</v>
      </c>
      <c r="T18" s="2">
        <f t="shared" si="1"/>
        <v>0</v>
      </c>
    </row>
    <row r="19" spans="1:20" s="2" customFormat="1" ht="22.5" x14ac:dyDescent="0.25">
      <c r="A19" s="20"/>
      <c r="B19" s="21" t="s">
        <v>784</v>
      </c>
      <c r="C19" s="183" t="s">
        <v>785</v>
      </c>
      <c r="D19" s="183"/>
      <c r="E19" s="183"/>
      <c r="F19" s="22" t="s">
        <v>71</v>
      </c>
      <c r="G19" s="17" t="s">
        <v>4054</v>
      </c>
      <c r="H19" s="17"/>
      <c r="I19" s="23">
        <v>4.7</v>
      </c>
      <c r="J19" s="109"/>
      <c r="K19" s="132"/>
      <c r="L19" s="147">
        <v>4.7</v>
      </c>
      <c r="M19" s="24"/>
      <c r="N19" s="49">
        <v>1.052</v>
      </c>
      <c r="O19" s="49">
        <v>1.0209999999999999</v>
      </c>
      <c r="P19" s="49">
        <v>1.0349999999999999</v>
      </c>
      <c r="Q19" s="49">
        <v>1.0249999999999999</v>
      </c>
      <c r="R19" s="49">
        <v>1.02</v>
      </c>
      <c r="S19" s="2">
        <f t="shared" si="0"/>
        <v>5.4626544182970003</v>
      </c>
      <c r="T19" s="2">
        <f t="shared" si="1"/>
        <v>5.4626544182970003</v>
      </c>
    </row>
    <row r="20" spans="1:20" s="2" customFormat="1" ht="45" x14ac:dyDescent="0.25">
      <c r="A20" s="10" t="s">
        <v>787</v>
      </c>
      <c r="B20" s="11" t="s">
        <v>788</v>
      </c>
      <c r="C20" s="182" t="s">
        <v>789</v>
      </c>
      <c r="D20" s="182"/>
      <c r="E20" s="182"/>
      <c r="F20" s="10" t="s">
        <v>35</v>
      </c>
      <c r="G20" s="12">
        <v>4</v>
      </c>
      <c r="H20" s="12"/>
      <c r="I20" s="13">
        <v>349199.95</v>
      </c>
      <c r="J20" s="72"/>
      <c r="K20" s="131"/>
      <c r="L20" s="72">
        <v>349199.95</v>
      </c>
      <c r="M20" s="13"/>
      <c r="N20" s="49">
        <v>1.052</v>
      </c>
      <c r="O20" s="49">
        <v>1.0209999999999999</v>
      </c>
      <c r="P20" s="49">
        <v>1.0349999999999999</v>
      </c>
      <c r="Q20" s="49">
        <v>1.0249999999999999</v>
      </c>
      <c r="R20" s="49">
        <v>1.02</v>
      </c>
      <c r="S20" s="2">
        <f t="shared" si="0"/>
        <v>405863.54249714699</v>
      </c>
      <c r="T20" s="2">
        <f t="shared" si="1"/>
        <v>405863.54249714699</v>
      </c>
    </row>
    <row r="21" spans="1:20" s="2" customFormat="1" ht="15" x14ac:dyDescent="0.25">
      <c r="A21" s="10" t="s">
        <v>790</v>
      </c>
      <c r="B21" s="11" t="s">
        <v>791</v>
      </c>
      <c r="C21" s="182" t="s">
        <v>792</v>
      </c>
      <c r="D21" s="182"/>
      <c r="E21" s="182"/>
      <c r="F21" s="10" t="s">
        <v>793</v>
      </c>
      <c r="G21" s="12">
        <v>3</v>
      </c>
      <c r="H21" s="12"/>
      <c r="I21" s="13">
        <v>2713.07</v>
      </c>
      <c r="J21" s="72"/>
      <c r="K21" s="131"/>
      <c r="L21" s="72">
        <v>112.49</v>
      </c>
      <c r="M21" s="13"/>
      <c r="N21" s="49">
        <v>1.052</v>
      </c>
      <c r="O21" s="49">
        <v>1.0209999999999999</v>
      </c>
      <c r="P21" s="49">
        <v>1.0349999999999999</v>
      </c>
      <c r="Q21" s="49">
        <v>1.0249999999999999</v>
      </c>
      <c r="R21" s="49">
        <v>1.02</v>
      </c>
      <c r="S21" s="2">
        <f t="shared" si="0"/>
        <v>3153.31145162745</v>
      </c>
      <c r="T21" s="2">
        <f t="shared" si="1"/>
        <v>130.74340330090001</v>
      </c>
    </row>
    <row r="22" spans="1:20" s="2" customFormat="1" ht="15" x14ac:dyDescent="0.25">
      <c r="A22" s="14"/>
      <c r="B22" s="15"/>
      <c r="C22" s="15"/>
      <c r="D22" s="15"/>
      <c r="E22" s="16" t="s">
        <v>18</v>
      </c>
      <c r="F22" s="16"/>
      <c r="G22" s="17"/>
      <c r="H22" s="17"/>
      <c r="I22" s="18">
        <v>7522.25</v>
      </c>
      <c r="J22" s="114"/>
      <c r="K22" s="138"/>
      <c r="L22" s="151"/>
      <c r="M22" s="19"/>
      <c r="N22" s="49">
        <v>1.052</v>
      </c>
      <c r="O22" s="49">
        <v>1.0209999999999999</v>
      </c>
      <c r="P22" s="49">
        <v>1.0349999999999999</v>
      </c>
      <c r="Q22" s="49">
        <v>1.0249999999999999</v>
      </c>
      <c r="R22" s="49">
        <v>1.02</v>
      </c>
      <c r="S22" s="2">
        <f t="shared" si="0"/>
        <v>8742.8621697945891</v>
      </c>
      <c r="T22" s="2">
        <f t="shared" si="1"/>
        <v>0</v>
      </c>
    </row>
    <row r="23" spans="1:20" s="2" customFormat="1" ht="22.5" x14ac:dyDescent="0.25">
      <c r="A23" s="20"/>
      <c r="B23" s="21" t="s">
        <v>69</v>
      </c>
      <c r="C23" s="183" t="s">
        <v>70</v>
      </c>
      <c r="D23" s="183"/>
      <c r="E23" s="183"/>
      <c r="F23" s="22" t="s">
        <v>71</v>
      </c>
      <c r="G23" s="17" t="s">
        <v>794</v>
      </c>
      <c r="H23" s="17"/>
      <c r="I23" s="23">
        <v>4.66</v>
      </c>
      <c r="J23" s="109"/>
      <c r="K23" s="132"/>
      <c r="L23" s="147">
        <v>4.66</v>
      </c>
      <c r="M23" s="24"/>
      <c r="N23" s="49">
        <v>1.052</v>
      </c>
      <c r="O23" s="49">
        <v>1.0209999999999999</v>
      </c>
      <c r="P23" s="49">
        <v>1.0349999999999999</v>
      </c>
      <c r="Q23" s="49">
        <v>1.0249999999999999</v>
      </c>
      <c r="R23" s="49">
        <v>1.02</v>
      </c>
      <c r="S23" s="2">
        <f t="shared" si="0"/>
        <v>5.4161637423966003</v>
      </c>
      <c r="T23" s="2">
        <f t="shared" si="1"/>
        <v>5.4161637423966003</v>
      </c>
    </row>
    <row r="24" spans="1:20" s="2" customFormat="1" ht="22.5" x14ac:dyDescent="0.25">
      <c r="A24" s="20"/>
      <c r="B24" s="21" t="s">
        <v>795</v>
      </c>
      <c r="C24" s="183" t="s">
        <v>796</v>
      </c>
      <c r="D24" s="183"/>
      <c r="E24" s="183"/>
      <c r="F24" s="22" t="s">
        <v>71</v>
      </c>
      <c r="G24" s="17" t="s">
        <v>797</v>
      </c>
      <c r="H24" s="17"/>
      <c r="I24" s="23">
        <v>7.88</v>
      </c>
      <c r="J24" s="109"/>
      <c r="K24" s="132"/>
      <c r="L24" s="147">
        <v>7.88</v>
      </c>
      <c r="M24" s="24"/>
      <c r="N24" s="49">
        <v>1.052</v>
      </c>
      <c r="O24" s="49">
        <v>1.0209999999999999</v>
      </c>
      <c r="P24" s="49">
        <v>1.0349999999999999</v>
      </c>
      <c r="Q24" s="49">
        <v>1.0249999999999999</v>
      </c>
      <c r="R24" s="49">
        <v>1.02</v>
      </c>
      <c r="S24" s="2">
        <f t="shared" si="0"/>
        <v>9.1586631523788</v>
      </c>
      <c r="T24" s="2">
        <f t="shared" si="1"/>
        <v>9.1586631523788</v>
      </c>
    </row>
    <row r="25" spans="1:20" s="2" customFormat="1" ht="22.5" x14ac:dyDescent="0.25">
      <c r="A25" s="25" t="s">
        <v>76</v>
      </c>
      <c r="B25" s="26" t="s">
        <v>798</v>
      </c>
      <c r="C25" s="186" t="s">
        <v>799</v>
      </c>
      <c r="D25" s="186"/>
      <c r="E25" s="186"/>
      <c r="F25" s="27" t="s">
        <v>79</v>
      </c>
      <c r="G25" s="28" t="s">
        <v>80</v>
      </c>
      <c r="H25" s="28"/>
      <c r="I25" s="29">
        <v>0</v>
      </c>
      <c r="J25" s="110"/>
      <c r="K25" s="133"/>
      <c r="L25" s="148">
        <v>0</v>
      </c>
      <c r="M25" s="30"/>
      <c r="N25" s="49">
        <v>1.052</v>
      </c>
      <c r="O25" s="49">
        <v>1.0209999999999999</v>
      </c>
      <c r="P25" s="49">
        <v>1.0349999999999999</v>
      </c>
      <c r="Q25" s="49">
        <v>1.0249999999999999</v>
      </c>
      <c r="R25" s="49">
        <v>1.02</v>
      </c>
      <c r="S25" s="2">
        <f t="shared" si="0"/>
        <v>0</v>
      </c>
      <c r="T25" s="2">
        <f t="shared" si="1"/>
        <v>0</v>
      </c>
    </row>
    <row r="26" spans="1:20" s="2" customFormat="1" ht="22.5" x14ac:dyDescent="0.25">
      <c r="A26" s="20"/>
      <c r="B26" s="21" t="s">
        <v>800</v>
      </c>
      <c r="C26" s="183" t="s">
        <v>801</v>
      </c>
      <c r="D26" s="183"/>
      <c r="E26" s="183"/>
      <c r="F26" s="22" t="s">
        <v>282</v>
      </c>
      <c r="G26" s="17" t="s">
        <v>802</v>
      </c>
      <c r="H26" s="17"/>
      <c r="I26" s="23">
        <v>0.43</v>
      </c>
      <c r="J26" s="109"/>
      <c r="K26" s="132"/>
      <c r="L26" s="147">
        <v>0.43</v>
      </c>
      <c r="M26" s="24"/>
      <c r="N26" s="49">
        <v>1.052</v>
      </c>
      <c r="O26" s="49">
        <v>1.0209999999999999</v>
      </c>
      <c r="P26" s="49">
        <v>1.0349999999999999</v>
      </c>
      <c r="Q26" s="49">
        <v>1.0249999999999999</v>
      </c>
      <c r="R26" s="49">
        <v>1.02</v>
      </c>
      <c r="S26" s="2">
        <f t="shared" si="0"/>
        <v>0.49977476592929998</v>
      </c>
      <c r="T26" s="2">
        <f t="shared" si="1"/>
        <v>0.49977476592929998</v>
      </c>
    </row>
    <row r="27" spans="1:20" s="2" customFormat="1" ht="45" x14ac:dyDescent="0.25">
      <c r="A27" s="10" t="s">
        <v>38</v>
      </c>
      <c r="B27" s="11" t="s">
        <v>4028</v>
      </c>
      <c r="C27" s="182" t="s">
        <v>804</v>
      </c>
      <c r="D27" s="182"/>
      <c r="E27" s="182"/>
      <c r="F27" s="10" t="s">
        <v>35</v>
      </c>
      <c r="G27" s="12">
        <v>3</v>
      </c>
      <c r="H27" s="12"/>
      <c r="I27" s="13">
        <v>68909.87</v>
      </c>
      <c r="J27" s="72"/>
      <c r="K27" s="131"/>
      <c r="L27" s="72">
        <v>68909.87</v>
      </c>
      <c r="M27" s="13"/>
      <c r="N27" s="49">
        <v>1.052</v>
      </c>
      <c r="O27" s="49">
        <v>1.0209999999999999</v>
      </c>
      <c r="P27" s="49">
        <v>1.0349999999999999</v>
      </c>
      <c r="Q27" s="49">
        <v>1.0249999999999999</v>
      </c>
      <c r="R27" s="49">
        <v>1.02</v>
      </c>
      <c r="S27" s="2">
        <f t="shared" si="0"/>
        <v>80091.660812717397</v>
      </c>
      <c r="T27" s="2">
        <f t="shared" si="1"/>
        <v>80091.660812717397</v>
      </c>
    </row>
    <row r="28" spans="1:20" s="2" customFormat="1" ht="15" x14ac:dyDescent="0.25">
      <c r="A28" s="209" t="s">
        <v>805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1"/>
      <c r="M28" s="122"/>
      <c r="N28" s="49">
        <v>1.052</v>
      </c>
      <c r="O28" s="49">
        <v>1.0209999999999999</v>
      </c>
      <c r="P28" s="49">
        <v>1.0349999999999999</v>
      </c>
      <c r="Q28" s="49">
        <v>1.0249999999999999</v>
      </c>
      <c r="R28" s="49">
        <v>1.02</v>
      </c>
      <c r="S28" s="2">
        <f t="shared" si="0"/>
        <v>0</v>
      </c>
      <c r="T28" s="2">
        <f t="shared" si="1"/>
        <v>0</v>
      </c>
    </row>
    <row r="29" spans="1:20" s="2" customFormat="1" ht="56.25" x14ac:dyDescent="0.25">
      <c r="A29" s="10" t="s">
        <v>46</v>
      </c>
      <c r="B29" s="11" t="s">
        <v>960</v>
      </c>
      <c r="C29" s="182" t="s">
        <v>961</v>
      </c>
      <c r="D29" s="182"/>
      <c r="E29" s="182"/>
      <c r="F29" s="10" t="s">
        <v>808</v>
      </c>
      <c r="G29" s="37">
        <v>0.11611</v>
      </c>
      <c r="H29" s="37"/>
      <c r="I29" s="13">
        <v>14980.89</v>
      </c>
      <c r="J29" s="72"/>
      <c r="K29" s="131"/>
      <c r="L29" s="72">
        <v>2242.56</v>
      </c>
      <c r="M29" s="13"/>
      <c r="N29" s="49">
        <v>1.052</v>
      </c>
      <c r="O29" s="49">
        <v>1.0209999999999999</v>
      </c>
      <c r="P29" s="49">
        <v>1.0349999999999999</v>
      </c>
      <c r="Q29" s="49">
        <v>1.0249999999999999</v>
      </c>
      <c r="R29" s="49">
        <v>1.02</v>
      </c>
      <c r="S29" s="2">
        <f t="shared" si="0"/>
        <v>17411.7925422386</v>
      </c>
      <c r="T29" s="2">
        <f t="shared" si="1"/>
        <v>2606.4532536800202</v>
      </c>
    </row>
    <row r="30" spans="1:20" s="2" customFormat="1" ht="15" x14ac:dyDescent="0.25">
      <c r="A30" s="14"/>
      <c r="B30" s="15"/>
      <c r="C30" s="15"/>
      <c r="D30" s="15"/>
      <c r="E30" s="16" t="s">
        <v>18</v>
      </c>
      <c r="F30" s="16"/>
      <c r="G30" s="17"/>
      <c r="H30" s="17"/>
      <c r="I30" s="18">
        <v>39102.68</v>
      </c>
      <c r="J30" s="114"/>
      <c r="K30" s="138"/>
      <c r="L30" s="151"/>
      <c r="M30" s="19"/>
      <c r="N30" s="49">
        <v>1.052</v>
      </c>
      <c r="O30" s="49">
        <v>1.0209999999999999</v>
      </c>
      <c r="P30" s="49">
        <v>1.0349999999999999</v>
      </c>
      <c r="Q30" s="49">
        <v>1.0249999999999999</v>
      </c>
      <c r="R30" s="49">
        <v>1.02</v>
      </c>
      <c r="S30" s="2">
        <f t="shared" si="0"/>
        <v>45447.750567926298</v>
      </c>
      <c r="T30" s="2">
        <f t="shared" si="1"/>
        <v>0</v>
      </c>
    </row>
    <row r="31" spans="1:20" s="2" customFormat="1" ht="22.5" x14ac:dyDescent="0.25">
      <c r="A31" s="20"/>
      <c r="B31" s="21" t="s">
        <v>69</v>
      </c>
      <c r="C31" s="183" t="s">
        <v>70</v>
      </c>
      <c r="D31" s="183"/>
      <c r="E31" s="183"/>
      <c r="F31" s="22" t="s">
        <v>71</v>
      </c>
      <c r="G31" s="17" t="s">
        <v>4055</v>
      </c>
      <c r="H31" s="17"/>
      <c r="I31" s="23">
        <v>0.74</v>
      </c>
      <c r="J31" s="109"/>
      <c r="K31" s="132"/>
      <c r="L31" s="147">
        <v>0.74</v>
      </c>
      <c r="M31" s="24"/>
      <c r="N31" s="49">
        <v>1.052</v>
      </c>
      <c r="O31" s="49">
        <v>1.0209999999999999</v>
      </c>
      <c r="P31" s="49">
        <v>1.0349999999999999</v>
      </c>
      <c r="Q31" s="49">
        <v>1.0249999999999999</v>
      </c>
      <c r="R31" s="49">
        <v>1.02</v>
      </c>
      <c r="S31" s="2">
        <f t="shared" si="0"/>
        <v>0.86007750415740003</v>
      </c>
      <c r="T31" s="2">
        <f t="shared" si="1"/>
        <v>0.86007750415740003</v>
      </c>
    </row>
    <row r="32" spans="1:20" s="2" customFormat="1" ht="22.5" x14ac:dyDescent="0.25">
      <c r="A32" s="20"/>
      <c r="B32" s="21" t="s">
        <v>41</v>
      </c>
      <c r="C32" s="183" t="s">
        <v>42</v>
      </c>
      <c r="D32" s="183"/>
      <c r="E32" s="183"/>
      <c r="F32" s="22" t="s">
        <v>21</v>
      </c>
      <c r="G32" s="17" t="s">
        <v>4056</v>
      </c>
      <c r="H32" s="17"/>
      <c r="I32" s="23">
        <v>43.47</v>
      </c>
      <c r="J32" s="109"/>
      <c r="K32" s="132"/>
      <c r="L32" s="147">
        <v>43.47</v>
      </c>
      <c r="M32" s="24"/>
      <c r="N32" s="49">
        <v>1.052</v>
      </c>
      <c r="O32" s="49">
        <v>1.0209999999999999</v>
      </c>
      <c r="P32" s="49">
        <v>1.0349999999999999</v>
      </c>
      <c r="Q32" s="49">
        <v>1.0249999999999999</v>
      </c>
      <c r="R32" s="49">
        <v>1.02</v>
      </c>
      <c r="S32" s="2">
        <f t="shared" si="0"/>
        <v>50.523742034759699</v>
      </c>
      <c r="T32" s="2">
        <f t="shared" si="1"/>
        <v>50.523742034759699</v>
      </c>
    </row>
    <row r="33" spans="1:20" s="2" customFormat="1" ht="22.5" x14ac:dyDescent="0.25">
      <c r="A33" s="20"/>
      <c r="B33" s="21" t="s">
        <v>778</v>
      </c>
      <c r="C33" s="183" t="s">
        <v>24</v>
      </c>
      <c r="D33" s="183"/>
      <c r="E33" s="183"/>
      <c r="F33" s="22" t="s">
        <v>71</v>
      </c>
      <c r="G33" s="17" t="s">
        <v>4057</v>
      </c>
      <c r="H33" s="17"/>
      <c r="I33" s="23">
        <v>27.22</v>
      </c>
      <c r="J33" s="109"/>
      <c r="K33" s="132"/>
      <c r="L33" s="147">
        <v>27.22</v>
      </c>
      <c r="M33" s="24"/>
      <c r="N33" s="49">
        <v>1.052</v>
      </c>
      <c r="O33" s="49">
        <v>1.0209999999999999</v>
      </c>
      <c r="P33" s="49">
        <v>1.0349999999999999</v>
      </c>
      <c r="Q33" s="49">
        <v>1.0249999999999999</v>
      </c>
      <c r="R33" s="49">
        <v>1.02</v>
      </c>
      <c r="S33" s="2">
        <f t="shared" si="0"/>
        <v>31.636904950222199</v>
      </c>
      <c r="T33" s="2">
        <f t="shared" si="1"/>
        <v>31.636904950222199</v>
      </c>
    </row>
    <row r="34" spans="1:20" s="2" customFormat="1" ht="22.5" x14ac:dyDescent="0.25">
      <c r="A34" s="20"/>
      <c r="B34" s="21" t="s">
        <v>965</v>
      </c>
      <c r="C34" s="183" t="s">
        <v>966</v>
      </c>
      <c r="D34" s="183"/>
      <c r="E34" s="183"/>
      <c r="F34" s="22" t="s">
        <v>21</v>
      </c>
      <c r="G34" s="17" t="s">
        <v>4058</v>
      </c>
      <c r="H34" s="17"/>
      <c r="I34" s="23">
        <v>148.27000000000001</v>
      </c>
      <c r="J34" s="109"/>
      <c r="K34" s="132"/>
      <c r="L34" s="147">
        <v>148.27000000000001</v>
      </c>
      <c r="M34" s="24"/>
      <c r="N34" s="49">
        <v>1.052</v>
      </c>
      <c r="O34" s="49">
        <v>1.0209999999999999</v>
      </c>
      <c r="P34" s="49">
        <v>1.0349999999999999</v>
      </c>
      <c r="Q34" s="49">
        <v>1.0249999999999999</v>
      </c>
      <c r="R34" s="49">
        <v>1.02</v>
      </c>
      <c r="S34" s="2">
        <f t="shared" si="0"/>
        <v>172.32931289380801</v>
      </c>
      <c r="T34" s="2">
        <f t="shared" si="1"/>
        <v>172.32931289380801</v>
      </c>
    </row>
    <row r="35" spans="1:20" s="2" customFormat="1" ht="22.5" x14ac:dyDescent="0.25">
      <c r="A35" s="20"/>
      <c r="B35" s="21" t="s">
        <v>968</v>
      </c>
      <c r="C35" s="183" t="s">
        <v>969</v>
      </c>
      <c r="D35" s="183"/>
      <c r="E35" s="183"/>
      <c r="F35" s="22" t="s">
        <v>21</v>
      </c>
      <c r="G35" s="17" t="s">
        <v>4059</v>
      </c>
      <c r="H35" s="17"/>
      <c r="I35" s="23">
        <v>39.26</v>
      </c>
      <c r="J35" s="109"/>
      <c r="K35" s="132"/>
      <c r="L35" s="147">
        <v>39.26</v>
      </c>
      <c r="M35" s="24"/>
      <c r="N35" s="49">
        <v>1.052</v>
      </c>
      <c r="O35" s="49">
        <v>1.0209999999999999</v>
      </c>
      <c r="P35" s="49">
        <v>1.0349999999999999</v>
      </c>
      <c r="Q35" s="49">
        <v>1.0249999999999999</v>
      </c>
      <c r="R35" s="49">
        <v>1.02</v>
      </c>
      <c r="S35" s="2">
        <f t="shared" si="0"/>
        <v>45.630598396242597</v>
      </c>
      <c r="T35" s="2">
        <f t="shared" si="1"/>
        <v>45.630598396242597</v>
      </c>
    </row>
    <row r="36" spans="1:20" s="2" customFormat="1" ht="22.5" x14ac:dyDescent="0.25">
      <c r="A36" s="25" t="s">
        <v>344</v>
      </c>
      <c r="B36" s="26" t="s">
        <v>815</v>
      </c>
      <c r="C36" s="186" t="s">
        <v>816</v>
      </c>
      <c r="D36" s="186"/>
      <c r="E36" s="186"/>
      <c r="F36" s="27" t="s">
        <v>817</v>
      </c>
      <c r="G36" s="28" t="s">
        <v>347</v>
      </c>
      <c r="H36" s="28"/>
      <c r="I36" s="29">
        <v>0</v>
      </c>
      <c r="J36" s="110"/>
      <c r="K36" s="133"/>
      <c r="L36" s="148">
        <v>0</v>
      </c>
      <c r="M36" s="30"/>
      <c r="N36" s="49">
        <v>1.052</v>
      </c>
      <c r="O36" s="49">
        <v>1.0209999999999999</v>
      </c>
      <c r="P36" s="49">
        <v>1.0349999999999999</v>
      </c>
      <c r="Q36" s="49">
        <v>1.0249999999999999</v>
      </c>
      <c r="R36" s="49">
        <v>1.02</v>
      </c>
      <c r="S36" s="2">
        <f t="shared" si="0"/>
        <v>0</v>
      </c>
      <c r="T36" s="2">
        <f t="shared" si="1"/>
        <v>0</v>
      </c>
    </row>
    <row r="37" spans="1:20" s="2" customFormat="1" ht="22.5" x14ac:dyDescent="0.25">
      <c r="A37" s="25" t="s">
        <v>76</v>
      </c>
      <c r="B37" s="26" t="s">
        <v>818</v>
      </c>
      <c r="C37" s="186" t="s">
        <v>819</v>
      </c>
      <c r="D37" s="186"/>
      <c r="E37" s="186"/>
      <c r="F37" s="27" t="s">
        <v>817</v>
      </c>
      <c r="G37" s="28" t="s">
        <v>4060</v>
      </c>
      <c r="H37" s="28"/>
      <c r="I37" s="29">
        <v>0</v>
      </c>
      <c r="J37" s="110"/>
      <c r="K37" s="133"/>
      <c r="L37" s="148">
        <v>0</v>
      </c>
      <c r="M37" s="30"/>
      <c r="N37" s="49">
        <v>1.052</v>
      </c>
      <c r="O37" s="49">
        <v>1.0209999999999999</v>
      </c>
      <c r="P37" s="49">
        <v>1.0349999999999999</v>
      </c>
      <c r="Q37" s="49">
        <v>1.0249999999999999</v>
      </c>
      <c r="R37" s="49">
        <v>1.02</v>
      </c>
      <c r="S37" s="2">
        <f t="shared" si="0"/>
        <v>0</v>
      </c>
      <c r="T37" s="2">
        <f t="shared" si="1"/>
        <v>0</v>
      </c>
    </row>
    <row r="38" spans="1:20" s="2" customFormat="1" ht="22.5" x14ac:dyDescent="0.25">
      <c r="A38" s="25" t="s">
        <v>344</v>
      </c>
      <c r="B38" s="26" t="s">
        <v>821</v>
      </c>
      <c r="C38" s="186" t="s">
        <v>822</v>
      </c>
      <c r="D38" s="186"/>
      <c r="E38" s="186"/>
      <c r="F38" s="27" t="s">
        <v>79</v>
      </c>
      <c r="G38" s="28" t="s">
        <v>347</v>
      </c>
      <c r="H38" s="28"/>
      <c r="I38" s="29">
        <v>0</v>
      </c>
      <c r="J38" s="110"/>
      <c r="K38" s="133"/>
      <c r="L38" s="148">
        <v>0</v>
      </c>
      <c r="M38" s="30"/>
      <c r="N38" s="49">
        <v>1.052</v>
      </c>
      <c r="O38" s="49">
        <v>1.0209999999999999</v>
      </c>
      <c r="P38" s="49">
        <v>1.0349999999999999</v>
      </c>
      <c r="Q38" s="49">
        <v>1.0249999999999999</v>
      </c>
      <c r="R38" s="49">
        <v>1.02</v>
      </c>
      <c r="S38" s="2">
        <f t="shared" si="0"/>
        <v>0</v>
      </c>
      <c r="T38" s="2">
        <f t="shared" si="1"/>
        <v>0</v>
      </c>
    </row>
    <row r="39" spans="1:20" s="2" customFormat="1" ht="22.5" x14ac:dyDescent="0.25">
      <c r="A39" s="25" t="s">
        <v>344</v>
      </c>
      <c r="B39" s="26" t="s">
        <v>366</v>
      </c>
      <c r="C39" s="186" t="s">
        <v>367</v>
      </c>
      <c r="D39" s="186"/>
      <c r="E39" s="186"/>
      <c r="F39" s="27" t="s">
        <v>21</v>
      </c>
      <c r="G39" s="28" t="s">
        <v>347</v>
      </c>
      <c r="H39" s="28"/>
      <c r="I39" s="29">
        <v>0</v>
      </c>
      <c r="J39" s="110"/>
      <c r="K39" s="133"/>
      <c r="L39" s="148">
        <v>0</v>
      </c>
      <c r="M39" s="30"/>
      <c r="N39" s="49">
        <v>1.052</v>
      </c>
      <c r="O39" s="49">
        <v>1.0209999999999999</v>
      </c>
      <c r="P39" s="49">
        <v>1.0349999999999999</v>
      </c>
      <c r="Q39" s="49">
        <v>1.0249999999999999</v>
      </c>
      <c r="R39" s="49">
        <v>1.02</v>
      </c>
      <c r="S39" s="2">
        <f t="shared" si="0"/>
        <v>0</v>
      </c>
      <c r="T39" s="2">
        <f t="shared" si="1"/>
        <v>0</v>
      </c>
    </row>
    <row r="40" spans="1:20" s="2" customFormat="1" ht="22.5" x14ac:dyDescent="0.25">
      <c r="A40" s="25" t="s">
        <v>344</v>
      </c>
      <c r="B40" s="26" t="s">
        <v>823</v>
      </c>
      <c r="C40" s="186" t="s">
        <v>824</v>
      </c>
      <c r="D40" s="186"/>
      <c r="E40" s="186"/>
      <c r="F40" s="27" t="s">
        <v>79</v>
      </c>
      <c r="G40" s="28" t="s">
        <v>347</v>
      </c>
      <c r="H40" s="28"/>
      <c r="I40" s="29">
        <v>0</v>
      </c>
      <c r="J40" s="110"/>
      <c r="K40" s="133"/>
      <c r="L40" s="148">
        <v>0</v>
      </c>
      <c r="M40" s="30"/>
      <c r="N40" s="49">
        <v>1.052</v>
      </c>
      <c r="O40" s="49">
        <v>1.0209999999999999</v>
      </c>
      <c r="P40" s="49">
        <v>1.0349999999999999</v>
      </c>
      <c r="Q40" s="49">
        <v>1.0249999999999999</v>
      </c>
      <c r="R40" s="49">
        <v>1.02</v>
      </c>
      <c r="S40" s="2">
        <f t="shared" si="0"/>
        <v>0</v>
      </c>
      <c r="T40" s="2">
        <f t="shared" si="1"/>
        <v>0</v>
      </c>
    </row>
    <row r="41" spans="1:20" s="2" customFormat="1" ht="22.5" x14ac:dyDescent="0.25">
      <c r="A41" s="25" t="s">
        <v>344</v>
      </c>
      <c r="B41" s="26" t="s">
        <v>825</v>
      </c>
      <c r="C41" s="186" t="s">
        <v>826</v>
      </c>
      <c r="D41" s="186"/>
      <c r="E41" s="186"/>
      <c r="F41" s="27" t="s">
        <v>79</v>
      </c>
      <c r="G41" s="28" t="s">
        <v>347</v>
      </c>
      <c r="H41" s="28"/>
      <c r="I41" s="29">
        <v>0</v>
      </c>
      <c r="J41" s="110"/>
      <c r="K41" s="133"/>
      <c r="L41" s="148">
        <v>0</v>
      </c>
      <c r="M41" s="30"/>
      <c r="N41" s="49">
        <v>1.052</v>
      </c>
      <c r="O41" s="49">
        <v>1.0209999999999999</v>
      </c>
      <c r="P41" s="49">
        <v>1.0349999999999999</v>
      </c>
      <c r="Q41" s="49">
        <v>1.0249999999999999</v>
      </c>
      <c r="R41" s="49">
        <v>1.02</v>
      </c>
      <c r="S41" s="2">
        <f t="shared" si="0"/>
        <v>0</v>
      </c>
      <c r="T41" s="2">
        <f t="shared" si="1"/>
        <v>0</v>
      </c>
    </row>
    <row r="42" spans="1:20" s="2" customFormat="1" ht="45" x14ac:dyDescent="0.25">
      <c r="A42" s="10" t="s">
        <v>49</v>
      </c>
      <c r="B42" s="11" t="s">
        <v>4035</v>
      </c>
      <c r="C42" s="182" t="s">
        <v>829</v>
      </c>
      <c r="D42" s="182"/>
      <c r="E42" s="182"/>
      <c r="F42" s="10" t="s">
        <v>165</v>
      </c>
      <c r="G42" s="12">
        <v>11</v>
      </c>
      <c r="H42" s="12"/>
      <c r="I42" s="13">
        <v>454662.64</v>
      </c>
      <c r="J42" s="72"/>
      <c r="K42" s="131"/>
      <c r="L42" s="72">
        <v>454662.64</v>
      </c>
      <c r="M42" s="13"/>
      <c r="N42" s="49">
        <v>1.052</v>
      </c>
      <c r="O42" s="49">
        <v>1.0209999999999999</v>
      </c>
      <c r="P42" s="49">
        <v>1.0349999999999999</v>
      </c>
      <c r="Q42" s="49">
        <v>1.0249999999999999</v>
      </c>
      <c r="R42" s="49">
        <v>1.02</v>
      </c>
      <c r="S42" s="2">
        <f t="shared" si="0"/>
        <v>528439.336006506</v>
      </c>
      <c r="T42" s="2">
        <f t="shared" si="1"/>
        <v>528439.336006506</v>
      </c>
    </row>
    <row r="43" spans="1:20" s="2" customFormat="1" ht="45" x14ac:dyDescent="0.25">
      <c r="A43" s="10" t="s">
        <v>54</v>
      </c>
      <c r="B43" s="11" t="s">
        <v>977</v>
      </c>
      <c r="C43" s="182" t="s">
        <v>831</v>
      </c>
      <c r="D43" s="182"/>
      <c r="E43" s="182"/>
      <c r="F43" s="10" t="s">
        <v>35</v>
      </c>
      <c r="G43" s="12">
        <v>4</v>
      </c>
      <c r="H43" s="12"/>
      <c r="I43" s="13">
        <v>107505.59</v>
      </c>
      <c r="J43" s="72"/>
      <c r="K43" s="131"/>
      <c r="L43" s="72">
        <v>107505.59</v>
      </c>
      <c r="M43" s="13"/>
      <c r="N43" s="49">
        <v>1.052</v>
      </c>
      <c r="O43" s="49">
        <v>1.0209999999999999</v>
      </c>
      <c r="P43" s="49">
        <v>1.0349999999999999</v>
      </c>
      <c r="Q43" s="49">
        <v>1.0249999999999999</v>
      </c>
      <c r="R43" s="49">
        <v>1.02</v>
      </c>
      <c r="S43" s="2">
        <f t="shared" si="0"/>
        <v>124950.18855428199</v>
      </c>
      <c r="T43" s="2">
        <f t="shared" si="1"/>
        <v>124950.18855428199</v>
      </c>
    </row>
    <row r="44" spans="1:20" s="2" customFormat="1" ht="45" x14ac:dyDescent="0.25">
      <c r="A44" s="10" t="s">
        <v>56</v>
      </c>
      <c r="B44" s="11" t="s">
        <v>830</v>
      </c>
      <c r="C44" s="182" t="s">
        <v>832</v>
      </c>
      <c r="D44" s="182"/>
      <c r="E44" s="182"/>
      <c r="F44" s="10" t="s">
        <v>35</v>
      </c>
      <c r="G44" s="12">
        <v>4</v>
      </c>
      <c r="H44" s="12"/>
      <c r="I44" s="13">
        <v>89043.85</v>
      </c>
      <c r="J44" s="72"/>
      <c r="K44" s="131"/>
      <c r="L44" s="72">
        <v>89043.85</v>
      </c>
      <c r="M44" s="13"/>
      <c r="N44" s="49">
        <v>1.052</v>
      </c>
      <c r="O44" s="49">
        <v>1.0209999999999999</v>
      </c>
      <c r="P44" s="49">
        <v>1.0349999999999999</v>
      </c>
      <c r="Q44" s="49">
        <v>1.0249999999999999</v>
      </c>
      <c r="R44" s="49">
        <v>1.02</v>
      </c>
      <c r="S44" s="2">
        <f t="shared" si="0"/>
        <v>103492.719281846</v>
      </c>
      <c r="T44" s="2">
        <f t="shared" si="1"/>
        <v>103492.719281846</v>
      </c>
    </row>
    <row r="45" spans="1:20" s="2" customFormat="1" ht="22.5" x14ac:dyDescent="0.25">
      <c r="A45" s="10" t="s">
        <v>833</v>
      </c>
      <c r="B45" s="11" t="s">
        <v>4061</v>
      </c>
      <c r="C45" s="182" t="s">
        <v>829</v>
      </c>
      <c r="D45" s="182"/>
      <c r="E45" s="182"/>
      <c r="F45" s="10" t="s">
        <v>165</v>
      </c>
      <c r="G45" s="12">
        <v>11</v>
      </c>
      <c r="H45" s="12"/>
      <c r="I45" s="13">
        <v>454662.64</v>
      </c>
      <c r="J45" s="72"/>
      <c r="K45" s="131"/>
      <c r="L45" s="72">
        <v>454662.64</v>
      </c>
      <c r="M45" s="13"/>
      <c r="N45" s="49">
        <v>1.052</v>
      </c>
      <c r="O45" s="49">
        <v>1.0209999999999999</v>
      </c>
      <c r="P45" s="49">
        <v>1.0349999999999999</v>
      </c>
      <c r="Q45" s="49">
        <v>1.0249999999999999</v>
      </c>
      <c r="R45" s="49">
        <v>1.02</v>
      </c>
      <c r="S45" s="2">
        <f t="shared" si="0"/>
        <v>528439.336006506</v>
      </c>
      <c r="T45" s="2">
        <f t="shared" si="1"/>
        <v>528439.336006506</v>
      </c>
    </row>
    <row r="46" spans="1:20" s="2" customFormat="1" ht="15" x14ac:dyDescent="0.25">
      <c r="A46" s="10" t="s">
        <v>66</v>
      </c>
      <c r="B46" s="11" t="s">
        <v>834</v>
      </c>
      <c r="C46" s="182" t="s">
        <v>835</v>
      </c>
      <c r="D46" s="182"/>
      <c r="E46" s="182"/>
      <c r="F46" s="10" t="s">
        <v>71</v>
      </c>
      <c r="G46" s="36">
        <v>7.0000000000000001E-3</v>
      </c>
      <c r="H46" s="36"/>
      <c r="I46" s="13">
        <v>696.91</v>
      </c>
      <c r="J46" s="72"/>
      <c r="K46" s="131"/>
      <c r="L46" s="72">
        <v>696.91</v>
      </c>
      <c r="M46" s="13"/>
      <c r="N46" s="49">
        <v>1.052</v>
      </c>
      <c r="O46" s="49">
        <v>1.0209999999999999</v>
      </c>
      <c r="P46" s="49">
        <v>1.0349999999999999</v>
      </c>
      <c r="Q46" s="49">
        <v>1.0249999999999999</v>
      </c>
      <c r="R46" s="49">
        <v>1.02</v>
      </c>
      <c r="S46" s="2">
        <f t="shared" si="0"/>
        <v>809.99542354369396</v>
      </c>
      <c r="T46" s="2">
        <f t="shared" si="1"/>
        <v>809.99542354369396</v>
      </c>
    </row>
    <row r="47" spans="1:20" s="2" customFormat="1" ht="15" x14ac:dyDescent="0.25">
      <c r="A47" s="10" t="s">
        <v>837</v>
      </c>
      <c r="B47" s="11" t="s">
        <v>791</v>
      </c>
      <c r="C47" s="182" t="s">
        <v>836</v>
      </c>
      <c r="D47" s="182"/>
      <c r="E47" s="182"/>
      <c r="F47" s="10" t="s">
        <v>793</v>
      </c>
      <c r="G47" s="12">
        <v>4</v>
      </c>
      <c r="H47" s="12"/>
      <c r="I47" s="13">
        <v>3617.44</v>
      </c>
      <c r="J47" s="72"/>
      <c r="K47" s="131"/>
      <c r="L47" s="72">
        <v>149.99</v>
      </c>
      <c r="M47" s="13"/>
      <c r="N47" s="49">
        <v>1.052</v>
      </c>
      <c r="O47" s="49">
        <v>1.0209999999999999</v>
      </c>
      <c r="P47" s="49">
        <v>1.0349999999999999</v>
      </c>
      <c r="Q47" s="49">
        <v>1.0249999999999999</v>
      </c>
      <c r="R47" s="49">
        <v>1.02</v>
      </c>
      <c r="S47" s="2">
        <f t="shared" si="0"/>
        <v>4204.4307657285699</v>
      </c>
      <c r="T47" s="2">
        <f t="shared" si="1"/>
        <v>174.32841195752499</v>
      </c>
    </row>
    <row r="48" spans="1:20" s="2" customFormat="1" ht="15" x14ac:dyDescent="0.25">
      <c r="A48" s="14"/>
      <c r="B48" s="15"/>
      <c r="C48" s="15"/>
      <c r="D48" s="15"/>
      <c r="E48" s="16" t="s">
        <v>18</v>
      </c>
      <c r="F48" s="16"/>
      <c r="G48" s="17"/>
      <c r="H48" s="17"/>
      <c r="I48" s="18">
        <v>10029.700000000001</v>
      </c>
      <c r="J48" s="114"/>
      <c r="K48" s="138"/>
      <c r="L48" s="151"/>
      <c r="M48" s="19"/>
      <c r="N48" s="49">
        <v>1.052</v>
      </c>
      <c r="O48" s="49">
        <v>1.0209999999999999</v>
      </c>
      <c r="P48" s="49">
        <v>1.0349999999999999</v>
      </c>
      <c r="Q48" s="49">
        <v>1.0249999999999999</v>
      </c>
      <c r="R48" s="49">
        <v>1.02</v>
      </c>
      <c r="S48" s="2">
        <f t="shared" si="0"/>
        <v>11657.188301955999</v>
      </c>
      <c r="T48" s="2">
        <f t="shared" si="1"/>
        <v>0</v>
      </c>
    </row>
    <row r="49" spans="1:20" s="2" customFormat="1" ht="22.5" x14ac:dyDescent="0.25">
      <c r="A49" s="20"/>
      <c r="B49" s="21" t="s">
        <v>69</v>
      </c>
      <c r="C49" s="183" t="s">
        <v>70</v>
      </c>
      <c r="D49" s="183"/>
      <c r="E49" s="183"/>
      <c r="F49" s="22" t="s">
        <v>71</v>
      </c>
      <c r="G49" s="17" t="s">
        <v>2055</v>
      </c>
      <c r="H49" s="17"/>
      <c r="I49" s="23">
        <v>6.21</v>
      </c>
      <c r="J49" s="109"/>
      <c r="K49" s="132"/>
      <c r="L49" s="147">
        <v>6.21</v>
      </c>
      <c r="M49" s="24"/>
      <c r="N49" s="49">
        <v>1.052</v>
      </c>
      <c r="O49" s="49">
        <v>1.0209999999999999</v>
      </c>
      <c r="P49" s="49">
        <v>1.0349999999999999</v>
      </c>
      <c r="Q49" s="49">
        <v>1.0249999999999999</v>
      </c>
      <c r="R49" s="49">
        <v>1.02</v>
      </c>
      <c r="S49" s="2">
        <f t="shared" si="0"/>
        <v>7.2176774335370997</v>
      </c>
      <c r="T49" s="2">
        <f t="shared" si="1"/>
        <v>7.2176774335370997</v>
      </c>
    </row>
    <row r="50" spans="1:20" s="2" customFormat="1" ht="22.5" x14ac:dyDescent="0.25">
      <c r="A50" s="20"/>
      <c r="B50" s="21" t="s">
        <v>795</v>
      </c>
      <c r="C50" s="183" t="s">
        <v>796</v>
      </c>
      <c r="D50" s="183"/>
      <c r="E50" s="183"/>
      <c r="F50" s="22" t="s">
        <v>71</v>
      </c>
      <c r="G50" s="17" t="s">
        <v>2056</v>
      </c>
      <c r="H50" s="17"/>
      <c r="I50" s="23">
        <v>10.51</v>
      </c>
      <c r="J50" s="109"/>
      <c r="K50" s="132"/>
      <c r="L50" s="147">
        <v>10.51</v>
      </c>
      <c r="M50" s="24"/>
      <c r="N50" s="49">
        <v>1.052</v>
      </c>
      <c r="O50" s="49">
        <v>1.0209999999999999</v>
      </c>
      <c r="P50" s="49">
        <v>1.0349999999999999</v>
      </c>
      <c r="Q50" s="49">
        <v>1.0249999999999999</v>
      </c>
      <c r="R50" s="49">
        <v>1.02</v>
      </c>
      <c r="S50" s="2">
        <f t="shared" si="0"/>
        <v>12.215425092830101</v>
      </c>
      <c r="T50" s="2">
        <f t="shared" si="1"/>
        <v>12.215425092830101</v>
      </c>
    </row>
    <row r="51" spans="1:20" s="2" customFormat="1" ht="22.5" x14ac:dyDescent="0.25">
      <c r="A51" s="25" t="s">
        <v>76</v>
      </c>
      <c r="B51" s="26" t="s">
        <v>798</v>
      </c>
      <c r="C51" s="186" t="s">
        <v>799</v>
      </c>
      <c r="D51" s="186"/>
      <c r="E51" s="186"/>
      <c r="F51" s="27" t="s">
        <v>79</v>
      </c>
      <c r="G51" s="28" t="s">
        <v>1318</v>
      </c>
      <c r="H51" s="28"/>
      <c r="I51" s="29">
        <v>0</v>
      </c>
      <c r="J51" s="110"/>
      <c r="K51" s="133"/>
      <c r="L51" s="148">
        <v>0</v>
      </c>
      <c r="M51" s="30"/>
      <c r="N51" s="49">
        <v>1.052</v>
      </c>
      <c r="O51" s="49">
        <v>1.0209999999999999</v>
      </c>
      <c r="P51" s="49">
        <v>1.0349999999999999</v>
      </c>
      <c r="Q51" s="49">
        <v>1.0249999999999999</v>
      </c>
      <c r="R51" s="49">
        <v>1.02</v>
      </c>
      <c r="S51" s="2">
        <f t="shared" si="0"/>
        <v>0</v>
      </c>
      <c r="T51" s="2">
        <f t="shared" si="1"/>
        <v>0</v>
      </c>
    </row>
    <row r="52" spans="1:20" s="2" customFormat="1" ht="22.5" x14ac:dyDescent="0.25">
      <c r="A52" s="20"/>
      <c r="B52" s="21" t="s">
        <v>800</v>
      </c>
      <c r="C52" s="183" t="s">
        <v>801</v>
      </c>
      <c r="D52" s="183"/>
      <c r="E52" s="183"/>
      <c r="F52" s="22" t="s">
        <v>282</v>
      </c>
      <c r="G52" s="17" t="s">
        <v>2057</v>
      </c>
      <c r="H52" s="17"/>
      <c r="I52" s="23">
        <v>0.57999999999999996</v>
      </c>
      <c r="J52" s="109"/>
      <c r="K52" s="132"/>
      <c r="L52" s="147">
        <v>0.57999999999999996</v>
      </c>
      <c r="M52" s="24"/>
      <c r="N52" s="49">
        <v>1.052</v>
      </c>
      <c r="O52" s="49">
        <v>1.0209999999999999</v>
      </c>
      <c r="P52" s="49">
        <v>1.0349999999999999</v>
      </c>
      <c r="Q52" s="49">
        <v>1.0249999999999999</v>
      </c>
      <c r="R52" s="49">
        <v>1.02</v>
      </c>
      <c r="S52" s="2">
        <f t="shared" si="0"/>
        <v>0.67411480055579998</v>
      </c>
      <c r="T52" s="2">
        <f t="shared" si="1"/>
        <v>0.67411480055579998</v>
      </c>
    </row>
    <row r="53" spans="1:20" s="2" customFormat="1" ht="45" x14ac:dyDescent="0.25">
      <c r="A53" s="10" t="s">
        <v>840</v>
      </c>
      <c r="B53" s="11" t="s">
        <v>838</v>
      </c>
      <c r="C53" s="182" t="s">
        <v>839</v>
      </c>
      <c r="D53" s="182"/>
      <c r="E53" s="182"/>
      <c r="F53" s="10" t="s">
        <v>35</v>
      </c>
      <c r="G53" s="12">
        <v>4</v>
      </c>
      <c r="H53" s="12"/>
      <c r="I53" s="13">
        <v>17608.55</v>
      </c>
      <c r="J53" s="72"/>
      <c r="K53" s="131"/>
      <c r="L53" s="72">
        <v>17608.55</v>
      </c>
      <c r="M53" s="13"/>
      <c r="N53" s="49">
        <v>1.052</v>
      </c>
      <c r="O53" s="49">
        <v>1.0209999999999999</v>
      </c>
      <c r="P53" s="49">
        <v>1.0349999999999999</v>
      </c>
      <c r="Q53" s="49">
        <v>1.0249999999999999</v>
      </c>
      <c r="R53" s="49">
        <v>1.02</v>
      </c>
      <c r="S53" s="2">
        <f t="shared" si="0"/>
        <v>20465.8347781497</v>
      </c>
      <c r="T53" s="2">
        <f t="shared" si="1"/>
        <v>20465.8347781497</v>
      </c>
    </row>
    <row r="54" spans="1:20" s="2" customFormat="1" ht="56.25" x14ac:dyDescent="0.25">
      <c r="A54" s="10" t="s">
        <v>86</v>
      </c>
      <c r="B54" s="11" t="s">
        <v>1058</v>
      </c>
      <c r="C54" s="182" t="s">
        <v>1059</v>
      </c>
      <c r="D54" s="182"/>
      <c r="E54" s="182"/>
      <c r="F54" s="10" t="s">
        <v>1060</v>
      </c>
      <c r="G54" s="31">
        <v>0.08</v>
      </c>
      <c r="H54" s="31"/>
      <c r="I54" s="13">
        <v>815.72</v>
      </c>
      <c r="J54" s="72"/>
      <c r="K54" s="131"/>
      <c r="L54" s="72">
        <v>425.19</v>
      </c>
      <c r="M54" s="13"/>
      <c r="N54" s="49">
        <v>1.052</v>
      </c>
      <c r="O54" s="49">
        <v>1.0209999999999999</v>
      </c>
      <c r="P54" s="49">
        <v>1.0349999999999999</v>
      </c>
      <c r="Q54" s="49">
        <v>1.0249999999999999</v>
      </c>
      <c r="R54" s="49">
        <v>1.02</v>
      </c>
      <c r="S54" s="2">
        <f t="shared" si="0"/>
        <v>948.08435363685703</v>
      </c>
      <c r="T54" s="2">
        <f t="shared" si="1"/>
        <v>494.18426215227697</v>
      </c>
    </row>
    <row r="55" spans="1:20" s="2" customFormat="1" ht="15" x14ac:dyDescent="0.25">
      <c r="A55" s="14"/>
      <c r="B55" s="15"/>
      <c r="C55" s="15"/>
      <c r="D55" s="15"/>
      <c r="E55" s="16" t="s">
        <v>18</v>
      </c>
      <c r="F55" s="16"/>
      <c r="G55" s="17"/>
      <c r="H55" s="17"/>
      <c r="I55" s="18">
        <v>1326.02</v>
      </c>
      <c r="J55" s="114"/>
      <c r="K55" s="138"/>
      <c r="L55" s="151"/>
      <c r="M55" s="19"/>
      <c r="N55" s="49">
        <v>1.052</v>
      </c>
      <c r="O55" s="49">
        <v>1.0209999999999999</v>
      </c>
      <c r="P55" s="49">
        <v>1.0349999999999999</v>
      </c>
      <c r="Q55" s="49">
        <v>1.0249999999999999</v>
      </c>
      <c r="R55" s="49">
        <v>1.02</v>
      </c>
      <c r="S55" s="2">
        <f t="shared" si="0"/>
        <v>1541.1891514362101</v>
      </c>
      <c r="T55" s="2">
        <f t="shared" si="1"/>
        <v>0</v>
      </c>
    </row>
    <row r="56" spans="1:20" s="2" customFormat="1" ht="22.5" x14ac:dyDescent="0.25">
      <c r="A56" s="20"/>
      <c r="B56" s="21" t="s">
        <v>1061</v>
      </c>
      <c r="C56" s="183" t="s">
        <v>1062</v>
      </c>
      <c r="D56" s="183"/>
      <c r="E56" s="183"/>
      <c r="F56" s="22" t="s">
        <v>1063</v>
      </c>
      <c r="G56" s="17" t="s">
        <v>4062</v>
      </c>
      <c r="H56" s="17"/>
      <c r="I56" s="23">
        <v>48.03</v>
      </c>
      <c r="J56" s="109"/>
      <c r="K56" s="132"/>
      <c r="L56" s="147">
        <v>48.03</v>
      </c>
      <c r="M56" s="24"/>
      <c r="N56" s="49">
        <v>1.052</v>
      </c>
      <c r="O56" s="49">
        <v>1.0209999999999999</v>
      </c>
      <c r="P56" s="49">
        <v>1.0349999999999999</v>
      </c>
      <c r="Q56" s="49">
        <v>1.0249999999999999</v>
      </c>
      <c r="R56" s="49">
        <v>1.02</v>
      </c>
      <c r="S56" s="2">
        <f t="shared" si="0"/>
        <v>55.823679087405303</v>
      </c>
      <c r="T56" s="2">
        <f t="shared" si="1"/>
        <v>55.823679087405303</v>
      </c>
    </row>
    <row r="57" spans="1:20" s="2" customFormat="1" ht="22.5" x14ac:dyDescent="0.25">
      <c r="A57" s="20"/>
      <c r="B57" s="21" t="s">
        <v>1065</v>
      </c>
      <c r="C57" s="183" t="s">
        <v>1066</v>
      </c>
      <c r="D57" s="183"/>
      <c r="E57" s="183"/>
      <c r="F57" s="22" t="s">
        <v>1063</v>
      </c>
      <c r="G57" s="17" t="s">
        <v>4063</v>
      </c>
      <c r="H57" s="17"/>
      <c r="I57" s="23">
        <v>1.07</v>
      </c>
      <c r="J57" s="109"/>
      <c r="K57" s="132"/>
      <c r="L57" s="147">
        <v>1.07</v>
      </c>
      <c r="M57" s="24"/>
      <c r="N57" s="49">
        <v>1.052</v>
      </c>
      <c r="O57" s="49">
        <v>1.0209999999999999</v>
      </c>
      <c r="P57" s="49">
        <v>1.0349999999999999</v>
      </c>
      <c r="Q57" s="49">
        <v>1.0249999999999999</v>
      </c>
      <c r="R57" s="49">
        <v>1.02</v>
      </c>
      <c r="S57" s="2">
        <f t="shared" si="0"/>
        <v>1.2436255803356999</v>
      </c>
      <c r="T57" s="2">
        <f t="shared" si="1"/>
        <v>1.2436255803356999</v>
      </c>
    </row>
    <row r="58" spans="1:20" s="2" customFormat="1" ht="45" x14ac:dyDescent="0.25">
      <c r="A58" s="10" t="s">
        <v>859</v>
      </c>
      <c r="B58" s="11" t="s">
        <v>857</v>
      </c>
      <c r="C58" s="182" t="s">
        <v>858</v>
      </c>
      <c r="D58" s="182"/>
      <c r="E58" s="182"/>
      <c r="F58" s="10" t="s">
        <v>817</v>
      </c>
      <c r="G58" s="32">
        <v>0.8</v>
      </c>
      <c r="H58" s="32"/>
      <c r="I58" s="13">
        <v>171.33</v>
      </c>
      <c r="J58" s="72"/>
      <c r="K58" s="131"/>
      <c r="L58" s="72">
        <v>171.33</v>
      </c>
      <c r="M58" s="13"/>
      <c r="N58" s="49">
        <v>1.052</v>
      </c>
      <c r="O58" s="49">
        <v>1.0209999999999999</v>
      </c>
      <c r="P58" s="49">
        <v>1.0349999999999999</v>
      </c>
      <c r="Q58" s="49">
        <v>1.0249999999999999</v>
      </c>
      <c r="R58" s="49">
        <v>1.02</v>
      </c>
      <c r="S58" s="2">
        <f t="shared" si="0"/>
        <v>199.13118755038801</v>
      </c>
      <c r="T58" s="2">
        <f t="shared" si="1"/>
        <v>199.13118755038801</v>
      </c>
    </row>
    <row r="59" spans="1:20" s="2" customFormat="1" ht="45" x14ac:dyDescent="0.25">
      <c r="A59" s="10" t="s">
        <v>862</v>
      </c>
      <c r="B59" s="11" t="s">
        <v>860</v>
      </c>
      <c r="C59" s="182" t="s">
        <v>861</v>
      </c>
      <c r="D59" s="182"/>
      <c r="E59" s="182"/>
      <c r="F59" s="10" t="s">
        <v>21</v>
      </c>
      <c r="G59" s="32">
        <v>0.9</v>
      </c>
      <c r="H59" s="32"/>
      <c r="I59" s="13">
        <v>1103.1600000000001</v>
      </c>
      <c r="J59" s="72"/>
      <c r="K59" s="131"/>
      <c r="L59" s="72">
        <v>1103.1600000000001</v>
      </c>
      <c r="M59" s="13"/>
      <c r="N59" s="49">
        <v>1.052</v>
      </c>
      <c r="O59" s="49">
        <v>1.0209999999999999</v>
      </c>
      <c r="P59" s="49">
        <v>1.0349999999999999</v>
      </c>
      <c r="Q59" s="49">
        <v>1.0249999999999999</v>
      </c>
      <c r="R59" s="49">
        <v>1.02</v>
      </c>
      <c r="S59" s="2">
        <f t="shared" si="0"/>
        <v>1282.1663506571299</v>
      </c>
      <c r="T59" s="2">
        <f t="shared" si="1"/>
        <v>1282.1663506571299</v>
      </c>
    </row>
    <row r="60" spans="1:20" s="2" customFormat="1" ht="15" x14ac:dyDescent="0.25">
      <c r="A60" s="10" t="s">
        <v>96</v>
      </c>
      <c r="B60" s="11" t="s">
        <v>214</v>
      </c>
      <c r="C60" s="182" t="s">
        <v>215</v>
      </c>
      <c r="D60" s="182"/>
      <c r="E60" s="182"/>
      <c r="F60" s="10" t="s">
        <v>216</v>
      </c>
      <c r="G60" s="31">
        <v>0.04</v>
      </c>
      <c r="H60" s="31"/>
      <c r="I60" s="13">
        <v>1938.74</v>
      </c>
      <c r="J60" s="72"/>
      <c r="K60" s="131"/>
      <c r="L60" s="72">
        <v>99.56</v>
      </c>
      <c r="M60" s="13"/>
      <c r="N60" s="49">
        <v>1.052</v>
      </c>
      <c r="O60" s="49">
        <v>1.0209999999999999</v>
      </c>
      <c r="P60" s="49">
        <v>1.0349999999999999</v>
      </c>
      <c r="Q60" s="49">
        <v>1.0249999999999999</v>
      </c>
      <c r="R60" s="49">
        <v>1.02</v>
      </c>
      <c r="S60" s="2">
        <f t="shared" si="0"/>
        <v>2253.3333248785402</v>
      </c>
      <c r="T60" s="2">
        <f t="shared" si="1"/>
        <v>115.715292316096</v>
      </c>
    </row>
    <row r="61" spans="1:20" s="2" customFormat="1" ht="15" x14ac:dyDescent="0.25">
      <c r="A61" s="14"/>
      <c r="B61" s="15"/>
      <c r="C61" s="15"/>
      <c r="D61" s="15"/>
      <c r="E61" s="16" t="s">
        <v>18</v>
      </c>
      <c r="F61" s="16"/>
      <c r="G61" s="17"/>
      <c r="H61" s="17"/>
      <c r="I61" s="18">
        <v>4110.42</v>
      </c>
      <c r="J61" s="114"/>
      <c r="K61" s="138"/>
      <c r="L61" s="151"/>
      <c r="M61" s="19"/>
      <c r="N61" s="49">
        <v>1.052</v>
      </c>
      <c r="O61" s="49">
        <v>1.0209999999999999</v>
      </c>
      <c r="P61" s="49">
        <v>1.0349999999999999</v>
      </c>
      <c r="Q61" s="49">
        <v>1.0249999999999999</v>
      </c>
      <c r="R61" s="49">
        <v>1.02</v>
      </c>
      <c r="S61" s="2">
        <f t="shared" si="0"/>
        <v>4777.4051008630504</v>
      </c>
      <c r="T61" s="2">
        <f t="shared" si="1"/>
        <v>0</v>
      </c>
    </row>
    <row r="62" spans="1:20" s="2" customFormat="1" ht="22.5" x14ac:dyDescent="0.25">
      <c r="A62" s="20"/>
      <c r="B62" s="21" t="s">
        <v>217</v>
      </c>
      <c r="C62" s="183" t="s">
        <v>218</v>
      </c>
      <c r="D62" s="183"/>
      <c r="E62" s="183"/>
      <c r="F62" s="22" t="s">
        <v>71</v>
      </c>
      <c r="G62" s="17" t="s">
        <v>4064</v>
      </c>
      <c r="H62" s="17"/>
      <c r="I62" s="23">
        <v>4.93</v>
      </c>
      <c r="J62" s="109"/>
      <c r="K62" s="132"/>
      <c r="L62" s="147">
        <v>4.93</v>
      </c>
      <c r="M62" s="24"/>
      <c r="N62" s="49">
        <v>1.052</v>
      </c>
      <c r="O62" s="49">
        <v>1.0209999999999999</v>
      </c>
      <c r="P62" s="49">
        <v>1.0349999999999999</v>
      </c>
      <c r="Q62" s="49">
        <v>1.0249999999999999</v>
      </c>
      <c r="R62" s="49">
        <v>1.02</v>
      </c>
      <c r="S62" s="2">
        <f t="shared" si="0"/>
        <v>5.7299758047243001</v>
      </c>
      <c r="T62" s="2">
        <f t="shared" si="1"/>
        <v>5.7299758047243001</v>
      </c>
    </row>
    <row r="63" spans="1:20" s="2" customFormat="1" ht="22.5" x14ac:dyDescent="0.25">
      <c r="A63" s="20"/>
      <c r="B63" s="21" t="s">
        <v>41</v>
      </c>
      <c r="C63" s="183" t="s">
        <v>42</v>
      </c>
      <c r="D63" s="183"/>
      <c r="E63" s="183"/>
      <c r="F63" s="22" t="s">
        <v>21</v>
      </c>
      <c r="G63" s="17" t="s">
        <v>4065</v>
      </c>
      <c r="H63" s="17"/>
      <c r="I63" s="23">
        <v>5.62</v>
      </c>
      <c r="J63" s="109"/>
      <c r="K63" s="132"/>
      <c r="L63" s="147">
        <v>5.62</v>
      </c>
      <c r="M63" s="24"/>
      <c r="N63" s="49">
        <v>1.052</v>
      </c>
      <c r="O63" s="49">
        <v>1.0209999999999999</v>
      </c>
      <c r="P63" s="49">
        <v>1.0349999999999999</v>
      </c>
      <c r="Q63" s="49">
        <v>1.0249999999999999</v>
      </c>
      <c r="R63" s="49">
        <v>1.02</v>
      </c>
      <c r="S63" s="2">
        <f t="shared" si="0"/>
        <v>6.5319399640061997</v>
      </c>
      <c r="T63" s="2">
        <f t="shared" si="1"/>
        <v>6.5319399640061997</v>
      </c>
    </row>
    <row r="64" spans="1:20" s="2" customFormat="1" ht="22.5" x14ac:dyDescent="0.25">
      <c r="A64" s="20"/>
      <c r="B64" s="21" t="s">
        <v>28</v>
      </c>
      <c r="C64" s="183" t="s">
        <v>29</v>
      </c>
      <c r="D64" s="183"/>
      <c r="E64" s="183"/>
      <c r="F64" s="22" t="s">
        <v>30</v>
      </c>
      <c r="G64" s="17" t="s">
        <v>4066</v>
      </c>
      <c r="H64" s="17"/>
      <c r="I64" s="23">
        <v>0.95</v>
      </c>
      <c r="J64" s="109"/>
      <c r="K64" s="132"/>
      <c r="L64" s="147">
        <v>0.95</v>
      </c>
      <c r="M64" s="24"/>
      <c r="N64" s="49">
        <v>1.052</v>
      </c>
      <c r="O64" s="49">
        <v>1.0209999999999999</v>
      </c>
      <c r="P64" s="49">
        <v>1.0349999999999999</v>
      </c>
      <c r="Q64" s="49">
        <v>1.0249999999999999</v>
      </c>
      <c r="R64" s="49">
        <v>1.02</v>
      </c>
      <c r="S64" s="2">
        <f t="shared" si="0"/>
        <v>1.1041535526345001</v>
      </c>
      <c r="T64" s="2">
        <f t="shared" si="1"/>
        <v>1.1041535526345001</v>
      </c>
    </row>
    <row r="65" spans="1:20" s="2" customFormat="1" ht="45" x14ac:dyDescent="0.25">
      <c r="A65" s="10" t="s">
        <v>103</v>
      </c>
      <c r="B65" s="11" t="s">
        <v>863</v>
      </c>
      <c r="C65" s="182" t="s">
        <v>864</v>
      </c>
      <c r="D65" s="182"/>
      <c r="E65" s="182"/>
      <c r="F65" s="10" t="s">
        <v>35</v>
      </c>
      <c r="G65" s="12">
        <v>4</v>
      </c>
      <c r="H65" s="12"/>
      <c r="I65" s="13">
        <v>1244.27</v>
      </c>
      <c r="J65" s="72"/>
      <c r="K65" s="131"/>
      <c r="L65" s="72">
        <v>1244.27</v>
      </c>
      <c r="M65" s="13"/>
      <c r="N65" s="49">
        <v>1.052</v>
      </c>
      <c r="O65" s="49">
        <v>1.0209999999999999</v>
      </c>
      <c r="P65" s="49">
        <v>1.0349999999999999</v>
      </c>
      <c r="Q65" s="49">
        <v>1.0249999999999999</v>
      </c>
      <c r="R65" s="49">
        <v>1.02</v>
      </c>
      <c r="S65" s="2">
        <f t="shared" si="0"/>
        <v>1446.17383256477</v>
      </c>
      <c r="T65" s="2">
        <f t="shared" si="1"/>
        <v>1446.17383256477</v>
      </c>
    </row>
    <row r="66" spans="1:20" s="55" customFormat="1" ht="20.25" customHeight="1" x14ac:dyDescent="0.25">
      <c r="A66" s="184" t="s">
        <v>6535</v>
      </c>
      <c r="B66" s="185"/>
      <c r="C66" s="185"/>
      <c r="D66" s="185"/>
      <c r="E66" s="185"/>
      <c r="F66" s="185"/>
      <c r="G66" s="185"/>
      <c r="H66" s="165"/>
      <c r="I66" s="166"/>
      <c r="J66" s="167"/>
      <c r="K66" s="168"/>
      <c r="L66" s="169"/>
      <c r="M66" s="170"/>
    </row>
    <row r="67" spans="1:20" s="172" customFormat="1" ht="20.25" customHeight="1" thickBot="1" x14ac:dyDescent="0.3">
      <c r="A67" s="174" t="s">
        <v>6546</v>
      </c>
      <c r="B67" s="175"/>
      <c r="C67" s="175"/>
      <c r="D67" s="175"/>
      <c r="E67" s="175"/>
      <c r="F67" s="175"/>
      <c r="G67" s="175"/>
      <c r="H67" s="171"/>
      <c r="I67" s="176"/>
      <c r="J67" s="177"/>
      <c r="K67" s="177"/>
      <c r="L67" s="177"/>
      <c r="M67" s="178"/>
    </row>
    <row r="68" spans="1:20" s="172" customFormat="1" ht="20.25" customHeight="1" thickBot="1" x14ac:dyDescent="0.3">
      <c r="A68" s="174" t="s">
        <v>6547</v>
      </c>
      <c r="B68" s="175"/>
      <c r="C68" s="175"/>
      <c r="D68" s="175"/>
      <c r="E68" s="175"/>
      <c r="F68" s="175"/>
      <c r="G68" s="175"/>
      <c r="H68" s="171"/>
      <c r="I68" s="179"/>
      <c r="J68" s="180"/>
      <c r="K68" s="180"/>
      <c r="L68" s="180"/>
      <c r="M68" s="181"/>
    </row>
    <row r="69" spans="1:20" ht="11.25" customHeight="1" x14ac:dyDescent="0.25">
      <c r="N69" s="49">
        <v>1.052</v>
      </c>
      <c r="O69" s="49">
        <v>1.0209999999999999</v>
      </c>
      <c r="P69" s="49">
        <v>1.0349999999999999</v>
      </c>
      <c r="Q69" s="49">
        <v>1.0249999999999999</v>
      </c>
      <c r="R69" s="49">
        <v>1.02</v>
      </c>
      <c r="S69" s="2">
        <f t="shared" ref="S69:S113" si="2">I69*N69*O69*P69*Q69*R69</f>
        <v>0</v>
      </c>
      <c r="T69" s="2">
        <f t="shared" ref="T69:T113" si="3">L69*N69*O69*P69*Q69*R69</f>
        <v>0</v>
      </c>
    </row>
    <row r="70" spans="1:20" ht="11.25" customHeight="1" x14ac:dyDescent="0.25">
      <c r="N70" s="49">
        <v>1.052</v>
      </c>
      <c r="O70" s="49">
        <v>1.0209999999999999</v>
      </c>
      <c r="P70" s="49">
        <v>1.0349999999999999</v>
      </c>
      <c r="Q70" s="49">
        <v>1.0249999999999999</v>
      </c>
      <c r="R70" s="49">
        <v>1.02</v>
      </c>
      <c r="S70" s="2">
        <f t="shared" si="2"/>
        <v>0</v>
      </c>
      <c r="T70" s="2">
        <f t="shared" si="3"/>
        <v>0</v>
      </c>
    </row>
    <row r="71" spans="1:20" ht="11.25" customHeight="1" x14ac:dyDescent="0.25">
      <c r="N71" s="49">
        <v>1.052</v>
      </c>
      <c r="O71" s="49">
        <v>1.0209999999999999</v>
      </c>
      <c r="P71" s="49">
        <v>1.0349999999999999</v>
      </c>
      <c r="Q71" s="49">
        <v>1.0249999999999999</v>
      </c>
      <c r="R71" s="49">
        <v>1.02</v>
      </c>
      <c r="S71" s="2">
        <f t="shared" si="2"/>
        <v>0</v>
      </c>
      <c r="T71" s="2">
        <f t="shared" si="3"/>
        <v>0</v>
      </c>
    </row>
    <row r="72" spans="1:20" ht="11.25" customHeight="1" x14ac:dyDescent="0.25">
      <c r="N72" s="49">
        <v>1.052</v>
      </c>
      <c r="O72" s="49">
        <v>1.0209999999999999</v>
      </c>
      <c r="P72" s="49">
        <v>1.0349999999999999</v>
      </c>
      <c r="Q72" s="49">
        <v>1.0249999999999999</v>
      </c>
      <c r="R72" s="49">
        <v>1.02</v>
      </c>
      <c r="S72" s="2">
        <f t="shared" si="2"/>
        <v>0</v>
      </c>
      <c r="T72" s="2">
        <f t="shared" si="3"/>
        <v>0</v>
      </c>
    </row>
    <row r="73" spans="1:20" ht="11.25" customHeight="1" x14ac:dyDescent="0.25">
      <c r="N73" s="49">
        <v>1.052</v>
      </c>
      <c r="O73" s="49">
        <v>1.0209999999999999</v>
      </c>
      <c r="P73" s="49">
        <v>1.0349999999999999</v>
      </c>
      <c r="Q73" s="49">
        <v>1.0249999999999999</v>
      </c>
      <c r="R73" s="49">
        <v>1.02</v>
      </c>
      <c r="S73" s="2">
        <f t="shared" si="2"/>
        <v>0</v>
      </c>
      <c r="T73" s="2">
        <f t="shared" si="3"/>
        <v>0</v>
      </c>
    </row>
    <row r="74" spans="1:20" ht="11.25" customHeight="1" x14ac:dyDescent="0.25">
      <c r="N74" s="49">
        <v>1.052</v>
      </c>
      <c r="O74" s="49">
        <v>1.0209999999999999</v>
      </c>
      <c r="P74" s="49">
        <v>1.0349999999999999</v>
      </c>
      <c r="Q74" s="49">
        <v>1.0249999999999999</v>
      </c>
      <c r="R74" s="49">
        <v>1.02</v>
      </c>
      <c r="S74" s="2">
        <f t="shared" si="2"/>
        <v>0</v>
      </c>
      <c r="T74" s="2">
        <f t="shared" si="3"/>
        <v>0</v>
      </c>
    </row>
    <row r="75" spans="1:20" ht="11.25" customHeight="1" x14ac:dyDescent="0.25">
      <c r="N75" s="49">
        <v>1.052</v>
      </c>
      <c r="O75" s="49">
        <v>1.0209999999999999</v>
      </c>
      <c r="P75" s="49">
        <v>1.0349999999999999</v>
      </c>
      <c r="Q75" s="49">
        <v>1.0249999999999999</v>
      </c>
      <c r="R75" s="49">
        <v>1.02</v>
      </c>
      <c r="S75" s="2">
        <f t="shared" si="2"/>
        <v>0</v>
      </c>
      <c r="T75" s="2">
        <f t="shared" si="3"/>
        <v>0</v>
      </c>
    </row>
    <row r="76" spans="1:20" ht="11.25" customHeight="1" x14ac:dyDescent="0.25">
      <c r="N76" s="49">
        <v>1.052</v>
      </c>
      <c r="O76" s="49">
        <v>1.0209999999999999</v>
      </c>
      <c r="P76" s="49">
        <v>1.0349999999999999</v>
      </c>
      <c r="Q76" s="49">
        <v>1.0249999999999999</v>
      </c>
      <c r="R76" s="49">
        <v>1.02</v>
      </c>
      <c r="S76" s="2">
        <f t="shared" si="2"/>
        <v>0</v>
      </c>
      <c r="T76" s="2">
        <f t="shared" si="3"/>
        <v>0</v>
      </c>
    </row>
    <row r="77" spans="1:20" ht="11.25" customHeight="1" x14ac:dyDescent="0.25">
      <c r="N77" s="49">
        <v>1.052</v>
      </c>
      <c r="O77" s="49">
        <v>1.0209999999999999</v>
      </c>
      <c r="P77" s="49">
        <v>1.0349999999999999</v>
      </c>
      <c r="Q77" s="49">
        <v>1.0249999999999999</v>
      </c>
      <c r="R77" s="49">
        <v>1.02</v>
      </c>
      <c r="S77" s="2">
        <f t="shared" si="2"/>
        <v>0</v>
      </c>
      <c r="T77" s="2">
        <f t="shared" si="3"/>
        <v>0</v>
      </c>
    </row>
    <row r="78" spans="1:20" ht="11.25" customHeight="1" x14ac:dyDescent="0.25">
      <c r="N78" s="49">
        <v>1.052</v>
      </c>
      <c r="O78" s="49">
        <v>1.0209999999999999</v>
      </c>
      <c r="P78" s="49">
        <v>1.0349999999999999</v>
      </c>
      <c r="Q78" s="49">
        <v>1.0249999999999999</v>
      </c>
      <c r="R78" s="49">
        <v>1.02</v>
      </c>
      <c r="S78" s="2">
        <f t="shared" si="2"/>
        <v>0</v>
      </c>
      <c r="T78" s="2">
        <f t="shared" si="3"/>
        <v>0</v>
      </c>
    </row>
    <row r="79" spans="1:20" ht="11.25" customHeight="1" x14ac:dyDescent="0.25">
      <c r="N79" s="49">
        <v>1.052</v>
      </c>
      <c r="O79" s="49">
        <v>1.0209999999999999</v>
      </c>
      <c r="P79" s="49">
        <v>1.0349999999999999</v>
      </c>
      <c r="Q79" s="49">
        <v>1.0249999999999999</v>
      </c>
      <c r="R79" s="49">
        <v>1.02</v>
      </c>
      <c r="S79" s="2">
        <f t="shared" si="2"/>
        <v>0</v>
      </c>
      <c r="T79" s="2">
        <f t="shared" si="3"/>
        <v>0</v>
      </c>
    </row>
    <row r="80" spans="1:20" ht="11.25" customHeight="1" x14ac:dyDescent="0.25">
      <c r="N80" s="49">
        <v>1.052</v>
      </c>
      <c r="O80" s="49">
        <v>1.0209999999999999</v>
      </c>
      <c r="P80" s="49">
        <v>1.0349999999999999</v>
      </c>
      <c r="Q80" s="49">
        <v>1.0249999999999999</v>
      </c>
      <c r="R80" s="49">
        <v>1.02</v>
      </c>
      <c r="S80" s="2">
        <f t="shared" si="2"/>
        <v>0</v>
      </c>
      <c r="T80" s="2">
        <f t="shared" si="3"/>
        <v>0</v>
      </c>
    </row>
    <row r="81" spans="14:20" ht="11.25" customHeight="1" x14ac:dyDescent="0.25">
      <c r="N81" s="49">
        <v>1.052</v>
      </c>
      <c r="O81" s="49">
        <v>1.0209999999999999</v>
      </c>
      <c r="P81" s="49">
        <v>1.0349999999999999</v>
      </c>
      <c r="Q81" s="49">
        <v>1.0249999999999999</v>
      </c>
      <c r="R81" s="49">
        <v>1.02</v>
      </c>
      <c r="S81" s="2">
        <f t="shared" si="2"/>
        <v>0</v>
      </c>
      <c r="T81" s="2">
        <f t="shared" si="3"/>
        <v>0</v>
      </c>
    </row>
    <row r="82" spans="14:20" ht="11.25" customHeight="1" x14ac:dyDescent="0.25">
      <c r="N82" s="49">
        <v>1.052</v>
      </c>
      <c r="O82" s="49">
        <v>1.0209999999999999</v>
      </c>
      <c r="P82" s="49">
        <v>1.0349999999999999</v>
      </c>
      <c r="Q82" s="49">
        <v>1.0249999999999999</v>
      </c>
      <c r="R82" s="49">
        <v>1.02</v>
      </c>
      <c r="S82" s="2">
        <f t="shared" si="2"/>
        <v>0</v>
      </c>
      <c r="T82" s="2">
        <f t="shared" si="3"/>
        <v>0</v>
      </c>
    </row>
    <row r="83" spans="14:20" ht="11.25" customHeight="1" x14ac:dyDescent="0.25">
      <c r="N83" s="49">
        <v>1.052</v>
      </c>
      <c r="O83" s="49">
        <v>1.0209999999999999</v>
      </c>
      <c r="P83" s="49">
        <v>1.0349999999999999</v>
      </c>
      <c r="Q83" s="49">
        <v>1.0249999999999999</v>
      </c>
      <c r="R83" s="49">
        <v>1.02</v>
      </c>
      <c r="S83" s="2">
        <f t="shared" si="2"/>
        <v>0</v>
      </c>
      <c r="T83" s="2">
        <f t="shared" si="3"/>
        <v>0</v>
      </c>
    </row>
    <row r="84" spans="14:20" ht="11.25" customHeight="1" x14ac:dyDescent="0.25">
      <c r="N84" s="49">
        <v>1.052</v>
      </c>
      <c r="O84" s="49">
        <v>1.0209999999999999</v>
      </c>
      <c r="P84" s="49">
        <v>1.0349999999999999</v>
      </c>
      <c r="Q84" s="49">
        <v>1.0249999999999999</v>
      </c>
      <c r="R84" s="49">
        <v>1.02</v>
      </c>
      <c r="S84" s="2">
        <f t="shared" si="2"/>
        <v>0</v>
      </c>
      <c r="T84" s="2">
        <f t="shared" si="3"/>
        <v>0</v>
      </c>
    </row>
    <row r="85" spans="14:20" ht="11.25" customHeight="1" x14ac:dyDescent="0.25">
      <c r="N85" s="49">
        <v>1.052</v>
      </c>
      <c r="O85" s="49">
        <v>1.0209999999999999</v>
      </c>
      <c r="P85" s="49">
        <v>1.0349999999999999</v>
      </c>
      <c r="Q85" s="49">
        <v>1.0249999999999999</v>
      </c>
      <c r="R85" s="49">
        <v>1.02</v>
      </c>
      <c r="S85" s="2">
        <f t="shared" si="2"/>
        <v>0</v>
      </c>
      <c r="T85" s="2">
        <f t="shared" si="3"/>
        <v>0</v>
      </c>
    </row>
    <row r="86" spans="14:20" ht="11.25" customHeight="1" x14ac:dyDescent="0.25">
      <c r="N86" s="49">
        <v>1.052</v>
      </c>
      <c r="O86" s="49">
        <v>1.0209999999999999</v>
      </c>
      <c r="P86" s="49">
        <v>1.0349999999999999</v>
      </c>
      <c r="Q86" s="49">
        <v>1.0249999999999999</v>
      </c>
      <c r="R86" s="49">
        <v>1.02</v>
      </c>
      <c r="S86" s="2">
        <f t="shared" si="2"/>
        <v>0</v>
      </c>
      <c r="T86" s="2">
        <f t="shared" si="3"/>
        <v>0</v>
      </c>
    </row>
    <row r="87" spans="14:20" ht="11.25" customHeight="1" x14ac:dyDescent="0.25">
      <c r="N87" s="49">
        <v>1.052</v>
      </c>
      <c r="O87" s="49">
        <v>1.0209999999999999</v>
      </c>
      <c r="P87" s="49">
        <v>1.0349999999999999</v>
      </c>
      <c r="Q87" s="49">
        <v>1.0249999999999999</v>
      </c>
      <c r="R87" s="49">
        <v>1.02</v>
      </c>
      <c r="S87" s="2">
        <f t="shared" si="2"/>
        <v>0</v>
      </c>
      <c r="T87" s="2">
        <f t="shared" si="3"/>
        <v>0</v>
      </c>
    </row>
    <row r="88" spans="14:20" ht="11.25" customHeight="1" x14ac:dyDescent="0.25">
      <c r="N88" s="49">
        <v>1.052</v>
      </c>
      <c r="O88" s="49">
        <v>1.0209999999999999</v>
      </c>
      <c r="P88" s="49">
        <v>1.0349999999999999</v>
      </c>
      <c r="Q88" s="49">
        <v>1.0249999999999999</v>
      </c>
      <c r="R88" s="49">
        <v>1.02</v>
      </c>
      <c r="S88" s="2">
        <f t="shared" si="2"/>
        <v>0</v>
      </c>
      <c r="T88" s="2">
        <f t="shared" si="3"/>
        <v>0</v>
      </c>
    </row>
    <row r="89" spans="14:20" ht="11.25" customHeight="1" x14ac:dyDescent="0.25">
      <c r="N89" s="49">
        <v>1.052</v>
      </c>
      <c r="O89" s="49">
        <v>1.0209999999999999</v>
      </c>
      <c r="P89" s="49">
        <v>1.0349999999999999</v>
      </c>
      <c r="Q89" s="49">
        <v>1.0249999999999999</v>
      </c>
      <c r="R89" s="49">
        <v>1.02</v>
      </c>
      <c r="S89" s="2">
        <f t="shared" si="2"/>
        <v>0</v>
      </c>
      <c r="T89" s="2">
        <f t="shared" si="3"/>
        <v>0</v>
      </c>
    </row>
    <row r="90" spans="14:20" ht="11.25" customHeight="1" x14ac:dyDescent="0.25">
      <c r="N90" s="49">
        <v>1.052</v>
      </c>
      <c r="O90" s="49">
        <v>1.0209999999999999</v>
      </c>
      <c r="P90" s="49">
        <v>1.0349999999999999</v>
      </c>
      <c r="Q90" s="49">
        <v>1.0249999999999999</v>
      </c>
      <c r="R90" s="49">
        <v>1.02</v>
      </c>
      <c r="S90" s="2">
        <f t="shared" si="2"/>
        <v>0</v>
      </c>
      <c r="T90" s="2">
        <f t="shared" si="3"/>
        <v>0</v>
      </c>
    </row>
    <row r="91" spans="14:20" ht="11.25" customHeight="1" x14ac:dyDescent="0.25">
      <c r="N91" s="49">
        <v>1.052</v>
      </c>
      <c r="O91" s="49">
        <v>1.0209999999999999</v>
      </c>
      <c r="P91" s="49">
        <v>1.0349999999999999</v>
      </c>
      <c r="Q91" s="49">
        <v>1.0249999999999999</v>
      </c>
      <c r="R91" s="49">
        <v>1.02</v>
      </c>
      <c r="S91" s="2">
        <f t="shared" si="2"/>
        <v>0</v>
      </c>
      <c r="T91" s="2">
        <f t="shared" si="3"/>
        <v>0</v>
      </c>
    </row>
    <row r="92" spans="14:20" ht="11.25" customHeight="1" x14ac:dyDescent="0.25">
      <c r="N92" s="49">
        <v>1.052</v>
      </c>
      <c r="O92" s="49">
        <v>1.0209999999999999</v>
      </c>
      <c r="P92" s="49">
        <v>1.0349999999999999</v>
      </c>
      <c r="Q92" s="49">
        <v>1.0249999999999999</v>
      </c>
      <c r="R92" s="49">
        <v>1.02</v>
      </c>
      <c r="S92" s="2">
        <f t="shared" si="2"/>
        <v>0</v>
      </c>
      <c r="T92" s="2">
        <f t="shared" si="3"/>
        <v>0</v>
      </c>
    </row>
    <row r="93" spans="14:20" ht="11.25" customHeight="1" x14ac:dyDescent="0.25">
      <c r="N93" s="49">
        <v>1.052</v>
      </c>
      <c r="O93" s="49">
        <v>1.0209999999999999</v>
      </c>
      <c r="P93" s="49">
        <v>1.0349999999999999</v>
      </c>
      <c r="Q93" s="49">
        <v>1.0249999999999999</v>
      </c>
      <c r="R93" s="49">
        <v>1.02</v>
      </c>
      <c r="S93" s="2">
        <f t="shared" si="2"/>
        <v>0</v>
      </c>
      <c r="T93" s="2">
        <f t="shared" si="3"/>
        <v>0</v>
      </c>
    </row>
    <row r="94" spans="14:20" ht="11.25" customHeight="1" x14ac:dyDescent="0.25">
      <c r="N94" s="49">
        <v>1.052</v>
      </c>
      <c r="O94" s="49">
        <v>1.0209999999999999</v>
      </c>
      <c r="P94" s="49">
        <v>1.0349999999999999</v>
      </c>
      <c r="Q94" s="49">
        <v>1.0249999999999999</v>
      </c>
      <c r="R94" s="49">
        <v>1.02</v>
      </c>
      <c r="S94" s="2">
        <f t="shared" si="2"/>
        <v>0</v>
      </c>
      <c r="T94" s="2">
        <f t="shared" si="3"/>
        <v>0</v>
      </c>
    </row>
    <row r="95" spans="14:20" ht="11.25" customHeight="1" x14ac:dyDescent="0.25">
      <c r="N95" s="49">
        <v>1.052</v>
      </c>
      <c r="O95" s="49">
        <v>1.0209999999999999</v>
      </c>
      <c r="P95" s="49">
        <v>1.0349999999999999</v>
      </c>
      <c r="Q95" s="49">
        <v>1.0249999999999999</v>
      </c>
      <c r="R95" s="49">
        <v>1.02</v>
      </c>
      <c r="S95" s="2">
        <f t="shared" si="2"/>
        <v>0</v>
      </c>
      <c r="T95" s="2">
        <f t="shared" si="3"/>
        <v>0</v>
      </c>
    </row>
    <row r="96" spans="14:20" ht="11.25" customHeight="1" x14ac:dyDescent="0.25">
      <c r="N96" s="49">
        <v>1.052</v>
      </c>
      <c r="O96" s="49">
        <v>1.0209999999999999</v>
      </c>
      <c r="P96" s="49">
        <v>1.0349999999999999</v>
      </c>
      <c r="Q96" s="49">
        <v>1.0249999999999999</v>
      </c>
      <c r="R96" s="49">
        <v>1.02</v>
      </c>
      <c r="S96" s="2">
        <f t="shared" si="2"/>
        <v>0</v>
      </c>
      <c r="T96" s="2">
        <f t="shared" si="3"/>
        <v>0</v>
      </c>
    </row>
    <row r="97" spans="14:20" ht="11.25" customHeight="1" x14ac:dyDescent="0.25">
      <c r="N97" s="49">
        <v>1.052</v>
      </c>
      <c r="O97" s="49">
        <v>1.0209999999999999</v>
      </c>
      <c r="P97" s="49">
        <v>1.0349999999999999</v>
      </c>
      <c r="Q97" s="49">
        <v>1.0249999999999999</v>
      </c>
      <c r="R97" s="49">
        <v>1.02</v>
      </c>
      <c r="S97" s="2">
        <f t="shared" si="2"/>
        <v>0</v>
      </c>
      <c r="T97" s="2">
        <f t="shared" si="3"/>
        <v>0</v>
      </c>
    </row>
    <row r="98" spans="14:20" ht="11.25" customHeight="1" x14ac:dyDescent="0.25">
      <c r="N98" s="49">
        <v>1.052</v>
      </c>
      <c r="O98" s="49">
        <v>1.0209999999999999</v>
      </c>
      <c r="P98" s="49">
        <v>1.0349999999999999</v>
      </c>
      <c r="Q98" s="49">
        <v>1.0249999999999999</v>
      </c>
      <c r="R98" s="49">
        <v>1.02</v>
      </c>
      <c r="S98" s="2">
        <f t="shared" si="2"/>
        <v>0</v>
      </c>
      <c r="T98" s="2">
        <f t="shared" si="3"/>
        <v>0</v>
      </c>
    </row>
    <row r="99" spans="14:20" ht="11.25" customHeight="1" x14ac:dyDescent="0.25">
      <c r="N99" s="49">
        <v>1.052</v>
      </c>
      <c r="O99" s="49">
        <v>1.0209999999999999</v>
      </c>
      <c r="P99" s="49">
        <v>1.0349999999999999</v>
      </c>
      <c r="Q99" s="49">
        <v>1.0249999999999999</v>
      </c>
      <c r="R99" s="49">
        <v>1.02</v>
      </c>
      <c r="S99" s="2">
        <f t="shared" si="2"/>
        <v>0</v>
      </c>
      <c r="T99" s="2">
        <f t="shared" si="3"/>
        <v>0</v>
      </c>
    </row>
    <row r="100" spans="14:20" ht="11.25" customHeight="1" x14ac:dyDescent="0.25">
      <c r="N100" s="49">
        <v>1.052</v>
      </c>
      <c r="O100" s="49">
        <v>1.0209999999999999</v>
      </c>
      <c r="P100" s="49">
        <v>1.0349999999999999</v>
      </c>
      <c r="Q100" s="49">
        <v>1.0249999999999999</v>
      </c>
      <c r="R100" s="49">
        <v>1.02</v>
      </c>
      <c r="S100" s="2">
        <f t="shared" si="2"/>
        <v>0</v>
      </c>
      <c r="T100" s="2">
        <f t="shared" si="3"/>
        <v>0</v>
      </c>
    </row>
    <row r="101" spans="14:20" ht="11.25" customHeight="1" x14ac:dyDescent="0.25">
      <c r="N101" s="49">
        <v>1.052</v>
      </c>
      <c r="O101" s="49">
        <v>1.0209999999999999</v>
      </c>
      <c r="P101" s="49">
        <v>1.0349999999999999</v>
      </c>
      <c r="Q101" s="49">
        <v>1.0249999999999999</v>
      </c>
      <c r="R101" s="49">
        <v>1.02</v>
      </c>
      <c r="S101" s="2">
        <f t="shared" si="2"/>
        <v>0</v>
      </c>
      <c r="T101" s="2">
        <f t="shared" si="3"/>
        <v>0</v>
      </c>
    </row>
    <row r="102" spans="14:20" ht="11.25" customHeight="1" x14ac:dyDescent="0.25">
      <c r="N102" s="49">
        <v>1.052</v>
      </c>
      <c r="O102" s="49">
        <v>1.0209999999999999</v>
      </c>
      <c r="P102" s="49">
        <v>1.0349999999999999</v>
      </c>
      <c r="Q102" s="49">
        <v>1.0249999999999999</v>
      </c>
      <c r="R102" s="49">
        <v>1.02</v>
      </c>
      <c r="S102" s="2">
        <f t="shared" si="2"/>
        <v>0</v>
      </c>
      <c r="T102" s="2">
        <f t="shared" si="3"/>
        <v>0</v>
      </c>
    </row>
    <row r="103" spans="14:20" ht="11.25" customHeight="1" x14ac:dyDescent="0.25">
      <c r="N103" s="49">
        <v>1.052</v>
      </c>
      <c r="O103" s="49">
        <v>1.0209999999999999</v>
      </c>
      <c r="P103" s="49">
        <v>1.0349999999999999</v>
      </c>
      <c r="Q103" s="49">
        <v>1.0249999999999999</v>
      </c>
      <c r="R103" s="49">
        <v>1.02</v>
      </c>
      <c r="S103" s="2">
        <f t="shared" si="2"/>
        <v>0</v>
      </c>
      <c r="T103" s="2">
        <f t="shared" si="3"/>
        <v>0</v>
      </c>
    </row>
    <row r="104" spans="14:20" ht="11.25" customHeight="1" x14ac:dyDescent="0.25">
      <c r="N104" s="49">
        <v>1.052</v>
      </c>
      <c r="O104" s="49">
        <v>1.0209999999999999</v>
      </c>
      <c r="P104" s="49">
        <v>1.0349999999999999</v>
      </c>
      <c r="Q104" s="49">
        <v>1.0249999999999999</v>
      </c>
      <c r="R104" s="49">
        <v>1.02</v>
      </c>
      <c r="S104" s="2">
        <f t="shared" si="2"/>
        <v>0</v>
      </c>
      <c r="T104" s="2">
        <f t="shared" si="3"/>
        <v>0</v>
      </c>
    </row>
    <row r="105" spans="14:20" ht="11.25" customHeight="1" x14ac:dyDescent="0.25">
      <c r="N105" s="49">
        <v>1.052</v>
      </c>
      <c r="O105" s="49">
        <v>1.0209999999999999</v>
      </c>
      <c r="P105" s="49">
        <v>1.0349999999999999</v>
      </c>
      <c r="Q105" s="49">
        <v>1.0249999999999999</v>
      </c>
      <c r="R105" s="49">
        <v>1.02</v>
      </c>
      <c r="S105" s="2">
        <f t="shared" si="2"/>
        <v>0</v>
      </c>
      <c r="T105" s="2">
        <f t="shared" si="3"/>
        <v>0</v>
      </c>
    </row>
    <row r="106" spans="14:20" ht="11.25" customHeight="1" x14ac:dyDescent="0.25">
      <c r="N106" s="49">
        <v>1.052</v>
      </c>
      <c r="O106" s="49">
        <v>1.0209999999999999</v>
      </c>
      <c r="P106" s="49">
        <v>1.0349999999999999</v>
      </c>
      <c r="Q106" s="49">
        <v>1.0249999999999999</v>
      </c>
      <c r="R106" s="49">
        <v>1.02</v>
      </c>
      <c r="S106" s="2">
        <f t="shared" si="2"/>
        <v>0</v>
      </c>
      <c r="T106" s="2">
        <f t="shared" si="3"/>
        <v>0</v>
      </c>
    </row>
    <row r="107" spans="14:20" ht="11.25" customHeight="1" x14ac:dyDescent="0.25">
      <c r="N107" s="49">
        <v>1.052</v>
      </c>
      <c r="O107" s="49">
        <v>1.0209999999999999</v>
      </c>
      <c r="P107" s="49">
        <v>1.0349999999999999</v>
      </c>
      <c r="Q107" s="49">
        <v>1.0249999999999999</v>
      </c>
      <c r="R107" s="49">
        <v>1.02</v>
      </c>
      <c r="S107" s="2">
        <f t="shared" si="2"/>
        <v>0</v>
      </c>
      <c r="T107" s="2">
        <f t="shared" si="3"/>
        <v>0</v>
      </c>
    </row>
    <row r="108" spans="14:20" ht="11.25" customHeight="1" x14ac:dyDescent="0.25">
      <c r="N108" s="49">
        <v>1.052</v>
      </c>
      <c r="O108" s="49">
        <v>1.0209999999999999</v>
      </c>
      <c r="P108" s="49">
        <v>1.0349999999999999</v>
      </c>
      <c r="Q108" s="49">
        <v>1.0249999999999999</v>
      </c>
      <c r="R108" s="49">
        <v>1.02</v>
      </c>
      <c r="S108" s="2">
        <f t="shared" si="2"/>
        <v>0</v>
      </c>
      <c r="T108" s="2">
        <f t="shared" si="3"/>
        <v>0</v>
      </c>
    </row>
    <row r="109" spans="14:20" ht="11.25" customHeight="1" x14ac:dyDescent="0.25">
      <c r="N109" s="49">
        <v>1.052</v>
      </c>
      <c r="O109" s="49">
        <v>1.0209999999999999</v>
      </c>
      <c r="P109" s="49">
        <v>1.0349999999999999</v>
      </c>
      <c r="Q109" s="49">
        <v>1.0249999999999999</v>
      </c>
      <c r="R109" s="49">
        <v>1.02</v>
      </c>
      <c r="S109" s="2">
        <f t="shared" si="2"/>
        <v>0</v>
      </c>
      <c r="T109" s="2">
        <f t="shared" si="3"/>
        <v>0</v>
      </c>
    </row>
    <row r="110" spans="14:20" ht="11.25" customHeight="1" x14ac:dyDescent="0.25">
      <c r="N110" s="49">
        <v>1.052</v>
      </c>
      <c r="O110" s="49">
        <v>1.0209999999999999</v>
      </c>
      <c r="P110" s="49">
        <v>1.0349999999999999</v>
      </c>
      <c r="Q110" s="49">
        <v>1.0249999999999999</v>
      </c>
      <c r="R110" s="49">
        <v>1.02</v>
      </c>
      <c r="S110" s="2">
        <f t="shared" si="2"/>
        <v>0</v>
      </c>
      <c r="T110" s="2">
        <f t="shared" si="3"/>
        <v>0</v>
      </c>
    </row>
    <row r="111" spans="14:20" ht="11.25" customHeight="1" x14ac:dyDescent="0.25">
      <c r="N111" s="49">
        <v>1.052</v>
      </c>
      <c r="O111" s="49">
        <v>1.0209999999999999</v>
      </c>
      <c r="P111" s="49">
        <v>1.0349999999999999</v>
      </c>
      <c r="Q111" s="49">
        <v>1.0249999999999999</v>
      </c>
      <c r="R111" s="49">
        <v>1.02</v>
      </c>
      <c r="S111" s="2">
        <f t="shared" si="2"/>
        <v>0</v>
      </c>
      <c r="T111" s="2">
        <f t="shared" si="3"/>
        <v>0</v>
      </c>
    </row>
    <row r="112" spans="14:20" ht="11.25" customHeight="1" x14ac:dyDescent="0.25">
      <c r="N112" s="49">
        <v>1.052</v>
      </c>
      <c r="O112" s="49">
        <v>1.0209999999999999</v>
      </c>
      <c r="P112" s="49">
        <v>1.0349999999999999</v>
      </c>
      <c r="Q112" s="49">
        <v>1.0249999999999999</v>
      </c>
      <c r="R112" s="49">
        <v>1.02</v>
      </c>
      <c r="S112" s="2">
        <f t="shared" si="2"/>
        <v>0</v>
      </c>
      <c r="T112" s="2">
        <f t="shared" si="3"/>
        <v>0</v>
      </c>
    </row>
    <row r="113" spans="14:20" ht="11.25" customHeight="1" x14ac:dyDescent="0.25">
      <c r="N113" s="49">
        <v>1.052</v>
      </c>
      <c r="O113" s="49">
        <v>1.0209999999999999</v>
      </c>
      <c r="P113" s="49">
        <v>1.0349999999999999</v>
      </c>
      <c r="Q113" s="49">
        <v>1.0249999999999999</v>
      </c>
      <c r="R113" s="49">
        <v>1.02</v>
      </c>
      <c r="S113" s="2">
        <f t="shared" si="2"/>
        <v>0</v>
      </c>
      <c r="T113" s="2">
        <f t="shared" si="3"/>
        <v>0</v>
      </c>
    </row>
    <row r="114" spans="14:20" ht="11.25" customHeight="1" x14ac:dyDescent="0.25">
      <c r="N114" s="49">
        <v>1.052</v>
      </c>
      <c r="O114" s="49">
        <v>1.0209999999999999</v>
      </c>
      <c r="P114" s="49">
        <v>1.0349999999999999</v>
      </c>
      <c r="Q114" s="49">
        <v>1.0249999999999999</v>
      </c>
      <c r="R114" s="49">
        <v>1.02</v>
      </c>
      <c r="S114" s="2">
        <f t="shared" ref="S114:S177" si="4">I114*N114*O114*P114*Q114*R114</f>
        <v>0</v>
      </c>
      <c r="T114" s="2">
        <f t="shared" ref="T114:T177" si="5">L114*N114*O114*P114*Q114*R114</f>
        <v>0</v>
      </c>
    </row>
    <row r="115" spans="14:20" ht="11.25" customHeight="1" x14ac:dyDescent="0.25">
      <c r="N115" s="49">
        <v>1.052</v>
      </c>
      <c r="O115" s="49">
        <v>1.0209999999999999</v>
      </c>
      <c r="P115" s="49">
        <v>1.0349999999999999</v>
      </c>
      <c r="Q115" s="49">
        <v>1.0249999999999999</v>
      </c>
      <c r="R115" s="49">
        <v>1.02</v>
      </c>
      <c r="S115" s="2">
        <f t="shared" si="4"/>
        <v>0</v>
      </c>
      <c r="T115" s="2">
        <f t="shared" si="5"/>
        <v>0</v>
      </c>
    </row>
    <row r="116" spans="14:20" ht="11.25" customHeight="1" x14ac:dyDescent="0.25">
      <c r="N116" s="49">
        <v>1.052</v>
      </c>
      <c r="O116" s="49">
        <v>1.0209999999999999</v>
      </c>
      <c r="P116" s="49">
        <v>1.0349999999999999</v>
      </c>
      <c r="Q116" s="49">
        <v>1.0249999999999999</v>
      </c>
      <c r="R116" s="49">
        <v>1.02</v>
      </c>
      <c r="S116" s="2">
        <f t="shared" si="4"/>
        <v>0</v>
      </c>
      <c r="T116" s="2">
        <f t="shared" si="5"/>
        <v>0</v>
      </c>
    </row>
    <row r="117" spans="14:20" ht="11.25" customHeight="1" x14ac:dyDescent="0.25">
      <c r="N117" s="49">
        <v>1.052</v>
      </c>
      <c r="O117" s="49">
        <v>1.0209999999999999</v>
      </c>
      <c r="P117" s="49">
        <v>1.0349999999999999</v>
      </c>
      <c r="Q117" s="49">
        <v>1.0249999999999999</v>
      </c>
      <c r="R117" s="49">
        <v>1.02</v>
      </c>
      <c r="S117" s="2">
        <f t="shared" si="4"/>
        <v>0</v>
      </c>
      <c r="T117" s="2">
        <f t="shared" si="5"/>
        <v>0</v>
      </c>
    </row>
    <row r="118" spans="14:20" ht="11.25" customHeight="1" x14ac:dyDescent="0.25">
      <c r="N118" s="49">
        <v>1.052</v>
      </c>
      <c r="O118" s="49">
        <v>1.0209999999999999</v>
      </c>
      <c r="P118" s="49">
        <v>1.0349999999999999</v>
      </c>
      <c r="Q118" s="49">
        <v>1.0249999999999999</v>
      </c>
      <c r="R118" s="49">
        <v>1.02</v>
      </c>
      <c r="S118" s="2">
        <f t="shared" si="4"/>
        <v>0</v>
      </c>
      <c r="T118" s="2">
        <f t="shared" si="5"/>
        <v>0</v>
      </c>
    </row>
    <row r="119" spans="14:20" ht="11.25" customHeight="1" x14ac:dyDescent="0.25">
      <c r="N119" s="49">
        <v>1.052</v>
      </c>
      <c r="O119" s="49">
        <v>1.0209999999999999</v>
      </c>
      <c r="P119" s="49">
        <v>1.0349999999999999</v>
      </c>
      <c r="Q119" s="49">
        <v>1.0249999999999999</v>
      </c>
      <c r="R119" s="49">
        <v>1.02</v>
      </c>
      <c r="S119" s="2">
        <f t="shared" si="4"/>
        <v>0</v>
      </c>
      <c r="T119" s="2">
        <f t="shared" si="5"/>
        <v>0</v>
      </c>
    </row>
    <row r="120" spans="14:20" ht="11.25" customHeight="1" x14ac:dyDescent="0.25">
      <c r="N120" s="49">
        <v>1.052</v>
      </c>
      <c r="O120" s="49">
        <v>1.0209999999999999</v>
      </c>
      <c r="P120" s="49">
        <v>1.0349999999999999</v>
      </c>
      <c r="Q120" s="49">
        <v>1.0249999999999999</v>
      </c>
      <c r="R120" s="49">
        <v>1.02</v>
      </c>
      <c r="S120" s="2">
        <f t="shared" si="4"/>
        <v>0</v>
      </c>
      <c r="T120" s="2">
        <f t="shared" si="5"/>
        <v>0</v>
      </c>
    </row>
    <row r="121" spans="14:20" ht="11.25" customHeight="1" x14ac:dyDescent="0.25">
      <c r="N121" s="49">
        <v>1.052</v>
      </c>
      <c r="O121" s="49">
        <v>1.0209999999999999</v>
      </c>
      <c r="P121" s="49">
        <v>1.0349999999999999</v>
      </c>
      <c r="Q121" s="49">
        <v>1.0249999999999999</v>
      </c>
      <c r="R121" s="49">
        <v>1.02</v>
      </c>
      <c r="S121" s="2">
        <f t="shared" si="4"/>
        <v>0</v>
      </c>
      <c r="T121" s="2">
        <f t="shared" si="5"/>
        <v>0</v>
      </c>
    </row>
    <row r="122" spans="14:20" ht="11.25" customHeight="1" x14ac:dyDescent="0.25">
      <c r="N122" s="49">
        <v>1.052</v>
      </c>
      <c r="O122" s="49">
        <v>1.0209999999999999</v>
      </c>
      <c r="P122" s="49">
        <v>1.0349999999999999</v>
      </c>
      <c r="Q122" s="49">
        <v>1.0249999999999999</v>
      </c>
      <c r="R122" s="49">
        <v>1.02</v>
      </c>
      <c r="S122" s="2">
        <f t="shared" si="4"/>
        <v>0</v>
      </c>
      <c r="T122" s="2">
        <f t="shared" si="5"/>
        <v>0</v>
      </c>
    </row>
    <row r="123" spans="14:20" ht="11.25" customHeight="1" x14ac:dyDescent="0.25">
      <c r="N123" s="49">
        <v>1.052</v>
      </c>
      <c r="O123" s="49">
        <v>1.0209999999999999</v>
      </c>
      <c r="P123" s="49">
        <v>1.0349999999999999</v>
      </c>
      <c r="Q123" s="49">
        <v>1.0249999999999999</v>
      </c>
      <c r="R123" s="49">
        <v>1.02</v>
      </c>
      <c r="S123" s="2">
        <f t="shared" si="4"/>
        <v>0</v>
      </c>
      <c r="T123" s="2">
        <f t="shared" si="5"/>
        <v>0</v>
      </c>
    </row>
    <row r="124" spans="14:20" ht="11.25" customHeight="1" x14ac:dyDescent="0.25">
      <c r="N124" s="49">
        <v>1.052</v>
      </c>
      <c r="O124" s="49">
        <v>1.0209999999999999</v>
      </c>
      <c r="P124" s="49">
        <v>1.0349999999999999</v>
      </c>
      <c r="Q124" s="49">
        <v>1.0249999999999999</v>
      </c>
      <c r="R124" s="49">
        <v>1.02</v>
      </c>
      <c r="S124" s="2">
        <f t="shared" si="4"/>
        <v>0</v>
      </c>
      <c r="T124" s="2">
        <f t="shared" si="5"/>
        <v>0</v>
      </c>
    </row>
    <row r="125" spans="14:20" ht="11.25" customHeight="1" x14ac:dyDescent="0.25">
      <c r="N125" s="49">
        <v>1.052</v>
      </c>
      <c r="O125" s="49">
        <v>1.0209999999999999</v>
      </c>
      <c r="P125" s="49">
        <v>1.0349999999999999</v>
      </c>
      <c r="Q125" s="49">
        <v>1.0249999999999999</v>
      </c>
      <c r="R125" s="49">
        <v>1.02</v>
      </c>
      <c r="S125" s="2">
        <f t="shared" si="4"/>
        <v>0</v>
      </c>
      <c r="T125" s="2">
        <f t="shared" si="5"/>
        <v>0</v>
      </c>
    </row>
    <row r="126" spans="14:20" ht="11.25" customHeight="1" x14ac:dyDescent="0.25">
      <c r="N126" s="49">
        <v>1.052</v>
      </c>
      <c r="O126" s="49">
        <v>1.0209999999999999</v>
      </c>
      <c r="P126" s="49">
        <v>1.0349999999999999</v>
      </c>
      <c r="Q126" s="49">
        <v>1.0249999999999999</v>
      </c>
      <c r="R126" s="49">
        <v>1.02</v>
      </c>
      <c r="S126" s="2">
        <f t="shared" si="4"/>
        <v>0</v>
      </c>
      <c r="T126" s="2">
        <f t="shared" si="5"/>
        <v>0</v>
      </c>
    </row>
    <row r="127" spans="14:20" ht="11.25" customHeight="1" x14ac:dyDescent="0.25">
      <c r="N127" s="49">
        <v>1.052</v>
      </c>
      <c r="O127" s="49">
        <v>1.0209999999999999</v>
      </c>
      <c r="P127" s="49">
        <v>1.0349999999999999</v>
      </c>
      <c r="Q127" s="49">
        <v>1.0249999999999999</v>
      </c>
      <c r="R127" s="49">
        <v>1.02</v>
      </c>
      <c r="S127" s="2">
        <f t="shared" si="4"/>
        <v>0</v>
      </c>
      <c r="T127" s="2">
        <f t="shared" si="5"/>
        <v>0</v>
      </c>
    </row>
    <row r="128" spans="14:20" ht="11.25" customHeight="1" x14ac:dyDescent="0.25">
      <c r="N128" s="49">
        <v>1.052</v>
      </c>
      <c r="O128" s="49">
        <v>1.0209999999999999</v>
      </c>
      <c r="P128" s="49">
        <v>1.0349999999999999</v>
      </c>
      <c r="Q128" s="49">
        <v>1.0249999999999999</v>
      </c>
      <c r="R128" s="49">
        <v>1.02</v>
      </c>
      <c r="S128" s="2">
        <f t="shared" si="4"/>
        <v>0</v>
      </c>
      <c r="T128" s="2">
        <f t="shared" si="5"/>
        <v>0</v>
      </c>
    </row>
    <row r="129" spans="14:20" ht="11.25" customHeight="1" x14ac:dyDescent="0.25">
      <c r="N129" s="49">
        <v>1.052</v>
      </c>
      <c r="O129" s="49">
        <v>1.0209999999999999</v>
      </c>
      <c r="P129" s="49">
        <v>1.0349999999999999</v>
      </c>
      <c r="Q129" s="49">
        <v>1.0249999999999999</v>
      </c>
      <c r="R129" s="49">
        <v>1.02</v>
      </c>
      <c r="S129" s="2">
        <f t="shared" si="4"/>
        <v>0</v>
      </c>
      <c r="T129" s="2">
        <f t="shared" si="5"/>
        <v>0</v>
      </c>
    </row>
    <row r="130" spans="14:20" ht="11.25" customHeight="1" x14ac:dyDescent="0.25">
      <c r="N130" s="49">
        <v>1.052</v>
      </c>
      <c r="O130" s="49">
        <v>1.0209999999999999</v>
      </c>
      <c r="P130" s="49">
        <v>1.0349999999999999</v>
      </c>
      <c r="Q130" s="49">
        <v>1.0249999999999999</v>
      </c>
      <c r="R130" s="49">
        <v>1.02</v>
      </c>
      <c r="S130" s="2">
        <f t="shared" si="4"/>
        <v>0</v>
      </c>
      <c r="T130" s="2">
        <f t="shared" si="5"/>
        <v>0</v>
      </c>
    </row>
    <row r="131" spans="14:20" ht="11.25" customHeight="1" x14ac:dyDescent="0.25">
      <c r="N131" s="49">
        <v>1.052</v>
      </c>
      <c r="O131" s="49">
        <v>1.0209999999999999</v>
      </c>
      <c r="P131" s="49">
        <v>1.0349999999999999</v>
      </c>
      <c r="Q131" s="49">
        <v>1.0249999999999999</v>
      </c>
      <c r="R131" s="49">
        <v>1.02</v>
      </c>
      <c r="S131" s="2">
        <f t="shared" si="4"/>
        <v>0</v>
      </c>
      <c r="T131" s="2">
        <f t="shared" si="5"/>
        <v>0</v>
      </c>
    </row>
    <row r="132" spans="14:20" ht="11.25" customHeight="1" x14ac:dyDescent="0.25">
      <c r="N132" s="49">
        <v>1.052</v>
      </c>
      <c r="O132" s="49">
        <v>1.0209999999999999</v>
      </c>
      <c r="P132" s="49">
        <v>1.0349999999999999</v>
      </c>
      <c r="Q132" s="49">
        <v>1.0249999999999999</v>
      </c>
      <c r="R132" s="49">
        <v>1.02</v>
      </c>
      <c r="S132" s="2">
        <f t="shared" si="4"/>
        <v>0</v>
      </c>
      <c r="T132" s="2">
        <f t="shared" si="5"/>
        <v>0</v>
      </c>
    </row>
    <row r="133" spans="14:20" ht="11.25" customHeight="1" x14ac:dyDescent="0.25">
      <c r="N133" s="49">
        <v>1.052</v>
      </c>
      <c r="O133" s="49">
        <v>1.0209999999999999</v>
      </c>
      <c r="P133" s="49">
        <v>1.0349999999999999</v>
      </c>
      <c r="Q133" s="49">
        <v>1.0249999999999999</v>
      </c>
      <c r="R133" s="49">
        <v>1.02</v>
      </c>
      <c r="S133" s="2">
        <f t="shared" si="4"/>
        <v>0</v>
      </c>
      <c r="T133" s="2">
        <f t="shared" si="5"/>
        <v>0</v>
      </c>
    </row>
    <row r="134" spans="14:20" ht="11.25" customHeight="1" x14ac:dyDescent="0.25">
      <c r="N134" s="49">
        <v>1.052</v>
      </c>
      <c r="O134" s="49">
        <v>1.0209999999999999</v>
      </c>
      <c r="P134" s="49">
        <v>1.0349999999999999</v>
      </c>
      <c r="Q134" s="49">
        <v>1.0249999999999999</v>
      </c>
      <c r="R134" s="49">
        <v>1.02</v>
      </c>
      <c r="S134" s="2">
        <f t="shared" si="4"/>
        <v>0</v>
      </c>
      <c r="T134" s="2">
        <f t="shared" si="5"/>
        <v>0</v>
      </c>
    </row>
    <row r="135" spans="14:20" ht="11.25" customHeight="1" x14ac:dyDescent="0.25">
      <c r="N135" s="49">
        <v>1.052</v>
      </c>
      <c r="O135" s="49">
        <v>1.0209999999999999</v>
      </c>
      <c r="P135" s="49">
        <v>1.0349999999999999</v>
      </c>
      <c r="Q135" s="49">
        <v>1.0249999999999999</v>
      </c>
      <c r="R135" s="49">
        <v>1.02</v>
      </c>
      <c r="S135" s="2">
        <f t="shared" si="4"/>
        <v>0</v>
      </c>
      <c r="T135" s="2">
        <f t="shared" si="5"/>
        <v>0</v>
      </c>
    </row>
    <row r="136" spans="14:20" ht="11.25" customHeight="1" x14ac:dyDescent="0.25">
      <c r="N136" s="49">
        <v>1.052</v>
      </c>
      <c r="O136" s="49">
        <v>1.0209999999999999</v>
      </c>
      <c r="P136" s="49">
        <v>1.0349999999999999</v>
      </c>
      <c r="Q136" s="49">
        <v>1.0249999999999999</v>
      </c>
      <c r="R136" s="49">
        <v>1.02</v>
      </c>
      <c r="S136" s="2">
        <f t="shared" si="4"/>
        <v>0</v>
      </c>
      <c r="T136" s="2">
        <f t="shared" si="5"/>
        <v>0</v>
      </c>
    </row>
    <row r="137" spans="14:20" ht="11.25" customHeight="1" x14ac:dyDescent="0.25">
      <c r="N137" s="49">
        <v>1.052</v>
      </c>
      <c r="O137" s="49">
        <v>1.0209999999999999</v>
      </c>
      <c r="P137" s="49">
        <v>1.0349999999999999</v>
      </c>
      <c r="Q137" s="49">
        <v>1.0249999999999999</v>
      </c>
      <c r="R137" s="49">
        <v>1.02</v>
      </c>
      <c r="S137" s="2">
        <f t="shared" si="4"/>
        <v>0</v>
      </c>
      <c r="T137" s="2">
        <f t="shared" si="5"/>
        <v>0</v>
      </c>
    </row>
    <row r="138" spans="14:20" ht="11.25" customHeight="1" x14ac:dyDescent="0.25">
      <c r="N138" s="49">
        <v>1.052</v>
      </c>
      <c r="O138" s="49">
        <v>1.0209999999999999</v>
      </c>
      <c r="P138" s="49">
        <v>1.0349999999999999</v>
      </c>
      <c r="Q138" s="49">
        <v>1.0249999999999999</v>
      </c>
      <c r="R138" s="49">
        <v>1.02</v>
      </c>
      <c r="S138" s="2">
        <f t="shared" si="4"/>
        <v>0</v>
      </c>
      <c r="T138" s="2">
        <f t="shared" si="5"/>
        <v>0</v>
      </c>
    </row>
    <row r="139" spans="14:20" ht="11.25" customHeight="1" x14ac:dyDescent="0.25">
      <c r="N139" s="49">
        <v>1.052</v>
      </c>
      <c r="O139" s="49">
        <v>1.0209999999999999</v>
      </c>
      <c r="P139" s="49">
        <v>1.0349999999999999</v>
      </c>
      <c r="Q139" s="49">
        <v>1.0249999999999999</v>
      </c>
      <c r="R139" s="49">
        <v>1.02</v>
      </c>
      <c r="S139" s="2">
        <f t="shared" si="4"/>
        <v>0</v>
      </c>
      <c r="T139" s="2">
        <f t="shared" si="5"/>
        <v>0</v>
      </c>
    </row>
    <row r="140" spans="14:20" ht="11.25" customHeight="1" x14ac:dyDescent="0.25">
      <c r="N140" s="49">
        <v>1.052</v>
      </c>
      <c r="O140" s="49">
        <v>1.0209999999999999</v>
      </c>
      <c r="P140" s="49">
        <v>1.0349999999999999</v>
      </c>
      <c r="Q140" s="49">
        <v>1.0249999999999999</v>
      </c>
      <c r="R140" s="49">
        <v>1.02</v>
      </c>
      <c r="S140" s="2">
        <f t="shared" si="4"/>
        <v>0</v>
      </c>
      <c r="T140" s="2">
        <f t="shared" si="5"/>
        <v>0</v>
      </c>
    </row>
    <row r="141" spans="14:20" ht="11.25" customHeight="1" x14ac:dyDescent="0.25">
      <c r="N141" s="49">
        <v>1.052</v>
      </c>
      <c r="O141" s="49">
        <v>1.0209999999999999</v>
      </c>
      <c r="P141" s="49">
        <v>1.0349999999999999</v>
      </c>
      <c r="Q141" s="49">
        <v>1.0249999999999999</v>
      </c>
      <c r="R141" s="49">
        <v>1.02</v>
      </c>
      <c r="S141" s="2">
        <f t="shared" si="4"/>
        <v>0</v>
      </c>
      <c r="T141" s="2">
        <f t="shared" si="5"/>
        <v>0</v>
      </c>
    </row>
    <row r="142" spans="14:20" ht="11.25" customHeight="1" x14ac:dyDescent="0.25">
      <c r="N142" s="49">
        <v>1.052</v>
      </c>
      <c r="O142" s="49">
        <v>1.0209999999999999</v>
      </c>
      <c r="P142" s="49">
        <v>1.0349999999999999</v>
      </c>
      <c r="Q142" s="49">
        <v>1.0249999999999999</v>
      </c>
      <c r="R142" s="49">
        <v>1.02</v>
      </c>
      <c r="S142" s="2">
        <f t="shared" si="4"/>
        <v>0</v>
      </c>
      <c r="T142" s="2">
        <f t="shared" si="5"/>
        <v>0</v>
      </c>
    </row>
    <row r="143" spans="14:20" ht="11.25" customHeight="1" x14ac:dyDescent="0.25">
      <c r="N143" s="49">
        <v>1.052</v>
      </c>
      <c r="O143" s="49">
        <v>1.0209999999999999</v>
      </c>
      <c r="P143" s="49">
        <v>1.0349999999999999</v>
      </c>
      <c r="Q143" s="49">
        <v>1.0249999999999999</v>
      </c>
      <c r="R143" s="49">
        <v>1.02</v>
      </c>
      <c r="S143" s="2">
        <f t="shared" si="4"/>
        <v>0</v>
      </c>
      <c r="T143" s="2">
        <f t="shared" si="5"/>
        <v>0</v>
      </c>
    </row>
    <row r="144" spans="14:20" ht="11.25" customHeight="1" x14ac:dyDescent="0.25">
      <c r="N144" s="49">
        <v>1.052</v>
      </c>
      <c r="O144" s="49">
        <v>1.0209999999999999</v>
      </c>
      <c r="P144" s="49">
        <v>1.0349999999999999</v>
      </c>
      <c r="Q144" s="49">
        <v>1.0249999999999999</v>
      </c>
      <c r="R144" s="49">
        <v>1.02</v>
      </c>
      <c r="S144" s="2">
        <f t="shared" si="4"/>
        <v>0</v>
      </c>
      <c r="T144" s="2">
        <f t="shared" si="5"/>
        <v>0</v>
      </c>
    </row>
    <row r="145" spans="14:20" ht="11.25" customHeight="1" x14ac:dyDescent="0.25">
      <c r="N145" s="49">
        <v>1.052</v>
      </c>
      <c r="O145" s="49">
        <v>1.0209999999999999</v>
      </c>
      <c r="P145" s="49">
        <v>1.0349999999999999</v>
      </c>
      <c r="Q145" s="49">
        <v>1.0249999999999999</v>
      </c>
      <c r="R145" s="49">
        <v>1.02</v>
      </c>
      <c r="S145" s="2">
        <f t="shared" si="4"/>
        <v>0</v>
      </c>
      <c r="T145" s="2">
        <f t="shared" si="5"/>
        <v>0</v>
      </c>
    </row>
    <row r="146" spans="14:20" ht="11.25" customHeight="1" x14ac:dyDescent="0.25">
      <c r="N146" s="49">
        <v>1.052</v>
      </c>
      <c r="O146" s="49">
        <v>1.0209999999999999</v>
      </c>
      <c r="P146" s="49">
        <v>1.0349999999999999</v>
      </c>
      <c r="Q146" s="49">
        <v>1.0249999999999999</v>
      </c>
      <c r="R146" s="49">
        <v>1.02</v>
      </c>
      <c r="S146" s="2">
        <f t="shared" si="4"/>
        <v>0</v>
      </c>
      <c r="T146" s="2">
        <f t="shared" si="5"/>
        <v>0</v>
      </c>
    </row>
    <row r="147" spans="14:20" ht="11.25" customHeight="1" x14ac:dyDescent="0.25">
      <c r="N147" s="49">
        <v>1.052</v>
      </c>
      <c r="O147" s="49">
        <v>1.0209999999999999</v>
      </c>
      <c r="P147" s="49">
        <v>1.0349999999999999</v>
      </c>
      <c r="Q147" s="49">
        <v>1.0249999999999999</v>
      </c>
      <c r="R147" s="49">
        <v>1.02</v>
      </c>
      <c r="S147" s="2">
        <f t="shared" si="4"/>
        <v>0</v>
      </c>
      <c r="T147" s="2">
        <f t="shared" si="5"/>
        <v>0</v>
      </c>
    </row>
    <row r="148" spans="14:20" ht="11.25" customHeight="1" x14ac:dyDescent="0.25">
      <c r="N148" s="49">
        <v>1.052</v>
      </c>
      <c r="O148" s="49">
        <v>1.0209999999999999</v>
      </c>
      <c r="P148" s="49">
        <v>1.0349999999999999</v>
      </c>
      <c r="Q148" s="49">
        <v>1.0249999999999999</v>
      </c>
      <c r="R148" s="49">
        <v>1.02</v>
      </c>
      <c r="S148" s="2">
        <f t="shared" si="4"/>
        <v>0</v>
      </c>
      <c r="T148" s="2">
        <f t="shared" si="5"/>
        <v>0</v>
      </c>
    </row>
    <row r="149" spans="14:20" ht="11.25" customHeight="1" x14ac:dyDescent="0.25">
      <c r="N149" s="49">
        <v>1.052</v>
      </c>
      <c r="O149" s="49">
        <v>1.0209999999999999</v>
      </c>
      <c r="P149" s="49">
        <v>1.0349999999999999</v>
      </c>
      <c r="Q149" s="49">
        <v>1.0249999999999999</v>
      </c>
      <c r="R149" s="49">
        <v>1.02</v>
      </c>
      <c r="S149" s="2">
        <f t="shared" si="4"/>
        <v>0</v>
      </c>
      <c r="T149" s="2">
        <f t="shared" si="5"/>
        <v>0</v>
      </c>
    </row>
    <row r="150" spans="14:20" ht="11.25" customHeight="1" x14ac:dyDescent="0.25">
      <c r="N150" s="49">
        <v>1.052</v>
      </c>
      <c r="O150" s="49">
        <v>1.0209999999999999</v>
      </c>
      <c r="P150" s="49">
        <v>1.0349999999999999</v>
      </c>
      <c r="Q150" s="49">
        <v>1.0249999999999999</v>
      </c>
      <c r="R150" s="49">
        <v>1.02</v>
      </c>
      <c r="S150" s="2">
        <f t="shared" si="4"/>
        <v>0</v>
      </c>
      <c r="T150" s="2">
        <f t="shared" si="5"/>
        <v>0</v>
      </c>
    </row>
    <row r="151" spans="14:20" ht="11.25" customHeight="1" x14ac:dyDescent="0.25">
      <c r="N151" s="49">
        <v>1.052</v>
      </c>
      <c r="O151" s="49">
        <v>1.0209999999999999</v>
      </c>
      <c r="P151" s="49">
        <v>1.0349999999999999</v>
      </c>
      <c r="Q151" s="49">
        <v>1.0249999999999999</v>
      </c>
      <c r="R151" s="49">
        <v>1.02</v>
      </c>
      <c r="S151" s="2">
        <f t="shared" si="4"/>
        <v>0</v>
      </c>
      <c r="T151" s="2">
        <f t="shared" si="5"/>
        <v>0</v>
      </c>
    </row>
    <row r="152" spans="14:20" ht="11.25" customHeight="1" x14ac:dyDescent="0.25">
      <c r="N152" s="49">
        <v>1.052</v>
      </c>
      <c r="O152" s="49">
        <v>1.0209999999999999</v>
      </c>
      <c r="P152" s="49">
        <v>1.0349999999999999</v>
      </c>
      <c r="Q152" s="49">
        <v>1.0249999999999999</v>
      </c>
      <c r="R152" s="49">
        <v>1.02</v>
      </c>
      <c r="S152" s="2">
        <f t="shared" si="4"/>
        <v>0</v>
      </c>
      <c r="T152" s="2">
        <f t="shared" si="5"/>
        <v>0</v>
      </c>
    </row>
    <row r="153" spans="14:20" ht="11.25" customHeight="1" x14ac:dyDescent="0.25">
      <c r="N153" s="49">
        <v>1.052</v>
      </c>
      <c r="O153" s="49">
        <v>1.0209999999999999</v>
      </c>
      <c r="P153" s="49">
        <v>1.0349999999999999</v>
      </c>
      <c r="Q153" s="49">
        <v>1.0249999999999999</v>
      </c>
      <c r="R153" s="49">
        <v>1.02</v>
      </c>
      <c r="S153" s="2">
        <f t="shared" si="4"/>
        <v>0</v>
      </c>
      <c r="T153" s="2">
        <f t="shared" si="5"/>
        <v>0</v>
      </c>
    </row>
    <row r="154" spans="14:20" ht="11.25" customHeight="1" x14ac:dyDescent="0.25">
      <c r="N154" s="49">
        <v>1.052</v>
      </c>
      <c r="O154" s="49">
        <v>1.0209999999999999</v>
      </c>
      <c r="P154" s="49">
        <v>1.0349999999999999</v>
      </c>
      <c r="Q154" s="49">
        <v>1.0249999999999999</v>
      </c>
      <c r="R154" s="49">
        <v>1.02</v>
      </c>
      <c r="S154" s="2">
        <f t="shared" si="4"/>
        <v>0</v>
      </c>
      <c r="T154" s="2">
        <f t="shared" si="5"/>
        <v>0</v>
      </c>
    </row>
    <row r="155" spans="14:20" ht="11.25" customHeight="1" x14ac:dyDescent="0.25">
      <c r="N155" s="49">
        <v>1.052</v>
      </c>
      <c r="O155" s="49">
        <v>1.0209999999999999</v>
      </c>
      <c r="P155" s="49">
        <v>1.0349999999999999</v>
      </c>
      <c r="Q155" s="49">
        <v>1.0249999999999999</v>
      </c>
      <c r="R155" s="49">
        <v>1.02</v>
      </c>
      <c r="S155" s="2">
        <f t="shared" si="4"/>
        <v>0</v>
      </c>
      <c r="T155" s="2">
        <f t="shared" si="5"/>
        <v>0</v>
      </c>
    </row>
    <row r="156" spans="14:20" ht="11.25" customHeight="1" x14ac:dyDescent="0.25">
      <c r="N156" s="49">
        <v>1.052</v>
      </c>
      <c r="O156" s="49">
        <v>1.0209999999999999</v>
      </c>
      <c r="P156" s="49">
        <v>1.0349999999999999</v>
      </c>
      <c r="Q156" s="49">
        <v>1.0249999999999999</v>
      </c>
      <c r="R156" s="49">
        <v>1.02</v>
      </c>
      <c r="S156" s="2">
        <f t="shared" si="4"/>
        <v>0</v>
      </c>
      <c r="T156" s="2">
        <f t="shared" si="5"/>
        <v>0</v>
      </c>
    </row>
    <row r="157" spans="14:20" ht="11.25" customHeight="1" x14ac:dyDescent="0.25">
      <c r="N157" s="49">
        <v>1.052</v>
      </c>
      <c r="O157" s="49">
        <v>1.0209999999999999</v>
      </c>
      <c r="P157" s="49">
        <v>1.0349999999999999</v>
      </c>
      <c r="Q157" s="49">
        <v>1.0249999999999999</v>
      </c>
      <c r="R157" s="49">
        <v>1.02</v>
      </c>
      <c r="S157" s="2">
        <f t="shared" si="4"/>
        <v>0</v>
      </c>
      <c r="T157" s="2">
        <f t="shared" si="5"/>
        <v>0</v>
      </c>
    </row>
    <row r="158" spans="14:20" ht="11.25" customHeight="1" x14ac:dyDescent="0.25">
      <c r="N158" s="49">
        <v>1.052</v>
      </c>
      <c r="O158" s="49">
        <v>1.0209999999999999</v>
      </c>
      <c r="P158" s="49">
        <v>1.0349999999999999</v>
      </c>
      <c r="Q158" s="49">
        <v>1.0249999999999999</v>
      </c>
      <c r="R158" s="49">
        <v>1.02</v>
      </c>
      <c r="S158" s="2">
        <f t="shared" si="4"/>
        <v>0</v>
      </c>
      <c r="T158" s="2">
        <f t="shared" si="5"/>
        <v>0</v>
      </c>
    </row>
    <row r="159" spans="14:20" ht="11.25" customHeight="1" x14ac:dyDescent="0.25">
      <c r="N159" s="49">
        <v>1.052</v>
      </c>
      <c r="O159" s="49">
        <v>1.0209999999999999</v>
      </c>
      <c r="P159" s="49">
        <v>1.0349999999999999</v>
      </c>
      <c r="Q159" s="49">
        <v>1.0249999999999999</v>
      </c>
      <c r="R159" s="49">
        <v>1.02</v>
      </c>
      <c r="S159" s="2">
        <f t="shared" si="4"/>
        <v>0</v>
      </c>
      <c r="T159" s="2">
        <f t="shared" si="5"/>
        <v>0</v>
      </c>
    </row>
    <row r="160" spans="14:20" ht="11.25" customHeight="1" x14ac:dyDescent="0.25">
      <c r="N160" s="49">
        <v>1.052</v>
      </c>
      <c r="O160" s="49">
        <v>1.0209999999999999</v>
      </c>
      <c r="P160" s="49">
        <v>1.0349999999999999</v>
      </c>
      <c r="Q160" s="49">
        <v>1.0249999999999999</v>
      </c>
      <c r="R160" s="49">
        <v>1.02</v>
      </c>
      <c r="S160" s="2">
        <f t="shared" si="4"/>
        <v>0</v>
      </c>
      <c r="T160" s="2">
        <f t="shared" si="5"/>
        <v>0</v>
      </c>
    </row>
    <row r="161" spans="14:20" ht="11.25" customHeight="1" x14ac:dyDescent="0.25">
      <c r="N161" s="49">
        <v>1.052</v>
      </c>
      <c r="O161" s="49">
        <v>1.0209999999999999</v>
      </c>
      <c r="P161" s="49">
        <v>1.0349999999999999</v>
      </c>
      <c r="Q161" s="49">
        <v>1.0249999999999999</v>
      </c>
      <c r="R161" s="49">
        <v>1.02</v>
      </c>
      <c r="S161" s="2">
        <f t="shared" si="4"/>
        <v>0</v>
      </c>
      <c r="T161" s="2">
        <f t="shared" si="5"/>
        <v>0</v>
      </c>
    </row>
    <row r="162" spans="14:20" ht="11.25" customHeight="1" x14ac:dyDescent="0.25">
      <c r="N162" s="49">
        <v>1.052</v>
      </c>
      <c r="O162" s="49">
        <v>1.0209999999999999</v>
      </c>
      <c r="P162" s="49">
        <v>1.0349999999999999</v>
      </c>
      <c r="Q162" s="49">
        <v>1.0249999999999999</v>
      </c>
      <c r="R162" s="49">
        <v>1.02</v>
      </c>
      <c r="S162" s="2">
        <f t="shared" si="4"/>
        <v>0</v>
      </c>
      <c r="T162" s="2">
        <f t="shared" si="5"/>
        <v>0</v>
      </c>
    </row>
    <row r="163" spans="14:20" ht="11.25" customHeight="1" x14ac:dyDescent="0.25">
      <c r="N163" s="49">
        <v>1.052</v>
      </c>
      <c r="O163" s="49">
        <v>1.0209999999999999</v>
      </c>
      <c r="P163" s="49">
        <v>1.0349999999999999</v>
      </c>
      <c r="Q163" s="49">
        <v>1.0249999999999999</v>
      </c>
      <c r="R163" s="49">
        <v>1.02</v>
      </c>
      <c r="S163" s="2">
        <f t="shared" si="4"/>
        <v>0</v>
      </c>
      <c r="T163" s="2">
        <f t="shared" si="5"/>
        <v>0</v>
      </c>
    </row>
    <row r="164" spans="14:20" ht="11.25" customHeight="1" x14ac:dyDescent="0.25">
      <c r="N164" s="49">
        <v>1.052</v>
      </c>
      <c r="O164" s="49">
        <v>1.0209999999999999</v>
      </c>
      <c r="P164" s="49">
        <v>1.0349999999999999</v>
      </c>
      <c r="Q164" s="49">
        <v>1.0249999999999999</v>
      </c>
      <c r="R164" s="49">
        <v>1.02</v>
      </c>
      <c r="S164" s="2">
        <f t="shared" si="4"/>
        <v>0</v>
      </c>
      <c r="T164" s="2">
        <f t="shared" si="5"/>
        <v>0</v>
      </c>
    </row>
    <row r="165" spans="14:20" ht="11.25" customHeight="1" x14ac:dyDescent="0.25">
      <c r="N165" s="49">
        <v>1.052</v>
      </c>
      <c r="O165" s="49">
        <v>1.0209999999999999</v>
      </c>
      <c r="P165" s="49">
        <v>1.0349999999999999</v>
      </c>
      <c r="Q165" s="49">
        <v>1.0249999999999999</v>
      </c>
      <c r="R165" s="49">
        <v>1.02</v>
      </c>
      <c r="S165" s="2">
        <f t="shared" si="4"/>
        <v>0</v>
      </c>
      <c r="T165" s="2">
        <f t="shared" si="5"/>
        <v>0</v>
      </c>
    </row>
    <row r="166" spans="14:20" ht="11.25" customHeight="1" x14ac:dyDescent="0.25">
      <c r="N166" s="49">
        <v>1.052</v>
      </c>
      <c r="O166" s="49">
        <v>1.0209999999999999</v>
      </c>
      <c r="P166" s="49">
        <v>1.0349999999999999</v>
      </c>
      <c r="Q166" s="49">
        <v>1.0249999999999999</v>
      </c>
      <c r="R166" s="49">
        <v>1.02</v>
      </c>
      <c r="S166" s="2">
        <f t="shared" si="4"/>
        <v>0</v>
      </c>
      <c r="T166" s="2">
        <f t="shared" si="5"/>
        <v>0</v>
      </c>
    </row>
    <row r="167" spans="14:20" ht="11.25" customHeight="1" x14ac:dyDescent="0.25">
      <c r="N167" s="49">
        <v>1.052</v>
      </c>
      <c r="O167" s="49">
        <v>1.0209999999999999</v>
      </c>
      <c r="P167" s="49">
        <v>1.0349999999999999</v>
      </c>
      <c r="Q167" s="49">
        <v>1.0249999999999999</v>
      </c>
      <c r="R167" s="49">
        <v>1.02</v>
      </c>
      <c r="S167" s="2">
        <f t="shared" si="4"/>
        <v>0</v>
      </c>
      <c r="T167" s="2">
        <f t="shared" si="5"/>
        <v>0</v>
      </c>
    </row>
    <row r="168" spans="14:20" ht="11.25" customHeight="1" x14ac:dyDescent="0.25">
      <c r="N168" s="49">
        <v>1.052</v>
      </c>
      <c r="O168" s="49">
        <v>1.0209999999999999</v>
      </c>
      <c r="P168" s="49">
        <v>1.0349999999999999</v>
      </c>
      <c r="Q168" s="49">
        <v>1.0249999999999999</v>
      </c>
      <c r="R168" s="49">
        <v>1.02</v>
      </c>
      <c r="S168" s="2">
        <f t="shared" si="4"/>
        <v>0</v>
      </c>
      <c r="T168" s="2">
        <f t="shared" si="5"/>
        <v>0</v>
      </c>
    </row>
    <row r="169" spans="14:20" ht="11.25" customHeight="1" x14ac:dyDescent="0.25">
      <c r="N169" s="49">
        <v>1.052</v>
      </c>
      <c r="O169" s="49">
        <v>1.0209999999999999</v>
      </c>
      <c r="P169" s="49">
        <v>1.0349999999999999</v>
      </c>
      <c r="Q169" s="49">
        <v>1.0249999999999999</v>
      </c>
      <c r="R169" s="49">
        <v>1.02</v>
      </c>
      <c r="S169" s="2">
        <f t="shared" si="4"/>
        <v>0</v>
      </c>
      <c r="T169" s="2">
        <f t="shared" si="5"/>
        <v>0</v>
      </c>
    </row>
    <row r="170" spans="14:20" ht="11.25" customHeight="1" x14ac:dyDescent="0.25">
      <c r="N170" s="49">
        <v>1.052</v>
      </c>
      <c r="O170" s="49">
        <v>1.0209999999999999</v>
      </c>
      <c r="P170" s="49">
        <v>1.0349999999999999</v>
      </c>
      <c r="Q170" s="49">
        <v>1.0249999999999999</v>
      </c>
      <c r="R170" s="49">
        <v>1.02</v>
      </c>
      <c r="S170" s="2">
        <f t="shared" si="4"/>
        <v>0</v>
      </c>
      <c r="T170" s="2">
        <f t="shared" si="5"/>
        <v>0</v>
      </c>
    </row>
    <row r="171" spans="14:20" ht="11.25" customHeight="1" x14ac:dyDescent="0.25">
      <c r="N171" s="49">
        <v>1.052</v>
      </c>
      <c r="O171" s="49">
        <v>1.0209999999999999</v>
      </c>
      <c r="P171" s="49">
        <v>1.0349999999999999</v>
      </c>
      <c r="Q171" s="49">
        <v>1.0249999999999999</v>
      </c>
      <c r="R171" s="49">
        <v>1.02</v>
      </c>
      <c r="S171" s="2">
        <f t="shared" si="4"/>
        <v>0</v>
      </c>
      <c r="T171" s="2">
        <f t="shared" si="5"/>
        <v>0</v>
      </c>
    </row>
    <row r="172" spans="14:20" ht="11.25" customHeight="1" x14ac:dyDescent="0.25">
      <c r="N172" s="49">
        <v>1.052</v>
      </c>
      <c r="O172" s="49">
        <v>1.0209999999999999</v>
      </c>
      <c r="P172" s="49">
        <v>1.0349999999999999</v>
      </c>
      <c r="Q172" s="49">
        <v>1.0249999999999999</v>
      </c>
      <c r="R172" s="49">
        <v>1.02</v>
      </c>
      <c r="S172" s="2">
        <f t="shared" si="4"/>
        <v>0</v>
      </c>
      <c r="T172" s="2">
        <f t="shared" si="5"/>
        <v>0</v>
      </c>
    </row>
    <row r="173" spans="14:20" ht="11.25" customHeight="1" x14ac:dyDescent="0.25">
      <c r="N173" s="49">
        <v>1.052</v>
      </c>
      <c r="O173" s="49">
        <v>1.0209999999999999</v>
      </c>
      <c r="P173" s="49">
        <v>1.0349999999999999</v>
      </c>
      <c r="Q173" s="49">
        <v>1.0249999999999999</v>
      </c>
      <c r="R173" s="49">
        <v>1.02</v>
      </c>
      <c r="S173" s="2">
        <f t="shared" si="4"/>
        <v>0</v>
      </c>
      <c r="T173" s="2">
        <f t="shared" si="5"/>
        <v>0</v>
      </c>
    </row>
    <row r="174" spans="14:20" ht="11.25" customHeight="1" x14ac:dyDescent="0.25">
      <c r="N174" s="49">
        <v>1.052</v>
      </c>
      <c r="O174" s="49">
        <v>1.0209999999999999</v>
      </c>
      <c r="P174" s="49">
        <v>1.0349999999999999</v>
      </c>
      <c r="Q174" s="49">
        <v>1.0249999999999999</v>
      </c>
      <c r="R174" s="49">
        <v>1.02</v>
      </c>
      <c r="S174" s="2">
        <f t="shared" si="4"/>
        <v>0</v>
      </c>
      <c r="T174" s="2">
        <f t="shared" si="5"/>
        <v>0</v>
      </c>
    </row>
    <row r="175" spans="14:20" ht="11.25" customHeight="1" x14ac:dyDescent="0.25">
      <c r="N175" s="49">
        <v>1.052</v>
      </c>
      <c r="O175" s="49">
        <v>1.0209999999999999</v>
      </c>
      <c r="P175" s="49">
        <v>1.0349999999999999</v>
      </c>
      <c r="Q175" s="49">
        <v>1.0249999999999999</v>
      </c>
      <c r="R175" s="49">
        <v>1.02</v>
      </c>
      <c r="S175" s="2">
        <f t="shared" si="4"/>
        <v>0</v>
      </c>
      <c r="T175" s="2">
        <f t="shared" si="5"/>
        <v>0</v>
      </c>
    </row>
    <row r="176" spans="14:20" ht="11.25" customHeight="1" x14ac:dyDescent="0.25">
      <c r="N176" s="49">
        <v>1.052</v>
      </c>
      <c r="O176" s="49">
        <v>1.0209999999999999</v>
      </c>
      <c r="P176" s="49">
        <v>1.0349999999999999</v>
      </c>
      <c r="Q176" s="49">
        <v>1.0249999999999999</v>
      </c>
      <c r="R176" s="49">
        <v>1.02</v>
      </c>
      <c r="S176" s="2">
        <f t="shared" si="4"/>
        <v>0</v>
      </c>
      <c r="T176" s="2">
        <f t="shared" si="5"/>
        <v>0</v>
      </c>
    </row>
    <row r="177" spans="14:20" ht="11.25" customHeight="1" x14ac:dyDescent="0.25">
      <c r="N177" s="49">
        <v>1.052</v>
      </c>
      <c r="O177" s="49">
        <v>1.0209999999999999</v>
      </c>
      <c r="P177" s="49">
        <v>1.0349999999999999</v>
      </c>
      <c r="Q177" s="49">
        <v>1.0249999999999999</v>
      </c>
      <c r="R177" s="49">
        <v>1.02</v>
      </c>
      <c r="S177" s="2">
        <f t="shared" si="4"/>
        <v>0</v>
      </c>
      <c r="T177" s="2">
        <f t="shared" si="5"/>
        <v>0</v>
      </c>
    </row>
    <row r="178" spans="14:20" ht="11.25" customHeight="1" x14ac:dyDescent="0.25">
      <c r="N178" s="49">
        <v>1.052</v>
      </c>
      <c r="O178" s="49">
        <v>1.0209999999999999</v>
      </c>
      <c r="P178" s="49">
        <v>1.0349999999999999</v>
      </c>
      <c r="Q178" s="49">
        <v>1.0249999999999999</v>
      </c>
      <c r="R178" s="49">
        <v>1.02</v>
      </c>
      <c r="S178" s="2">
        <f t="shared" ref="S178:S241" si="6">I178*N178*O178*P178*Q178*R178</f>
        <v>0</v>
      </c>
      <c r="T178" s="2">
        <f t="shared" ref="T178:T241" si="7">L178*N178*O178*P178*Q178*R178</f>
        <v>0</v>
      </c>
    </row>
    <row r="179" spans="14:20" ht="11.25" customHeight="1" x14ac:dyDescent="0.25">
      <c r="N179" s="49">
        <v>1.052</v>
      </c>
      <c r="O179" s="49">
        <v>1.0209999999999999</v>
      </c>
      <c r="P179" s="49">
        <v>1.0349999999999999</v>
      </c>
      <c r="Q179" s="49">
        <v>1.0249999999999999</v>
      </c>
      <c r="R179" s="49">
        <v>1.02</v>
      </c>
      <c r="S179" s="2">
        <f t="shared" si="6"/>
        <v>0</v>
      </c>
      <c r="T179" s="2">
        <f t="shared" si="7"/>
        <v>0</v>
      </c>
    </row>
    <row r="180" spans="14:20" ht="11.25" customHeight="1" x14ac:dyDescent="0.25">
      <c r="N180" s="49">
        <v>1.052</v>
      </c>
      <c r="O180" s="49">
        <v>1.0209999999999999</v>
      </c>
      <c r="P180" s="49">
        <v>1.0349999999999999</v>
      </c>
      <c r="Q180" s="49">
        <v>1.0249999999999999</v>
      </c>
      <c r="R180" s="49">
        <v>1.02</v>
      </c>
      <c r="S180" s="2">
        <f t="shared" si="6"/>
        <v>0</v>
      </c>
      <c r="T180" s="2">
        <f t="shared" si="7"/>
        <v>0</v>
      </c>
    </row>
    <row r="181" spans="14:20" ht="11.25" customHeight="1" x14ac:dyDescent="0.25">
      <c r="N181" s="49">
        <v>1.052</v>
      </c>
      <c r="O181" s="49">
        <v>1.0209999999999999</v>
      </c>
      <c r="P181" s="49">
        <v>1.0349999999999999</v>
      </c>
      <c r="Q181" s="49">
        <v>1.0249999999999999</v>
      </c>
      <c r="R181" s="49">
        <v>1.02</v>
      </c>
      <c r="S181" s="2">
        <f t="shared" si="6"/>
        <v>0</v>
      </c>
      <c r="T181" s="2">
        <f t="shared" si="7"/>
        <v>0</v>
      </c>
    </row>
    <row r="182" spans="14:20" ht="11.25" customHeight="1" x14ac:dyDescent="0.25">
      <c r="N182" s="49">
        <v>1.052</v>
      </c>
      <c r="O182" s="49">
        <v>1.0209999999999999</v>
      </c>
      <c r="P182" s="49">
        <v>1.0349999999999999</v>
      </c>
      <c r="Q182" s="49">
        <v>1.0249999999999999</v>
      </c>
      <c r="R182" s="49">
        <v>1.02</v>
      </c>
      <c r="S182" s="2">
        <f t="shared" si="6"/>
        <v>0</v>
      </c>
      <c r="T182" s="2">
        <f t="shared" si="7"/>
        <v>0</v>
      </c>
    </row>
    <row r="183" spans="14:20" ht="11.25" customHeight="1" x14ac:dyDescent="0.25">
      <c r="N183" s="49">
        <v>1.052</v>
      </c>
      <c r="O183" s="49">
        <v>1.0209999999999999</v>
      </c>
      <c r="P183" s="49">
        <v>1.0349999999999999</v>
      </c>
      <c r="Q183" s="49">
        <v>1.0249999999999999</v>
      </c>
      <c r="R183" s="49">
        <v>1.02</v>
      </c>
      <c r="S183" s="2">
        <f t="shared" si="6"/>
        <v>0</v>
      </c>
      <c r="T183" s="2">
        <f t="shared" si="7"/>
        <v>0</v>
      </c>
    </row>
    <row r="184" spans="14:20" ht="11.25" customHeight="1" x14ac:dyDescent="0.25">
      <c r="N184" s="49">
        <v>1.052</v>
      </c>
      <c r="O184" s="49">
        <v>1.0209999999999999</v>
      </c>
      <c r="P184" s="49">
        <v>1.0349999999999999</v>
      </c>
      <c r="Q184" s="49">
        <v>1.0249999999999999</v>
      </c>
      <c r="R184" s="49">
        <v>1.02</v>
      </c>
      <c r="S184" s="2">
        <f t="shared" si="6"/>
        <v>0</v>
      </c>
      <c r="T184" s="2">
        <f t="shared" si="7"/>
        <v>0</v>
      </c>
    </row>
    <row r="185" spans="14:20" ht="11.25" customHeight="1" x14ac:dyDescent="0.25">
      <c r="N185" s="49">
        <v>1.052</v>
      </c>
      <c r="O185" s="49">
        <v>1.0209999999999999</v>
      </c>
      <c r="P185" s="49">
        <v>1.0349999999999999</v>
      </c>
      <c r="Q185" s="49">
        <v>1.0249999999999999</v>
      </c>
      <c r="R185" s="49">
        <v>1.02</v>
      </c>
      <c r="S185" s="2">
        <f t="shared" si="6"/>
        <v>0</v>
      </c>
      <c r="T185" s="2">
        <f t="shared" si="7"/>
        <v>0</v>
      </c>
    </row>
    <row r="186" spans="14:20" ht="11.25" customHeight="1" x14ac:dyDescent="0.25">
      <c r="N186" s="49">
        <v>1.052</v>
      </c>
      <c r="O186" s="49">
        <v>1.0209999999999999</v>
      </c>
      <c r="P186" s="49">
        <v>1.0349999999999999</v>
      </c>
      <c r="Q186" s="49">
        <v>1.0249999999999999</v>
      </c>
      <c r="R186" s="49">
        <v>1.02</v>
      </c>
      <c r="S186" s="2">
        <f t="shared" si="6"/>
        <v>0</v>
      </c>
      <c r="T186" s="2">
        <f t="shared" si="7"/>
        <v>0</v>
      </c>
    </row>
    <row r="187" spans="14:20" ht="11.25" customHeight="1" x14ac:dyDescent="0.25">
      <c r="N187" s="49">
        <v>1.052</v>
      </c>
      <c r="O187" s="49">
        <v>1.0209999999999999</v>
      </c>
      <c r="P187" s="49">
        <v>1.0349999999999999</v>
      </c>
      <c r="Q187" s="49">
        <v>1.0249999999999999</v>
      </c>
      <c r="R187" s="49">
        <v>1.02</v>
      </c>
      <c r="S187" s="2">
        <f t="shared" si="6"/>
        <v>0</v>
      </c>
      <c r="T187" s="2">
        <f t="shared" si="7"/>
        <v>0</v>
      </c>
    </row>
    <row r="188" spans="14:20" ht="11.25" customHeight="1" x14ac:dyDescent="0.25">
      <c r="N188" s="49">
        <v>1.052</v>
      </c>
      <c r="O188" s="49">
        <v>1.0209999999999999</v>
      </c>
      <c r="P188" s="49">
        <v>1.0349999999999999</v>
      </c>
      <c r="Q188" s="49">
        <v>1.0249999999999999</v>
      </c>
      <c r="R188" s="49">
        <v>1.02</v>
      </c>
      <c r="S188" s="2">
        <f t="shared" si="6"/>
        <v>0</v>
      </c>
      <c r="T188" s="2">
        <f t="shared" si="7"/>
        <v>0</v>
      </c>
    </row>
    <row r="189" spans="14:20" ht="11.25" customHeight="1" x14ac:dyDescent="0.25">
      <c r="N189" s="49">
        <v>1.052</v>
      </c>
      <c r="O189" s="49">
        <v>1.0209999999999999</v>
      </c>
      <c r="P189" s="49">
        <v>1.0349999999999999</v>
      </c>
      <c r="Q189" s="49">
        <v>1.0249999999999999</v>
      </c>
      <c r="R189" s="49">
        <v>1.02</v>
      </c>
      <c r="S189" s="2">
        <f t="shared" si="6"/>
        <v>0</v>
      </c>
      <c r="T189" s="2">
        <f t="shared" si="7"/>
        <v>0</v>
      </c>
    </row>
    <row r="190" spans="14:20" ht="11.25" customHeight="1" x14ac:dyDescent="0.25">
      <c r="N190" s="49">
        <v>1.052</v>
      </c>
      <c r="O190" s="49">
        <v>1.0209999999999999</v>
      </c>
      <c r="P190" s="49">
        <v>1.0349999999999999</v>
      </c>
      <c r="Q190" s="49">
        <v>1.0249999999999999</v>
      </c>
      <c r="R190" s="49">
        <v>1.02</v>
      </c>
      <c r="S190" s="2">
        <f t="shared" si="6"/>
        <v>0</v>
      </c>
      <c r="T190" s="2">
        <f t="shared" si="7"/>
        <v>0</v>
      </c>
    </row>
    <row r="191" spans="14:20" ht="11.25" customHeight="1" x14ac:dyDescent="0.25">
      <c r="N191" s="49">
        <v>1.052</v>
      </c>
      <c r="O191" s="49">
        <v>1.0209999999999999</v>
      </c>
      <c r="P191" s="49">
        <v>1.0349999999999999</v>
      </c>
      <c r="Q191" s="49">
        <v>1.0249999999999999</v>
      </c>
      <c r="R191" s="49">
        <v>1.02</v>
      </c>
      <c r="S191" s="2">
        <f t="shared" si="6"/>
        <v>0</v>
      </c>
      <c r="T191" s="2">
        <f t="shared" si="7"/>
        <v>0</v>
      </c>
    </row>
    <row r="192" spans="14:20" ht="11.25" customHeight="1" x14ac:dyDescent="0.25">
      <c r="N192" s="49">
        <v>1.052</v>
      </c>
      <c r="O192" s="49">
        <v>1.0209999999999999</v>
      </c>
      <c r="P192" s="49">
        <v>1.0349999999999999</v>
      </c>
      <c r="Q192" s="49">
        <v>1.0249999999999999</v>
      </c>
      <c r="R192" s="49">
        <v>1.02</v>
      </c>
      <c r="S192" s="2">
        <f t="shared" si="6"/>
        <v>0</v>
      </c>
      <c r="T192" s="2">
        <f t="shared" si="7"/>
        <v>0</v>
      </c>
    </row>
    <row r="193" spans="14:20" ht="11.25" customHeight="1" x14ac:dyDescent="0.25">
      <c r="N193" s="49">
        <v>1.052</v>
      </c>
      <c r="O193" s="49">
        <v>1.0209999999999999</v>
      </c>
      <c r="P193" s="49">
        <v>1.0349999999999999</v>
      </c>
      <c r="Q193" s="49">
        <v>1.0249999999999999</v>
      </c>
      <c r="R193" s="49">
        <v>1.02</v>
      </c>
      <c r="S193" s="2">
        <f t="shared" si="6"/>
        <v>0</v>
      </c>
      <c r="T193" s="2">
        <f t="shared" si="7"/>
        <v>0</v>
      </c>
    </row>
    <row r="194" spans="14:20" ht="11.25" customHeight="1" x14ac:dyDescent="0.25">
      <c r="N194" s="49">
        <v>1.052</v>
      </c>
      <c r="O194" s="49">
        <v>1.0209999999999999</v>
      </c>
      <c r="P194" s="49">
        <v>1.0349999999999999</v>
      </c>
      <c r="Q194" s="49">
        <v>1.0249999999999999</v>
      </c>
      <c r="R194" s="49">
        <v>1.02</v>
      </c>
      <c r="S194" s="2">
        <f t="shared" si="6"/>
        <v>0</v>
      </c>
      <c r="T194" s="2">
        <f t="shared" si="7"/>
        <v>0</v>
      </c>
    </row>
    <row r="195" spans="14:20" ht="11.25" customHeight="1" x14ac:dyDescent="0.25">
      <c r="N195" s="49">
        <v>1.052</v>
      </c>
      <c r="O195" s="49">
        <v>1.0209999999999999</v>
      </c>
      <c r="P195" s="49">
        <v>1.0349999999999999</v>
      </c>
      <c r="Q195" s="49">
        <v>1.0249999999999999</v>
      </c>
      <c r="R195" s="49">
        <v>1.02</v>
      </c>
      <c r="S195" s="2">
        <f t="shared" si="6"/>
        <v>0</v>
      </c>
      <c r="T195" s="2">
        <f t="shared" si="7"/>
        <v>0</v>
      </c>
    </row>
    <row r="196" spans="14:20" ht="11.25" customHeight="1" x14ac:dyDescent="0.25">
      <c r="N196" s="49">
        <v>1.052</v>
      </c>
      <c r="O196" s="49">
        <v>1.0209999999999999</v>
      </c>
      <c r="P196" s="49">
        <v>1.0349999999999999</v>
      </c>
      <c r="Q196" s="49">
        <v>1.0249999999999999</v>
      </c>
      <c r="R196" s="49">
        <v>1.02</v>
      </c>
      <c r="S196" s="2">
        <f t="shared" si="6"/>
        <v>0</v>
      </c>
      <c r="T196" s="2">
        <f t="shared" si="7"/>
        <v>0</v>
      </c>
    </row>
    <row r="197" spans="14:20" ht="11.25" customHeight="1" x14ac:dyDescent="0.25">
      <c r="N197" s="49">
        <v>1.052</v>
      </c>
      <c r="O197" s="49">
        <v>1.0209999999999999</v>
      </c>
      <c r="P197" s="49">
        <v>1.0349999999999999</v>
      </c>
      <c r="Q197" s="49">
        <v>1.0249999999999999</v>
      </c>
      <c r="R197" s="49">
        <v>1.02</v>
      </c>
      <c r="S197" s="2">
        <f t="shared" si="6"/>
        <v>0</v>
      </c>
      <c r="T197" s="2">
        <f t="shared" si="7"/>
        <v>0</v>
      </c>
    </row>
    <row r="198" spans="14:20" ht="11.25" customHeight="1" x14ac:dyDescent="0.25">
      <c r="N198" s="49">
        <v>1.052</v>
      </c>
      <c r="O198" s="49">
        <v>1.0209999999999999</v>
      </c>
      <c r="P198" s="49">
        <v>1.0349999999999999</v>
      </c>
      <c r="Q198" s="49">
        <v>1.0249999999999999</v>
      </c>
      <c r="R198" s="49">
        <v>1.02</v>
      </c>
      <c r="S198" s="2">
        <f t="shared" si="6"/>
        <v>0</v>
      </c>
      <c r="T198" s="2">
        <f t="shared" si="7"/>
        <v>0</v>
      </c>
    </row>
    <row r="199" spans="14:20" ht="11.25" customHeight="1" x14ac:dyDescent="0.25">
      <c r="N199" s="49">
        <v>1.052</v>
      </c>
      <c r="O199" s="49">
        <v>1.0209999999999999</v>
      </c>
      <c r="P199" s="49">
        <v>1.0349999999999999</v>
      </c>
      <c r="Q199" s="49">
        <v>1.0249999999999999</v>
      </c>
      <c r="R199" s="49">
        <v>1.02</v>
      </c>
      <c r="S199" s="2">
        <f t="shared" si="6"/>
        <v>0</v>
      </c>
      <c r="T199" s="2">
        <f t="shared" si="7"/>
        <v>0</v>
      </c>
    </row>
    <row r="200" spans="14:20" ht="11.25" customHeight="1" x14ac:dyDescent="0.25">
      <c r="N200" s="49">
        <v>1.052</v>
      </c>
      <c r="O200" s="49">
        <v>1.0209999999999999</v>
      </c>
      <c r="P200" s="49">
        <v>1.0349999999999999</v>
      </c>
      <c r="Q200" s="49">
        <v>1.0249999999999999</v>
      </c>
      <c r="R200" s="49">
        <v>1.02</v>
      </c>
      <c r="S200" s="2">
        <f t="shared" si="6"/>
        <v>0</v>
      </c>
      <c r="T200" s="2">
        <f t="shared" si="7"/>
        <v>0</v>
      </c>
    </row>
    <row r="201" spans="14:20" ht="11.25" customHeight="1" x14ac:dyDescent="0.25">
      <c r="N201" s="49">
        <v>1.052</v>
      </c>
      <c r="O201" s="49">
        <v>1.0209999999999999</v>
      </c>
      <c r="P201" s="49">
        <v>1.0349999999999999</v>
      </c>
      <c r="Q201" s="49">
        <v>1.0249999999999999</v>
      </c>
      <c r="R201" s="49">
        <v>1.02</v>
      </c>
      <c r="S201" s="2">
        <f t="shared" si="6"/>
        <v>0</v>
      </c>
      <c r="T201" s="2">
        <f t="shared" si="7"/>
        <v>0</v>
      </c>
    </row>
    <row r="202" spans="14:20" ht="11.25" customHeight="1" x14ac:dyDescent="0.25">
      <c r="N202" s="49">
        <v>1.052</v>
      </c>
      <c r="O202" s="49">
        <v>1.0209999999999999</v>
      </c>
      <c r="P202" s="49">
        <v>1.0349999999999999</v>
      </c>
      <c r="Q202" s="49">
        <v>1.0249999999999999</v>
      </c>
      <c r="R202" s="49">
        <v>1.02</v>
      </c>
      <c r="S202" s="2">
        <f t="shared" si="6"/>
        <v>0</v>
      </c>
      <c r="T202" s="2">
        <f t="shared" si="7"/>
        <v>0</v>
      </c>
    </row>
    <row r="203" spans="14:20" ht="11.25" customHeight="1" x14ac:dyDescent="0.25">
      <c r="N203" s="49">
        <v>1.052</v>
      </c>
      <c r="O203" s="49">
        <v>1.0209999999999999</v>
      </c>
      <c r="P203" s="49">
        <v>1.0349999999999999</v>
      </c>
      <c r="Q203" s="49">
        <v>1.0249999999999999</v>
      </c>
      <c r="R203" s="49">
        <v>1.02</v>
      </c>
      <c r="S203" s="2">
        <f t="shared" si="6"/>
        <v>0</v>
      </c>
      <c r="T203" s="2">
        <f t="shared" si="7"/>
        <v>0</v>
      </c>
    </row>
    <row r="204" spans="14:20" ht="11.25" customHeight="1" x14ac:dyDescent="0.25">
      <c r="N204" s="49">
        <v>1.052</v>
      </c>
      <c r="O204" s="49">
        <v>1.0209999999999999</v>
      </c>
      <c r="P204" s="49">
        <v>1.0349999999999999</v>
      </c>
      <c r="Q204" s="49">
        <v>1.0249999999999999</v>
      </c>
      <c r="R204" s="49">
        <v>1.02</v>
      </c>
      <c r="S204" s="2">
        <f t="shared" si="6"/>
        <v>0</v>
      </c>
      <c r="T204" s="2">
        <f t="shared" si="7"/>
        <v>0</v>
      </c>
    </row>
    <row r="205" spans="14:20" ht="11.25" customHeight="1" x14ac:dyDescent="0.25">
      <c r="N205" s="49">
        <v>1.052</v>
      </c>
      <c r="O205" s="49">
        <v>1.0209999999999999</v>
      </c>
      <c r="P205" s="49">
        <v>1.0349999999999999</v>
      </c>
      <c r="Q205" s="49">
        <v>1.0249999999999999</v>
      </c>
      <c r="R205" s="49">
        <v>1.02</v>
      </c>
      <c r="S205" s="2">
        <f t="shared" si="6"/>
        <v>0</v>
      </c>
      <c r="T205" s="2">
        <f t="shared" si="7"/>
        <v>0</v>
      </c>
    </row>
    <row r="206" spans="14:20" ht="11.25" customHeight="1" x14ac:dyDescent="0.25">
      <c r="N206" s="49">
        <v>1.052</v>
      </c>
      <c r="O206" s="49">
        <v>1.0209999999999999</v>
      </c>
      <c r="P206" s="49">
        <v>1.0349999999999999</v>
      </c>
      <c r="Q206" s="49">
        <v>1.0249999999999999</v>
      </c>
      <c r="R206" s="49">
        <v>1.02</v>
      </c>
      <c r="S206" s="2">
        <f t="shared" si="6"/>
        <v>0</v>
      </c>
      <c r="T206" s="2">
        <f t="shared" si="7"/>
        <v>0</v>
      </c>
    </row>
    <row r="207" spans="14:20" ht="11.25" customHeight="1" x14ac:dyDescent="0.25">
      <c r="N207" s="49">
        <v>1.052</v>
      </c>
      <c r="O207" s="49">
        <v>1.0209999999999999</v>
      </c>
      <c r="P207" s="49">
        <v>1.0349999999999999</v>
      </c>
      <c r="Q207" s="49">
        <v>1.0249999999999999</v>
      </c>
      <c r="R207" s="49">
        <v>1.02</v>
      </c>
      <c r="S207" s="2">
        <f t="shared" si="6"/>
        <v>0</v>
      </c>
      <c r="T207" s="2">
        <f t="shared" si="7"/>
        <v>0</v>
      </c>
    </row>
    <row r="208" spans="14:20" ht="11.25" customHeight="1" x14ac:dyDescent="0.25">
      <c r="N208" s="49">
        <v>1.052</v>
      </c>
      <c r="O208" s="49">
        <v>1.0209999999999999</v>
      </c>
      <c r="P208" s="49">
        <v>1.0349999999999999</v>
      </c>
      <c r="Q208" s="49">
        <v>1.0249999999999999</v>
      </c>
      <c r="R208" s="49">
        <v>1.02</v>
      </c>
      <c r="S208" s="2">
        <f t="shared" si="6"/>
        <v>0</v>
      </c>
      <c r="T208" s="2">
        <f t="shared" si="7"/>
        <v>0</v>
      </c>
    </row>
    <row r="209" spans="14:20" ht="11.25" customHeight="1" x14ac:dyDescent="0.25">
      <c r="N209" s="49">
        <v>1.052</v>
      </c>
      <c r="O209" s="49">
        <v>1.0209999999999999</v>
      </c>
      <c r="P209" s="49">
        <v>1.0349999999999999</v>
      </c>
      <c r="Q209" s="49">
        <v>1.0249999999999999</v>
      </c>
      <c r="R209" s="49">
        <v>1.02</v>
      </c>
      <c r="S209" s="2">
        <f t="shared" si="6"/>
        <v>0</v>
      </c>
      <c r="T209" s="2">
        <f t="shared" si="7"/>
        <v>0</v>
      </c>
    </row>
    <row r="210" spans="14:20" ht="11.25" customHeight="1" x14ac:dyDescent="0.25">
      <c r="N210" s="49">
        <v>1.052</v>
      </c>
      <c r="O210" s="49">
        <v>1.0209999999999999</v>
      </c>
      <c r="P210" s="49">
        <v>1.0349999999999999</v>
      </c>
      <c r="Q210" s="49">
        <v>1.0249999999999999</v>
      </c>
      <c r="R210" s="49">
        <v>1.02</v>
      </c>
      <c r="S210" s="2">
        <f t="shared" si="6"/>
        <v>0</v>
      </c>
      <c r="T210" s="2">
        <f t="shared" si="7"/>
        <v>0</v>
      </c>
    </row>
    <row r="211" spans="14:20" ht="11.25" customHeight="1" x14ac:dyDescent="0.25">
      <c r="N211" s="49">
        <v>1.052</v>
      </c>
      <c r="O211" s="49">
        <v>1.0209999999999999</v>
      </c>
      <c r="P211" s="49">
        <v>1.0349999999999999</v>
      </c>
      <c r="Q211" s="49">
        <v>1.0249999999999999</v>
      </c>
      <c r="R211" s="49">
        <v>1.02</v>
      </c>
      <c r="S211" s="2">
        <f t="shared" si="6"/>
        <v>0</v>
      </c>
      <c r="T211" s="2">
        <f t="shared" si="7"/>
        <v>0</v>
      </c>
    </row>
    <row r="212" spans="14:20" ht="11.25" customHeight="1" x14ac:dyDescent="0.25">
      <c r="N212" s="49">
        <v>1.052</v>
      </c>
      <c r="O212" s="49">
        <v>1.0209999999999999</v>
      </c>
      <c r="P212" s="49">
        <v>1.0349999999999999</v>
      </c>
      <c r="Q212" s="49">
        <v>1.0249999999999999</v>
      </c>
      <c r="R212" s="49">
        <v>1.02</v>
      </c>
      <c r="S212" s="2">
        <f t="shared" si="6"/>
        <v>0</v>
      </c>
      <c r="T212" s="2">
        <f t="shared" si="7"/>
        <v>0</v>
      </c>
    </row>
    <row r="213" spans="14:20" ht="11.25" customHeight="1" x14ac:dyDescent="0.25">
      <c r="N213" s="49">
        <v>1.052</v>
      </c>
      <c r="O213" s="49">
        <v>1.0209999999999999</v>
      </c>
      <c r="P213" s="49">
        <v>1.0349999999999999</v>
      </c>
      <c r="Q213" s="49">
        <v>1.0249999999999999</v>
      </c>
      <c r="R213" s="49">
        <v>1.02</v>
      </c>
      <c r="S213" s="2">
        <f t="shared" si="6"/>
        <v>0</v>
      </c>
      <c r="T213" s="2">
        <f t="shared" si="7"/>
        <v>0</v>
      </c>
    </row>
    <row r="214" spans="14:20" ht="11.25" customHeight="1" x14ac:dyDescent="0.25">
      <c r="N214" s="49">
        <v>1.052</v>
      </c>
      <c r="O214" s="49">
        <v>1.0209999999999999</v>
      </c>
      <c r="P214" s="49">
        <v>1.0349999999999999</v>
      </c>
      <c r="Q214" s="49">
        <v>1.0249999999999999</v>
      </c>
      <c r="R214" s="49">
        <v>1.02</v>
      </c>
      <c r="S214" s="2">
        <f t="shared" si="6"/>
        <v>0</v>
      </c>
      <c r="T214" s="2">
        <f t="shared" si="7"/>
        <v>0</v>
      </c>
    </row>
    <row r="215" spans="14:20" ht="11.25" customHeight="1" x14ac:dyDescent="0.25">
      <c r="N215" s="49">
        <v>1.052</v>
      </c>
      <c r="O215" s="49">
        <v>1.0209999999999999</v>
      </c>
      <c r="P215" s="49">
        <v>1.0349999999999999</v>
      </c>
      <c r="Q215" s="49">
        <v>1.0249999999999999</v>
      </c>
      <c r="R215" s="49">
        <v>1.02</v>
      </c>
      <c r="S215" s="2">
        <f t="shared" si="6"/>
        <v>0</v>
      </c>
      <c r="T215" s="2">
        <f t="shared" si="7"/>
        <v>0</v>
      </c>
    </row>
    <row r="216" spans="14:20" ht="11.25" customHeight="1" x14ac:dyDescent="0.25">
      <c r="N216" s="49">
        <v>1.052</v>
      </c>
      <c r="O216" s="49">
        <v>1.0209999999999999</v>
      </c>
      <c r="P216" s="49">
        <v>1.0349999999999999</v>
      </c>
      <c r="Q216" s="49">
        <v>1.0249999999999999</v>
      </c>
      <c r="R216" s="49">
        <v>1.02</v>
      </c>
      <c r="S216" s="2">
        <f t="shared" si="6"/>
        <v>0</v>
      </c>
      <c r="T216" s="2">
        <f t="shared" si="7"/>
        <v>0</v>
      </c>
    </row>
    <row r="217" spans="14:20" ht="11.25" customHeight="1" x14ac:dyDescent="0.25">
      <c r="N217" s="49">
        <v>1.052</v>
      </c>
      <c r="O217" s="49">
        <v>1.0209999999999999</v>
      </c>
      <c r="P217" s="49">
        <v>1.0349999999999999</v>
      </c>
      <c r="Q217" s="49">
        <v>1.0249999999999999</v>
      </c>
      <c r="R217" s="49">
        <v>1.02</v>
      </c>
      <c r="S217" s="2">
        <f t="shared" si="6"/>
        <v>0</v>
      </c>
      <c r="T217" s="2">
        <f t="shared" si="7"/>
        <v>0</v>
      </c>
    </row>
    <row r="218" spans="14:20" ht="11.25" customHeight="1" x14ac:dyDescent="0.25">
      <c r="N218" s="49">
        <v>1.052</v>
      </c>
      <c r="O218" s="49">
        <v>1.0209999999999999</v>
      </c>
      <c r="P218" s="49">
        <v>1.0349999999999999</v>
      </c>
      <c r="Q218" s="49">
        <v>1.0249999999999999</v>
      </c>
      <c r="R218" s="49">
        <v>1.02</v>
      </c>
      <c r="S218" s="2">
        <f t="shared" si="6"/>
        <v>0</v>
      </c>
      <c r="T218" s="2">
        <f t="shared" si="7"/>
        <v>0</v>
      </c>
    </row>
    <row r="219" spans="14:20" ht="11.25" customHeight="1" x14ac:dyDescent="0.25">
      <c r="N219" s="49">
        <v>1.052</v>
      </c>
      <c r="O219" s="49">
        <v>1.0209999999999999</v>
      </c>
      <c r="P219" s="49">
        <v>1.0349999999999999</v>
      </c>
      <c r="Q219" s="49">
        <v>1.0249999999999999</v>
      </c>
      <c r="R219" s="49">
        <v>1.02</v>
      </c>
      <c r="S219" s="2">
        <f t="shared" si="6"/>
        <v>0</v>
      </c>
      <c r="T219" s="2">
        <f t="shared" si="7"/>
        <v>0</v>
      </c>
    </row>
    <row r="220" spans="14:20" ht="11.25" customHeight="1" x14ac:dyDescent="0.25">
      <c r="N220" s="49">
        <v>1.052</v>
      </c>
      <c r="O220" s="49">
        <v>1.0209999999999999</v>
      </c>
      <c r="P220" s="49">
        <v>1.0349999999999999</v>
      </c>
      <c r="Q220" s="49">
        <v>1.0249999999999999</v>
      </c>
      <c r="R220" s="49">
        <v>1.02</v>
      </c>
      <c r="S220" s="2">
        <f t="shared" si="6"/>
        <v>0</v>
      </c>
      <c r="T220" s="2">
        <f t="shared" si="7"/>
        <v>0</v>
      </c>
    </row>
    <row r="221" spans="14:20" ht="11.25" customHeight="1" x14ac:dyDescent="0.25">
      <c r="N221" s="49">
        <v>1.052</v>
      </c>
      <c r="O221" s="49">
        <v>1.0209999999999999</v>
      </c>
      <c r="P221" s="49">
        <v>1.0349999999999999</v>
      </c>
      <c r="Q221" s="49">
        <v>1.0249999999999999</v>
      </c>
      <c r="R221" s="49">
        <v>1.02</v>
      </c>
      <c r="S221" s="2">
        <f t="shared" si="6"/>
        <v>0</v>
      </c>
      <c r="T221" s="2">
        <f t="shared" si="7"/>
        <v>0</v>
      </c>
    </row>
    <row r="222" spans="14:20" ht="11.25" customHeight="1" x14ac:dyDescent="0.25">
      <c r="N222" s="49">
        <v>1.052</v>
      </c>
      <c r="O222" s="49">
        <v>1.0209999999999999</v>
      </c>
      <c r="P222" s="49">
        <v>1.0349999999999999</v>
      </c>
      <c r="Q222" s="49">
        <v>1.0249999999999999</v>
      </c>
      <c r="R222" s="49">
        <v>1.02</v>
      </c>
      <c r="S222" s="2">
        <f t="shared" si="6"/>
        <v>0</v>
      </c>
      <c r="T222" s="2">
        <f t="shared" si="7"/>
        <v>0</v>
      </c>
    </row>
    <row r="223" spans="14:20" ht="11.25" customHeight="1" x14ac:dyDescent="0.25">
      <c r="N223" s="49">
        <v>1.052</v>
      </c>
      <c r="O223" s="49">
        <v>1.0209999999999999</v>
      </c>
      <c r="P223" s="49">
        <v>1.0349999999999999</v>
      </c>
      <c r="Q223" s="49">
        <v>1.0249999999999999</v>
      </c>
      <c r="R223" s="49">
        <v>1.02</v>
      </c>
      <c r="S223" s="2">
        <f t="shared" si="6"/>
        <v>0</v>
      </c>
      <c r="T223" s="2">
        <f t="shared" si="7"/>
        <v>0</v>
      </c>
    </row>
    <row r="224" spans="14:20" ht="11.25" customHeight="1" x14ac:dyDescent="0.25">
      <c r="N224" s="49">
        <v>1.052</v>
      </c>
      <c r="O224" s="49">
        <v>1.0209999999999999</v>
      </c>
      <c r="P224" s="49">
        <v>1.0349999999999999</v>
      </c>
      <c r="Q224" s="49">
        <v>1.0249999999999999</v>
      </c>
      <c r="R224" s="49">
        <v>1.02</v>
      </c>
      <c r="S224" s="2">
        <f t="shared" si="6"/>
        <v>0</v>
      </c>
      <c r="T224" s="2">
        <f t="shared" si="7"/>
        <v>0</v>
      </c>
    </row>
    <row r="225" spans="14:20" ht="11.25" customHeight="1" x14ac:dyDescent="0.25">
      <c r="N225" s="49">
        <v>1.052</v>
      </c>
      <c r="O225" s="49">
        <v>1.0209999999999999</v>
      </c>
      <c r="P225" s="49">
        <v>1.0349999999999999</v>
      </c>
      <c r="Q225" s="49">
        <v>1.0249999999999999</v>
      </c>
      <c r="R225" s="49">
        <v>1.02</v>
      </c>
      <c r="S225" s="2">
        <f t="shared" si="6"/>
        <v>0</v>
      </c>
      <c r="T225" s="2">
        <f t="shared" si="7"/>
        <v>0</v>
      </c>
    </row>
    <row r="226" spans="14:20" ht="11.25" customHeight="1" x14ac:dyDescent="0.25">
      <c r="N226" s="49">
        <v>1.052</v>
      </c>
      <c r="O226" s="49">
        <v>1.0209999999999999</v>
      </c>
      <c r="P226" s="49">
        <v>1.0349999999999999</v>
      </c>
      <c r="Q226" s="49">
        <v>1.0249999999999999</v>
      </c>
      <c r="R226" s="49">
        <v>1.02</v>
      </c>
      <c r="S226" s="2">
        <f t="shared" si="6"/>
        <v>0</v>
      </c>
      <c r="T226" s="2">
        <f t="shared" si="7"/>
        <v>0</v>
      </c>
    </row>
    <row r="227" spans="14:20" ht="11.25" customHeight="1" x14ac:dyDescent="0.25">
      <c r="N227" s="49">
        <v>1.052</v>
      </c>
      <c r="O227" s="49">
        <v>1.0209999999999999</v>
      </c>
      <c r="P227" s="49">
        <v>1.0349999999999999</v>
      </c>
      <c r="Q227" s="49">
        <v>1.0249999999999999</v>
      </c>
      <c r="R227" s="49">
        <v>1.02</v>
      </c>
      <c r="S227" s="2">
        <f t="shared" si="6"/>
        <v>0</v>
      </c>
      <c r="T227" s="2">
        <f t="shared" si="7"/>
        <v>0</v>
      </c>
    </row>
    <row r="228" spans="14:20" ht="11.25" customHeight="1" x14ac:dyDescent="0.25">
      <c r="N228" s="49">
        <v>1.052</v>
      </c>
      <c r="O228" s="49">
        <v>1.0209999999999999</v>
      </c>
      <c r="P228" s="49">
        <v>1.0349999999999999</v>
      </c>
      <c r="Q228" s="49">
        <v>1.0249999999999999</v>
      </c>
      <c r="R228" s="49">
        <v>1.02</v>
      </c>
      <c r="S228" s="2">
        <f t="shared" si="6"/>
        <v>0</v>
      </c>
      <c r="T228" s="2">
        <f t="shared" si="7"/>
        <v>0</v>
      </c>
    </row>
    <row r="229" spans="14:20" ht="11.25" customHeight="1" x14ac:dyDescent="0.25">
      <c r="N229" s="49">
        <v>1.052</v>
      </c>
      <c r="O229" s="49">
        <v>1.0209999999999999</v>
      </c>
      <c r="P229" s="49">
        <v>1.0349999999999999</v>
      </c>
      <c r="Q229" s="49">
        <v>1.0249999999999999</v>
      </c>
      <c r="R229" s="49">
        <v>1.02</v>
      </c>
      <c r="S229" s="2">
        <f t="shared" si="6"/>
        <v>0</v>
      </c>
      <c r="T229" s="2">
        <f t="shared" si="7"/>
        <v>0</v>
      </c>
    </row>
    <row r="230" spans="14:20" ht="11.25" customHeight="1" x14ac:dyDescent="0.25">
      <c r="N230" s="49">
        <v>1.052</v>
      </c>
      <c r="O230" s="49">
        <v>1.0209999999999999</v>
      </c>
      <c r="P230" s="49">
        <v>1.0349999999999999</v>
      </c>
      <c r="Q230" s="49">
        <v>1.0249999999999999</v>
      </c>
      <c r="R230" s="49">
        <v>1.02</v>
      </c>
      <c r="S230" s="2">
        <f t="shared" si="6"/>
        <v>0</v>
      </c>
      <c r="T230" s="2">
        <f t="shared" si="7"/>
        <v>0</v>
      </c>
    </row>
    <row r="231" spans="14:20" ht="11.25" customHeight="1" x14ac:dyDescent="0.25">
      <c r="N231" s="49">
        <v>1.052</v>
      </c>
      <c r="O231" s="49">
        <v>1.0209999999999999</v>
      </c>
      <c r="P231" s="49">
        <v>1.0349999999999999</v>
      </c>
      <c r="Q231" s="49">
        <v>1.0249999999999999</v>
      </c>
      <c r="R231" s="49">
        <v>1.02</v>
      </c>
      <c r="S231" s="2">
        <f t="shared" si="6"/>
        <v>0</v>
      </c>
      <c r="T231" s="2">
        <f t="shared" si="7"/>
        <v>0</v>
      </c>
    </row>
    <row r="232" spans="14:20" ht="11.25" customHeight="1" x14ac:dyDescent="0.25">
      <c r="N232" s="49">
        <v>1.052</v>
      </c>
      <c r="O232" s="49">
        <v>1.0209999999999999</v>
      </c>
      <c r="P232" s="49">
        <v>1.0349999999999999</v>
      </c>
      <c r="Q232" s="49">
        <v>1.0249999999999999</v>
      </c>
      <c r="R232" s="49">
        <v>1.02</v>
      </c>
      <c r="S232" s="2">
        <f t="shared" si="6"/>
        <v>0</v>
      </c>
      <c r="T232" s="2">
        <f t="shared" si="7"/>
        <v>0</v>
      </c>
    </row>
    <row r="233" spans="14:20" ht="11.25" customHeight="1" x14ac:dyDescent="0.25">
      <c r="N233" s="49">
        <v>1.052</v>
      </c>
      <c r="O233" s="49">
        <v>1.0209999999999999</v>
      </c>
      <c r="P233" s="49">
        <v>1.0349999999999999</v>
      </c>
      <c r="Q233" s="49">
        <v>1.0249999999999999</v>
      </c>
      <c r="R233" s="49">
        <v>1.02</v>
      </c>
      <c r="S233" s="2">
        <f t="shared" si="6"/>
        <v>0</v>
      </c>
      <c r="T233" s="2">
        <f t="shared" si="7"/>
        <v>0</v>
      </c>
    </row>
    <row r="234" spans="14:20" ht="11.25" customHeight="1" x14ac:dyDescent="0.25">
      <c r="N234" s="49">
        <v>1.052</v>
      </c>
      <c r="O234" s="49">
        <v>1.0209999999999999</v>
      </c>
      <c r="P234" s="49">
        <v>1.0349999999999999</v>
      </c>
      <c r="Q234" s="49">
        <v>1.0249999999999999</v>
      </c>
      <c r="R234" s="49">
        <v>1.02</v>
      </c>
      <c r="S234" s="2">
        <f t="shared" si="6"/>
        <v>0</v>
      </c>
      <c r="T234" s="2">
        <f t="shared" si="7"/>
        <v>0</v>
      </c>
    </row>
    <row r="235" spans="14:20" ht="11.25" customHeight="1" x14ac:dyDescent="0.25">
      <c r="N235" s="49">
        <v>1.052</v>
      </c>
      <c r="O235" s="49">
        <v>1.0209999999999999</v>
      </c>
      <c r="P235" s="49">
        <v>1.0349999999999999</v>
      </c>
      <c r="Q235" s="49">
        <v>1.0249999999999999</v>
      </c>
      <c r="R235" s="49">
        <v>1.02</v>
      </c>
      <c r="S235" s="2">
        <f t="shared" si="6"/>
        <v>0</v>
      </c>
      <c r="T235" s="2">
        <f t="shared" si="7"/>
        <v>0</v>
      </c>
    </row>
    <row r="236" spans="14:20" ht="11.25" customHeight="1" x14ac:dyDescent="0.25">
      <c r="N236" s="49">
        <v>1.052</v>
      </c>
      <c r="O236" s="49">
        <v>1.0209999999999999</v>
      </c>
      <c r="P236" s="49">
        <v>1.0349999999999999</v>
      </c>
      <c r="Q236" s="49">
        <v>1.0249999999999999</v>
      </c>
      <c r="R236" s="49">
        <v>1.02</v>
      </c>
      <c r="S236" s="2">
        <f t="shared" si="6"/>
        <v>0</v>
      </c>
      <c r="T236" s="2">
        <f t="shared" si="7"/>
        <v>0</v>
      </c>
    </row>
    <row r="237" spans="14:20" ht="11.25" customHeight="1" x14ac:dyDescent="0.25">
      <c r="N237" s="49">
        <v>1.052</v>
      </c>
      <c r="O237" s="49">
        <v>1.0209999999999999</v>
      </c>
      <c r="P237" s="49">
        <v>1.0349999999999999</v>
      </c>
      <c r="Q237" s="49">
        <v>1.0249999999999999</v>
      </c>
      <c r="R237" s="49">
        <v>1.02</v>
      </c>
      <c r="S237" s="2">
        <f t="shared" si="6"/>
        <v>0</v>
      </c>
      <c r="T237" s="2">
        <f t="shared" si="7"/>
        <v>0</v>
      </c>
    </row>
    <row r="238" spans="14:20" ht="11.25" customHeight="1" x14ac:dyDescent="0.25">
      <c r="N238" s="49">
        <v>1.052</v>
      </c>
      <c r="O238" s="49">
        <v>1.0209999999999999</v>
      </c>
      <c r="P238" s="49">
        <v>1.0349999999999999</v>
      </c>
      <c r="Q238" s="49">
        <v>1.0249999999999999</v>
      </c>
      <c r="R238" s="49">
        <v>1.02</v>
      </c>
      <c r="S238" s="2">
        <f t="shared" si="6"/>
        <v>0</v>
      </c>
      <c r="T238" s="2">
        <f t="shared" si="7"/>
        <v>0</v>
      </c>
    </row>
    <row r="239" spans="14:20" ht="11.25" customHeight="1" x14ac:dyDescent="0.25">
      <c r="N239" s="49">
        <v>1.052</v>
      </c>
      <c r="O239" s="49">
        <v>1.0209999999999999</v>
      </c>
      <c r="P239" s="49">
        <v>1.0349999999999999</v>
      </c>
      <c r="Q239" s="49">
        <v>1.0249999999999999</v>
      </c>
      <c r="R239" s="49">
        <v>1.02</v>
      </c>
      <c r="S239" s="2">
        <f t="shared" si="6"/>
        <v>0</v>
      </c>
      <c r="T239" s="2">
        <f t="shared" si="7"/>
        <v>0</v>
      </c>
    </row>
    <row r="240" spans="14:20" ht="11.25" customHeight="1" x14ac:dyDescent="0.25">
      <c r="N240" s="49">
        <v>1.052</v>
      </c>
      <c r="O240" s="49">
        <v>1.0209999999999999</v>
      </c>
      <c r="P240" s="49">
        <v>1.0349999999999999</v>
      </c>
      <c r="Q240" s="49">
        <v>1.0249999999999999</v>
      </c>
      <c r="R240" s="49">
        <v>1.02</v>
      </c>
      <c r="S240" s="2">
        <f t="shared" si="6"/>
        <v>0</v>
      </c>
      <c r="T240" s="2">
        <f t="shared" si="7"/>
        <v>0</v>
      </c>
    </row>
    <row r="241" spans="14:20" ht="11.25" customHeight="1" x14ac:dyDescent="0.25">
      <c r="N241" s="49">
        <v>1.052</v>
      </c>
      <c r="O241" s="49">
        <v>1.0209999999999999</v>
      </c>
      <c r="P241" s="49">
        <v>1.0349999999999999</v>
      </c>
      <c r="Q241" s="49">
        <v>1.0249999999999999</v>
      </c>
      <c r="R241" s="49">
        <v>1.02</v>
      </c>
      <c r="S241" s="2">
        <f t="shared" si="6"/>
        <v>0</v>
      </c>
      <c r="T241" s="2">
        <f t="shared" si="7"/>
        <v>0</v>
      </c>
    </row>
    <row r="242" spans="14:20" ht="11.25" customHeight="1" x14ac:dyDescent="0.25">
      <c r="N242" s="49">
        <v>1.052</v>
      </c>
      <c r="O242" s="49">
        <v>1.0209999999999999</v>
      </c>
      <c r="P242" s="49">
        <v>1.0349999999999999</v>
      </c>
      <c r="Q242" s="49">
        <v>1.0249999999999999</v>
      </c>
      <c r="R242" s="49">
        <v>1.02</v>
      </c>
      <c r="S242" s="2">
        <f t="shared" ref="S242:S305" si="8">I242*N242*O242*P242*Q242*R242</f>
        <v>0</v>
      </c>
      <c r="T242" s="2">
        <f t="shared" ref="T242:T305" si="9">L242*N242*O242*P242*Q242*R242</f>
        <v>0</v>
      </c>
    </row>
    <row r="243" spans="14:20" ht="11.25" customHeight="1" x14ac:dyDescent="0.25">
      <c r="N243" s="49">
        <v>1.052</v>
      </c>
      <c r="O243" s="49">
        <v>1.0209999999999999</v>
      </c>
      <c r="P243" s="49">
        <v>1.0349999999999999</v>
      </c>
      <c r="Q243" s="49">
        <v>1.0249999999999999</v>
      </c>
      <c r="R243" s="49">
        <v>1.02</v>
      </c>
      <c r="S243" s="2">
        <f t="shared" si="8"/>
        <v>0</v>
      </c>
      <c r="T243" s="2">
        <f t="shared" si="9"/>
        <v>0</v>
      </c>
    </row>
    <row r="244" spans="14:20" ht="11.25" customHeight="1" x14ac:dyDescent="0.25">
      <c r="N244" s="49">
        <v>1.052</v>
      </c>
      <c r="O244" s="49">
        <v>1.0209999999999999</v>
      </c>
      <c r="P244" s="49">
        <v>1.0349999999999999</v>
      </c>
      <c r="Q244" s="49">
        <v>1.0249999999999999</v>
      </c>
      <c r="R244" s="49">
        <v>1.02</v>
      </c>
      <c r="S244" s="2">
        <f t="shared" si="8"/>
        <v>0</v>
      </c>
      <c r="T244" s="2">
        <f t="shared" si="9"/>
        <v>0</v>
      </c>
    </row>
    <row r="245" spans="14:20" ht="11.25" customHeight="1" x14ac:dyDescent="0.25">
      <c r="N245" s="49">
        <v>1.052</v>
      </c>
      <c r="O245" s="49">
        <v>1.0209999999999999</v>
      </c>
      <c r="P245" s="49">
        <v>1.0349999999999999</v>
      </c>
      <c r="Q245" s="49">
        <v>1.0249999999999999</v>
      </c>
      <c r="R245" s="49">
        <v>1.02</v>
      </c>
      <c r="S245" s="2">
        <f t="shared" si="8"/>
        <v>0</v>
      </c>
      <c r="T245" s="2">
        <f t="shared" si="9"/>
        <v>0</v>
      </c>
    </row>
    <row r="246" spans="14:20" ht="11.25" customHeight="1" x14ac:dyDescent="0.25">
      <c r="N246" s="49">
        <v>1.052</v>
      </c>
      <c r="O246" s="49">
        <v>1.0209999999999999</v>
      </c>
      <c r="P246" s="49">
        <v>1.0349999999999999</v>
      </c>
      <c r="Q246" s="49">
        <v>1.0249999999999999</v>
      </c>
      <c r="R246" s="49">
        <v>1.02</v>
      </c>
      <c r="S246" s="2">
        <f t="shared" si="8"/>
        <v>0</v>
      </c>
      <c r="T246" s="2">
        <f t="shared" si="9"/>
        <v>0</v>
      </c>
    </row>
    <row r="247" spans="14:20" ht="11.25" customHeight="1" x14ac:dyDescent="0.25">
      <c r="N247" s="49">
        <v>1.052</v>
      </c>
      <c r="O247" s="49">
        <v>1.0209999999999999</v>
      </c>
      <c r="P247" s="49">
        <v>1.0349999999999999</v>
      </c>
      <c r="Q247" s="49">
        <v>1.0249999999999999</v>
      </c>
      <c r="R247" s="49">
        <v>1.02</v>
      </c>
      <c r="S247" s="2">
        <f t="shared" si="8"/>
        <v>0</v>
      </c>
      <c r="T247" s="2">
        <f t="shared" si="9"/>
        <v>0</v>
      </c>
    </row>
    <row r="248" spans="14:20" ht="11.25" customHeight="1" x14ac:dyDescent="0.25">
      <c r="N248" s="49">
        <v>1.052</v>
      </c>
      <c r="O248" s="49">
        <v>1.0209999999999999</v>
      </c>
      <c r="P248" s="49">
        <v>1.0349999999999999</v>
      </c>
      <c r="Q248" s="49">
        <v>1.0249999999999999</v>
      </c>
      <c r="R248" s="49">
        <v>1.02</v>
      </c>
      <c r="S248" s="2">
        <f t="shared" si="8"/>
        <v>0</v>
      </c>
      <c r="T248" s="2">
        <f t="shared" si="9"/>
        <v>0</v>
      </c>
    </row>
    <row r="249" spans="14:20" ht="11.25" customHeight="1" x14ac:dyDescent="0.25">
      <c r="N249" s="49">
        <v>1.052</v>
      </c>
      <c r="O249" s="49">
        <v>1.0209999999999999</v>
      </c>
      <c r="P249" s="49">
        <v>1.0349999999999999</v>
      </c>
      <c r="Q249" s="49">
        <v>1.0249999999999999</v>
      </c>
      <c r="R249" s="49">
        <v>1.02</v>
      </c>
      <c r="S249" s="2">
        <f t="shared" si="8"/>
        <v>0</v>
      </c>
      <c r="T249" s="2">
        <f t="shared" si="9"/>
        <v>0</v>
      </c>
    </row>
    <row r="250" spans="14:20" ht="11.25" customHeight="1" x14ac:dyDescent="0.25">
      <c r="N250" s="49">
        <v>1.052</v>
      </c>
      <c r="O250" s="49">
        <v>1.0209999999999999</v>
      </c>
      <c r="P250" s="49">
        <v>1.0349999999999999</v>
      </c>
      <c r="Q250" s="49">
        <v>1.0249999999999999</v>
      </c>
      <c r="R250" s="49">
        <v>1.02</v>
      </c>
      <c r="S250" s="2">
        <f t="shared" si="8"/>
        <v>0</v>
      </c>
      <c r="T250" s="2">
        <f t="shared" si="9"/>
        <v>0</v>
      </c>
    </row>
    <row r="251" spans="14:20" ht="11.25" customHeight="1" x14ac:dyDescent="0.25">
      <c r="N251" s="49">
        <v>1.052</v>
      </c>
      <c r="O251" s="49">
        <v>1.0209999999999999</v>
      </c>
      <c r="P251" s="49">
        <v>1.0349999999999999</v>
      </c>
      <c r="Q251" s="49">
        <v>1.0249999999999999</v>
      </c>
      <c r="R251" s="49">
        <v>1.02</v>
      </c>
      <c r="S251" s="2">
        <f t="shared" si="8"/>
        <v>0</v>
      </c>
      <c r="T251" s="2">
        <f t="shared" si="9"/>
        <v>0</v>
      </c>
    </row>
    <row r="252" spans="14:20" ht="11.25" customHeight="1" x14ac:dyDescent="0.25">
      <c r="N252" s="49">
        <v>1.052</v>
      </c>
      <c r="O252" s="49">
        <v>1.0209999999999999</v>
      </c>
      <c r="P252" s="49">
        <v>1.0349999999999999</v>
      </c>
      <c r="Q252" s="49">
        <v>1.0249999999999999</v>
      </c>
      <c r="R252" s="49">
        <v>1.02</v>
      </c>
      <c r="S252" s="2">
        <f t="shared" si="8"/>
        <v>0</v>
      </c>
      <c r="T252" s="2">
        <f t="shared" si="9"/>
        <v>0</v>
      </c>
    </row>
    <row r="253" spans="14:20" ht="11.25" customHeight="1" x14ac:dyDescent="0.25">
      <c r="N253" s="49">
        <v>1.052</v>
      </c>
      <c r="O253" s="49">
        <v>1.0209999999999999</v>
      </c>
      <c r="P253" s="49">
        <v>1.0349999999999999</v>
      </c>
      <c r="Q253" s="49">
        <v>1.0249999999999999</v>
      </c>
      <c r="R253" s="49">
        <v>1.02</v>
      </c>
      <c r="S253" s="2">
        <f t="shared" si="8"/>
        <v>0</v>
      </c>
      <c r="T253" s="2">
        <f t="shared" si="9"/>
        <v>0</v>
      </c>
    </row>
    <row r="254" spans="14:20" ht="11.25" customHeight="1" x14ac:dyDescent="0.25">
      <c r="N254" s="49">
        <v>1.052</v>
      </c>
      <c r="O254" s="49">
        <v>1.0209999999999999</v>
      </c>
      <c r="P254" s="49">
        <v>1.0349999999999999</v>
      </c>
      <c r="Q254" s="49">
        <v>1.0249999999999999</v>
      </c>
      <c r="R254" s="49">
        <v>1.02</v>
      </c>
      <c r="S254" s="2">
        <f t="shared" si="8"/>
        <v>0</v>
      </c>
      <c r="T254" s="2">
        <f t="shared" si="9"/>
        <v>0</v>
      </c>
    </row>
    <row r="255" spans="14:20" ht="11.25" customHeight="1" x14ac:dyDescent="0.25">
      <c r="N255" s="49">
        <v>1.052</v>
      </c>
      <c r="O255" s="49">
        <v>1.0209999999999999</v>
      </c>
      <c r="P255" s="49">
        <v>1.0349999999999999</v>
      </c>
      <c r="Q255" s="49">
        <v>1.0249999999999999</v>
      </c>
      <c r="R255" s="49">
        <v>1.02</v>
      </c>
      <c r="S255" s="2">
        <f t="shared" si="8"/>
        <v>0</v>
      </c>
      <c r="T255" s="2">
        <f t="shared" si="9"/>
        <v>0</v>
      </c>
    </row>
    <row r="256" spans="14:20" ht="11.25" customHeight="1" x14ac:dyDescent="0.25">
      <c r="N256" s="49">
        <v>1.052</v>
      </c>
      <c r="O256" s="49">
        <v>1.0209999999999999</v>
      </c>
      <c r="P256" s="49">
        <v>1.0349999999999999</v>
      </c>
      <c r="Q256" s="49">
        <v>1.0249999999999999</v>
      </c>
      <c r="R256" s="49">
        <v>1.02</v>
      </c>
      <c r="S256" s="2">
        <f t="shared" si="8"/>
        <v>0</v>
      </c>
      <c r="T256" s="2">
        <f t="shared" si="9"/>
        <v>0</v>
      </c>
    </row>
    <row r="257" spans="14:20" ht="11.25" customHeight="1" x14ac:dyDescent="0.25">
      <c r="N257" s="49">
        <v>1.052</v>
      </c>
      <c r="O257" s="49">
        <v>1.0209999999999999</v>
      </c>
      <c r="P257" s="49">
        <v>1.0349999999999999</v>
      </c>
      <c r="Q257" s="49">
        <v>1.0249999999999999</v>
      </c>
      <c r="R257" s="49">
        <v>1.02</v>
      </c>
      <c r="S257" s="2">
        <f t="shared" si="8"/>
        <v>0</v>
      </c>
      <c r="T257" s="2">
        <f t="shared" si="9"/>
        <v>0</v>
      </c>
    </row>
    <row r="258" spans="14:20" ht="11.25" customHeight="1" x14ac:dyDescent="0.25">
      <c r="N258" s="49">
        <v>1.052</v>
      </c>
      <c r="O258" s="49">
        <v>1.0209999999999999</v>
      </c>
      <c r="P258" s="49">
        <v>1.0349999999999999</v>
      </c>
      <c r="Q258" s="49">
        <v>1.0249999999999999</v>
      </c>
      <c r="R258" s="49">
        <v>1.02</v>
      </c>
      <c r="S258" s="2">
        <f t="shared" si="8"/>
        <v>0</v>
      </c>
      <c r="T258" s="2">
        <f t="shared" si="9"/>
        <v>0</v>
      </c>
    </row>
    <row r="259" spans="14:20" ht="11.25" customHeight="1" x14ac:dyDescent="0.25">
      <c r="N259" s="49">
        <v>1.052</v>
      </c>
      <c r="O259" s="49">
        <v>1.0209999999999999</v>
      </c>
      <c r="P259" s="49">
        <v>1.0349999999999999</v>
      </c>
      <c r="Q259" s="49">
        <v>1.0249999999999999</v>
      </c>
      <c r="R259" s="49">
        <v>1.02</v>
      </c>
      <c r="S259" s="2">
        <f t="shared" si="8"/>
        <v>0</v>
      </c>
      <c r="T259" s="2">
        <f t="shared" si="9"/>
        <v>0</v>
      </c>
    </row>
    <row r="260" spans="14:20" ht="11.25" customHeight="1" x14ac:dyDescent="0.25">
      <c r="N260" s="49">
        <v>1.052</v>
      </c>
      <c r="O260" s="49">
        <v>1.0209999999999999</v>
      </c>
      <c r="P260" s="49">
        <v>1.0349999999999999</v>
      </c>
      <c r="Q260" s="49">
        <v>1.0249999999999999</v>
      </c>
      <c r="R260" s="49">
        <v>1.02</v>
      </c>
      <c r="S260" s="2">
        <f t="shared" si="8"/>
        <v>0</v>
      </c>
      <c r="T260" s="2">
        <f t="shared" si="9"/>
        <v>0</v>
      </c>
    </row>
    <row r="261" spans="14:20" ht="11.25" customHeight="1" x14ac:dyDescent="0.25">
      <c r="N261" s="49">
        <v>1.052</v>
      </c>
      <c r="O261" s="49">
        <v>1.0209999999999999</v>
      </c>
      <c r="P261" s="49">
        <v>1.0349999999999999</v>
      </c>
      <c r="Q261" s="49">
        <v>1.0249999999999999</v>
      </c>
      <c r="R261" s="49">
        <v>1.02</v>
      </c>
      <c r="S261" s="2">
        <f t="shared" si="8"/>
        <v>0</v>
      </c>
      <c r="T261" s="2">
        <f t="shared" si="9"/>
        <v>0</v>
      </c>
    </row>
    <row r="262" spans="14:20" ht="11.25" customHeight="1" x14ac:dyDescent="0.25">
      <c r="N262" s="49">
        <v>1.052</v>
      </c>
      <c r="O262" s="49">
        <v>1.0209999999999999</v>
      </c>
      <c r="P262" s="49">
        <v>1.0349999999999999</v>
      </c>
      <c r="Q262" s="49">
        <v>1.0249999999999999</v>
      </c>
      <c r="R262" s="49">
        <v>1.02</v>
      </c>
      <c r="S262" s="2">
        <f t="shared" si="8"/>
        <v>0</v>
      </c>
      <c r="T262" s="2">
        <f t="shared" si="9"/>
        <v>0</v>
      </c>
    </row>
    <row r="263" spans="14:20" ht="11.25" customHeight="1" x14ac:dyDescent="0.25">
      <c r="N263" s="49">
        <v>1.052</v>
      </c>
      <c r="O263" s="49">
        <v>1.0209999999999999</v>
      </c>
      <c r="P263" s="49">
        <v>1.0349999999999999</v>
      </c>
      <c r="Q263" s="49">
        <v>1.0249999999999999</v>
      </c>
      <c r="R263" s="49">
        <v>1.02</v>
      </c>
      <c r="S263" s="2">
        <f t="shared" si="8"/>
        <v>0</v>
      </c>
      <c r="T263" s="2">
        <f t="shared" si="9"/>
        <v>0</v>
      </c>
    </row>
    <row r="264" spans="14:20" ht="11.25" customHeight="1" x14ac:dyDescent="0.25">
      <c r="N264" s="49">
        <v>1.052</v>
      </c>
      <c r="O264" s="49">
        <v>1.0209999999999999</v>
      </c>
      <c r="P264" s="49">
        <v>1.0349999999999999</v>
      </c>
      <c r="Q264" s="49">
        <v>1.0249999999999999</v>
      </c>
      <c r="R264" s="49">
        <v>1.02</v>
      </c>
      <c r="S264" s="2">
        <f t="shared" si="8"/>
        <v>0</v>
      </c>
      <c r="T264" s="2">
        <f t="shared" si="9"/>
        <v>0</v>
      </c>
    </row>
    <row r="265" spans="14:20" ht="11.25" customHeight="1" x14ac:dyDescent="0.25">
      <c r="N265" s="49">
        <v>1.052</v>
      </c>
      <c r="O265" s="49">
        <v>1.0209999999999999</v>
      </c>
      <c r="P265" s="49">
        <v>1.0349999999999999</v>
      </c>
      <c r="Q265" s="49">
        <v>1.0249999999999999</v>
      </c>
      <c r="R265" s="49">
        <v>1.02</v>
      </c>
      <c r="S265" s="2">
        <f t="shared" si="8"/>
        <v>0</v>
      </c>
      <c r="T265" s="2">
        <f t="shared" si="9"/>
        <v>0</v>
      </c>
    </row>
    <row r="266" spans="14:20" ht="11.25" customHeight="1" x14ac:dyDescent="0.25">
      <c r="N266" s="49">
        <v>1.052</v>
      </c>
      <c r="O266" s="49">
        <v>1.0209999999999999</v>
      </c>
      <c r="P266" s="49">
        <v>1.0349999999999999</v>
      </c>
      <c r="Q266" s="49">
        <v>1.0249999999999999</v>
      </c>
      <c r="R266" s="49">
        <v>1.02</v>
      </c>
      <c r="S266" s="2">
        <f t="shared" si="8"/>
        <v>0</v>
      </c>
      <c r="T266" s="2">
        <f t="shared" si="9"/>
        <v>0</v>
      </c>
    </row>
    <row r="267" spans="14:20" ht="11.25" customHeight="1" x14ac:dyDescent="0.25">
      <c r="N267" s="49">
        <v>1.052</v>
      </c>
      <c r="O267" s="49">
        <v>1.0209999999999999</v>
      </c>
      <c r="P267" s="49">
        <v>1.0349999999999999</v>
      </c>
      <c r="Q267" s="49">
        <v>1.0249999999999999</v>
      </c>
      <c r="R267" s="49">
        <v>1.02</v>
      </c>
      <c r="S267" s="2">
        <f t="shared" si="8"/>
        <v>0</v>
      </c>
      <c r="T267" s="2">
        <f t="shared" si="9"/>
        <v>0</v>
      </c>
    </row>
    <row r="268" spans="14:20" ht="11.25" customHeight="1" x14ac:dyDescent="0.25">
      <c r="N268" s="49">
        <v>1.052</v>
      </c>
      <c r="O268" s="49">
        <v>1.0209999999999999</v>
      </c>
      <c r="P268" s="49">
        <v>1.0349999999999999</v>
      </c>
      <c r="Q268" s="49">
        <v>1.0249999999999999</v>
      </c>
      <c r="R268" s="49">
        <v>1.02</v>
      </c>
      <c r="S268" s="2">
        <f t="shared" si="8"/>
        <v>0</v>
      </c>
      <c r="T268" s="2">
        <f t="shared" si="9"/>
        <v>0</v>
      </c>
    </row>
    <row r="269" spans="14:20" ht="11.25" customHeight="1" x14ac:dyDescent="0.25">
      <c r="N269" s="49">
        <v>1.052</v>
      </c>
      <c r="O269" s="49">
        <v>1.0209999999999999</v>
      </c>
      <c r="P269" s="49">
        <v>1.0349999999999999</v>
      </c>
      <c r="Q269" s="49">
        <v>1.0249999999999999</v>
      </c>
      <c r="R269" s="49">
        <v>1.02</v>
      </c>
      <c r="S269" s="2">
        <f t="shared" si="8"/>
        <v>0</v>
      </c>
      <c r="T269" s="2">
        <f t="shared" si="9"/>
        <v>0</v>
      </c>
    </row>
    <row r="270" spans="14:20" ht="11.25" customHeight="1" x14ac:dyDescent="0.25">
      <c r="N270" s="49">
        <v>1.052</v>
      </c>
      <c r="O270" s="49">
        <v>1.0209999999999999</v>
      </c>
      <c r="P270" s="49">
        <v>1.0349999999999999</v>
      </c>
      <c r="Q270" s="49">
        <v>1.0249999999999999</v>
      </c>
      <c r="R270" s="49">
        <v>1.02</v>
      </c>
      <c r="S270" s="2">
        <f t="shared" si="8"/>
        <v>0</v>
      </c>
      <c r="T270" s="2">
        <f t="shared" si="9"/>
        <v>0</v>
      </c>
    </row>
    <row r="271" spans="14:20" ht="11.25" customHeight="1" x14ac:dyDescent="0.25">
      <c r="N271" s="49">
        <v>1.052</v>
      </c>
      <c r="O271" s="49">
        <v>1.0209999999999999</v>
      </c>
      <c r="P271" s="49">
        <v>1.0349999999999999</v>
      </c>
      <c r="Q271" s="49">
        <v>1.0249999999999999</v>
      </c>
      <c r="R271" s="49">
        <v>1.02</v>
      </c>
      <c r="S271" s="2">
        <f t="shared" si="8"/>
        <v>0</v>
      </c>
      <c r="T271" s="2">
        <f t="shared" si="9"/>
        <v>0</v>
      </c>
    </row>
    <row r="272" spans="14:20" ht="11.25" customHeight="1" x14ac:dyDescent="0.25">
      <c r="N272" s="49">
        <v>1.052</v>
      </c>
      <c r="O272" s="49">
        <v>1.0209999999999999</v>
      </c>
      <c r="P272" s="49">
        <v>1.0349999999999999</v>
      </c>
      <c r="Q272" s="49">
        <v>1.0249999999999999</v>
      </c>
      <c r="R272" s="49">
        <v>1.02</v>
      </c>
      <c r="S272" s="2">
        <f t="shared" si="8"/>
        <v>0</v>
      </c>
      <c r="T272" s="2">
        <f t="shared" si="9"/>
        <v>0</v>
      </c>
    </row>
    <row r="273" spans="14:20" ht="11.25" customHeight="1" x14ac:dyDescent="0.25">
      <c r="N273" s="49">
        <v>1.052</v>
      </c>
      <c r="O273" s="49">
        <v>1.0209999999999999</v>
      </c>
      <c r="P273" s="49">
        <v>1.0349999999999999</v>
      </c>
      <c r="Q273" s="49">
        <v>1.0249999999999999</v>
      </c>
      <c r="R273" s="49">
        <v>1.02</v>
      </c>
      <c r="S273" s="2">
        <f t="shared" si="8"/>
        <v>0</v>
      </c>
      <c r="T273" s="2">
        <f t="shared" si="9"/>
        <v>0</v>
      </c>
    </row>
    <row r="274" spans="14:20" ht="11.25" customHeight="1" x14ac:dyDescent="0.25">
      <c r="N274" s="49">
        <v>1.052</v>
      </c>
      <c r="O274" s="49">
        <v>1.0209999999999999</v>
      </c>
      <c r="P274" s="49">
        <v>1.0349999999999999</v>
      </c>
      <c r="Q274" s="49">
        <v>1.0249999999999999</v>
      </c>
      <c r="R274" s="49">
        <v>1.02</v>
      </c>
      <c r="S274" s="2">
        <f t="shared" si="8"/>
        <v>0</v>
      </c>
      <c r="T274" s="2">
        <f t="shared" si="9"/>
        <v>0</v>
      </c>
    </row>
    <row r="275" spans="14:20" ht="11.25" customHeight="1" x14ac:dyDescent="0.25">
      <c r="N275" s="49">
        <v>1.052</v>
      </c>
      <c r="O275" s="49">
        <v>1.0209999999999999</v>
      </c>
      <c r="P275" s="49">
        <v>1.0349999999999999</v>
      </c>
      <c r="Q275" s="49">
        <v>1.0249999999999999</v>
      </c>
      <c r="R275" s="49">
        <v>1.02</v>
      </c>
      <c r="S275" s="2">
        <f t="shared" si="8"/>
        <v>0</v>
      </c>
      <c r="T275" s="2">
        <f t="shared" si="9"/>
        <v>0</v>
      </c>
    </row>
    <row r="276" spans="14:20" ht="11.25" customHeight="1" x14ac:dyDescent="0.25">
      <c r="N276" s="49">
        <v>1.052</v>
      </c>
      <c r="O276" s="49">
        <v>1.0209999999999999</v>
      </c>
      <c r="P276" s="49">
        <v>1.0349999999999999</v>
      </c>
      <c r="Q276" s="49">
        <v>1.0249999999999999</v>
      </c>
      <c r="R276" s="49">
        <v>1.02</v>
      </c>
      <c r="S276" s="2">
        <f t="shared" si="8"/>
        <v>0</v>
      </c>
      <c r="T276" s="2">
        <f t="shared" si="9"/>
        <v>0</v>
      </c>
    </row>
    <row r="277" spans="14:20" ht="11.25" customHeight="1" x14ac:dyDescent="0.25">
      <c r="N277" s="49">
        <v>1.052</v>
      </c>
      <c r="O277" s="49">
        <v>1.0209999999999999</v>
      </c>
      <c r="P277" s="49">
        <v>1.0349999999999999</v>
      </c>
      <c r="Q277" s="49">
        <v>1.0249999999999999</v>
      </c>
      <c r="R277" s="49">
        <v>1.02</v>
      </c>
      <c r="S277" s="2">
        <f t="shared" si="8"/>
        <v>0</v>
      </c>
      <c r="T277" s="2">
        <f t="shared" si="9"/>
        <v>0</v>
      </c>
    </row>
    <row r="278" spans="14:20" ht="11.25" customHeight="1" x14ac:dyDescent="0.25">
      <c r="N278" s="49">
        <v>1.052</v>
      </c>
      <c r="O278" s="49">
        <v>1.0209999999999999</v>
      </c>
      <c r="P278" s="49">
        <v>1.0349999999999999</v>
      </c>
      <c r="Q278" s="49">
        <v>1.0249999999999999</v>
      </c>
      <c r="R278" s="49">
        <v>1.02</v>
      </c>
      <c r="S278" s="2">
        <f t="shared" si="8"/>
        <v>0</v>
      </c>
      <c r="T278" s="2">
        <f t="shared" si="9"/>
        <v>0</v>
      </c>
    </row>
    <row r="279" spans="14:20" ht="11.25" customHeight="1" x14ac:dyDescent="0.25">
      <c r="N279" s="49">
        <v>1.052</v>
      </c>
      <c r="O279" s="49">
        <v>1.0209999999999999</v>
      </c>
      <c r="P279" s="49">
        <v>1.0349999999999999</v>
      </c>
      <c r="Q279" s="49">
        <v>1.0249999999999999</v>
      </c>
      <c r="R279" s="49">
        <v>1.02</v>
      </c>
      <c r="S279" s="2">
        <f t="shared" si="8"/>
        <v>0</v>
      </c>
      <c r="T279" s="2">
        <f t="shared" si="9"/>
        <v>0</v>
      </c>
    </row>
    <row r="280" spans="14:20" ht="11.25" customHeight="1" x14ac:dyDescent="0.25">
      <c r="N280" s="49">
        <v>1.052</v>
      </c>
      <c r="O280" s="49">
        <v>1.0209999999999999</v>
      </c>
      <c r="P280" s="49">
        <v>1.0349999999999999</v>
      </c>
      <c r="Q280" s="49">
        <v>1.0249999999999999</v>
      </c>
      <c r="R280" s="49">
        <v>1.02</v>
      </c>
      <c r="S280" s="2">
        <f t="shared" si="8"/>
        <v>0</v>
      </c>
      <c r="T280" s="2">
        <f t="shared" si="9"/>
        <v>0</v>
      </c>
    </row>
    <row r="281" spans="14:20" ht="11.25" customHeight="1" x14ac:dyDescent="0.25">
      <c r="N281" s="49">
        <v>1.052</v>
      </c>
      <c r="O281" s="49">
        <v>1.0209999999999999</v>
      </c>
      <c r="P281" s="49">
        <v>1.0349999999999999</v>
      </c>
      <c r="Q281" s="49">
        <v>1.0249999999999999</v>
      </c>
      <c r="R281" s="49">
        <v>1.02</v>
      </c>
      <c r="S281" s="2">
        <f t="shared" si="8"/>
        <v>0</v>
      </c>
      <c r="T281" s="2">
        <f t="shared" si="9"/>
        <v>0</v>
      </c>
    </row>
    <row r="282" spans="14:20" ht="11.25" customHeight="1" x14ac:dyDescent="0.25">
      <c r="N282" s="49">
        <v>1.052</v>
      </c>
      <c r="O282" s="49">
        <v>1.0209999999999999</v>
      </c>
      <c r="P282" s="49">
        <v>1.0349999999999999</v>
      </c>
      <c r="Q282" s="49">
        <v>1.0249999999999999</v>
      </c>
      <c r="R282" s="49">
        <v>1.02</v>
      </c>
      <c r="S282" s="2">
        <f t="shared" si="8"/>
        <v>0</v>
      </c>
      <c r="T282" s="2">
        <f t="shared" si="9"/>
        <v>0</v>
      </c>
    </row>
    <row r="283" spans="14:20" ht="11.25" customHeight="1" x14ac:dyDescent="0.25">
      <c r="N283" s="49">
        <v>1.052</v>
      </c>
      <c r="O283" s="49">
        <v>1.0209999999999999</v>
      </c>
      <c r="P283" s="49">
        <v>1.0349999999999999</v>
      </c>
      <c r="Q283" s="49">
        <v>1.0249999999999999</v>
      </c>
      <c r="R283" s="49">
        <v>1.02</v>
      </c>
      <c r="S283" s="2">
        <f t="shared" si="8"/>
        <v>0</v>
      </c>
      <c r="T283" s="2">
        <f t="shared" si="9"/>
        <v>0</v>
      </c>
    </row>
    <row r="284" spans="14:20" ht="11.25" customHeight="1" x14ac:dyDescent="0.25">
      <c r="N284" s="49">
        <v>1.052</v>
      </c>
      <c r="O284" s="49">
        <v>1.0209999999999999</v>
      </c>
      <c r="P284" s="49">
        <v>1.0349999999999999</v>
      </c>
      <c r="Q284" s="49">
        <v>1.0249999999999999</v>
      </c>
      <c r="R284" s="49">
        <v>1.02</v>
      </c>
      <c r="S284" s="2">
        <f t="shared" si="8"/>
        <v>0</v>
      </c>
      <c r="T284" s="2">
        <f t="shared" si="9"/>
        <v>0</v>
      </c>
    </row>
    <row r="285" spans="14:20" ht="11.25" customHeight="1" x14ac:dyDescent="0.25">
      <c r="N285" s="49">
        <v>1.052</v>
      </c>
      <c r="O285" s="49">
        <v>1.0209999999999999</v>
      </c>
      <c r="P285" s="49">
        <v>1.0349999999999999</v>
      </c>
      <c r="Q285" s="49">
        <v>1.0249999999999999</v>
      </c>
      <c r="R285" s="49">
        <v>1.02</v>
      </c>
      <c r="S285" s="2">
        <f t="shared" si="8"/>
        <v>0</v>
      </c>
      <c r="T285" s="2">
        <f t="shared" si="9"/>
        <v>0</v>
      </c>
    </row>
    <row r="286" spans="14:20" ht="11.25" customHeight="1" x14ac:dyDescent="0.25">
      <c r="N286" s="49">
        <v>1.052</v>
      </c>
      <c r="O286" s="49">
        <v>1.0209999999999999</v>
      </c>
      <c r="P286" s="49">
        <v>1.0349999999999999</v>
      </c>
      <c r="Q286" s="49">
        <v>1.0249999999999999</v>
      </c>
      <c r="R286" s="49">
        <v>1.02</v>
      </c>
      <c r="S286" s="2">
        <f t="shared" si="8"/>
        <v>0</v>
      </c>
      <c r="T286" s="2">
        <f t="shared" si="9"/>
        <v>0</v>
      </c>
    </row>
    <row r="287" spans="14:20" ht="11.25" customHeight="1" x14ac:dyDescent="0.25">
      <c r="N287" s="49">
        <v>1.052</v>
      </c>
      <c r="O287" s="49">
        <v>1.0209999999999999</v>
      </c>
      <c r="P287" s="49">
        <v>1.0349999999999999</v>
      </c>
      <c r="Q287" s="49">
        <v>1.0249999999999999</v>
      </c>
      <c r="R287" s="49">
        <v>1.02</v>
      </c>
      <c r="S287" s="2">
        <f t="shared" si="8"/>
        <v>0</v>
      </c>
      <c r="T287" s="2">
        <f t="shared" si="9"/>
        <v>0</v>
      </c>
    </row>
    <row r="288" spans="14:20" ht="11.25" customHeight="1" x14ac:dyDescent="0.25">
      <c r="N288" s="49">
        <v>1.052</v>
      </c>
      <c r="O288" s="49">
        <v>1.0209999999999999</v>
      </c>
      <c r="P288" s="49">
        <v>1.0349999999999999</v>
      </c>
      <c r="Q288" s="49">
        <v>1.0249999999999999</v>
      </c>
      <c r="R288" s="49">
        <v>1.02</v>
      </c>
      <c r="S288" s="2">
        <f t="shared" si="8"/>
        <v>0</v>
      </c>
      <c r="T288" s="2">
        <f t="shared" si="9"/>
        <v>0</v>
      </c>
    </row>
    <row r="289" spans="14:20" ht="11.25" customHeight="1" x14ac:dyDescent="0.25">
      <c r="N289" s="49">
        <v>1.052</v>
      </c>
      <c r="O289" s="49">
        <v>1.0209999999999999</v>
      </c>
      <c r="P289" s="49">
        <v>1.0349999999999999</v>
      </c>
      <c r="Q289" s="49">
        <v>1.0249999999999999</v>
      </c>
      <c r="R289" s="49">
        <v>1.02</v>
      </c>
      <c r="S289" s="2">
        <f t="shared" si="8"/>
        <v>0</v>
      </c>
      <c r="T289" s="2">
        <f t="shared" si="9"/>
        <v>0</v>
      </c>
    </row>
    <row r="290" spans="14:20" ht="11.25" customHeight="1" x14ac:dyDescent="0.25">
      <c r="N290" s="49">
        <v>1.052</v>
      </c>
      <c r="O290" s="49">
        <v>1.0209999999999999</v>
      </c>
      <c r="P290" s="49">
        <v>1.0349999999999999</v>
      </c>
      <c r="Q290" s="49">
        <v>1.0249999999999999</v>
      </c>
      <c r="R290" s="49">
        <v>1.02</v>
      </c>
      <c r="S290" s="2">
        <f t="shared" si="8"/>
        <v>0</v>
      </c>
      <c r="T290" s="2">
        <f t="shared" si="9"/>
        <v>0</v>
      </c>
    </row>
    <row r="291" spans="14:20" ht="11.25" customHeight="1" x14ac:dyDescent="0.25">
      <c r="N291" s="49">
        <v>1.052</v>
      </c>
      <c r="O291" s="49">
        <v>1.0209999999999999</v>
      </c>
      <c r="P291" s="49">
        <v>1.0349999999999999</v>
      </c>
      <c r="Q291" s="49">
        <v>1.0249999999999999</v>
      </c>
      <c r="R291" s="49">
        <v>1.02</v>
      </c>
      <c r="S291" s="2">
        <f t="shared" si="8"/>
        <v>0</v>
      </c>
      <c r="T291" s="2">
        <f t="shared" si="9"/>
        <v>0</v>
      </c>
    </row>
    <row r="292" spans="14:20" ht="11.25" customHeight="1" x14ac:dyDescent="0.25">
      <c r="N292" s="49">
        <v>1.052</v>
      </c>
      <c r="O292" s="49">
        <v>1.0209999999999999</v>
      </c>
      <c r="P292" s="49">
        <v>1.0349999999999999</v>
      </c>
      <c r="Q292" s="49">
        <v>1.0249999999999999</v>
      </c>
      <c r="R292" s="49">
        <v>1.02</v>
      </c>
      <c r="S292" s="2">
        <f t="shared" si="8"/>
        <v>0</v>
      </c>
      <c r="T292" s="2">
        <f t="shared" si="9"/>
        <v>0</v>
      </c>
    </row>
    <row r="293" spans="14:20" ht="11.25" customHeight="1" x14ac:dyDescent="0.25">
      <c r="N293" s="49">
        <v>1.052</v>
      </c>
      <c r="O293" s="49">
        <v>1.0209999999999999</v>
      </c>
      <c r="P293" s="49">
        <v>1.0349999999999999</v>
      </c>
      <c r="Q293" s="49">
        <v>1.0249999999999999</v>
      </c>
      <c r="R293" s="49">
        <v>1.02</v>
      </c>
      <c r="S293" s="2">
        <f t="shared" si="8"/>
        <v>0</v>
      </c>
      <c r="T293" s="2">
        <f t="shared" si="9"/>
        <v>0</v>
      </c>
    </row>
    <row r="294" spans="14:20" ht="11.25" customHeight="1" x14ac:dyDescent="0.25">
      <c r="N294" s="49">
        <v>1.052</v>
      </c>
      <c r="O294" s="49">
        <v>1.0209999999999999</v>
      </c>
      <c r="P294" s="49">
        <v>1.0349999999999999</v>
      </c>
      <c r="Q294" s="49">
        <v>1.0249999999999999</v>
      </c>
      <c r="R294" s="49">
        <v>1.02</v>
      </c>
      <c r="S294" s="2">
        <f t="shared" si="8"/>
        <v>0</v>
      </c>
      <c r="T294" s="2">
        <f t="shared" si="9"/>
        <v>0</v>
      </c>
    </row>
    <row r="295" spans="14:20" ht="11.25" customHeight="1" x14ac:dyDescent="0.25">
      <c r="N295" s="49">
        <v>1.052</v>
      </c>
      <c r="O295" s="49">
        <v>1.0209999999999999</v>
      </c>
      <c r="P295" s="49">
        <v>1.0349999999999999</v>
      </c>
      <c r="Q295" s="49">
        <v>1.0249999999999999</v>
      </c>
      <c r="R295" s="49">
        <v>1.02</v>
      </c>
      <c r="S295" s="2">
        <f t="shared" si="8"/>
        <v>0</v>
      </c>
      <c r="T295" s="2">
        <f t="shared" si="9"/>
        <v>0</v>
      </c>
    </row>
    <row r="296" spans="14:20" ht="11.25" customHeight="1" x14ac:dyDescent="0.25">
      <c r="N296" s="49">
        <v>1.052</v>
      </c>
      <c r="O296" s="49">
        <v>1.0209999999999999</v>
      </c>
      <c r="P296" s="49">
        <v>1.0349999999999999</v>
      </c>
      <c r="Q296" s="49">
        <v>1.0249999999999999</v>
      </c>
      <c r="R296" s="49">
        <v>1.02</v>
      </c>
      <c r="S296" s="2">
        <f t="shared" si="8"/>
        <v>0</v>
      </c>
      <c r="T296" s="2">
        <f t="shared" si="9"/>
        <v>0</v>
      </c>
    </row>
    <row r="297" spans="14:20" ht="11.25" customHeight="1" x14ac:dyDescent="0.25">
      <c r="N297" s="49">
        <v>1.052</v>
      </c>
      <c r="O297" s="49">
        <v>1.0209999999999999</v>
      </c>
      <c r="P297" s="49">
        <v>1.0349999999999999</v>
      </c>
      <c r="Q297" s="49">
        <v>1.0249999999999999</v>
      </c>
      <c r="R297" s="49">
        <v>1.02</v>
      </c>
      <c r="S297" s="2">
        <f t="shared" si="8"/>
        <v>0</v>
      </c>
      <c r="T297" s="2">
        <f t="shared" si="9"/>
        <v>0</v>
      </c>
    </row>
    <row r="298" spans="14:20" ht="11.25" customHeight="1" x14ac:dyDescent="0.25">
      <c r="N298" s="49">
        <v>1.052</v>
      </c>
      <c r="O298" s="49">
        <v>1.0209999999999999</v>
      </c>
      <c r="P298" s="49">
        <v>1.0349999999999999</v>
      </c>
      <c r="Q298" s="49">
        <v>1.0249999999999999</v>
      </c>
      <c r="R298" s="49">
        <v>1.02</v>
      </c>
      <c r="S298" s="2">
        <f t="shared" si="8"/>
        <v>0</v>
      </c>
      <c r="T298" s="2">
        <f t="shared" si="9"/>
        <v>0</v>
      </c>
    </row>
    <row r="299" spans="14:20" ht="11.25" customHeight="1" x14ac:dyDescent="0.25">
      <c r="N299" s="49">
        <v>1.052</v>
      </c>
      <c r="O299" s="49">
        <v>1.0209999999999999</v>
      </c>
      <c r="P299" s="49">
        <v>1.0349999999999999</v>
      </c>
      <c r="Q299" s="49">
        <v>1.0249999999999999</v>
      </c>
      <c r="R299" s="49">
        <v>1.02</v>
      </c>
      <c r="S299" s="2">
        <f t="shared" si="8"/>
        <v>0</v>
      </c>
      <c r="T299" s="2">
        <f t="shared" si="9"/>
        <v>0</v>
      </c>
    </row>
    <row r="300" spans="14:20" ht="11.25" customHeight="1" x14ac:dyDescent="0.25">
      <c r="N300" s="49">
        <v>1.052</v>
      </c>
      <c r="O300" s="49">
        <v>1.0209999999999999</v>
      </c>
      <c r="P300" s="49">
        <v>1.0349999999999999</v>
      </c>
      <c r="Q300" s="49">
        <v>1.0249999999999999</v>
      </c>
      <c r="R300" s="49">
        <v>1.02</v>
      </c>
      <c r="S300" s="2">
        <f t="shared" si="8"/>
        <v>0</v>
      </c>
      <c r="T300" s="2">
        <f t="shared" si="9"/>
        <v>0</v>
      </c>
    </row>
    <row r="301" spans="14:20" ht="11.25" customHeight="1" x14ac:dyDescent="0.25">
      <c r="N301" s="49">
        <v>1.052</v>
      </c>
      <c r="O301" s="49">
        <v>1.0209999999999999</v>
      </c>
      <c r="P301" s="49">
        <v>1.0349999999999999</v>
      </c>
      <c r="Q301" s="49">
        <v>1.0249999999999999</v>
      </c>
      <c r="R301" s="49">
        <v>1.02</v>
      </c>
      <c r="S301" s="2">
        <f t="shared" si="8"/>
        <v>0</v>
      </c>
      <c r="T301" s="2">
        <f t="shared" si="9"/>
        <v>0</v>
      </c>
    </row>
    <row r="302" spans="14:20" ht="11.25" customHeight="1" x14ac:dyDescent="0.25">
      <c r="N302" s="49">
        <v>1.052</v>
      </c>
      <c r="O302" s="49">
        <v>1.0209999999999999</v>
      </c>
      <c r="P302" s="49">
        <v>1.0349999999999999</v>
      </c>
      <c r="Q302" s="49">
        <v>1.0249999999999999</v>
      </c>
      <c r="R302" s="49">
        <v>1.02</v>
      </c>
      <c r="S302" s="2">
        <f t="shared" si="8"/>
        <v>0</v>
      </c>
      <c r="T302" s="2">
        <f t="shared" si="9"/>
        <v>0</v>
      </c>
    </row>
    <row r="303" spans="14:20" ht="11.25" customHeight="1" x14ac:dyDescent="0.25">
      <c r="N303" s="49">
        <v>1.052</v>
      </c>
      <c r="O303" s="49">
        <v>1.0209999999999999</v>
      </c>
      <c r="P303" s="49">
        <v>1.0349999999999999</v>
      </c>
      <c r="Q303" s="49">
        <v>1.0249999999999999</v>
      </c>
      <c r="R303" s="49">
        <v>1.02</v>
      </c>
      <c r="S303" s="2">
        <f t="shared" si="8"/>
        <v>0</v>
      </c>
      <c r="T303" s="2">
        <f t="shared" si="9"/>
        <v>0</v>
      </c>
    </row>
    <row r="304" spans="14:20" ht="11.25" customHeight="1" x14ac:dyDescent="0.25">
      <c r="N304" s="49">
        <v>1.052</v>
      </c>
      <c r="O304" s="49">
        <v>1.0209999999999999</v>
      </c>
      <c r="P304" s="49">
        <v>1.0349999999999999</v>
      </c>
      <c r="Q304" s="49">
        <v>1.0249999999999999</v>
      </c>
      <c r="R304" s="49">
        <v>1.02</v>
      </c>
      <c r="S304" s="2">
        <f t="shared" si="8"/>
        <v>0</v>
      </c>
      <c r="T304" s="2">
        <f t="shared" si="9"/>
        <v>0</v>
      </c>
    </row>
    <row r="305" spans="14:20" ht="11.25" customHeight="1" x14ac:dyDescent="0.25">
      <c r="N305" s="49">
        <v>1.052</v>
      </c>
      <c r="O305" s="49">
        <v>1.0209999999999999</v>
      </c>
      <c r="P305" s="49">
        <v>1.0349999999999999</v>
      </c>
      <c r="Q305" s="49">
        <v>1.0249999999999999</v>
      </c>
      <c r="R305" s="49">
        <v>1.02</v>
      </c>
      <c r="S305" s="2">
        <f t="shared" si="8"/>
        <v>0</v>
      </c>
      <c r="T305" s="2">
        <f t="shared" si="9"/>
        <v>0</v>
      </c>
    </row>
    <row r="306" spans="14:20" ht="11.25" customHeight="1" x14ac:dyDescent="0.25">
      <c r="N306" s="49">
        <v>1.052</v>
      </c>
      <c r="O306" s="49">
        <v>1.0209999999999999</v>
      </c>
      <c r="P306" s="49">
        <v>1.0349999999999999</v>
      </c>
      <c r="Q306" s="49">
        <v>1.0249999999999999</v>
      </c>
      <c r="R306" s="49">
        <v>1.02</v>
      </c>
      <c r="S306" s="2">
        <f t="shared" ref="S306:S369" si="10">I306*N306*O306*P306*Q306*R306</f>
        <v>0</v>
      </c>
      <c r="T306" s="2">
        <f t="shared" ref="T306:T369" si="11">L306*N306*O306*P306*Q306*R306</f>
        <v>0</v>
      </c>
    </row>
    <row r="307" spans="14:20" ht="11.25" customHeight="1" x14ac:dyDescent="0.25">
      <c r="N307" s="49">
        <v>1.052</v>
      </c>
      <c r="O307" s="49">
        <v>1.0209999999999999</v>
      </c>
      <c r="P307" s="49">
        <v>1.0349999999999999</v>
      </c>
      <c r="Q307" s="49">
        <v>1.0249999999999999</v>
      </c>
      <c r="R307" s="49">
        <v>1.02</v>
      </c>
      <c r="S307" s="2">
        <f t="shared" si="10"/>
        <v>0</v>
      </c>
      <c r="T307" s="2">
        <f t="shared" si="11"/>
        <v>0</v>
      </c>
    </row>
    <row r="308" spans="14:20" ht="11.25" customHeight="1" x14ac:dyDescent="0.25">
      <c r="N308" s="49">
        <v>1.052</v>
      </c>
      <c r="O308" s="49">
        <v>1.0209999999999999</v>
      </c>
      <c r="P308" s="49">
        <v>1.0349999999999999</v>
      </c>
      <c r="Q308" s="49">
        <v>1.0249999999999999</v>
      </c>
      <c r="R308" s="49">
        <v>1.02</v>
      </c>
      <c r="S308" s="2">
        <f t="shared" si="10"/>
        <v>0</v>
      </c>
      <c r="T308" s="2">
        <f t="shared" si="11"/>
        <v>0</v>
      </c>
    </row>
    <row r="309" spans="14:20" ht="11.25" customHeight="1" x14ac:dyDescent="0.25">
      <c r="N309" s="49">
        <v>1.052</v>
      </c>
      <c r="O309" s="49">
        <v>1.0209999999999999</v>
      </c>
      <c r="P309" s="49">
        <v>1.0349999999999999</v>
      </c>
      <c r="Q309" s="49">
        <v>1.0249999999999999</v>
      </c>
      <c r="R309" s="49">
        <v>1.02</v>
      </c>
      <c r="S309" s="2">
        <f t="shared" si="10"/>
        <v>0</v>
      </c>
      <c r="T309" s="2">
        <f t="shared" si="11"/>
        <v>0</v>
      </c>
    </row>
    <row r="310" spans="14:20" ht="11.25" customHeight="1" x14ac:dyDescent="0.25">
      <c r="N310" s="49">
        <v>1.052</v>
      </c>
      <c r="O310" s="49">
        <v>1.0209999999999999</v>
      </c>
      <c r="P310" s="49">
        <v>1.0349999999999999</v>
      </c>
      <c r="Q310" s="49">
        <v>1.0249999999999999</v>
      </c>
      <c r="R310" s="49">
        <v>1.02</v>
      </c>
      <c r="S310" s="2">
        <f t="shared" si="10"/>
        <v>0</v>
      </c>
      <c r="T310" s="2">
        <f t="shared" si="11"/>
        <v>0</v>
      </c>
    </row>
    <row r="311" spans="14:20" ht="11.25" customHeight="1" x14ac:dyDescent="0.25">
      <c r="N311" s="49">
        <v>1.052</v>
      </c>
      <c r="O311" s="49">
        <v>1.0209999999999999</v>
      </c>
      <c r="P311" s="49">
        <v>1.0349999999999999</v>
      </c>
      <c r="Q311" s="49">
        <v>1.0249999999999999</v>
      </c>
      <c r="R311" s="49">
        <v>1.02</v>
      </c>
      <c r="S311" s="2">
        <f t="shared" si="10"/>
        <v>0</v>
      </c>
      <c r="T311" s="2">
        <f t="shared" si="11"/>
        <v>0</v>
      </c>
    </row>
    <row r="312" spans="14:20" ht="11.25" customHeight="1" x14ac:dyDescent="0.25">
      <c r="N312" s="49">
        <v>1.052</v>
      </c>
      <c r="O312" s="49">
        <v>1.0209999999999999</v>
      </c>
      <c r="P312" s="49">
        <v>1.0349999999999999</v>
      </c>
      <c r="Q312" s="49">
        <v>1.0249999999999999</v>
      </c>
      <c r="R312" s="49">
        <v>1.02</v>
      </c>
      <c r="S312" s="2">
        <f t="shared" si="10"/>
        <v>0</v>
      </c>
      <c r="T312" s="2">
        <f t="shared" si="11"/>
        <v>0</v>
      </c>
    </row>
    <row r="313" spans="14:20" ht="11.25" customHeight="1" x14ac:dyDescent="0.25">
      <c r="N313" s="49">
        <v>1.052</v>
      </c>
      <c r="O313" s="49">
        <v>1.0209999999999999</v>
      </c>
      <c r="P313" s="49">
        <v>1.0349999999999999</v>
      </c>
      <c r="Q313" s="49">
        <v>1.0249999999999999</v>
      </c>
      <c r="R313" s="49">
        <v>1.02</v>
      </c>
      <c r="S313" s="2">
        <f t="shared" si="10"/>
        <v>0</v>
      </c>
      <c r="T313" s="2">
        <f t="shared" si="11"/>
        <v>0</v>
      </c>
    </row>
    <row r="314" spans="14:20" ht="11.25" customHeight="1" x14ac:dyDescent="0.25">
      <c r="N314" s="49">
        <v>1.052</v>
      </c>
      <c r="O314" s="49">
        <v>1.0209999999999999</v>
      </c>
      <c r="P314" s="49">
        <v>1.0349999999999999</v>
      </c>
      <c r="Q314" s="49">
        <v>1.0249999999999999</v>
      </c>
      <c r="R314" s="49">
        <v>1.02</v>
      </c>
      <c r="S314" s="2">
        <f t="shared" si="10"/>
        <v>0</v>
      </c>
      <c r="T314" s="2">
        <f t="shared" si="11"/>
        <v>0</v>
      </c>
    </row>
    <row r="315" spans="14:20" ht="11.25" customHeight="1" x14ac:dyDescent="0.25">
      <c r="N315" s="49">
        <v>1.052</v>
      </c>
      <c r="O315" s="49">
        <v>1.0209999999999999</v>
      </c>
      <c r="P315" s="49">
        <v>1.0349999999999999</v>
      </c>
      <c r="Q315" s="49">
        <v>1.0249999999999999</v>
      </c>
      <c r="R315" s="49">
        <v>1.02</v>
      </c>
      <c r="S315" s="2">
        <f t="shared" si="10"/>
        <v>0</v>
      </c>
      <c r="T315" s="2">
        <f t="shared" si="11"/>
        <v>0</v>
      </c>
    </row>
    <row r="316" spans="14:20" ht="11.25" customHeight="1" x14ac:dyDescent="0.25">
      <c r="N316" s="49">
        <v>1.052</v>
      </c>
      <c r="O316" s="49">
        <v>1.0209999999999999</v>
      </c>
      <c r="P316" s="49">
        <v>1.0349999999999999</v>
      </c>
      <c r="Q316" s="49">
        <v>1.0249999999999999</v>
      </c>
      <c r="R316" s="49">
        <v>1.02</v>
      </c>
      <c r="S316" s="2">
        <f t="shared" si="10"/>
        <v>0</v>
      </c>
      <c r="T316" s="2">
        <f t="shared" si="11"/>
        <v>0</v>
      </c>
    </row>
    <row r="317" spans="14:20" ht="11.25" customHeight="1" x14ac:dyDescent="0.25">
      <c r="N317" s="49">
        <v>1.052</v>
      </c>
      <c r="O317" s="49">
        <v>1.0209999999999999</v>
      </c>
      <c r="P317" s="49">
        <v>1.0349999999999999</v>
      </c>
      <c r="Q317" s="49">
        <v>1.0249999999999999</v>
      </c>
      <c r="R317" s="49">
        <v>1.02</v>
      </c>
      <c r="S317" s="2">
        <f t="shared" si="10"/>
        <v>0</v>
      </c>
      <c r="T317" s="2">
        <f t="shared" si="11"/>
        <v>0</v>
      </c>
    </row>
    <row r="318" spans="14:20" ht="11.25" customHeight="1" x14ac:dyDescent="0.25">
      <c r="N318" s="49">
        <v>1.052</v>
      </c>
      <c r="O318" s="49">
        <v>1.0209999999999999</v>
      </c>
      <c r="P318" s="49">
        <v>1.0349999999999999</v>
      </c>
      <c r="Q318" s="49">
        <v>1.0249999999999999</v>
      </c>
      <c r="R318" s="49">
        <v>1.02</v>
      </c>
      <c r="S318" s="2">
        <f t="shared" si="10"/>
        <v>0</v>
      </c>
      <c r="T318" s="2">
        <f t="shared" si="11"/>
        <v>0</v>
      </c>
    </row>
    <row r="319" spans="14:20" ht="11.25" customHeight="1" x14ac:dyDescent="0.25">
      <c r="N319" s="49">
        <v>1.052</v>
      </c>
      <c r="O319" s="49">
        <v>1.0209999999999999</v>
      </c>
      <c r="P319" s="49">
        <v>1.0349999999999999</v>
      </c>
      <c r="Q319" s="49">
        <v>1.0249999999999999</v>
      </c>
      <c r="R319" s="49">
        <v>1.02</v>
      </c>
      <c r="S319" s="2">
        <f t="shared" si="10"/>
        <v>0</v>
      </c>
      <c r="T319" s="2">
        <f t="shared" si="11"/>
        <v>0</v>
      </c>
    </row>
    <row r="320" spans="14:20" ht="11.25" customHeight="1" x14ac:dyDescent="0.25">
      <c r="N320" s="49">
        <v>1.052</v>
      </c>
      <c r="O320" s="49">
        <v>1.0209999999999999</v>
      </c>
      <c r="P320" s="49">
        <v>1.0349999999999999</v>
      </c>
      <c r="Q320" s="49">
        <v>1.0249999999999999</v>
      </c>
      <c r="R320" s="49">
        <v>1.02</v>
      </c>
      <c r="S320" s="2">
        <f t="shared" si="10"/>
        <v>0</v>
      </c>
      <c r="T320" s="2">
        <f t="shared" si="11"/>
        <v>0</v>
      </c>
    </row>
    <row r="321" spans="14:20" ht="11.25" customHeight="1" x14ac:dyDescent="0.25">
      <c r="N321" s="49">
        <v>1.052</v>
      </c>
      <c r="O321" s="49">
        <v>1.0209999999999999</v>
      </c>
      <c r="P321" s="49">
        <v>1.0349999999999999</v>
      </c>
      <c r="Q321" s="49">
        <v>1.0249999999999999</v>
      </c>
      <c r="R321" s="49">
        <v>1.02</v>
      </c>
      <c r="S321" s="2">
        <f t="shared" si="10"/>
        <v>0</v>
      </c>
      <c r="T321" s="2">
        <f t="shared" si="11"/>
        <v>0</v>
      </c>
    </row>
    <row r="322" spans="14:20" ht="11.25" customHeight="1" x14ac:dyDescent="0.25">
      <c r="N322" s="49">
        <v>1.052</v>
      </c>
      <c r="O322" s="49">
        <v>1.0209999999999999</v>
      </c>
      <c r="P322" s="49">
        <v>1.0349999999999999</v>
      </c>
      <c r="Q322" s="49">
        <v>1.0249999999999999</v>
      </c>
      <c r="R322" s="49">
        <v>1.02</v>
      </c>
      <c r="S322" s="2">
        <f t="shared" si="10"/>
        <v>0</v>
      </c>
      <c r="T322" s="2">
        <f t="shared" si="11"/>
        <v>0</v>
      </c>
    </row>
    <row r="323" spans="14:20" ht="11.25" customHeight="1" x14ac:dyDescent="0.25">
      <c r="N323" s="49">
        <v>1.052</v>
      </c>
      <c r="O323" s="49">
        <v>1.0209999999999999</v>
      </c>
      <c r="P323" s="49">
        <v>1.0349999999999999</v>
      </c>
      <c r="Q323" s="49">
        <v>1.0249999999999999</v>
      </c>
      <c r="R323" s="49">
        <v>1.02</v>
      </c>
      <c r="S323" s="2">
        <f t="shared" si="10"/>
        <v>0</v>
      </c>
      <c r="T323" s="2">
        <f t="shared" si="11"/>
        <v>0</v>
      </c>
    </row>
    <row r="324" spans="14:20" ht="11.25" customHeight="1" x14ac:dyDescent="0.25">
      <c r="N324" s="49">
        <v>1.052</v>
      </c>
      <c r="O324" s="49">
        <v>1.0209999999999999</v>
      </c>
      <c r="P324" s="49">
        <v>1.0349999999999999</v>
      </c>
      <c r="Q324" s="49">
        <v>1.0249999999999999</v>
      </c>
      <c r="R324" s="49">
        <v>1.02</v>
      </c>
      <c r="S324" s="2">
        <f t="shared" si="10"/>
        <v>0</v>
      </c>
      <c r="T324" s="2">
        <f t="shared" si="11"/>
        <v>0</v>
      </c>
    </row>
    <row r="325" spans="14:20" ht="11.25" customHeight="1" x14ac:dyDescent="0.25">
      <c r="N325" s="49">
        <v>1.052</v>
      </c>
      <c r="O325" s="49">
        <v>1.0209999999999999</v>
      </c>
      <c r="P325" s="49">
        <v>1.0349999999999999</v>
      </c>
      <c r="Q325" s="49">
        <v>1.0249999999999999</v>
      </c>
      <c r="R325" s="49">
        <v>1.02</v>
      </c>
      <c r="S325" s="2">
        <f t="shared" si="10"/>
        <v>0</v>
      </c>
      <c r="T325" s="2">
        <f t="shared" si="11"/>
        <v>0</v>
      </c>
    </row>
    <row r="326" spans="14:20" ht="11.25" customHeight="1" x14ac:dyDescent="0.25">
      <c r="N326" s="49">
        <v>1.052</v>
      </c>
      <c r="O326" s="49">
        <v>1.0209999999999999</v>
      </c>
      <c r="P326" s="49">
        <v>1.0349999999999999</v>
      </c>
      <c r="Q326" s="49">
        <v>1.0249999999999999</v>
      </c>
      <c r="R326" s="49">
        <v>1.02</v>
      </c>
      <c r="S326" s="2">
        <f t="shared" si="10"/>
        <v>0</v>
      </c>
      <c r="T326" s="2">
        <f t="shared" si="11"/>
        <v>0</v>
      </c>
    </row>
    <row r="327" spans="14:20" ht="11.25" customHeight="1" x14ac:dyDescent="0.25">
      <c r="N327" s="49">
        <v>1.052</v>
      </c>
      <c r="O327" s="49">
        <v>1.0209999999999999</v>
      </c>
      <c r="P327" s="49">
        <v>1.0349999999999999</v>
      </c>
      <c r="Q327" s="49">
        <v>1.0249999999999999</v>
      </c>
      <c r="R327" s="49">
        <v>1.02</v>
      </c>
      <c r="S327" s="2">
        <f t="shared" si="10"/>
        <v>0</v>
      </c>
      <c r="T327" s="2">
        <f t="shared" si="11"/>
        <v>0</v>
      </c>
    </row>
    <row r="328" spans="14:20" ht="11.25" customHeight="1" x14ac:dyDescent="0.25">
      <c r="N328" s="49">
        <v>1.052</v>
      </c>
      <c r="O328" s="49">
        <v>1.0209999999999999</v>
      </c>
      <c r="P328" s="49">
        <v>1.0349999999999999</v>
      </c>
      <c r="Q328" s="49">
        <v>1.0249999999999999</v>
      </c>
      <c r="R328" s="49">
        <v>1.02</v>
      </c>
      <c r="S328" s="2">
        <f t="shared" si="10"/>
        <v>0</v>
      </c>
      <c r="T328" s="2">
        <f t="shared" si="11"/>
        <v>0</v>
      </c>
    </row>
    <row r="329" spans="14:20" ht="11.25" customHeight="1" x14ac:dyDescent="0.25">
      <c r="N329" s="49">
        <v>1.052</v>
      </c>
      <c r="O329" s="49">
        <v>1.0209999999999999</v>
      </c>
      <c r="P329" s="49">
        <v>1.0349999999999999</v>
      </c>
      <c r="Q329" s="49">
        <v>1.0249999999999999</v>
      </c>
      <c r="R329" s="49">
        <v>1.02</v>
      </c>
      <c r="S329" s="2">
        <f t="shared" si="10"/>
        <v>0</v>
      </c>
      <c r="T329" s="2">
        <f t="shared" si="11"/>
        <v>0</v>
      </c>
    </row>
    <row r="330" spans="14:20" ht="11.25" customHeight="1" x14ac:dyDescent="0.25">
      <c r="N330" s="49">
        <v>1.052</v>
      </c>
      <c r="O330" s="49">
        <v>1.0209999999999999</v>
      </c>
      <c r="P330" s="49">
        <v>1.0349999999999999</v>
      </c>
      <c r="Q330" s="49">
        <v>1.0249999999999999</v>
      </c>
      <c r="R330" s="49">
        <v>1.02</v>
      </c>
      <c r="S330" s="2">
        <f t="shared" si="10"/>
        <v>0</v>
      </c>
      <c r="T330" s="2">
        <f t="shared" si="11"/>
        <v>0</v>
      </c>
    </row>
    <row r="331" spans="14:20" ht="11.25" customHeight="1" x14ac:dyDescent="0.25">
      <c r="N331" s="49">
        <v>1.052</v>
      </c>
      <c r="O331" s="49">
        <v>1.0209999999999999</v>
      </c>
      <c r="P331" s="49">
        <v>1.0349999999999999</v>
      </c>
      <c r="Q331" s="49">
        <v>1.0249999999999999</v>
      </c>
      <c r="R331" s="49">
        <v>1.02</v>
      </c>
      <c r="S331" s="2">
        <f t="shared" si="10"/>
        <v>0</v>
      </c>
      <c r="T331" s="2">
        <f t="shared" si="11"/>
        <v>0</v>
      </c>
    </row>
    <row r="332" spans="14:20" ht="11.25" customHeight="1" x14ac:dyDescent="0.25">
      <c r="N332" s="49">
        <v>1.052</v>
      </c>
      <c r="O332" s="49">
        <v>1.0209999999999999</v>
      </c>
      <c r="P332" s="49">
        <v>1.0349999999999999</v>
      </c>
      <c r="Q332" s="49">
        <v>1.0249999999999999</v>
      </c>
      <c r="R332" s="49">
        <v>1.02</v>
      </c>
      <c r="S332" s="2">
        <f t="shared" si="10"/>
        <v>0</v>
      </c>
      <c r="T332" s="2">
        <f t="shared" si="11"/>
        <v>0</v>
      </c>
    </row>
    <row r="333" spans="14:20" ht="11.25" customHeight="1" x14ac:dyDescent="0.25">
      <c r="N333" s="49">
        <v>1.052</v>
      </c>
      <c r="O333" s="49">
        <v>1.0209999999999999</v>
      </c>
      <c r="P333" s="49">
        <v>1.0349999999999999</v>
      </c>
      <c r="Q333" s="49">
        <v>1.0249999999999999</v>
      </c>
      <c r="R333" s="49">
        <v>1.02</v>
      </c>
      <c r="S333" s="2">
        <f t="shared" si="10"/>
        <v>0</v>
      </c>
      <c r="T333" s="2">
        <f t="shared" si="11"/>
        <v>0</v>
      </c>
    </row>
    <row r="334" spans="14:20" ht="11.25" customHeight="1" x14ac:dyDescent="0.25">
      <c r="N334" s="49">
        <v>1.052</v>
      </c>
      <c r="O334" s="49">
        <v>1.0209999999999999</v>
      </c>
      <c r="P334" s="49">
        <v>1.0349999999999999</v>
      </c>
      <c r="Q334" s="49">
        <v>1.0249999999999999</v>
      </c>
      <c r="R334" s="49">
        <v>1.02</v>
      </c>
      <c r="S334" s="2">
        <f t="shared" si="10"/>
        <v>0</v>
      </c>
      <c r="T334" s="2">
        <f t="shared" si="11"/>
        <v>0</v>
      </c>
    </row>
    <row r="335" spans="14:20" ht="11.25" customHeight="1" x14ac:dyDescent="0.25">
      <c r="N335" s="49">
        <v>1.052</v>
      </c>
      <c r="O335" s="49">
        <v>1.0209999999999999</v>
      </c>
      <c r="P335" s="49">
        <v>1.0349999999999999</v>
      </c>
      <c r="Q335" s="49">
        <v>1.0249999999999999</v>
      </c>
      <c r="R335" s="49">
        <v>1.02</v>
      </c>
      <c r="S335" s="2">
        <f t="shared" si="10"/>
        <v>0</v>
      </c>
      <c r="T335" s="2">
        <f t="shared" si="11"/>
        <v>0</v>
      </c>
    </row>
    <row r="336" spans="14:20" ht="11.25" customHeight="1" x14ac:dyDescent="0.25">
      <c r="N336" s="49">
        <v>1.052</v>
      </c>
      <c r="O336" s="49">
        <v>1.0209999999999999</v>
      </c>
      <c r="P336" s="49">
        <v>1.0349999999999999</v>
      </c>
      <c r="Q336" s="49">
        <v>1.0249999999999999</v>
      </c>
      <c r="R336" s="49">
        <v>1.02</v>
      </c>
      <c r="S336" s="2">
        <f t="shared" si="10"/>
        <v>0</v>
      </c>
      <c r="T336" s="2">
        <f t="shared" si="11"/>
        <v>0</v>
      </c>
    </row>
    <row r="337" spans="14:20" ht="11.25" customHeight="1" x14ac:dyDescent="0.25">
      <c r="N337" s="49">
        <v>1.052</v>
      </c>
      <c r="O337" s="49">
        <v>1.0209999999999999</v>
      </c>
      <c r="P337" s="49">
        <v>1.0349999999999999</v>
      </c>
      <c r="Q337" s="49">
        <v>1.0249999999999999</v>
      </c>
      <c r="R337" s="49">
        <v>1.02</v>
      </c>
      <c r="S337" s="2">
        <f t="shared" si="10"/>
        <v>0</v>
      </c>
      <c r="T337" s="2">
        <f t="shared" si="11"/>
        <v>0</v>
      </c>
    </row>
    <row r="338" spans="14:20" ht="11.25" customHeight="1" x14ac:dyDescent="0.25">
      <c r="N338" s="49">
        <v>1.052</v>
      </c>
      <c r="O338" s="49">
        <v>1.0209999999999999</v>
      </c>
      <c r="P338" s="49">
        <v>1.0349999999999999</v>
      </c>
      <c r="Q338" s="49">
        <v>1.0249999999999999</v>
      </c>
      <c r="R338" s="49">
        <v>1.02</v>
      </c>
      <c r="S338" s="2">
        <f t="shared" si="10"/>
        <v>0</v>
      </c>
      <c r="T338" s="2">
        <f t="shared" si="11"/>
        <v>0</v>
      </c>
    </row>
    <row r="339" spans="14:20" ht="11.25" customHeight="1" x14ac:dyDescent="0.25">
      <c r="N339" s="49">
        <v>1.052</v>
      </c>
      <c r="O339" s="49">
        <v>1.0209999999999999</v>
      </c>
      <c r="P339" s="49">
        <v>1.0349999999999999</v>
      </c>
      <c r="Q339" s="49">
        <v>1.0249999999999999</v>
      </c>
      <c r="R339" s="49">
        <v>1.02</v>
      </c>
      <c r="S339" s="2">
        <f t="shared" si="10"/>
        <v>0</v>
      </c>
      <c r="T339" s="2">
        <f t="shared" si="11"/>
        <v>0</v>
      </c>
    </row>
    <row r="340" spans="14:20" ht="11.25" customHeight="1" x14ac:dyDescent="0.25">
      <c r="N340" s="49">
        <v>1.052</v>
      </c>
      <c r="O340" s="49">
        <v>1.0209999999999999</v>
      </c>
      <c r="P340" s="49">
        <v>1.0349999999999999</v>
      </c>
      <c r="Q340" s="49">
        <v>1.0249999999999999</v>
      </c>
      <c r="R340" s="49">
        <v>1.02</v>
      </c>
      <c r="S340" s="2">
        <f t="shared" si="10"/>
        <v>0</v>
      </c>
      <c r="T340" s="2">
        <f t="shared" si="11"/>
        <v>0</v>
      </c>
    </row>
    <row r="341" spans="14:20" ht="11.25" customHeight="1" x14ac:dyDescent="0.25">
      <c r="N341" s="49">
        <v>1.052</v>
      </c>
      <c r="O341" s="49">
        <v>1.0209999999999999</v>
      </c>
      <c r="P341" s="49">
        <v>1.0349999999999999</v>
      </c>
      <c r="Q341" s="49">
        <v>1.0249999999999999</v>
      </c>
      <c r="R341" s="49">
        <v>1.02</v>
      </c>
      <c r="S341" s="2">
        <f t="shared" si="10"/>
        <v>0</v>
      </c>
      <c r="T341" s="2">
        <f t="shared" si="11"/>
        <v>0</v>
      </c>
    </row>
    <row r="342" spans="14:20" ht="11.25" customHeight="1" x14ac:dyDescent="0.25">
      <c r="N342" s="49">
        <v>1.052</v>
      </c>
      <c r="O342" s="49">
        <v>1.0209999999999999</v>
      </c>
      <c r="P342" s="49">
        <v>1.0349999999999999</v>
      </c>
      <c r="Q342" s="49">
        <v>1.0249999999999999</v>
      </c>
      <c r="R342" s="49">
        <v>1.02</v>
      </c>
      <c r="S342" s="2">
        <f t="shared" si="10"/>
        <v>0</v>
      </c>
      <c r="T342" s="2">
        <f t="shared" si="11"/>
        <v>0</v>
      </c>
    </row>
    <row r="343" spans="14:20" ht="11.25" customHeight="1" x14ac:dyDescent="0.25">
      <c r="N343" s="49">
        <v>1.052</v>
      </c>
      <c r="O343" s="49">
        <v>1.0209999999999999</v>
      </c>
      <c r="P343" s="49">
        <v>1.0349999999999999</v>
      </c>
      <c r="Q343" s="49">
        <v>1.0249999999999999</v>
      </c>
      <c r="R343" s="49">
        <v>1.02</v>
      </c>
      <c r="S343" s="2">
        <f t="shared" si="10"/>
        <v>0</v>
      </c>
      <c r="T343" s="2">
        <f t="shared" si="11"/>
        <v>0</v>
      </c>
    </row>
    <row r="344" spans="14:20" ht="11.25" customHeight="1" x14ac:dyDescent="0.25">
      <c r="N344" s="49">
        <v>1.052</v>
      </c>
      <c r="O344" s="49">
        <v>1.0209999999999999</v>
      </c>
      <c r="P344" s="49">
        <v>1.0349999999999999</v>
      </c>
      <c r="Q344" s="49">
        <v>1.0249999999999999</v>
      </c>
      <c r="R344" s="49">
        <v>1.02</v>
      </c>
      <c r="S344" s="2">
        <f t="shared" si="10"/>
        <v>0</v>
      </c>
      <c r="T344" s="2">
        <f t="shared" si="11"/>
        <v>0</v>
      </c>
    </row>
    <row r="345" spans="14:20" ht="11.25" customHeight="1" x14ac:dyDescent="0.25">
      <c r="N345" s="49">
        <v>1.052</v>
      </c>
      <c r="O345" s="49">
        <v>1.0209999999999999</v>
      </c>
      <c r="P345" s="49">
        <v>1.0349999999999999</v>
      </c>
      <c r="Q345" s="49">
        <v>1.0249999999999999</v>
      </c>
      <c r="R345" s="49">
        <v>1.02</v>
      </c>
      <c r="S345" s="2">
        <f t="shared" si="10"/>
        <v>0</v>
      </c>
      <c r="T345" s="2">
        <f t="shared" si="11"/>
        <v>0</v>
      </c>
    </row>
    <row r="346" spans="14:20" ht="11.25" customHeight="1" x14ac:dyDescent="0.25">
      <c r="N346" s="49">
        <v>1.052</v>
      </c>
      <c r="O346" s="49">
        <v>1.0209999999999999</v>
      </c>
      <c r="P346" s="49">
        <v>1.0349999999999999</v>
      </c>
      <c r="Q346" s="49">
        <v>1.0249999999999999</v>
      </c>
      <c r="R346" s="49">
        <v>1.02</v>
      </c>
      <c r="S346" s="2">
        <f t="shared" si="10"/>
        <v>0</v>
      </c>
      <c r="T346" s="2">
        <f t="shared" si="11"/>
        <v>0</v>
      </c>
    </row>
    <row r="347" spans="14:20" ht="11.25" customHeight="1" x14ac:dyDescent="0.25">
      <c r="N347" s="49">
        <v>1.052</v>
      </c>
      <c r="O347" s="49">
        <v>1.0209999999999999</v>
      </c>
      <c r="P347" s="49">
        <v>1.0349999999999999</v>
      </c>
      <c r="Q347" s="49">
        <v>1.0249999999999999</v>
      </c>
      <c r="R347" s="49">
        <v>1.02</v>
      </c>
      <c r="S347" s="2">
        <f t="shared" si="10"/>
        <v>0</v>
      </c>
      <c r="T347" s="2">
        <f t="shared" si="11"/>
        <v>0</v>
      </c>
    </row>
    <row r="348" spans="14:20" ht="11.25" customHeight="1" x14ac:dyDescent="0.25">
      <c r="N348" s="49">
        <v>1.052</v>
      </c>
      <c r="O348" s="49">
        <v>1.0209999999999999</v>
      </c>
      <c r="P348" s="49">
        <v>1.0349999999999999</v>
      </c>
      <c r="Q348" s="49">
        <v>1.0249999999999999</v>
      </c>
      <c r="R348" s="49">
        <v>1.02</v>
      </c>
      <c r="S348" s="2">
        <f t="shared" si="10"/>
        <v>0</v>
      </c>
      <c r="T348" s="2">
        <f t="shared" si="11"/>
        <v>0</v>
      </c>
    </row>
    <row r="349" spans="14:20" ht="11.25" customHeight="1" x14ac:dyDescent="0.25">
      <c r="N349" s="49">
        <v>1.052</v>
      </c>
      <c r="O349" s="49">
        <v>1.0209999999999999</v>
      </c>
      <c r="P349" s="49">
        <v>1.0349999999999999</v>
      </c>
      <c r="Q349" s="49">
        <v>1.0249999999999999</v>
      </c>
      <c r="R349" s="49">
        <v>1.02</v>
      </c>
      <c r="S349" s="2">
        <f t="shared" si="10"/>
        <v>0</v>
      </c>
      <c r="T349" s="2">
        <f t="shared" si="11"/>
        <v>0</v>
      </c>
    </row>
    <row r="350" spans="14:20" ht="11.25" customHeight="1" x14ac:dyDescent="0.25">
      <c r="N350" s="49">
        <v>1.052</v>
      </c>
      <c r="O350" s="49">
        <v>1.0209999999999999</v>
      </c>
      <c r="P350" s="49">
        <v>1.0349999999999999</v>
      </c>
      <c r="Q350" s="49">
        <v>1.0249999999999999</v>
      </c>
      <c r="R350" s="49">
        <v>1.02</v>
      </c>
      <c r="S350" s="2">
        <f t="shared" si="10"/>
        <v>0</v>
      </c>
      <c r="T350" s="2">
        <f t="shared" si="11"/>
        <v>0</v>
      </c>
    </row>
    <row r="351" spans="14:20" ht="11.25" customHeight="1" x14ac:dyDescent="0.25">
      <c r="N351" s="49">
        <v>1.052</v>
      </c>
      <c r="O351" s="49">
        <v>1.0209999999999999</v>
      </c>
      <c r="P351" s="49">
        <v>1.0349999999999999</v>
      </c>
      <c r="Q351" s="49">
        <v>1.0249999999999999</v>
      </c>
      <c r="R351" s="49">
        <v>1.02</v>
      </c>
      <c r="S351" s="2">
        <f t="shared" si="10"/>
        <v>0</v>
      </c>
      <c r="T351" s="2">
        <f t="shared" si="11"/>
        <v>0</v>
      </c>
    </row>
    <row r="352" spans="14:20" ht="11.25" customHeight="1" x14ac:dyDescent="0.25">
      <c r="N352" s="49">
        <v>1.052</v>
      </c>
      <c r="O352" s="49">
        <v>1.0209999999999999</v>
      </c>
      <c r="P352" s="49">
        <v>1.0349999999999999</v>
      </c>
      <c r="Q352" s="49">
        <v>1.0249999999999999</v>
      </c>
      <c r="R352" s="49">
        <v>1.02</v>
      </c>
      <c r="S352" s="2">
        <f t="shared" si="10"/>
        <v>0</v>
      </c>
      <c r="T352" s="2">
        <f t="shared" si="11"/>
        <v>0</v>
      </c>
    </row>
    <row r="353" spans="14:20" ht="11.25" customHeight="1" x14ac:dyDescent="0.25">
      <c r="N353" s="49">
        <v>1.052</v>
      </c>
      <c r="O353" s="49">
        <v>1.0209999999999999</v>
      </c>
      <c r="P353" s="49">
        <v>1.0349999999999999</v>
      </c>
      <c r="Q353" s="49">
        <v>1.0249999999999999</v>
      </c>
      <c r="R353" s="49">
        <v>1.02</v>
      </c>
      <c r="S353" s="2">
        <f t="shared" si="10"/>
        <v>0</v>
      </c>
      <c r="T353" s="2">
        <f t="shared" si="11"/>
        <v>0</v>
      </c>
    </row>
    <row r="354" spans="14:20" ht="11.25" customHeight="1" x14ac:dyDescent="0.25">
      <c r="N354" s="49">
        <v>1.052</v>
      </c>
      <c r="O354" s="49">
        <v>1.0209999999999999</v>
      </c>
      <c r="P354" s="49">
        <v>1.0349999999999999</v>
      </c>
      <c r="Q354" s="49">
        <v>1.0249999999999999</v>
      </c>
      <c r="R354" s="49">
        <v>1.02</v>
      </c>
      <c r="S354" s="2">
        <f t="shared" si="10"/>
        <v>0</v>
      </c>
      <c r="T354" s="2">
        <f t="shared" si="11"/>
        <v>0</v>
      </c>
    </row>
    <row r="355" spans="14:20" ht="11.25" customHeight="1" x14ac:dyDescent="0.25">
      <c r="N355" s="49">
        <v>1.052</v>
      </c>
      <c r="O355" s="49">
        <v>1.0209999999999999</v>
      </c>
      <c r="P355" s="49">
        <v>1.0349999999999999</v>
      </c>
      <c r="Q355" s="49">
        <v>1.0249999999999999</v>
      </c>
      <c r="R355" s="49">
        <v>1.02</v>
      </c>
      <c r="S355" s="2">
        <f t="shared" si="10"/>
        <v>0</v>
      </c>
      <c r="T355" s="2">
        <f t="shared" si="11"/>
        <v>0</v>
      </c>
    </row>
    <row r="356" spans="14:20" ht="11.25" customHeight="1" x14ac:dyDescent="0.25">
      <c r="N356" s="49">
        <v>1.052</v>
      </c>
      <c r="O356" s="49">
        <v>1.0209999999999999</v>
      </c>
      <c r="P356" s="49">
        <v>1.0349999999999999</v>
      </c>
      <c r="Q356" s="49">
        <v>1.0249999999999999</v>
      </c>
      <c r="R356" s="49">
        <v>1.02</v>
      </c>
      <c r="S356" s="2">
        <f t="shared" si="10"/>
        <v>0</v>
      </c>
      <c r="T356" s="2">
        <f t="shared" si="11"/>
        <v>0</v>
      </c>
    </row>
    <row r="357" spans="14:20" ht="11.25" customHeight="1" x14ac:dyDescent="0.25">
      <c r="N357" s="49">
        <v>1.052</v>
      </c>
      <c r="O357" s="49">
        <v>1.0209999999999999</v>
      </c>
      <c r="P357" s="49">
        <v>1.0349999999999999</v>
      </c>
      <c r="Q357" s="49">
        <v>1.0249999999999999</v>
      </c>
      <c r="R357" s="49">
        <v>1.02</v>
      </c>
      <c r="S357" s="2">
        <f t="shared" si="10"/>
        <v>0</v>
      </c>
      <c r="T357" s="2">
        <f t="shared" si="11"/>
        <v>0</v>
      </c>
    </row>
    <row r="358" spans="14:20" ht="11.25" customHeight="1" x14ac:dyDescent="0.25">
      <c r="N358" s="49">
        <v>1.052</v>
      </c>
      <c r="O358" s="49">
        <v>1.0209999999999999</v>
      </c>
      <c r="P358" s="49">
        <v>1.0349999999999999</v>
      </c>
      <c r="Q358" s="49">
        <v>1.0249999999999999</v>
      </c>
      <c r="R358" s="49">
        <v>1.02</v>
      </c>
      <c r="S358" s="2">
        <f t="shared" si="10"/>
        <v>0</v>
      </c>
      <c r="T358" s="2">
        <f t="shared" si="11"/>
        <v>0</v>
      </c>
    </row>
    <row r="359" spans="14:20" ht="11.25" customHeight="1" x14ac:dyDescent="0.25">
      <c r="N359" s="49">
        <v>1.052</v>
      </c>
      <c r="O359" s="49">
        <v>1.0209999999999999</v>
      </c>
      <c r="P359" s="49">
        <v>1.0349999999999999</v>
      </c>
      <c r="Q359" s="49">
        <v>1.0249999999999999</v>
      </c>
      <c r="R359" s="49">
        <v>1.02</v>
      </c>
      <c r="S359" s="2">
        <f t="shared" si="10"/>
        <v>0</v>
      </c>
      <c r="T359" s="2">
        <f t="shared" si="11"/>
        <v>0</v>
      </c>
    </row>
    <row r="360" spans="14:20" ht="11.25" customHeight="1" x14ac:dyDescent="0.25">
      <c r="N360" s="49">
        <v>1.052</v>
      </c>
      <c r="O360" s="49">
        <v>1.0209999999999999</v>
      </c>
      <c r="P360" s="49">
        <v>1.0349999999999999</v>
      </c>
      <c r="Q360" s="49">
        <v>1.0249999999999999</v>
      </c>
      <c r="R360" s="49">
        <v>1.02</v>
      </c>
      <c r="S360" s="2">
        <f t="shared" si="10"/>
        <v>0</v>
      </c>
      <c r="T360" s="2">
        <f t="shared" si="11"/>
        <v>0</v>
      </c>
    </row>
    <row r="361" spans="14:20" ht="11.25" customHeight="1" x14ac:dyDescent="0.25">
      <c r="N361" s="49">
        <v>1.052</v>
      </c>
      <c r="O361" s="49">
        <v>1.0209999999999999</v>
      </c>
      <c r="P361" s="49">
        <v>1.0349999999999999</v>
      </c>
      <c r="Q361" s="49">
        <v>1.0249999999999999</v>
      </c>
      <c r="R361" s="49">
        <v>1.02</v>
      </c>
      <c r="S361" s="2">
        <f t="shared" si="10"/>
        <v>0</v>
      </c>
      <c r="T361" s="2">
        <f t="shared" si="11"/>
        <v>0</v>
      </c>
    </row>
    <row r="362" spans="14:20" ht="11.25" customHeight="1" x14ac:dyDescent="0.25">
      <c r="N362" s="49">
        <v>1.052</v>
      </c>
      <c r="O362" s="49">
        <v>1.0209999999999999</v>
      </c>
      <c r="P362" s="49">
        <v>1.0349999999999999</v>
      </c>
      <c r="Q362" s="49">
        <v>1.0249999999999999</v>
      </c>
      <c r="R362" s="49">
        <v>1.02</v>
      </c>
      <c r="S362" s="2">
        <f t="shared" si="10"/>
        <v>0</v>
      </c>
      <c r="T362" s="2">
        <f t="shared" si="11"/>
        <v>0</v>
      </c>
    </row>
    <row r="363" spans="14:20" ht="11.25" customHeight="1" x14ac:dyDescent="0.25">
      <c r="N363" s="49">
        <v>1.052</v>
      </c>
      <c r="O363" s="49">
        <v>1.0209999999999999</v>
      </c>
      <c r="P363" s="49">
        <v>1.0349999999999999</v>
      </c>
      <c r="Q363" s="49">
        <v>1.0249999999999999</v>
      </c>
      <c r="R363" s="49">
        <v>1.02</v>
      </c>
      <c r="S363" s="2">
        <f t="shared" si="10"/>
        <v>0</v>
      </c>
      <c r="T363" s="2">
        <f t="shared" si="11"/>
        <v>0</v>
      </c>
    </row>
    <row r="364" spans="14:20" ht="11.25" customHeight="1" x14ac:dyDescent="0.25">
      <c r="N364" s="49">
        <v>1.052</v>
      </c>
      <c r="O364" s="49">
        <v>1.0209999999999999</v>
      </c>
      <c r="P364" s="49">
        <v>1.0349999999999999</v>
      </c>
      <c r="Q364" s="49">
        <v>1.0249999999999999</v>
      </c>
      <c r="R364" s="49">
        <v>1.02</v>
      </c>
      <c r="S364" s="2">
        <f t="shared" si="10"/>
        <v>0</v>
      </c>
      <c r="T364" s="2">
        <f t="shared" si="11"/>
        <v>0</v>
      </c>
    </row>
    <row r="365" spans="14:20" ht="11.25" customHeight="1" x14ac:dyDescent="0.25">
      <c r="N365" s="49">
        <v>1.052</v>
      </c>
      <c r="O365" s="49">
        <v>1.0209999999999999</v>
      </c>
      <c r="P365" s="49">
        <v>1.0349999999999999</v>
      </c>
      <c r="Q365" s="49">
        <v>1.0249999999999999</v>
      </c>
      <c r="R365" s="49">
        <v>1.02</v>
      </c>
      <c r="S365" s="2">
        <f t="shared" si="10"/>
        <v>0</v>
      </c>
      <c r="T365" s="2">
        <f t="shared" si="11"/>
        <v>0</v>
      </c>
    </row>
    <row r="366" spans="14:20" ht="11.25" customHeight="1" x14ac:dyDescent="0.25">
      <c r="N366" s="49">
        <v>1.052</v>
      </c>
      <c r="O366" s="49">
        <v>1.0209999999999999</v>
      </c>
      <c r="P366" s="49">
        <v>1.0349999999999999</v>
      </c>
      <c r="Q366" s="49">
        <v>1.0249999999999999</v>
      </c>
      <c r="R366" s="49">
        <v>1.02</v>
      </c>
      <c r="S366" s="2">
        <f t="shared" si="10"/>
        <v>0</v>
      </c>
      <c r="T366" s="2">
        <f t="shared" si="11"/>
        <v>0</v>
      </c>
    </row>
    <row r="367" spans="14:20" ht="11.25" customHeight="1" x14ac:dyDescent="0.25">
      <c r="N367" s="49">
        <v>1.052</v>
      </c>
      <c r="O367" s="49">
        <v>1.0209999999999999</v>
      </c>
      <c r="P367" s="49">
        <v>1.0349999999999999</v>
      </c>
      <c r="Q367" s="49">
        <v>1.0249999999999999</v>
      </c>
      <c r="R367" s="49">
        <v>1.02</v>
      </c>
      <c r="S367" s="2">
        <f t="shared" si="10"/>
        <v>0</v>
      </c>
      <c r="T367" s="2">
        <f t="shared" si="11"/>
        <v>0</v>
      </c>
    </row>
    <row r="368" spans="14:20" ht="11.25" customHeight="1" x14ac:dyDescent="0.25">
      <c r="N368" s="49">
        <v>1.052</v>
      </c>
      <c r="O368" s="49">
        <v>1.0209999999999999</v>
      </c>
      <c r="P368" s="49">
        <v>1.0349999999999999</v>
      </c>
      <c r="Q368" s="49">
        <v>1.0249999999999999</v>
      </c>
      <c r="R368" s="49">
        <v>1.02</v>
      </c>
      <c r="S368" s="2">
        <f t="shared" si="10"/>
        <v>0</v>
      </c>
      <c r="T368" s="2">
        <f t="shared" si="11"/>
        <v>0</v>
      </c>
    </row>
    <row r="369" spans="14:20" ht="11.25" customHeight="1" x14ac:dyDescent="0.25">
      <c r="N369" s="49">
        <v>1.052</v>
      </c>
      <c r="O369" s="49">
        <v>1.0209999999999999</v>
      </c>
      <c r="P369" s="49">
        <v>1.0349999999999999</v>
      </c>
      <c r="Q369" s="49">
        <v>1.0249999999999999</v>
      </c>
      <c r="R369" s="49">
        <v>1.02</v>
      </c>
      <c r="S369" s="2">
        <f t="shared" si="10"/>
        <v>0</v>
      </c>
      <c r="T369" s="2">
        <f t="shared" si="11"/>
        <v>0</v>
      </c>
    </row>
    <row r="370" spans="14:20" ht="11.25" customHeight="1" x14ac:dyDescent="0.25">
      <c r="N370" s="49">
        <v>1.052</v>
      </c>
      <c r="O370" s="49">
        <v>1.0209999999999999</v>
      </c>
      <c r="P370" s="49">
        <v>1.0349999999999999</v>
      </c>
      <c r="Q370" s="49">
        <v>1.0249999999999999</v>
      </c>
      <c r="R370" s="49">
        <v>1.02</v>
      </c>
      <c r="S370" s="2">
        <f t="shared" ref="S370:S433" si="12">I370*N370*O370*P370*Q370*R370</f>
        <v>0</v>
      </c>
      <c r="T370" s="2">
        <f t="shared" ref="T370:T433" si="13">L370*N370*O370*P370*Q370*R370</f>
        <v>0</v>
      </c>
    </row>
    <row r="371" spans="14:20" ht="11.25" customHeight="1" x14ac:dyDescent="0.25">
      <c r="N371" s="49">
        <v>1.052</v>
      </c>
      <c r="O371" s="49">
        <v>1.0209999999999999</v>
      </c>
      <c r="P371" s="49">
        <v>1.0349999999999999</v>
      </c>
      <c r="Q371" s="49">
        <v>1.0249999999999999</v>
      </c>
      <c r="R371" s="49">
        <v>1.02</v>
      </c>
      <c r="S371" s="2">
        <f t="shared" si="12"/>
        <v>0</v>
      </c>
      <c r="T371" s="2">
        <f t="shared" si="13"/>
        <v>0</v>
      </c>
    </row>
    <row r="372" spans="14:20" ht="11.25" customHeight="1" x14ac:dyDescent="0.25">
      <c r="N372" s="49">
        <v>1.052</v>
      </c>
      <c r="O372" s="49">
        <v>1.0209999999999999</v>
      </c>
      <c r="P372" s="49">
        <v>1.0349999999999999</v>
      </c>
      <c r="Q372" s="49">
        <v>1.0249999999999999</v>
      </c>
      <c r="R372" s="49">
        <v>1.02</v>
      </c>
      <c r="S372" s="2">
        <f t="shared" si="12"/>
        <v>0</v>
      </c>
      <c r="T372" s="2">
        <f t="shared" si="13"/>
        <v>0</v>
      </c>
    </row>
    <row r="373" spans="14:20" ht="11.25" customHeight="1" x14ac:dyDescent="0.25">
      <c r="N373" s="49">
        <v>1.052</v>
      </c>
      <c r="O373" s="49">
        <v>1.0209999999999999</v>
      </c>
      <c r="P373" s="49">
        <v>1.0349999999999999</v>
      </c>
      <c r="Q373" s="49">
        <v>1.0249999999999999</v>
      </c>
      <c r="R373" s="49">
        <v>1.02</v>
      </c>
      <c r="S373" s="2">
        <f t="shared" si="12"/>
        <v>0</v>
      </c>
      <c r="T373" s="2">
        <f t="shared" si="13"/>
        <v>0</v>
      </c>
    </row>
    <row r="374" spans="14:20" ht="11.25" customHeight="1" x14ac:dyDescent="0.25">
      <c r="N374" s="49">
        <v>1.052</v>
      </c>
      <c r="O374" s="49">
        <v>1.0209999999999999</v>
      </c>
      <c r="P374" s="49">
        <v>1.0349999999999999</v>
      </c>
      <c r="Q374" s="49">
        <v>1.0249999999999999</v>
      </c>
      <c r="R374" s="49">
        <v>1.02</v>
      </c>
      <c r="S374" s="2">
        <f t="shared" si="12"/>
        <v>0</v>
      </c>
      <c r="T374" s="2">
        <f t="shared" si="13"/>
        <v>0</v>
      </c>
    </row>
    <row r="375" spans="14:20" ht="11.25" customHeight="1" x14ac:dyDescent="0.25">
      <c r="N375" s="49">
        <v>1.052</v>
      </c>
      <c r="O375" s="49">
        <v>1.0209999999999999</v>
      </c>
      <c r="P375" s="49">
        <v>1.0349999999999999</v>
      </c>
      <c r="Q375" s="49">
        <v>1.0249999999999999</v>
      </c>
      <c r="R375" s="49">
        <v>1.02</v>
      </c>
      <c r="S375" s="2">
        <f t="shared" si="12"/>
        <v>0</v>
      </c>
      <c r="T375" s="2">
        <f t="shared" si="13"/>
        <v>0</v>
      </c>
    </row>
    <row r="376" spans="14:20" ht="11.25" customHeight="1" x14ac:dyDescent="0.25">
      <c r="N376" s="49">
        <v>1.052</v>
      </c>
      <c r="O376" s="49">
        <v>1.0209999999999999</v>
      </c>
      <c r="P376" s="49">
        <v>1.0349999999999999</v>
      </c>
      <c r="Q376" s="49">
        <v>1.0249999999999999</v>
      </c>
      <c r="R376" s="49">
        <v>1.02</v>
      </c>
      <c r="S376" s="2">
        <f t="shared" si="12"/>
        <v>0</v>
      </c>
      <c r="T376" s="2">
        <f t="shared" si="13"/>
        <v>0</v>
      </c>
    </row>
    <row r="377" spans="14:20" ht="11.25" customHeight="1" x14ac:dyDescent="0.25">
      <c r="N377" s="49">
        <v>1.052</v>
      </c>
      <c r="O377" s="49">
        <v>1.0209999999999999</v>
      </c>
      <c r="P377" s="49">
        <v>1.0349999999999999</v>
      </c>
      <c r="Q377" s="49">
        <v>1.0249999999999999</v>
      </c>
      <c r="R377" s="49">
        <v>1.02</v>
      </c>
      <c r="S377" s="2">
        <f t="shared" si="12"/>
        <v>0</v>
      </c>
      <c r="T377" s="2">
        <f t="shared" si="13"/>
        <v>0</v>
      </c>
    </row>
    <row r="378" spans="14:20" ht="11.25" customHeight="1" x14ac:dyDescent="0.25">
      <c r="N378" s="49">
        <v>1.052</v>
      </c>
      <c r="O378" s="49">
        <v>1.0209999999999999</v>
      </c>
      <c r="P378" s="49">
        <v>1.0349999999999999</v>
      </c>
      <c r="Q378" s="49">
        <v>1.0249999999999999</v>
      </c>
      <c r="R378" s="49">
        <v>1.02</v>
      </c>
      <c r="S378" s="2">
        <f t="shared" si="12"/>
        <v>0</v>
      </c>
      <c r="T378" s="2">
        <f t="shared" si="13"/>
        <v>0</v>
      </c>
    </row>
    <row r="379" spans="14:20" ht="11.25" customHeight="1" x14ac:dyDescent="0.25">
      <c r="N379" s="49">
        <v>1.052</v>
      </c>
      <c r="O379" s="49">
        <v>1.0209999999999999</v>
      </c>
      <c r="P379" s="49">
        <v>1.0349999999999999</v>
      </c>
      <c r="Q379" s="49">
        <v>1.0249999999999999</v>
      </c>
      <c r="R379" s="49">
        <v>1.02</v>
      </c>
      <c r="S379" s="2">
        <f t="shared" si="12"/>
        <v>0</v>
      </c>
      <c r="T379" s="2">
        <f t="shared" si="13"/>
        <v>0</v>
      </c>
    </row>
    <row r="380" spans="14:20" ht="11.25" customHeight="1" x14ac:dyDescent="0.25">
      <c r="N380" s="49">
        <v>1.052</v>
      </c>
      <c r="O380" s="49">
        <v>1.0209999999999999</v>
      </c>
      <c r="P380" s="49">
        <v>1.0349999999999999</v>
      </c>
      <c r="Q380" s="49">
        <v>1.0249999999999999</v>
      </c>
      <c r="R380" s="49">
        <v>1.02</v>
      </c>
      <c r="S380" s="2">
        <f t="shared" si="12"/>
        <v>0</v>
      </c>
      <c r="T380" s="2">
        <f t="shared" si="13"/>
        <v>0</v>
      </c>
    </row>
    <row r="381" spans="14:20" ht="11.25" customHeight="1" x14ac:dyDescent="0.25">
      <c r="N381" s="49">
        <v>1.052</v>
      </c>
      <c r="O381" s="49">
        <v>1.0209999999999999</v>
      </c>
      <c r="P381" s="49">
        <v>1.0349999999999999</v>
      </c>
      <c r="Q381" s="49">
        <v>1.0249999999999999</v>
      </c>
      <c r="R381" s="49">
        <v>1.02</v>
      </c>
      <c r="S381" s="2">
        <f t="shared" si="12"/>
        <v>0</v>
      </c>
      <c r="T381" s="2">
        <f t="shared" si="13"/>
        <v>0</v>
      </c>
    </row>
    <row r="382" spans="14:20" ht="11.25" customHeight="1" x14ac:dyDescent="0.25">
      <c r="N382" s="49">
        <v>1.052</v>
      </c>
      <c r="O382" s="49">
        <v>1.0209999999999999</v>
      </c>
      <c r="P382" s="49">
        <v>1.0349999999999999</v>
      </c>
      <c r="Q382" s="49">
        <v>1.0249999999999999</v>
      </c>
      <c r="R382" s="49">
        <v>1.02</v>
      </c>
      <c r="S382" s="2">
        <f t="shared" si="12"/>
        <v>0</v>
      </c>
      <c r="T382" s="2">
        <f t="shared" si="13"/>
        <v>0</v>
      </c>
    </row>
    <row r="383" spans="14:20" ht="11.25" customHeight="1" x14ac:dyDescent="0.25">
      <c r="N383" s="49">
        <v>1.052</v>
      </c>
      <c r="O383" s="49">
        <v>1.0209999999999999</v>
      </c>
      <c r="P383" s="49">
        <v>1.0349999999999999</v>
      </c>
      <c r="Q383" s="49">
        <v>1.0249999999999999</v>
      </c>
      <c r="R383" s="49">
        <v>1.02</v>
      </c>
      <c r="S383" s="2">
        <f t="shared" si="12"/>
        <v>0</v>
      </c>
      <c r="T383" s="2">
        <f t="shared" si="13"/>
        <v>0</v>
      </c>
    </row>
    <row r="384" spans="14:20" ht="11.25" customHeight="1" x14ac:dyDescent="0.25">
      <c r="N384" s="49">
        <v>1.052</v>
      </c>
      <c r="O384" s="49">
        <v>1.0209999999999999</v>
      </c>
      <c r="P384" s="49">
        <v>1.0349999999999999</v>
      </c>
      <c r="Q384" s="49">
        <v>1.0249999999999999</v>
      </c>
      <c r="R384" s="49">
        <v>1.02</v>
      </c>
      <c r="S384" s="2">
        <f t="shared" si="12"/>
        <v>0</v>
      </c>
      <c r="T384" s="2">
        <f t="shared" si="13"/>
        <v>0</v>
      </c>
    </row>
    <row r="385" spans="14:20" ht="11.25" customHeight="1" x14ac:dyDescent="0.25">
      <c r="N385" s="49">
        <v>1.052</v>
      </c>
      <c r="O385" s="49">
        <v>1.0209999999999999</v>
      </c>
      <c r="P385" s="49">
        <v>1.0349999999999999</v>
      </c>
      <c r="Q385" s="49">
        <v>1.0249999999999999</v>
      </c>
      <c r="R385" s="49">
        <v>1.02</v>
      </c>
      <c r="S385" s="2">
        <f t="shared" si="12"/>
        <v>0</v>
      </c>
      <c r="T385" s="2">
        <f t="shared" si="13"/>
        <v>0</v>
      </c>
    </row>
    <row r="386" spans="14:20" ht="11.25" customHeight="1" x14ac:dyDescent="0.25">
      <c r="N386" s="49">
        <v>1.052</v>
      </c>
      <c r="O386" s="49">
        <v>1.0209999999999999</v>
      </c>
      <c r="P386" s="49">
        <v>1.0349999999999999</v>
      </c>
      <c r="Q386" s="49">
        <v>1.0249999999999999</v>
      </c>
      <c r="R386" s="49">
        <v>1.02</v>
      </c>
      <c r="S386" s="2">
        <f t="shared" si="12"/>
        <v>0</v>
      </c>
      <c r="T386" s="2">
        <f t="shared" si="13"/>
        <v>0</v>
      </c>
    </row>
    <row r="387" spans="14:20" ht="11.25" customHeight="1" x14ac:dyDescent="0.25">
      <c r="N387" s="49">
        <v>1.052</v>
      </c>
      <c r="O387" s="49">
        <v>1.0209999999999999</v>
      </c>
      <c r="P387" s="49">
        <v>1.0349999999999999</v>
      </c>
      <c r="Q387" s="49">
        <v>1.0249999999999999</v>
      </c>
      <c r="R387" s="49">
        <v>1.02</v>
      </c>
      <c r="S387" s="2">
        <f t="shared" si="12"/>
        <v>0</v>
      </c>
      <c r="T387" s="2">
        <f t="shared" si="13"/>
        <v>0</v>
      </c>
    </row>
    <row r="388" spans="14:20" ht="11.25" customHeight="1" x14ac:dyDescent="0.25">
      <c r="N388" s="49">
        <v>1.052</v>
      </c>
      <c r="O388" s="49">
        <v>1.0209999999999999</v>
      </c>
      <c r="P388" s="49">
        <v>1.0349999999999999</v>
      </c>
      <c r="Q388" s="49">
        <v>1.0249999999999999</v>
      </c>
      <c r="R388" s="49">
        <v>1.02</v>
      </c>
      <c r="S388" s="2">
        <f t="shared" si="12"/>
        <v>0</v>
      </c>
      <c r="T388" s="2">
        <f t="shared" si="13"/>
        <v>0</v>
      </c>
    </row>
    <row r="389" spans="14:20" ht="11.25" customHeight="1" x14ac:dyDescent="0.25">
      <c r="N389" s="49">
        <v>1.052</v>
      </c>
      <c r="O389" s="49">
        <v>1.0209999999999999</v>
      </c>
      <c r="P389" s="49">
        <v>1.0349999999999999</v>
      </c>
      <c r="Q389" s="49">
        <v>1.0249999999999999</v>
      </c>
      <c r="R389" s="49">
        <v>1.02</v>
      </c>
      <c r="S389" s="2">
        <f t="shared" si="12"/>
        <v>0</v>
      </c>
      <c r="T389" s="2">
        <f t="shared" si="13"/>
        <v>0</v>
      </c>
    </row>
    <row r="390" spans="14:20" ht="11.25" customHeight="1" x14ac:dyDescent="0.25">
      <c r="N390" s="49">
        <v>1.052</v>
      </c>
      <c r="O390" s="49">
        <v>1.0209999999999999</v>
      </c>
      <c r="P390" s="49">
        <v>1.0349999999999999</v>
      </c>
      <c r="Q390" s="49">
        <v>1.0249999999999999</v>
      </c>
      <c r="R390" s="49">
        <v>1.02</v>
      </c>
      <c r="S390" s="2">
        <f t="shared" si="12"/>
        <v>0</v>
      </c>
      <c r="T390" s="2">
        <f t="shared" si="13"/>
        <v>0</v>
      </c>
    </row>
    <row r="391" spans="14:20" ht="11.25" customHeight="1" x14ac:dyDescent="0.25">
      <c r="N391" s="49">
        <v>1.052</v>
      </c>
      <c r="O391" s="49">
        <v>1.0209999999999999</v>
      </c>
      <c r="P391" s="49">
        <v>1.0349999999999999</v>
      </c>
      <c r="Q391" s="49">
        <v>1.0249999999999999</v>
      </c>
      <c r="R391" s="49">
        <v>1.02</v>
      </c>
      <c r="S391" s="2">
        <f t="shared" si="12"/>
        <v>0</v>
      </c>
      <c r="T391" s="2">
        <f t="shared" si="13"/>
        <v>0</v>
      </c>
    </row>
    <row r="392" spans="14:20" ht="11.25" customHeight="1" x14ac:dyDescent="0.25">
      <c r="N392" s="49">
        <v>1.052</v>
      </c>
      <c r="O392" s="49">
        <v>1.0209999999999999</v>
      </c>
      <c r="P392" s="49">
        <v>1.0349999999999999</v>
      </c>
      <c r="Q392" s="49">
        <v>1.0249999999999999</v>
      </c>
      <c r="R392" s="49">
        <v>1.02</v>
      </c>
      <c r="S392" s="2">
        <f t="shared" si="12"/>
        <v>0</v>
      </c>
      <c r="T392" s="2">
        <f t="shared" si="13"/>
        <v>0</v>
      </c>
    </row>
    <row r="393" spans="14:20" ht="11.25" customHeight="1" x14ac:dyDescent="0.25">
      <c r="N393" s="49">
        <v>1.052</v>
      </c>
      <c r="O393" s="49">
        <v>1.0209999999999999</v>
      </c>
      <c r="P393" s="49">
        <v>1.0349999999999999</v>
      </c>
      <c r="Q393" s="49">
        <v>1.0249999999999999</v>
      </c>
      <c r="R393" s="49">
        <v>1.02</v>
      </c>
      <c r="S393" s="2">
        <f t="shared" si="12"/>
        <v>0</v>
      </c>
      <c r="T393" s="2">
        <f t="shared" si="13"/>
        <v>0</v>
      </c>
    </row>
    <row r="394" spans="14:20" ht="11.25" customHeight="1" x14ac:dyDescent="0.25">
      <c r="N394" s="49">
        <v>1.052</v>
      </c>
      <c r="O394" s="49">
        <v>1.0209999999999999</v>
      </c>
      <c r="P394" s="49">
        <v>1.0349999999999999</v>
      </c>
      <c r="Q394" s="49">
        <v>1.0249999999999999</v>
      </c>
      <c r="R394" s="49">
        <v>1.02</v>
      </c>
      <c r="S394" s="2">
        <f t="shared" si="12"/>
        <v>0</v>
      </c>
      <c r="T394" s="2">
        <f t="shared" si="13"/>
        <v>0</v>
      </c>
    </row>
    <row r="395" spans="14:20" ht="11.25" customHeight="1" x14ac:dyDescent="0.25">
      <c r="N395" s="49">
        <v>1.052</v>
      </c>
      <c r="O395" s="49">
        <v>1.0209999999999999</v>
      </c>
      <c r="P395" s="49">
        <v>1.0349999999999999</v>
      </c>
      <c r="Q395" s="49">
        <v>1.0249999999999999</v>
      </c>
      <c r="R395" s="49">
        <v>1.02</v>
      </c>
      <c r="S395" s="2">
        <f t="shared" si="12"/>
        <v>0</v>
      </c>
      <c r="T395" s="2">
        <f t="shared" si="13"/>
        <v>0</v>
      </c>
    </row>
    <row r="396" spans="14:20" ht="11.25" customHeight="1" x14ac:dyDescent="0.25">
      <c r="N396" s="49">
        <v>1.052</v>
      </c>
      <c r="O396" s="49">
        <v>1.0209999999999999</v>
      </c>
      <c r="P396" s="49">
        <v>1.0349999999999999</v>
      </c>
      <c r="Q396" s="49">
        <v>1.0249999999999999</v>
      </c>
      <c r="R396" s="49">
        <v>1.02</v>
      </c>
      <c r="S396" s="2">
        <f t="shared" si="12"/>
        <v>0</v>
      </c>
      <c r="T396" s="2">
        <f t="shared" si="13"/>
        <v>0</v>
      </c>
    </row>
    <row r="397" spans="14:20" ht="11.25" customHeight="1" x14ac:dyDescent="0.25">
      <c r="N397" s="49">
        <v>1.052</v>
      </c>
      <c r="O397" s="49">
        <v>1.0209999999999999</v>
      </c>
      <c r="P397" s="49">
        <v>1.0349999999999999</v>
      </c>
      <c r="Q397" s="49">
        <v>1.0249999999999999</v>
      </c>
      <c r="R397" s="49">
        <v>1.02</v>
      </c>
      <c r="S397" s="2">
        <f t="shared" si="12"/>
        <v>0</v>
      </c>
      <c r="T397" s="2">
        <f t="shared" si="13"/>
        <v>0</v>
      </c>
    </row>
    <row r="398" spans="14:20" ht="11.25" customHeight="1" x14ac:dyDescent="0.25">
      <c r="N398" s="49">
        <v>1.052</v>
      </c>
      <c r="O398" s="49">
        <v>1.0209999999999999</v>
      </c>
      <c r="P398" s="49">
        <v>1.0349999999999999</v>
      </c>
      <c r="Q398" s="49">
        <v>1.0249999999999999</v>
      </c>
      <c r="R398" s="49">
        <v>1.02</v>
      </c>
      <c r="S398" s="2">
        <f t="shared" si="12"/>
        <v>0</v>
      </c>
      <c r="T398" s="2">
        <f t="shared" si="13"/>
        <v>0</v>
      </c>
    </row>
    <row r="399" spans="14:20" ht="11.25" customHeight="1" x14ac:dyDescent="0.25">
      <c r="N399" s="49">
        <v>1.052</v>
      </c>
      <c r="O399" s="49">
        <v>1.0209999999999999</v>
      </c>
      <c r="P399" s="49">
        <v>1.0349999999999999</v>
      </c>
      <c r="Q399" s="49">
        <v>1.0249999999999999</v>
      </c>
      <c r="R399" s="49">
        <v>1.02</v>
      </c>
      <c r="S399" s="2">
        <f t="shared" si="12"/>
        <v>0</v>
      </c>
      <c r="T399" s="2">
        <f t="shared" si="13"/>
        <v>0</v>
      </c>
    </row>
    <row r="400" spans="14:20" ht="11.25" customHeight="1" x14ac:dyDescent="0.25">
      <c r="N400" s="49">
        <v>1.052</v>
      </c>
      <c r="O400" s="49">
        <v>1.0209999999999999</v>
      </c>
      <c r="P400" s="49">
        <v>1.0349999999999999</v>
      </c>
      <c r="Q400" s="49">
        <v>1.0249999999999999</v>
      </c>
      <c r="R400" s="49">
        <v>1.02</v>
      </c>
      <c r="S400" s="2">
        <f t="shared" si="12"/>
        <v>0</v>
      </c>
      <c r="T400" s="2">
        <f t="shared" si="13"/>
        <v>0</v>
      </c>
    </row>
    <row r="401" spans="14:20" ht="11.25" customHeight="1" x14ac:dyDescent="0.25">
      <c r="N401" s="49">
        <v>1.052</v>
      </c>
      <c r="O401" s="49">
        <v>1.0209999999999999</v>
      </c>
      <c r="P401" s="49">
        <v>1.0349999999999999</v>
      </c>
      <c r="Q401" s="49">
        <v>1.0249999999999999</v>
      </c>
      <c r="R401" s="49">
        <v>1.02</v>
      </c>
      <c r="S401" s="2">
        <f t="shared" si="12"/>
        <v>0</v>
      </c>
      <c r="T401" s="2">
        <f t="shared" si="13"/>
        <v>0</v>
      </c>
    </row>
    <row r="402" spans="14:20" ht="11.25" customHeight="1" x14ac:dyDescent="0.25">
      <c r="N402" s="49">
        <v>1.052</v>
      </c>
      <c r="O402" s="49">
        <v>1.0209999999999999</v>
      </c>
      <c r="P402" s="49">
        <v>1.0349999999999999</v>
      </c>
      <c r="Q402" s="49">
        <v>1.0249999999999999</v>
      </c>
      <c r="R402" s="49">
        <v>1.02</v>
      </c>
      <c r="S402" s="2">
        <f t="shared" si="12"/>
        <v>0</v>
      </c>
      <c r="T402" s="2">
        <f t="shared" si="13"/>
        <v>0</v>
      </c>
    </row>
    <row r="403" spans="14:20" ht="11.25" customHeight="1" x14ac:dyDescent="0.25">
      <c r="N403" s="49">
        <v>1.052</v>
      </c>
      <c r="O403" s="49">
        <v>1.0209999999999999</v>
      </c>
      <c r="P403" s="49">
        <v>1.0349999999999999</v>
      </c>
      <c r="Q403" s="49">
        <v>1.0249999999999999</v>
      </c>
      <c r="R403" s="49">
        <v>1.02</v>
      </c>
      <c r="S403" s="2">
        <f t="shared" si="12"/>
        <v>0</v>
      </c>
      <c r="T403" s="2">
        <f t="shared" si="13"/>
        <v>0</v>
      </c>
    </row>
    <row r="404" spans="14:20" ht="11.25" customHeight="1" x14ac:dyDescent="0.25">
      <c r="N404" s="49">
        <v>1.052</v>
      </c>
      <c r="O404" s="49">
        <v>1.0209999999999999</v>
      </c>
      <c r="P404" s="49">
        <v>1.0349999999999999</v>
      </c>
      <c r="Q404" s="49">
        <v>1.0249999999999999</v>
      </c>
      <c r="R404" s="49">
        <v>1.02</v>
      </c>
      <c r="S404" s="2">
        <f t="shared" si="12"/>
        <v>0</v>
      </c>
      <c r="T404" s="2">
        <f t="shared" si="13"/>
        <v>0</v>
      </c>
    </row>
    <row r="405" spans="14:20" ht="11.25" customHeight="1" x14ac:dyDescent="0.25">
      <c r="N405" s="49">
        <v>1.052</v>
      </c>
      <c r="O405" s="49">
        <v>1.0209999999999999</v>
      </c>
      <c r="P405" s="49">
        <v>1.0349999999999999</v>
      </c>
      <c r="Q405" s="49">
        <v>1.0249999999999999</v>
      </c>
      <c r="R405" s="49">
        <v>1.02</v>
      </c>
      <c r="S405" s="2">
        <f t="shared" si="12"/>
        <v>0</v>
      </c>
      <c r="T405" s="2">
        <f t="shared" si="13"/>
        <v>0</v>
      </c>
    </row>
    <row r="406" spans="14:20" ht="11.25" customHeight="1" x14ac:dyDescent="0.25">
      <c r="N406" s="49">
        <v>1.052</v>
      </c>
      <c r="O406" s="49">
        <v>1.0209999999999999</v>
      </c>
      <c r="P406" s="49">
        <v>1.0349999999999999</v>
      </c>
      <c r="Q406" s="49">
        <v>1.0249999999999999</v>
      </c>
      <c r="R406" s="49">
        <v>1.02</v>
      </c>
      <c r="S406" s="2">
        <f t="shared" si="12"/>
        <v>0</v>
      </c>
      <c r="T406" s="2">
        <f t="shared" si="13"/>
        <v>0</v>
      </c>
    </row>
    <row r="407" spans="14:20" ht="11.25" customHeight="1" x14ac:dyDescent="0.25">
      <c r="N407" s="49">
        <v>1.052</v>
      </c>
      <c r="O407" s="49">
        <v>1.0209999999999999</v>
      </c>
      <c r="P407" s="49">
        <v>1.0349999999999999</v>
      </c>
      <c r="Q407" s="49">
        <v>1.0249999999999999</v>
      </c>
      <c r="R407" s="49">
        <v>1.02</v>
      </c>
      <c r="S407" s="2">
        <f t="shared" si="12"/>
        <v>0</v>
      </c>
      <c r="T407" s="2">
        <f t="shared" si="13"/>
        <v>0</v>
      </c>
    </row>
    <row r="408" spans="14:20" ht="11.25" customHeight="1" x14ac:dyDescent="0.25">
      <c r="N408" s="49">
        <v>1.052</v>
      </c>
      <c r="O408" s="49">
        <v>1.0209999999999999</v>
      </c>
      <c r="P408" s="49">
        <v>1.0349999999999999</v>
      </c>
      <c r="Q408" s="49">
        <v>1.0249999999999999</v>
      </c>
      <c r="R408" s="49">
        <v>1.02</v>
      </c>
      <c r="S408" s="2">
        <f t="shared" si="12"/>
        <v>0</v>
      </c>
      <c r="T408" s="2">
        <f t="shared" si="13"/>
        <v>0</v>
      </c>
    </row>
    <row r="409" spans="14:20" ht="11.25" customHeight="1" x14ac:dyDescent="0.25">
      <c r="N409" s="49">
        <v>1.052</v>
      </c>
      <c r="O409" s="49">
        <v>1.0209999999999999</v>
      </c>
      <c r="P409" s="49">
        <v>1.0349999999999999</v>
      </c>
      <c r="Q409" s="49">
        <v>1.0249999999999999</v>
      </c>
      <c r="R409" s="49">
        <v>1.02</v>
      </c>
      <c r="S409" s="2">
        <f t="shared" si="12"/>
        <v>0</v>
      </c>
      <c r="T409" s="2">
        <f t="shared" si="13"/>
        <v>0</v>
      </c>
    </row>
    <row r="410" spans="14:20" ht="11.25" customHeight="1" x14ac:dyDescent="0.25">
      <c r="N410" s="49">
        <v>1.052</v>
      </c>
      <c r="O410" s="49">
        <v>1.0209999999999999</v>
      </c>
      <c r="P410" s="49">
        <v>1.0349999999999999</v>
      </c>
      <c r="Q410" s="49">
        <v>1.0249999999999999</v>
      </c>
      <c r="R410" s="49">
        <v>1.02</v>
      </c>
      <c r="S410" s="2">
        <f t="shared" si="12"/>
        <v>0</v>
      </c>
      <c r="T410" s="2">
        <f t="shared" si="13"/>
        <v>0</v>
      </c>
    </row>
    <row r="411" spans="14:20" ht="11.25" customHeight="1" x14ac:dyDescent="0.25">
      <c r="N411" s="49">
        <v>1.052</v>
      </c>
      <c r="O411" s="49">
        <v>1.0209999999999999</v>
      </c>
      <c r="P411" s="49">
        <v>1.0349999999999999</v>
      </c>
      <c r="Q411" s="49">
        <v>1.0249999999999999</v>
      </c>
      <c r="R411" s="49">
        <v>1.02</v>
      </c>
      <c r="S411" s="2">
        <f t="shared" si="12"/>
        <v>0</v>
      </c>
      <c r="T411" s="2">
        <f t="shared" si="13"/>
        <v>0</v>
      </c>
    </row>
    <row r="412" spans="14:20" ht="11.25" customHeight="1" x14ac:dyDescent="0.25">
      <c r="N412" s="49">
        <v>1.052</v>
      </c>
      <c r="O412" s="49">
        <v>1.0209999999999999</v>
      </c>
      <c r="P412" s="49">
        <v>1.0349999999999999</v>
      </c>
      <c r="Q412" s="49">
        <v>1.0249999999999999</v>
      </c>
      <c r="R412" s="49">
        <v>1.02</v>
      </c>
      <c r="S412" s="2">
        <f t="shared" si="12"/>
        <v>0</v>
      </c>
      <c r="T412" s="2">
        <f t="shared" si="13"/>
        <v>0</v>
      </c>
    </row>
    <row r="413" spans="14:20" ht="11.25" customHeight="1" x14ac:dyDescent="0.25">
      <c r="N413" s="49">
        <v>1.052</v>
      </c>
      <c r="O413" s="49">
        <v>1.0209999999999999</v>
      </c>
      <c r="P413" s="49">
        <v>1.0349999999999999</v>
      </c>
      <c r="Q413" s="49">
        <v>1.0249999999999999</v>
      </c>
      <c r="R413" s="49">
        <v>1.02</v>
      </c>
      <c r="S413" s="2">
        <f t="shared" si="12"/>
        <v>0</v>
      </c>
      <c r="T413" s="2">
        <f t="shared" si="13"/>
        <v>0</v>
      </c>
    </row>
    <row r="414" spans="14:20" ht="11.25" customHeight="1" x14ac:dyDescent="0.25">
      <c r="N414" s="49">
        <v>1.052</v>
      </c>
      <c r="O414" s="49">
        <v>1.0209999999999999</v>
      </c>
      <c r="P414" s="49">
        <v>1.0349999999999999</v>
      </c>
      <c r="Q414" s="49">
        <v>1.0249999999999999</v>
      </c>
      <c r="R414" s="49">
        <v>1.02</v>
      </c>
      <c r="S414" s="2">
        <f t="shared" si="12"/>
        <v>0</v>
      </c>
      <c r="T414" s="2">
        <f t="shared" si="13"/>
        <v>0</v>
      </c>
    </row>
    <row r="415" spans="14:20" ht="11.25" customHeight="1" x14ac:dyDescent="0.25">
      <c r="N415" s="49">
        <v>1.052</v>
      </c>
      <c r="O415" s="49">
        <v>1.0209999999999999</v>
      </c>
      <c r="P415" s="49">
        <v>1.0349999999999999</v>
      </c>
      <c r="Q415" s="49">
        <v>1.0249999999999999</v>
      </c>
      <c r="R415" s="49">
        <v>1.02</v>
      </c>
      <c r="S415" s="2">
        <f t="shared" si="12"/>
        <v>0</v>
      </c>
      <c r="T415" s="2">
        <f t="shared" si="13"/>
        <v>0</v>
      </c>
    </row>
    <row r="416" spans="14:20" ht="11.25" customHeight="1" x14ac:dyDescent="0.25">
      <c r="N416" s="49">
        <v>1.052</v>
      </c>
      <c r="O416" s="49">
        <v>1.0209999999999999</v>
      </c>
      <c r="P416" s="49">
        <v>1.0349999999999999</v>
      </c>
      <c r="Q416" s="49">
        <v>1.0249999999999999</v>
      </c>
      <c r="R416" s="49">
        <v>1.02</v>
      </c>
      <c r="S416" s="2">
        <f t="shared" si="12"/>
        <v>0</v>
      </c>
      <c r="T416" s="2">
        <f t="shared" si="13"/>
        <v>0</v>
      </c>
    </row>
    <row r="417" spans="14:20" ht="11.25" customHeight="1" x14ac:dyDescent="0.25">
      <c r="N417" s="49">
        <v>1.052</v>
      </c>
      <c r="O417" s="49">
        <v>1.0209999999999999</v>
      </c>
      <c r="P417" s="49">
        <v>1.0349999999999999</v>
      </c>
      <c r="Q417" s="49">
        <v>1.0249999999999999</v>
      </c>
      <c r="R417" s="49">
        <v>1.02</v>
      </c>
      <c r="S417" s="2">
        <f t="shared" si="12"/>
        <v>0</v>
      </c>
      <c r="T417" s="2">
        <f t="shared" si="13"/>
        <v>0</v>
      </c>
    </row>
    <row r="418" spans="14:20" ht="11.25" customHeight="1" x14ac:dyDescent="0.25">
      <c r="N418" s="49">
        <v>1.052</v>
      </c>
      <c r="O418" s="49">
        <v>1.0209999999999999</v>
      </c>
      <c r="P418" s="49">
        <v>1.0349999999999999</v>
      </c>
      <c r="Q418" s="49">
        <v>1.0249999999999999</v>
      </c>
      <c r="R418" s="49">
        <v>1.02</v>
      </c>
      <c r="S418" s="2">
        <f t="shared" si="12"/>
        <v>0</v>
      </c>
      <c r="T418" s="2">
        <f t="shared" si="13"/>
        <v>0</v>
      </c>
    </row>
    <row r="419" spans="14:20" ht="11.25" customHeight="1" x14ac:dyDescent="0.25">
      <c r="N419" s="49">
        <v>1.052</v>
      </c>
      <c r="O419" s="49">
        <v>1.0209999999999999</v>
      </c>
      <c r="P419" s="49">
        <v>1.0349999999999999</v>
      </c>
      <c r="Q419" s="49">
        <v>1.0249999999999999</v>
      </c>
      <c r="R419" s="49">
        <v>1.02</v>
      </c>
      <c r="S419" s="2">
        <f t="shared" si="12"/>
        <v>0</v>
      </c>
      <c r="T419" s="2">
        <f t="shared" si="13"/>
        <v>0</v>
      </c>
    </row>
    <row r="420" spans="14:20" ht="11.25" customHeight="1" x14ac:dyDescent="0.25">
      <c r="N420" s="49">
        <v>1.052</v>
      </c>
      <c r="O420" s="49">
        <v>1.0209999999999999</v>
      </c>
      <c r="P420" s="49">
        <v>1.0349999999999999</v>
      </c>
      <c r="Q420" s="49">
        <v>1.0249999999999999</v>
      </c>
      <c r="R420" s="49">
        <v>1.02</v>
      </c>
      <c r="S420" s="2">
        <f t="shared" si="12"/>
        <v>0</v>
      </c>
      <c r="T420" s="2">
        <f t="shared" si="13"/>
        <v>0</v>
      </c>
    </row>
    <row r="421" spans="14:20" ht="11.25" customHeight="1" x14ac:dyDescent="0.25">
      <c r="N421" s="49">
        <v>1.052</v>
      </c>
      <c r="O421" s="49">
        <v>1.0209999999999999</v>
      </c>
      <c r="P421" s="49">
        <v>1.0349999999999999</v>
      </c>
      <c r="Q421" s="49">
        <v>1.0249999999999999</v>
      </c>
      <c r="R421" s="49">
        <v>1.02</v>
      </c>
      <c r="S421" s="2">
        <f t="shared" si="12"/>
        <v>0</v>
      </c>
      <c r="T421" s="2">
        <f t="shared" si="13"/>
        <v>0</v>
      </c>
    </row>
    <row r="422" spans="14:20" ht="11.25" customHeight="1" x14ac:dyDescent="0.25">
      <c r="N422" s="49">
        <v>1.052</v>
      </c>
      <c r="O422" s="49">
        <v>1.0209999999999999</v>
      </c>
      <c r="P422" s="49">
        <v>1.0349999999999999</v>
      </c>
      <c r="Q422" s="49">
        <v>1.0249999999999999</v>
      </c>
      <c r="R422" s="49">
        <v>1.02</v>
      </c>
      <c r="S422" s="2">
        <f t="shared" si="12"/>
        <v>0</v>
      </c>
      <c r="T422" s="2">
        <f t="shared" si="13"/>
        <v>0</v>
      </c>
    </row>
    <row r="423" spans="14:20" ht="11.25" customHeight="1" x14ac:dyDescent="0.25">
      <c r="N423" s="49">
        <v>1.052</v>
      </c>
      <c r="O423" s="49">
        <v>1.0209999999999999</v>
      </c>
      <c r="P423" s="49">
        <v>1.0349999999999999</v>
      </c>
      <c r="Q423" s="49">
        <v>1.0249999999999999</v>
      </c>
      <c r="R423" s="49">
        <v>1.02</v>
      </c>
      <c r="S423" s="2">
        <f t="shared" si="12"/>
        <v>0</v>
      </c>
      <c r="T423" s="2">
        <f t="shared" si="13"/>
        <v>0</v>
      </c>
    </row>
    <row r="424" spans="14:20" ht="11.25" customHeight="1" x14ac:dyDescent="0.25">
      <c r="N424" s="49">
        <v>1.052</v>
      </c>
      <c r="O424" s="49">
        <v>1.0209999999999999</v>
      </c>
      <c r="P424" s="49">
        <v>1.0349999999999999</v>
      </c>
      <c r="Q424" s="49">
        <v>1.0249999999999999</v>
      </c>
      <c r="R424" s="49">
        <v>1.02</v>
      </c>
      <c r="S424" s="2">
        <f t="shared" si="12"/>
        <v>0</v>
      </c>
      <c r="T424" s="2">
        <f t="shared" si="13"/>
        <v>0</v>
      </c>
    </row>
    <row r="425" spans="14:20" ht="11.25" customHeight="1" x14ac:dyDescent="0.25">
      <c r="N425" s="49">
        <v>1.052</v>
      </c>
      <c r="O425" s="49">
        <v>1.0209999999999999</v>
      </c>
      <c r="P425" s="49">
        <v>1.0349999999999999</v>
      </c>
      <c r="Q425" s="49">
        <v>1.0249999999999999</v>
      </c>
      <c r="R425" s="49">
        <v>1.02</v>
      </c>
      <c r="S425" s="2">
        <f t="shared" si="12"/>
        <v>0</v>
      </c>
      <c r="T425" s="2">
        <f t="shared" si="13"/>
        <v>0</v>
      </c>
    </row>
    <row r="426" spans="14:20" ht="11.25" customHeight="1" x14ac:dyDescent="0.25">
      <c r="N426" s="49">
        <v>1.052</v>
      </c>
      <c r="O426" s="49">
        <v>1.0209999999999999</v>
      </c>
      <c r="P426" s="49">
        <v>1.0349999999999999</v>
      </c>
      <c r="Q426" s="49">
        <v>1.0249999999999999</v>
      </c>
      <c r="R426" s="49">
        <v>1.02</v>
      </c>
      <c r="S426" s="2">
        <f t="shared" si="12"/>
        <v>0</v>
      </c>
      <c r="T426" s="2">
        <f t="shared" si="13"/>
        <v>0</v>
      </c>
    </row>
    <row r="427" spans="14:20" ht="11.25" customHeight="1" x14ac:dyDescent="0.25">
      <c r="N427" s="49">
        <v>1.052</v>
      </c>
      <c r="O427" s="49">
        <v>1.0209999999999999</v>
      </c>
      <c r="P427" s="49">
        <v>1.0349999999999999</v>
      </c>
      <c r="Q427" s="49">
        <v>1.0249999999999999</v>
      </c>
      <c r="R427" s="49">
        <v>1.02</v>
      </c>
      <c r="S427" s="2">
        <f t="shared" si="12"/>
        <v>0</v>
      </c>
      <c r="T427" s="2">
        <f t="shared" si="13"/>
        <v>0</v>
      </c>
    </row>
    <row r="428" spans="14:20" ht="11.25" customHeight="1" x14ac:dyDescent="0.25">
      <c r="N428" s="49">
        <v>1.052</v>
      </c>
      <c r="O428" s="49">
        <v>1.0209999999999999</v>
      </c>
      <c r="P428" s="49">
        <v>1.0349999999999999</v>
      </c>
      <c r="Q428" s="49">
        <v>1.0249999999999999</v>
      </c>
      <c r="R428" s="49">
        <v>1.02</v>
      </c>
      <c r="S428" s="2">
        <f t="shared" si="12"/>
        <v>0</v>
      </c>
      <c r="T428" s="2">
        <f t="shared" si="13"/>
        <v>0</v>
      </c>
    </row>
    <row r="429" spans="14:20" ht="11.25" customHeight="1" x14ac:dyDescent="0.25">
      <c r="N429" s="49">
        <v>1.052</v>
      </c>
      <c r="O429" s="49">
        <v>1.0209999999999999</v>
      </c>
      <c r="P429" s="49">
        <v>1.0349999999999999</v>
      </c>
      <c r="Q429" s="49">
        <v>1.0249999999999999</v>
      </c>
      <c r="R429" s="49">
        <v>1.02</v>
      </c>
      <c r="S429" s="2">
        <f t="shared" si="12"/>
        <v>0</v>
      </c>
      <c r="T429" s="2">
        <f t="shared" si="13"/>
        <v>0</v>
      </c>
    </row>
    <row r="430" spans="14:20" ht="11.25" customHeight="1" x14ac:dyDescent="0.25">
      <c r="N430" s="49">
        <v>1.052</v>
      </c>
      <c r="O430" s="49">
        <v>1.0209999999999999</v>
      </c>
      <c r="P430" s="49">
        <v>1.0349999999999999</v>
      </c>
      <c r="Q430" s="49">
        <v>1.0249999999999999</v>
      </c>
      <c r="R430" s="49">
        <v>1.02</v>
      </c>
      <c r="S430" s="2">
        <f t="shared" si="12"/>
        <v>0</v>
      </c>
      <c r="T430" s="2">
        <f t="shared" si="13"/>
        <v>0</v>
      </c>
    </row>
    <row r="431" spans="14:20" ht="11.25" customHeight="1" x14ac:dyDescent="0.25">
      <c r="N431" s="49">
        <v>1.052</v>
      </c>
      <c r="O431" s="49">
        <v>1.0209999999999999</v>
      </c>
      <c r="P431" s="49">
        <v>1.0349999999999999</v>
      </c>
      <c r="Q431" s="49">
        <v>1.0249999999999999</v>
      </c>
      <c r="R431" s="49">
        <v>1.02</v>
      </c>
      <c r="S431" s="2">
        <f t="shared" si="12"/>
        <v>0</v>
      </c>
      <c r="T431" s="2">
        <f t="shared" si="13"/>
        <v>0</v>
      </c>
    </row>
    <row r="432" spans="14:20" ht="11.25" customHeight="1" x14ac:dyDescent="0.25">
      <c r="N432" s="49">
        <v>1.052</v>
      </c>
      <c r="O432" s="49">
        <v>1.0209999999999999</v>
      </c>
      <c r="P432" s="49">
        <v>1.0349999999999999</v>
      </c>
      <c r="Q432" s="49">
        <v>1.0249999999999999</v>
      </c>
      <c r="R432" s="49">
        <v>1.02</v>
      </c>
      <c r="S432" s="2">
        <f t="shared" si="12"/>
        <v>0</v>
      </c>
      <c r="T432" s="2">
        <f t="shared" si="13"/>
        <v>0</v>
      </c>
    </row>
    <row r="433" spans="14:20" ht="11.25" customHeight="1" x14ac:dyDescent="0.25">
      <c r="N433" s="49">
        <v>1.052</v>
      </c>
      <c r="O433" s="49">
        <v>1.0209999999999999</v>
      </c>
      <c r="P433" s="49">
        <v>1.0349999999999999</v>
      </c>
      <c r="Q433" s="49">
        <v>1.0249999999999999</v>
      </c>
      <c r="R433" s="49">
        <v>1.02</v>
      </c>
      <c r="S433" s="2">
        <f t="shared" si="12"/>
        <v>0</v>
      </c>
      <c r="T433" s="2">
        <f t="shared" si="13"/>
        <v>0</v>
      </c>
    </row>
    <row r="434" spans="14:20" ht="11.25" customHeight="1" x14ac:dyDescent="0.25">
      <c r="N434" s="49">
        <v>1.052</v>
      </c>
      <c r="O434" s="49">
        <v>1.0209999999999999</v>
      </c>
      <c r="P434" s="49">
        <v>1.0349999999999999</v>
      </c>
      <c r="Q434" s="49">
        <v>1.0249999999999999</v>
      </c>
      <c r="R434" s="49">
        <v>1.02</v>
      </c>
      <c r="S434" s="2">
        <f t="shared" ref="S434:S497" si="14">I434*N434*O434*P434*Q434*R434</f>
        <v>0</v>
      </c>
      <c r="T434" s="2">
        <f t="shared" ref="T434:T497" si="15">L434*N434*O434*P434*Q434*R434</f>
        <v>0</v>
      </c>
    </row>
    <row r="435" spans="14:20" ht="11.25" customHeight="1" x14ac:dyDescent="0.25">
      <c r="N435" s="49">
        <v>1.052</v>
      </c>
      <c r="O435" s="49">
        <v>1.0209999999999999</v>
      </c>
      <c r="P435" s="49">
        <v>1.0349999999999999</v>
      </c>
      <c r="Q435" s="49">
        <v>1.0249999999999999</v>
      </c>
      <c r="R435" s="49">
        <v>1.02</v>
      </c>
      <c r="S435" s="2">
        <f t="shared" si="14"/>
        <v>0</v>
      </c>
      <c r="T435" s="2">
        <f t="shared" si="15"/>
        <v>0</v>
      </c>
    </row>
    <row r="436" spans="14:20" ht="11.25" customHeight="1" x14ac:dyDescent="0.25">
      <c r="N436" s="49">
        <v>1.052</v>
      </c>
      <c r="O436" s="49">
        <v>1.0209999999999999</v>
      </c>
      <c r="P436" s="49">
        <v>1.0349999999999999</v>
      </c>
      <c r="Q436" s="49">
        <v>1.0249999999999999</v>
      </c>
      <c r="R436" s="49">
        <v>1.02</v>
      </c>
      <c r="S436" s="2">
        <f t="shared" si="14"/>
        <v>0</v>
      </c>
      <c r="T436" s="2">
        <f t="shared" si="15"/>
        <v>0</v>
      </c>
    </row>
    <row r="437" spans="14:20" ht="11.25" customHeight="1" x14ac:dyDescent="0.25">
      <c r="N437" s="49">
        <v>1.052</v>
      </c>
      <c r="O437" s="49">
        <v>1.0209999999999999</v>
      </c>
      <c r="P437" s="49">
        <v>1.0349999999999999</v>
      </c>
      <c r="Q437" s="49">
        <v>1.0249999999999999</v>
      </c>
      <c r="R437" s="49">
        <v>1.02</v>
      </c>
      <c r="S437" s="2">
        <f t="shared" si="14"/>
        <v>0</v>
      </c>
      <c r="T437" s="2">
        <f t="shared" si="15"/>
        <v>0</v>
      </c>
    </row>
    <row r="438" spans="14:20" ht="11.25" customHeight="1" x14ac:dyDescent="0.25">
      <c r="N438" s="49">
        <v>1.052</v>
      </c>
      <c r="O438" s="49">
        <v>1.0209999999999999</v>
      </c>
      <c r="P438" s="49">
        <v>1.0349999999999999</v>
      </c>
      <c r="Q438" s="49">
        <v>1.0249999999999999</v>
      </c>
      <c r="R438" s="49">
        <v>1.02</v>
      </c>
      <c r="S438" s="2">
        <f t="shared" si="14"/>
        <v>0</v>
      </c>
      <c r="T438" s="2">
        <f t="shared" si="15"/>
        <v>0</v>
      </c>
    </row>
    <row r="439" spans="14:20" ht="11.25" customHeight="1" x14ac:dyDescent="0.25">
      <c r="N439" s="49">
        <v>1.052</v>
      </c>
      <c r="O439" s="49">
        <v>1.0209999999999999</v>
      </c>
      <c r="P439" s="49">
        <v>1.0349999999999999</v>
      </c>
      <c r="Q439" s="49">
        <v>1.0249999999999999</v>
      </c>
      <c r="R439" s="49">
        <v>1.02</v>
      </c>
      <c r="S439" s="2">
        <f t="shared" si="14"/>
        <v>0</v>
      </c>
      <c r="T439" s="2">
        <f t="shared" si="15"/>
        <v>0</v>
      </c>
    </row>
    <row r="440" spans="14:20" ht="11.25" customHeight="1" x14ac:dyDescent="0.25">
      <c r="N440" s="49">
        <v>1.052</v>
      </c>
      <c r="O440" s="49">
        <v>1.0209999999999999</v>
      </c>
      <c r="P440" s="49">
        <v>1.0349999999999999</v>
      </c>
      <c r="Q440" s="49">
        <v>1.0249999999999999</v>
      </c>
      <c r="R440" s="49">
        <v>1.02</v>
      </c>
      <c r="S440" s="2">
        <f t="shared" si="14"/>
        <v>0</v>
      </c>
      <c r="T440" s="2">
        <f t="shared" si="15"/>
        <v>0</v>
      </c>
    </row>
    <row r="441" spans="14:20" ht="11.25" customHeight="1" x14ac:dyDescent="0.25">
      <c r="N441" s="49">
        <v>1.052</v>
      </c>
      <c r="O441" s="49">
        <v>1.0209999999999999</v>
      </c>
      <c r="P441" s="49">
        <v>1.0349999999999999</v>
      </c>
      <c r="Q441" s="49">
        <v>1.0249999999999999</v>
      </c>
      <c r="R441" s="49">
        <v>1.02</v>
      </c>
      <c r="S441" s="2">
        <f t="shared" si="14"/>
        <v>0</v>
      </c>
      <c r="T441" s="2">
        <f t="shared" si="15"/>
        <v>0</v>
      </c>
    </row>
    <row r="442" spans="14:20" ht="11.25" customHeight="1" x14ac:dyDescent="0.25">
      <c r="N442" s="49">
        <v>1.052</v>
      </c>
      <c r="O442" s="49">
        <v>1.0209999999999999</v>
      </c>
      <c r="P442" s="49">
        <v>1.0349999999999999</v>
      </c>
      <c r="Q442" s="49">
        <v>1.0249999999999999</v>
      </c>
      <c r="R442" s="49">
        <v>1.02</v>
      </c>
      <c r="S442" s="2">
        <f t="shared" si="14"/>
        <v>0</v>
      </c>
      <c r="T442" s="2">
        <f t="shared" si="15"/>
        <v>0</v>
      </c>
    </row>
    <row r="443" spans="14:20" ht="11.25" customHeight="1" x14ac:dyDescent="0.25">
      <c r="N443" s="49">
        <v>1.052</v>
      </c>
      <c r="O443" s="49">
        <v>1.0209999999999999</v>
      </c>
      <c r="P443" s="49">
        <v>1.0349999999999999</v>
      </c>
      <c r="Q443" s="49">
        <v>1.0249999999999999</v>
      </c>
      <c r="R443" s="49">
        <v>1.02</v>
      </c>
      <c r="S443" s="2">
        <f t="shared" si="14"/>
        <v>0</v>
      </c>
      <c r="T443" s="2">
        <f t="shared" si="15"/>
        <v>0</v>
      </c>
    </row>
    <row r="444" spans="14:20" ht="11.25" customHeight="1" x14ac:dyDescent="0.25">
      <c r="N444" s="49">
        <v>1.052</v>
      </c>
      <c r="O444" s="49">
        <v>1.0209999999999999</v>
      </c>
      <c r="P444" s="49">
        <v>1.0349999999999999</v>
      </c>
      <c r="Q444" s="49">
        <v>1.0249999999999999</v>
      </c>
      <c r="R444" s="49">
        <v>1.02</v>
      </c>
      <c r="S444" s="2">
        <f t="shared" si="14"/>
        <v>0</v>
      </c>
      <c r="T444" s="2">
        <f t="shared" si="15"/>
        <v>0</v>
      </c>
    </row>
    <row r="445" spans="14:20" ht="11.25" customHeight="1" x14ac:dyDescent="0.25">
      <c r="N445" s="49">
        <v>1.052</v>
      </c>
      <c r="O445" s="49">
        <v>1.0209999999999999</v>
      </c>
      <c r="P445" s="49">
        <v>1.0349999999999999</v>
      </c>
      <c r="Q445" s="49">
        <v>1.0249999999999999</v>
      </c>
      <c r="R445" s="49">
        <v>1.02</v>
      </c>
      <c r="S445" s="2">
        <f t="shared" si="14"/>
        <v>0</v>
      </c>
      <c r="T445" s="2">
        <f t="shared" si="15"/>
        <v>0</v>
      </c>
    </row>
    <row r="446" spans="14:20" ht="11.25" customHeight="1" x14ac:dyDescent="0.25">
      <c r="N446" s="49">
        <v>1.052</v>
      </c>
      <c r="O446" s="49">
        <v>1.0209999999999999</v>
      </c>
      <c r="P446" s="49">
        <v>1.0349999999999999</v>
      </c>
      <c r="Q446" s="49">
        <v>1.0249999999999999</v>
      </c>
      <c r="R446" s="49">
        <v>1.02</v>
      </c>
      <c r="S446" s="2">
        <f t="shared" si="14"/>
        <v>0</v>
      </c>
      <c r="T446" s="2">
        <f t="shared" si="15"/>
        <v>0</v>
      </c>
    </row>
    <row r="447" spans="14:20" ht="11.25" customHeight="1" x14ac:dyDescent="0.25">
      <c r="N447" s="49">
        <v>1.052</v>
      </c>
      <c r="O447" s="49">
        <v>1.0209999999999999</v>
      </c>
      <c r="P447" s="49">
        <v>1.0349999999999999</v>
      </c>
      <c r="Q447" s="49">
        <v>1.0249999999999999</v>
      </c>
      <c r="R447" s="49">
        <v>1.02</v>
      </c>
      <c r="S447" s="2">
        <f t="shared" si="14"/>
        <v>0</v>
      </c>
      <c r="T447" s="2">
        <f t="shared" si="15"/>
        <v>0</v>
      </c>
    </row>
    <row r="448" spans="14:20" ht="11.25" customHeight="1" x14ac:dyDescent="0.25">
      <c r="N448" s="49">
        <v>1.052</v>
      </c>
      <c r="O448" s="49">
        <v>1.0209999999999999</v>
      </c>
      <c r="P448" s="49">
        <v>1.0349999999999999</v>
      </c>
      <c r="Q448" s="49">
        <v>1.0249999999999999</v>
      </c>
      <c r="R448" s="49">
        <v>1.02</v>
      </c>
      <c r="S448" s="2">
        <f t="shared" si="14"/>
        <v>0</v>
      </c>
      <c r="T448" s="2">
        <f t="shared" si="15"/>
        <v>0</v>
      </c>
    </row>
    <row r="449" spans="14:20" ht="11.25" customHeight="1" x14ac:dyDescent="0.25">
      <c r="N449" s="49">
        <v>1.052</v>
      </c>
      <c r="O449" s="49">
        <v>1.0209999999999999</v>
      </c>
      <c r="P449" s="49">
        <v>1.0349999999999999</v>
      </c>
      <c r="Q449" s="49">
        <v>1.0249999999999999</v>
      </c>
      <c r="R449" s="49">
        <v>1.02</v>
      </c>
      <c r="S449" s="2">
        <f t="shared" si="14"/>
        <v>0</v>
      </c>
      <c r="T449" s="2">
        <f t="shared" si="15"/>
        <v>0</v>
      </c>
    </row>
    <row r="450" spans="14:20" ht="11.25" customHeight="1" x14ac:dyDescent="0.25">
      <c r="N450" s="49">
        <v>1.052</v>
      </c>
      <c r="O450" s="49">
        <v>1.0209999999999999</v>
      </c>
      <c r="P450" s="49">
        <v>1.0349999999999999</v>
      </c>
      <c r="Q450" s="49">
        <v>1.0249999999999999</v>
      </c>
      <c r="R450" s="49">
        <v>1.02</v>
      </c>
      <c r="S450" s="2">
        <f t="shared" si="14"/>
        <v>0</v>
      </c>
      <c r="T450" s="2">
        <f t="shared" si="15"/>
        <v>0</v>
      </c>
    </row>
    <row r="451" spans="14:20" ht="11.25" customHeight="1" x14ac:dyDescent="0.25">
      <c r="N451" s="49">
        <v>1.052</v>
      </c>
      <c r="O451" s="49">
        <v>1.0209999999999999</v>
      </c>
      <c r="P451" s="49">
        <v>1.0349999999999999</v>
      </c>
      <c r="Q451" s="49">
        <v>1.0249999999999999</v>
      </c>
      <c r="R451" s="49">
        <v>1.02</v>
      </c>
      <c r="S451" s="2">
        <f t="shared" si="14"/>
        <v>0</v>
      </c>
      <c r="T451" s="2">
        <f t="shared" si="15"/>
        <v>0</v>
      </c>
    </row>
    <row r="452" spans="14:20" ht="11.25" customHeight="1" x14ac:dyDescent="0.25">
      <c r="N452" s="49">
        <v>1.052</v>
      </c>
      <c r="O452" s="49">
        <v>1.0209999999999999</v>
      </c>
      <c r="P452" s="49">
        <v>1.0349999999999999</v>
      </c>
      <c r="Q452" s="49">
        <v>1.0249999999999999</v>
      </c>
      <c r="R452" s="49">
        <v>1.02</v>
      </c>
      <c r="S452" s="2">
        <f t="shared" si="14"/>
        <v>0</v>
      </c>
      <c r="T452" s="2">
        <f t="shared" si="15"/>
        <v>0</v>
      </c>
    </row>
    <row r="453" spans="14:20" ht="11.25" customHeight="1" x14ac:dyDescent="0.25">
      <c r="N453" s="49">
        <v>1.052</v>
      </c>
      <c r="O453" s="49">
        <v>1.0209999999999999</v>
      </c>
      <c r="P453" s="49">
        <v>1.0349999999999999</v>
      </c>
      <c r="Q453" s="49">
        <v>1.0249999999999999</v>
      </c>
      <c r="R453" s="49">
        <v>1.02</v>
      </c>
      <c r="S453" s="2">
        <f t="shared" si="14"/>
        <v>0</v>
      </c>
      <c r="T453" s="2">
        <f t="shared" si="15"/>
        <v>0</v>
      </c>
    </row>
    <row r="454" spans="14:20" ht="11.25" customHeight="1" x14ac:dyDescent="0.25">
      <c r="N454" s="49">
        <v>1.052</v>
      </c>
      <c r="O454" s="49">
        <v>1.0209999999999999</v>
      </c>
      <c r="P454" s="49">
        <v>1.0349999999999999</v>
      </c>
      <c r="Q454" s="49">
        <v>1.0249999999999999</v>
      </c>
      <c r="R454" s="49">
        <v>1.02</v>
      </c>
      <c r="S454" s="2">
        <f t="shared" si="14"/>
        <v>0</v>
      </c>
      <c r="T454" s="2">
        <f t="shared" si="15"/>
        <v>0</v>
      </c>
    </row>
    <row r="455" spans="14:20" ht="11.25" customHeight="1" x14ac:dyDescent="0.25">
      <c r="N455" s="49">
        <v>1.052</v>
      </c>
      <c r="O455" s="49">
        <v>1.0209999999999999</v>
      </c>
      <c r="P455" s="49">
        <v>1.0349999999999999</v>
      </c>
      <c r="Q455" s="49">
        <v>1.0249999999999999</v>
      </c>
      <c r="R455" s="49">
        <v>1.02</v>
      </c>
      <c r="S455" s="2">
        <f t="shared" si="14"/>
        <v>0</v>
      </c>
      <c r="T455" s="2">
        <f t="shared" si="15"/>
        <v>0</v>
      </c>
    </row>
    <row r="456" spans="14:20" ht="11.25" customHeight="1" x14ac:dyDescent="0.25">
      <c r="N456" s="49">
        <v>1.052</v>
      </c>
      <c r="O456" s="49">
        <v>1.0209999999999999</v>
      </c>
      <c r="P456" s="49">
        <v>1.0349999999999999</v>
      </c>
      <c r="Q456" s="49">
        <v>1.0249999999999999</v>
      </c>
      <c r="R456" s="49">
        <v>1.02</v>
      </c>
      <c r="S456" s="2">
        <f t="shared" si="14"/>
        <v>0</v>
      </c>
      <c r="T456" s="2">
        <f t="shared" si="15"/>
        <v>0</v>
      </c>
    </row>
    <row r="457" spans="14:20" ht="11.25" customHeight="1" x14ac:dyDescent="0.25">
      <c r="N457" s="49">
        <v>1.052</v>
      </c>
      <c r="O457" s="49">
        <v>1.0209999999999999</v>
      </c>
      <c r="P457" s="49">
        <v>1.0349999999999999</v>
      </c>
      <c r="Q457" s="49">
        <v>1.0249999999999999</v>
      </c>
      <c r="R457" s="49">
        <v>1.02</v>
      </c>
      <c r="S457" s="2">
        <f t="shared" si="14"/>
        <v>0</v>
      </c>
      <c r="T457" s="2">
        <f t="shared" si="15"/>
        <v>0</v>
      </c>
    </row>
    <row r="458" spans="14:20" ht="11.25" customHeight="1" x14ac:dyDescent="0.25">
      <c r="N458" s="49">
        <v>1.052</v>
      </c>
      <c r="O458" s="49">
        <v>1.0209999999999999</v>
      </c>
      <c r="P458" s="49">
        <v>1.0349999999999999</v>
      </c>
      <c r="Q458" s="49">
        <v>1.0249999999999999</v>
      </c>
      <c r="R458" s="49">
        <v>1.02</v>
      </c>
      <c r="S458" s="2">
        <f t="shared" si="14"/>
        <v>0</v>
      </c>
      <c r="T458" s="2">
        <f t="shared" si="15"/>
        <v>0</v>
      </c>
    </row>
    <row r="459" spans="14:20" ht="11.25" customHeight="1" x14ac:dyDescent="0.25">
      <c r="N459" s="49">
        <v>1.052</v>
      </c>
      <c r="O459" s="49">
        <v>1.0209999999999999</v>
      </c>
      <c r="P459" s="49">
        <v>1.0349999999999999</v>
      </c>
      <c r="Q459" s="49">
        <v>1.0249999999999999</v>
      </c>
      <c r="R459" s="49">
        <v>1.02</v>
      </c>
      <c r="S459" s="2">
        <f t="shared" si="14"/>
        <v>0</v>
      </c>
      <c r="T459" s="2">
        <f t="shared" si="15"/>
        <v>0</v>
      </c>
    </row>
    <row r="460" spans="14:20" ht="11.25" customHeight="1" x14ac:dyDescent="0.25">
      <c r="N460" s="49">
        <v>1.052</v>
      </c>
      <c r="O460" s="49">
        <v>1.0209999999999999</v>
      </c>
      <c r="P460" s="49">
        <v>1.0349999999999999</v>
      </c>
      <c r="Q460" s="49">
        <v>1.0249999999999999</v>
      </c>
      <c r="R460" s="49">
        <v>1.02</v>
      </c>
      <c r="S460" s="2">
        <f t="shared" si="14"/>
        <v>0</v>
      </c>
      <c r="T460" s="2">
        <f t="shared" si="15"/>
        <v>0</v>
      </c>
    </row>
    <row r="461" spans="14:20" ht="11.25" customHeight="1" x14ac:dyDescent="0.25">
      <c r="N461" s="49">
        <v>1.052</v>
      </c>
      <c r="O461" s="49">
        <v>1.0209999999999999</v>
      </c>
      <c r="P461" s="49">
        <v>1.0349999999999999</v>
      </c>
      <c r="Q461" s="49">
        <v>1.0249999999999999</v>
      </c>
      <c r="R461" s="49">
        <v>1.02</v>
      </c>
      <c r="S461" s="2">
        <f t="shared" si="14"/>
        <v>0</v>
      </c>
      <c r="T461" s="2">
        <f t="shared" si="15"/>
        <v>0</v>
      </c>
    </row>
    <row r="462" spans="14:20" ht="11.25" customHeight="1" x14ac:dyDescent="0.25">
      <c r="N462" s="49">
        <v>1.052</v>
      </c>
      <c r="O462" s="49">
        <v>1.0209999999999999</v>
      </c>
      <c r="P462" s="49">
        <v>1.0349999999999999</v>
      </c>
      <c r="Q462" s="49">
        <v>1.0249999999999999</v>
      </c>
      <c r="R462" s="49">
        <v>1.02</v>
      </c>
      <c r="S462" s="2">
        <f t="shared" si="14"/>
        <v>0</v>
      </c>
      <c r="T462" s="2">
        <f t="shared" si="15"/>
        <v>0</v>
      </c>
    </row>
    <row r="463" spans="14:20" ht="11.25" customHeight="1" x14ac:dyDescent="0.25">
      <c r="N463" s="49">
        <v>1.052</v>
      </c>
      <c r="O463" s="49">
        <v>1.0209999999999999</v>
      </c>
      <c r="P463" s="49">
        <v>1.0349999999999999</v>
      </c>
      <c r="Q463" s="49">
        <v>1.0249999999999999</v>
      </c>
      <c r="R463" s="49">
        <v>1.02</v>
      </c>
      <c r="S463" s="2">
        <f t="shared" si="14"/>
        <v>0</v>
      </c>
      <c r="T463" s="2">
        <f t="shared" si="15"/>
        <v>0</v>
      </c>
    </row>
    <row r="464" spans="14:20" ht="11.25" customHeight="1" x14ac:dyDescent="0.25">
      <c r="N464" s="49">
        <v>1.052</v>
      </c>
      <c r="O464" s="49">
        <v>1.0209999999999999</v>
      </c>
      <c r="P464" s="49">
        <v>1.0349999999999999</v>
      </c>
      <c r="Q464" s="49">
        <v>1.0249999999999999</v>
      </c>
      <c r="R464" s="49">
        <v>1.02</v>
      </c>
      <c r="S464" s="2">
        <f t="shared" si="14"/>
        <v>0</v>
      </c>
      <c r="T464" s="2">
        <f t="shared" si="15"/>
        <v>0</v>
      </c>
    </row>
    <row r="465" spans="14:20" ht="11.25" customHeight="1" x14ac:dyDescent="0.25">
      <c r="N465" s="49">
        <v>1.052</v>
      </c>
      <c r="O465" s="49">
        <v>1.0209999999999999</v>
      </c>
      <c r="P465" s="49">
        <v>1.0349999999999999</v>
      </c>
      <c r="Q465" s="49">
        <v>1.0249999999999999</v>
      </c>
      <c r="R465" s="49">
        <v>1.02</v>
      </c>
      <c r="S465" s="2">
        <f t="shared" si="14"/>
        <v>0</v>
      </c>
      <c r="T465" s="2">
        <f t="shared" si="15"/>
        <v>0</v>
      </c>
    </row>
    <row r="466" spans="14:20" ht="11.25" customHeight="1" x14ac:dyDescent="0.25">
      <c r="N466" s="49">
        <v>1.052</v>
      </c>
      <c r="O466" s="49">
        <v>1.0209999999999999</v>
      </c>
      <c r="P466" s="49">
        <v>1.0349999999999999</v>
      </c>
      <c r="Q466" s="49">
        <v>1.0249999999999999</v>
      </c>
      <c r="R466" s="49">
        <v>1.02</v>
      </c>
      <c r="S466" s="2">
        <f t="shared" si="14"/>
        <v>0</v>
      </c>
      <c r="T466" s="2">
        <f t="shared" si="15"/>
        <v>0</v>
      </c>
    </row>
    <row r="467" spans="14:20" ht="11.25" customHeight="1" x14ac:dyDescent="0.25">
      <c r="N467" s="49">
        <v>1.052</v>
      </c>
      <c r="O467" s="49">
        <v>1.0209999999999999</v>
      </c>
      <c r="P467" s="49">
        <v>1.0349999999999999</v>
      </c>
      <c r="Q467" s="49">
        <v>1.0249999999999999</v>
      </c>
      <c r="R467" s="49">
        <v>1.02</v>
      </c>
      <c r="S467" s="2">
        <f t="shared" si="14"/>
        <v>0</v>
      </c>
      <c r="T467" s="2">
        <f t="shared" si="15"/>
        <v>0</v>
      </c>
    </row>
    <row r="468" spans="14:20" ht="11.25" customHeight="1" x14ac:dyDescent="0.25">
      <c r="N468" s="49">
        <v>1.052</v>
      </c>
      <c r="O468" s="49">
        <v>1.0209999999999999</v>
      </c>
      <c r="P468" s="49">
        <v>1.0349999999999999</v>
      </c>
      <c r="Q468" s="49">
        <v>1.0249999999999999</v>
      </c>
      <c r="R468" s="49">
        <v>1.02</v>
      </c>
      <c r="S468" s="2">
        <f t="shared" si="14"/>
        <v>0</v>
      </c>
      <c r="T468" s="2">
        <f t="shared" si="15"/>
        <v>0</v>
      </c>
    </row>
    <row r="469" spans="14:20" ht="11.25" customHeight="1" x14ac:dyDescent="0.25">
      <c r="N469" s="49">
        <v>1.052</v>
      </c>
      <c r="O469" s="49">
        <v>1.0209999999999999</v>
      </c>
      <c r="P469" s="49">
        <v>1.0349999999999999</v>
      </c>
      <c r="Q469" s="49">
        <v>1.0249999999999999</v>
      </c>
      <c r="R469" s="49">
        <v>1.02</v>
      </c>
      <c r="S469" s="2">
        <f t="shared" si="14"/>
        <v>0</v>
      </c>
      <c r="T469" s="2">
        <f t="shared" si="15"/>
        <v>0</v>
      </c>
    </row>
    <row r="470" spans="14:20" ht="11.25" customHeight="1" x14ac:dyDescent="0.25">
      <c r="N470" s="49">
        <v>1.052</v>
      </c>
      <c r="O470" s="49">
        <v>1.0209999999999999</v>
      </c>
      <c r="P470" s="49">
        <v>1.0349999999999999</v>
      </c>
      <c r="Q470" s="49">
        <v>1.0249999999999999</v>
      </c>
      <c r="R470" s="49">
        <v>1.02</v>
      </c>
      <c r="S470" s="2">
        <f t="shared" si="14"/>
        <v>0</v>
      </c>
      <c r="T470" s="2">
        <f t="shared" si="15"/>
        <v>0</v>
      </c>
    </row>
    <row r="471" spans="14:20" ht="11.25" customHeight="1" x14ac:dyDescent="0.25">
      <c r="N471" s="49">
        <v>1.052</v>
      </c>
      <c r="O471" s="49">
        <v>1.0209999999999999</v>
      </c>
      <c r="P471" s="49">
        <v>1.0349999999999999</v>
      </c>
      <c r="Q471" s="49">
        <v>1.0249999999999999</v>
      </c>
      <c r="R471" s="49">
        <v>1.02</v>
      </c>
      <c r="S471" s="2">
        <f t="shared" si="14"/>
        <v>0</v>
      </c>
      <c r="T471" s="2">
        <f t="shared" si="15"/>
        <v>0</v>
      </c>
    </row>
    <row r="472" spans="14:20" ht="11.25" customHeight="1" x14ac:dyDescent="0.25">
      <c r="N472" s="49">
        <v>1.052</v>
      </c>
      <c r="O472" s="49">
        <v>1.0209999999999999</v>
      </c>
      <c r="P472" s="49">
        <v>1.0349999999999999</v>
      </c>
      <c r="Q472" s="49">
        <v>1.0249999999999999</v>
      </c>
      <c r="R472" s="49">
        <v>1.02</v>
      </c>
      <c r="S472" s="2">
        <f t="shared" si="14"/>
        <v>0</v>
      </c>
      <c r="T472" s="2">
        <f t="shared" si="15"/>
        <v>0</v>
      </c>
    </row>
    <row r="473" spans="14:20" ht="11.25" customHeight="1" x14ac:dyDescent="0.25">
      <c r="N473" s="49">
        <v>1.052</v>
      </c>
      <c r="O473" s="49">
        <v>1.0209999999999999</v>
      </c>
      <c r="P473" s="49">
        <v>1.0349999999999999</v>
      </c>
      <c r="Q473" s="49">
        <v>1.0249999999999999</v>
      </c>
      <c r="R473" s="49">
        <v>1.02</v>
      </c>
      <c r="S473" s="2">
        <f t="shared" si="14"/>
        <v>0</v>
      </c>
      <c r="T473" s="2">
        <f t="shared" si="15"/>
        <v>0</v>
      </c>
    </row>
    <row r="474" spans="14:20" ht="11.25" customHeight="1" x14ac:dyDescent="0.25">
      <c r="N474" s="49">
        <v>1.052</v>
      </c>
      <c r="O474" s="49">
        <v>1.0209999999999999</v>
      </c>
      <c r="P474" s="49">
        <v>1.0349999999999999</v>
      </c>
      <c r="Q474" s="49">
        <v>1.0249999999999999</v>
      </c>
      <c r="R474" s="49">
        <v>1.02</v>
      </c>
      <c r="S474" s="2">
        <f t="shared" si="14"/>
        <v>0</v>
      </c>
      <c r="T474" s="2">
        <f t="shared" si="15"/>
        <v>0</v>
      </c>
    </row>
    <row r="475" spans="14:20" ht="11.25" customHeight="1" x14ac:dyDescent="0.25">
      <c r="N475" s="49">
        <v>1.052</v>
      </c>
      <c r="O475" s="49">
        <v>1.0209999999999999</v>
      </c>
      <c r="P475" s="49">
        <v>1.0349999999999999</v>
      </c>
      <c r="Q475" s="49">
        <v>1.0249999999999999</v>
      </c>
      <c r="R475" s="49">
        <v>1.02</v>
      </c>
      <c r="S475" s="2">
        <f t="shared" si="14"/>
        <v>0</v>
      </c>
      <c r="T475" s="2">
        <f t="shared" si="15"/>
        <v>0</v>
      </c>
    </row>
    <row r="476" spans="14:20" ht="11.25" customHeight="1" x14ac:dyDescent="0.25">
      <c r="N476" s="49">
        <v>1.052</v>
      </c>
      <c r="O476" s="49">
        <v>1.0209999999999999</v>
      </c>
      <c r="P476" s="49">
        <v>1.0349999999999999</v>
      </c>
      <c r="Q476" s="49">
        <v>1.0249999999999999</v>
      </c>
      <c r="R476" s="49">
        <v>1.02</v>
      </c>
      <c r="S476" s="2">
        <f t="shared" si="14"/>
        <v>0</v>
      </c>
      <c r="T476" s="2">
        <f t="shared" si="15"/>
        <v>0</v>
      </c>
    </row>
    <row r="477" spans="14:20" ht="11.25" customHeight="1" x14ac:dyDescent="0.25">
      <c r="N477" s="49">
        <v>1.052</v>
      </c>
      <c r="O477" s="49">
        <v>1.0209999999999999</v>
      </c>
      <c r="P477" s="49">
        <v>1.0349999999999999</v>
      </c>
      <c r="Q477" s="49">
        <v>1.0249999999999999</v>
      </c>
      <c r="R477" s="49">
        <v>1.02</v>
      </c>
      <c r="S477" s="2">
        <f t="shared" si="14"/>
        <v>0</v>
      </c>
      <c r="T477" s="2">
        <f t="shared" si="15"/>
        <v>0</v>
      </c>
    </row>
    <row r="478" spans="14:20" ht="11.25" customHeight="1" x14ac:dyDescent="0.25">
      <c r="N478" s="49">
        <v>1.052</v>
      </c>
      <c r="O478" s="49">
        <v>1.0209999999999999</v>
      </c>
      <c r="P478" s="49">
        <v>1.0349999999999999</v>
      </c>
      <c r="Q478" s="49">
        <v>1.0249999999999999</v>
      </c>
      <c r="R478" s="49">
        <v>1.02</v>
      </c>
      <c r="S478" s="2">
        <f t="shared" si="14"/>
        <v>0</v>
      </c>
      <c r="T478" s="2">
        <f t="shared" si="15"/>
        <v>0</v>
      </c>
    </row>
    <row r="479" spans="14:20" ht="11.25" customHeight="1" x14ac:dyDescent="0.25">
      <c r="N479" s="49">
        <v>1.052</v>
      </c>
      <c r="O479" s="49">
        <v>1.0209999999999999</v>
      </c>
      <c r="P479" s="49">
        <v>1.0349999999999999</v>
      </c>
      <c r="Q479" s="49">
        <v>1.0249999999999999</v>
      </c>
      <c r="R479" s="49">
        <v>1.02</v>
      </c>
      <c r="S479" s="2">
        <f t="shared" si="14"/>
        <v>0</v>
      </c>
      <c r="T479" s="2">
        <f t="shared" si="15"/>
        <v>0</v>
      </c>
    </row>
    <row r="480" spans="14:20" ht="11.25" customHeight="1" x14ac:dyDescent="0.25">
      <c r="N480" s="49">
        <v>1.052</v>
      </c>
      <c r="O480" s="49">
        <v>1.0209999999999999</v>
      </c>
      <c r="P480" s="49">
        <v>1.0349999999999999</v>
      </c>
      <c r="Q480" s="49">
        <v>1.0249999999999999</v>
      </c>
      <c r="R480" s="49">
        <v>1.02</v>
      </c>
      <c r="S480" s="2">
        <f t="shared" si="14"/>
        <v>0</v>
      </c>
      <c r="T480" s="2">
        <f t="shared" si="15"/>
        <v>0</v>
      </c>
    </row>
    <row r="481" spans="14:20" ht="11.25" customHeight="1" x14ac:dyDescent="0.25">
      <c r="N481" s="49">
        <v>1.052</v>
      </c>
      <c r="O481" s="49">
        <v>1.0209999999999999</v>
      </c>
      <c r="P481" s="49">
        <v>1.0349999999999999</v>
      </c>
      <c r="Q481" s="49">
        <v>1.0249999999999999</v>
      </c>
      <c r="R481" s="49">
        <v>1.02</v>
      </c>
      <c r="S481" s="2">
        <f t="shared" si="14"/>
        <v>0</v>
      </c>
      <c r="T481" s="2">
        <f t="shared" si="15"/>
        <v>0</v>
      </c>
    </row>
    <row r="482" spans="14:20" ht="11.25" customHeight="1" x14ac:dyDescent="0.25">
      <c r="N482" s="49">
        <v>1.052</v>
      </c>
      <c r="O482" s="49">
        <v>1.0209999999999999</v>
      </c>
      <c r="P482" s="49">
        <v>1.0349999999999999</v>
      </c>
      <c r="Q482" s="49">
        <v>1.0249999999999999</v>
      </c>
      <c r="R482" s="49">
        <v>1.02</v>
      </c>
      <c r="S482" s="2">
        <f t="shared" si="14"/>
        <v>0</v>
      </c>
      <c r="T482" s="2">
        <f t="shared" si="15"/>
        <v>0</v>
      </c>
    </row>
    <row r="483" spans="14:20" ht="11.25" customHeight="1" x14ac:dyDescent="0.25">
      <c r="N483" s="49">
        <v>1.052</v>
      </c>
      <c r="O483" s="49">
        <v>1.0209999999999999</v>
      </c>
      <c r="P483" s="49">
        <v>1.0349999999999999</v>
      </c>
      <c r="Q483" s="49">
        <v>1.0249999999999999</v>
      </c>
      <c r="R483" s="49">
        <v>1.02</v>
      </c>
      <c r="S483" s="2">
        <f t="shared" si="14"/>
        <v>0</v>
      </c>
      <c r="T483" s="2">
        <f t="shared" si="15"/>
        <v>0</v>
      </c>
    </row>
    <row r="484" spans="14:20" ht="11.25" customHeight="1" x14ac:dyDescent="0.25">
      <c r="N484" s="49">
        <v>1.052</v>
      </c>
      <c r="O484" s="49">
        <v>1.0209999999999999</v>
      </c>
      <c r="P484" s="49">
        <v>1.0349999999999999</v>
      </c>
      <c r="Q484" s="49">
        <v>1.0249999999999999</v>
      </c>
      <c r="R484" s="49">
        <v>1.02</v>
      </c>
      <c r="S484" s="2">
        <f t="shared" si="14"/>
        <v>0</v>
      </c>
      <c r="T484" s="2">
        <f t="shared" si="15"/>
        <v>0</v>
      </c>
    </row>
    <row r="485" spans="14:20" ht="11.25" customHeight="1" x14ac:dyDescent="0.25">
      <c r="N485" s="49">
        <v>1.052</v>
      </c>
      <c r="O485" s="49">
        <v>1.0209999999999999</v>
      </c>
      <c r="P485" s="49">
        <v>1.0349999999999999</v>
      </c>
      <c r="Q485" s="49">
        <v>1.0249999999999999</v>
      </c>
      <c r="R485" s="49">
        <v>1.02</v>
      </c>
      <c r="S485" s="2">
        <f t="shared" si="14"/>
        <v>0</v>
      </c>
      <c r="T485" s="2">
        <f t="shared" si="15"/>
        <v>0</v>
      </c>
    </row>
    <row r="486" spans="14:20" ht="11.25" customHeight="1" x14ac:dyDescent="0.25">
      <c r="N486" s="49">
        <v>1.052</v>
      </c>
      <c r="O486" s="49">
        <v>1.0209999999999999</v>
      </c>
      <c r="P486" s="49">
        <v>1.0349999999999999</v>
      </c>
      <c r="Q486" s="49">
        <v>1.0249999999999999</v>
      </c>
      <c r="R486" s="49">
        <v>1.02</v>
      </c>
      <c r="S486" s="2">
        <f t="shared" si="14"/>
        <v>0</v>
      </c>
      <c r="T486" s="2">
        <f t="shared" si="15"/>
        <v>0</v>
      </c>
    </row>
    <row r="487" spans="14:20" ht="11.25" customHeight="1" x14ac:dyDescent="0.25">
      <c r="N487" s="49">
        <v>1.052</v>
      </c>
      <c r="O487" s="49">
        <v>1.0209999999999999</v>
      </c>
      <c r="P487" s="49">
        <v>1.0349999999999999</v>
      </c>
      <c r="Q487" s="49">
        <v>1.0249999999999999</v>
      </c>
      <c r="R487" s="49">
        <v>1.02</v>
      </c>
      <c r="S487" s="2">
        <f t="shared" si="14"/>
        <v>0</v>
      </c>
      <c r="T487" s="2">
        <f t="shared" si="15"/>
        <v>0</v>
      </c>
    </row>
    <row r="488" spans="14:20" ht="11.25" customHeight="1" x14ac:dyDescent="0.25">
      <c r="N488" s="49">
        <v>1.052</v>
      </c>
      <c r="O488" s="49">
        <v>1.0209999999999999</v>
      </c>
      <c r="P488" s="49">
        <v>1.0349999999999999</v>
      </c>
      <c r="Q488" s="49">
        <v>1.0249999999999999</v>
      </c>
      <c r="R488" s="49">
        <v>1.02</v>
      </c>
      <c r="S488" s="2">
        <f t="shared" si="14"/>
        <v>0</v>
      </c>
      <c r="T488" s="2">
        <f t="shared" si="15"/>
        <v>0</v>
      </c>
    </row>
    <row r="489" spans="14:20" ht="11.25" customHeight="1" x14ac:dyDescent="0.25">
      <c r="N489" s="49">
        <v>1.052</v>
      </c>
      <c r="O489" s="49">
        <v>1.0209999999999999</v>
      </c>
      <c r="P489" s="49">
        <v>1.0349999999999999</v>
      </c>
      <c r="Q489" s="49">
        <v>1.0249999999999999</v>
      </c>
      <c r="R489" s="49">
        <v>1.02</v>
      </c>
      <c r="S489" s="2">
        <f t="shared" si="14"/>
        <v>0</v>
      </c>
      <c r="T489" s="2">
        <f t="shared" si="15"/>
        <v>0</v>
      </c>
    </row>
    <row r="490" spans="14:20" ht="11.25" customHeight="1" x14ac:dyDescent="0.25">
      <c r="N490" s="49">
        <v>1.052</v>
      </c>
      <c r="O490" s="49">
        <v>1.0209999999999999</v>
      </c>
      <c r="P490" s="49">
        <v>1.0349999999999999</v>
      </c>
      <c r="Q490" s="49">
        <v>1.0249999999999999</v>
      </c>
      <c r="R490" s="49">
        <v>1.02</v>
      </c>
      <c r="S490" s="2">
        <f t="shared" si="14"/>
        <v>0</v>
      </c>
      <c r="T490" s="2">
        <f t="shared" si="15"/>
        <v>0</v>
      </c>
    </row>
    <row r="491" spans="14:20" ht="11.25" customHeight="1" x14ac:dyDescent="0.25">
      <c r="N491" s="49">
        <v>1.052</v>
      </c>
      <c r="O491" s="49">
        <v>1.0209999999999999</v>
      </c>
      <c r="P491" s="49">
        <v>1.0349999999999999</v>
      </c>
      <c r="Q491" s="49">
        <v>1.0249999999999999</v>
      </c>
      <c r="R491" s="49">
        <v>1.02</v>
      </c>
      <c r="S491" s="2">
        <f t="shared" si="14"/>
        <v>0</v>
      </c>
      <c r="T491" s="2">
        <f t="shared" si="15"/>
        <v>0</v>
      </c>
    </row>
    <row r="492" spans="14:20" ht="11.25" customHeight="1" x14ac:dyDescent="0.25">
      <c r="N492" s="49">
        <v>1.052</v>
      </c>
      <c r="O492" s="49">
        <v>1.0209999999999999</v>
      </c>
      <c r="P492" s="49">
        <v>1.0349999999999999</v>
      </c>
      <c r="Q492" s="49">
        <v>1.0249999999999999</v>
      </c>
      <c r="R492" s="49">
        <v>1.02</v>
      </c>
      <c r="S492" s="2">
        <f t="shared" si="14"/>
        <v>0</v>
      </c>
      <c r="T492" s="2">
        <f t="shared" si="15"/>
        <v>0</v>
      </c>
    </row>
    <row r="493" spans="14:20" ht="11.25" customHeight="1" x14ac:dyDescent="0.25">
      <c r="N493" s="49">
        <v>1.052</v>
      </c>
      <c r="O493" s="49">
        <v>1.0209999999999999</v>
      </c>
      <c r="P493" s="49">
        <v>1.0349999999999999</v>
      </c>
      <c r="Q493" s="49">
        <v>1.0249999999999999</v>
      </c>
      <c r="R493" s="49">
        <v>1.02</v>
      </c>
      <c r="S493" s="2">
        <f t="shared" si="14"/>
        <v>0</v>
      </c>
      <c r="T493" s="2">
        <f t="shared" si="15"/>
        <v>0</v>
      </c>
    </row>
    <row r="494" spans="14:20" ht="11.25" customHeight="1" x14ac:dyDescent="0.25">
      <c r="N494" s="49">
        <v>1.052</v>
      </c>
      <c r="O494" s="49">
        <v>1.0209999999999999</v>
      </c>
      <c r="P494" s="49">
        <v>1.0349999999999999</v>
      </c>
      <c r="Q494" s="49">
        <v>1.0249999999999999</v>
      </c>
      <c r="R494" s="49">
        <v>1.02</v>
      </c>
      <c r="S494" s="2">
        <f t="shared" si="14"/>
        <v>0</v>
      </c>
      <c r="T494" s="2">
        <f t="shared" si="15"/>
        <v>0</v>
      </c>
    </row>
    <row r="495" spans="14:20" ht="11.25" customHeight="1" x14ac:dyDescent="0.25">
      <c r="N495" s="49">
        <v>1.052</v>
      </c>
      <c r="O495" s="49">
        <v>1.0209999999999999</v>
      </c>
      <c r="P495" s="49">
        <v>1.0349999999999999</v>
      </c>
      <c r="Q495" s="49">
        <v>1.0249999999999999</v>
      </c>
      <c r="R495" s="49">
        <v>1.02</v>
      </c>
      <c r="S495" s="2">
        <f t="shared" si="14"/>
        <v>0</v>
      </c>
      <c r="T495" s="2">
        <f t="shared" si="15"/>
        <v>0</v>
      </c>
    </row>
    <row r="496" spans="14:20" ht="11.25" customHeight="1" x14ac:dyDescent="0.25">
      <c r="N496" s="49">
        <v>1.052</v>
      </c>
      <c r="O496" s="49">
        <v>1.0209999999999999</v>
      </c>
      <c r="P496" s="49">
        <v>1.0349999999999999</v>
      </c>
      <c r="Q496" s="49">
        <v>1.0249999999999999</v>
      </c>
      <c r="R496" s="49">
        <v>1.02</v>
      </c>
      <c r="S496" s="2">
        <f t="shared" si="14"/>
        <v>0</v>
      </c>
      <c r="T496" s="2">
        <f t="shared" si="15"/>
        <v>0</v>
      </c>
    </row>
    <row r="497" spans="14:20" ht="11.25" customHeight="1" x14ac:dyDescent="0.25">
      <c r="N497" s="49">
        <v>1.052</v>
      </c>
      <c r="O497" s="49">
        <v>1.0209999999999999</v>
      </c>
      <c r="P497" s="49">
        <v>1.0349999999999999</v>
      </c>
      <c r="Q497" s="49">
        <v>1.0249999999999999</v>
      </c>
      <c r="R497" s="49">
        <v>1.02</v>
      </c>
      <c r="S497" s="2">
        <f t="shared" si="14"/>
        <v>0</v>
      </c>
      <c r="T497" s="2">
        <f t="shared" si="15"/>
        <v>0</v>
      </c>
    </row>
    <row r="498" spans="14:20" ht="11.25" customHeight="1" x14ac:dyDescent="0.25">
      <c r="N498" s="49">
        <v>1.052</v>
      </c>
      <c r="O498" s="49">
        <v>1.0209999999999999</v>
      </c>
      <c r="P498" s="49">
        <v>1.0349999999999999</v>
      </c>
      <c r="Q498" s="49">
        <v>1.0249999999999999</v>
      </c>
      <c r="R498" s="49">
        <v>1.02</v>
      </c>
      <c r="S498" s="2">
        <f t="shared" ref="S498:S561" si="16">I498*N498*O498*P498*Q498*R498</f>
        <v>0</v>
      </c>
      <c r="T498" s="2">
        <f t="shared" ref="T498:T561" si="17">L498*N498*O498*P498*Q498*R498</f>
        <v>0</v>
      </c>
    </row>
    <row r="499" spans="14:20" ht="11.25" customHeight="1" x14ac:dyDescent="0.25">
      <c r="N499" s="49">
        <v>1.052</v>
      </c>
      <c r="O499" s="49">
        <v>1.0209999999999999</v>
      </c>
      <c r="P499" s="49">
        <v>1.0349999999999999</v>
      </c>
      <c r="Q499" s="49">
        <v>1.0249999999999999</v>
      </c>
      <c r="R499" s="49">
        <v>1.02</v>
      </c>
      <c r="S499" s="2">
        <f t="shared" si="16"/>
        <v>0</v>
      </c>
      <c r="T499" s="2">
        <f t="shared" si="17"/>
        <v>0</v>
      </c>
    </row>
    <row r="500" spans="14:20" ht="11.25" customHeight="1" x14ac:dyDescent="0.25">
      <c r="N500" s="49">
        <v>1.052</v>
      </c>
      <c r="O500" s="49">
        <v>1.0209999999999999</v>
      </c>
      <c r="P500" s="49">
        <v>1.0349999999999999</v>
      </c>
      <c r="Q500" s="49">
        <v>1.0249999999999999</v>
      </c>
      <c r="R500" s="49">
        <v>1.02</v>
      </c>
      <c r="S500" s="2">
        <f t="shared" si="16"/>
        <v>0</v>
      </c>
      <c r="T500" s="2">
        <f t="shared" si="17"/>
        <v>0</v>
      </c>
    </row>
    <row r="501" spans="14:20" ht="11.25" customHeight="1" x14ac:dyDescent="0.25">
      <c r="N501" s="49">
        <v>1.052</v>
      </c>
      <c r="O501" s="49">
        <v>1.0209999999999999</v>
      </c>
      <c r="P501" s="49">
        <v>1.0349999999999999</v>
      </c>
      <c r="Q501" s="49">
        <v>1.0249999999999999</v>
      </c>
      <c r="R501" s="49">
        <v>1.02</v>
      </c>
      <c r="S501" s="2">
        <f t="shared" si="16"/>
        <v>0</v>
      </c>
      <c r="T501" s="2">
        <f t="shared" si="17"/>
        <v>0</v>
      </c>
    </row>
    <row r="502" spans="14:20" ht="11.25" customHeight="1" x14ac:dyDescent="0.25">
      <c r="N502" s="49">
        <v>1.052</v>
      </c>
      <c r="O502" s="49">
        <v>1.0209999999999999</v>
      </c>
      <c r="P502" s="49">
        <v>1.0349999999999999</v>
      </c>
      <c r="Q502" s="49">
        <v>1.0249999999999999</v>
      </c>
      <c r="R502" s="49">
        <v>1.02</v>
      </c>
      <c r="S502" s="2">
        <f t="shared" si="16"/>
        <v>0</v>
      </c>
      <c r="T502" s="2">
        <f t="shared" si="17"/>
        <v>0</v>
      </c>
    </row>
    <row r="503" spans="14:20" ht="11.25" customHeight="1" x14ac:dyDescent="0.25">
      <c r="N503" s="49">
        <v>1.052</v>
      </c>
      <c r="O503" s="49">
        <v>1.0209999999999999</v>
      </c>
      <c r="P503" s="49">
        <v>1.0349999999999999</v>
      </c>
      <c r="Q503" s="49">
        <v>1.0249999999999999</v>
      </c>
      <c r="R503" s="49">
        <v>1.02</v>
      </c>
      <c r="S503" s="2">
        <f t="shared" si="16"/>
        <v>0</v>
      </c>
      <c r="T503" s="2">
        <f t="shared" si="17"/>
        <v>0</v>
      </c>
    </row>
    <row r="504" spans="14:20" ht="11.25" customHeight="1" x14ac:dyDescent="0.25">
      <c r="N504" s="49">
        <v>1.052</v>
      </c>
      <c r="O504" s="49">
        <v>1.0209999999999999</v>
      </c>
      <c r="P504" s="49">
        <v>1.0349999999999999</v>
      </c>
      <c r="Q504" s="49">
        <v>1.0249999999999999</v>
      </c>
      <c r="R504" s="49">
        <v>1.02</v>
      </c>
      <c r="S504" s="2">
        <f t="shared" si="16"/>
        <v>0</v>
      </c>
      <c r="T504" s="2">
        <f t="shared" si="17"/>
        <v>0</v>
      </c>
    </row>
    <row r="505" spans="14:20" ht="11.25" customHeight="1" x14ac:dyDescent="0.25">
      <c r="N505" s="49">
        <v>1.052</v>
      </c>
      <c r="O505" s="49">
        <v>1.0209999999999999</v>
      </c>
      <c r="P505" s="49">
        <v>1.0349999999999999</v>
      </c>
      <c r="Q505" s="49">
        <v>1.0249999999999999</v>
      </c>
      <c r="R505" s="49">
        <v>1.02</v>
      </c>
      <c r="S505" s="2">
        <f t="shared" si="16"/>
        <v>0</v>
      </c>
      <c r="T505" s="2">
        <f t="shared" si="17"/>
        <v>0</v>
      </c>
    </row>
    <row r="506" spans="14:20" ht="11.25" customHeight="1" x14ac:dyDescent="0.25">
      <c r="N506" s="49">
        <v>1.052</v>
      </c>
      <c r="O506" s="49">
        <v>1.0209999999999999</v>
      </c>
      <c r="P506" s="49">
        <v>1.0349999999999999</v>
      </c>
      <c r="Q506" s="49">
        <v>1.0249999999999999</v>
      </c>
      <c r="R506" s="49">
        <v>1.02</v>
      </c>
      <c r="S506" s="2">
        <f t="shared" si="16"/>
        <v>0</v>
      </c>
      <c r="T506" s="2">
        <f t="shared" si="17"/>
        <v>0</v>
      </c>
    </row>
    <row r="507" spans="14:20" ht="11.25" customHeight="1" x14ac:dyDescent="0.25">
      <c r="N507" s="49">
        <v>1.052</v>
      </c>
      <c r="O507" s="49">
        <v>1.0209999999999999</v>
      </c>
      <c r="P507" s="49">
        <v>1.0349999999999999</v>
      </c>
      <c r="Q507" s="49">
        <v>1.0249999999999999</v>
      </c>
      <c r="R507" s="49">
        <v>1.02</v>
      </c>
      <c r="S507" s="2">
        <f t="shared" si="16"/>
        <v>0</v>
      </c>
      <c r="T507" s="2">
        <f t="shared" si="17"/>
        <v>0</v>
      </c>
    </row>
    <row r="508" spans="14:20" ht="11.25" customHeight="1" x14ac:dyDescent="0.25">
      <c r="N508" s="49">
        <v>1.052</v>
      </c>
      <c r="O508" s="49">
        <v>1.0209999999999999</v>
      </c>
      <c r="P508" s="49">
        <v>1.0349999999999999</v>
      </c>
      <c r="Q508" s="49">
        <v>1.0249999999999999</v>
      </c>
      <c r="R508" s="49">
        <v>1.02</v>
      </c>
      <c r="S508" s="2">
        <f t="shared" si="16"/>
        <v>0</v>
      </c>
      <c r="T508" s="2">
        <f t="shared" si="17"/>
        <v>0</v>
      </c>
    </row>
    <row r="509" spans="14:20" ht="11.25" customHeight="1" x14ac:dyDescent="0.25">
      <c r="N509" s="49">
        <v>1.052</v>
      </c>
      <c r="O509" s="49">
        <v>1.0209999999999999</v>
      </c>
      <c r="P509" s="49">
        <v>1.0349999999999999</v>
      </c>
      <c r="Q509" s="49">
        <v>1.0249999999999999</v>
      </c>
      <c r="R509" s="49">
        <v>1.02</v>
      </c>
      <c r="S509" s="2">
        <f t="shared" si="16"/>
        <v>0</v>
      </c>
      <c r="T509" s="2">
        <f t="shared" si="17"/>
        <v>0</v>
      </c>
    </row>
    <row r="510" spans="14:20" ht="11.25" customHeight="1" x14ac:dyDescent="0.25">
      <c r="N510" s="49">
        <v>1.052</v>
      </c>
      <c r="O510" s="49">
        <v>1.0209999999999999</v>
      </c>
      <c r="P510" s="49">
        <v>1.0349999999999999</v>
      </c>
      <c r="Q510" s="49">
        <v>1.0249999999999999</v>
      </c>
      <c r="R510" s="49">
        <v>1.02</v>
      </c>
      <c r="S510" s="2">
        <f t="shared" si="16"/>
        <v>0</v>
      </c>
      <c r="T510" s="2">
        <f t="shared" si="17"/>
        <v>0</v>
      </c>
    </row>
    <row r="511" spans="14:20" ht="11.25" customHeight="1" x14ac:dyDescent="0.25">
      <c r="N511" s="49">
        <v>1.052</v>
      </c>
      <c r="O511" s="49">
        <v>1.0209999999999999</v>
      </c>
      <c r="P511" s="49">
        <v>1.0349999999999999</v>
      </c>
      <c r="Q511" s="49">
        <v>1.0249999999999999</v>
      </c>
      <c r="R511" s="49">
        <v>1.02</v>
      </c>
      <c r="S511" s="2">
        <f t="shared" si="16"/>
        <v>0</v>
      </c>
      <c r="T511" s="2">
        <f t="shared" si="17"/>
        <v>0</v>
      </c>
    </row>
    <row r="512" spans="14:20" ht="11.25" customHeight="1" x14ac:dyDescent="0.25">
      <c r="N512" s="49">
        <v>1.052</v>
      </c>
      <c r="O512" s="49">
        <v>1.0209999999999999</v>
      </c>
      <c r="P512" s="49">
        <v>1.0349999999999999</v>
      </c>
      <c r="Q512" s="49">
        <v>1.0249999999999999</v>
      </c>
      <c r="R512" s="49">
        <v>1.02</v>
      </c>
      <c r="S512" s="2">
        <f t="shared" si="16"/>
        <v>0</v>
      </c>
      <c r="T512" s="2">
        <f t="shared" si="17"/>
        <v>0</v>
      </c>
    </row>
    <row r="513" spans="14:20" ht="11.25" customHeight="1" x14ac:dyDescent="0.25">
      <c r="N513" s="49">
        <v>1.052</v>
      </c>
      <c r="O513" s="49">
        <v>1.0209999999999999</v>
      </c>
      <c r="P513" s="49">
        <v>1.0349999999999999</v>
      </c>
      <c r="Q513" s="49">
        <v>1.0249999999999999</v>
      </c>
      <c r="R513" s="49">
        <v>1.02</v>
      </c>
      <c r="S513" s="2">
        <f t="shared" si="16"/>
        <v>0</v>
      </c>
      <c r="T513" s="2">
        <f t="shared" si="17"/>
        <v>0</v>
      </c>
    </row>
    <row r="514" spans="14:20" ht="11.25" customHeight="1" x14ac:dyDescent="0.25">
      <c r="N514" s="49">
        <v>1.052</v>
      </c>
      <c r="O514" s="49">
        <v>1.0209999999999999</v>
      </c>
      <c r="P514" s="49">
        <v>1.0349999999999999</v>
      </c>
      <c r="Q514" s="49">
        <v>1.0249999999999999</v>
      </c>
      <c r="R514" s="49">
        <v>1.02</v>
      </c>
      <c r="S514" s="2">
        <f t="shared" si="16"/>
        <v>0</v>
      </c>
      <c r="T514" s="2">
        <f t="shared" si="17"/>
        <v>0</v>
      </c>
    </row>
    <row r="515" spans="14:20" ht="11.25" customHeight="1" x14ac:dyDescent="0.25">
      <c r="N515" s="49">
        <v>1.052</v>
      </c>
      <c r="O515" s="49">
        <v>1.0209999999999999</v>
      </c>
      <c r="P515" s="49">
        <v>1.0349999999999999</v>
      </c>
      <c r="Q515" s="49">
        <v>1.0249999999999999</v>
      </c>
      <c r="R515" s="49">
        <v>1.02</v>
      </c>
      <c r="S515" s="2">
        <f t="shared" si="16"/>
        <v>0</v>
      </c>
      <c r="T515" s="2">
        <f t="shared" si="17"/>
        <v>0</v>
      </c>
    </row>
    <row r="516" spans="14:20" ht="11.25" customHeight="1" x14ac:dyDescent="0.25">
      <c r="N516" s="49">
        <v>1.052</v>
      </c>
      <c r="O516" s="49">
        <v>1.0209999999999999</v>
      </c>
      <c r="P516" s="49">
        <v>1.0349999999999999</v>
      </c>
      <c r="Q516" s="49">
        <v>1.0249999999999999</v>
      </c>
      <c r="R516" s="49">
        <v>1.02</v>
      </c>
      <c r="S516" s="2">
        <f t="shared" si="16"/>
        <v>0</v>
      </c>
      <c r="T516" s="2">
        <f t="shared" si="17"/>
        <v>0</v>
      </c>
    </row>
    <row r="517" spans="14:20" ht="11.25" customHeight="1" x14ac:dyDescent="0.25">
      <c r="N517" s="49">
        <v>1.052</v>
      </c>
      <c r="O517" s="49">
        <v>1.0209999999999999</v>
      </c>
      <c r="P517" s="49">
        <v>1.0349999999999999</v>
      </c>
      <c r="Q517" s="49">
        <v>1.0249999999999999</v>
      </c>
      <c r="R517" s="49">
        <v>1.02</v>
      </c>
      <c r="S517" s="2">
        <f t="shared" si="16"/>
        <v>0</v>
      </c>
      <c r="T517" s="2">
        <f t="shared" si="17"/>
        <v>0</v>
      </c>
    </row>
    <row r="518" spans="14:20" ht="11.25" customHeight="1" x14ac:dyDescent="0.25">
      <c r="N518" s="49">
        <v>1.052</v>
      </c>
      <c r="O518" s="49">
        <v>1.0209999999999999</v>
      </c>
      <c r="P518" s="49">
        <v>1.0349999999999999</v>
      </c>
      <c r="Q518" s="49">
        <v>1.0249999999999999</v>
      </c>
      <c r="R518" s="49">
        <v>1.02</v>
      </c>
      <c r="S518" s="2">
        <f t="shared" si="16"/>
        <v>0</v>
      </c>
      <c r="T518" s="2">
        <f t="shared" si="17"/>
        <v>0</v>
      </c>
    </row>
    <row r="519" spans="14:20" ht="11.25" customHeight="1" x14ac:dyDescent="0.25">
      <c r="N519" s="49">
        <v>1.052</v>
      </c>
      <c r="O519" s="49">
        <v>1.0209999999999999</v>
      </c>
      <c r="P519" s="49">
        <v>1.0349999999999999</v>
      </c>
      <c r="Q519" s="49">
        <v>1.0249999999999999</v>
      </c>
      <c r="R519" s="49">
        <v>1.02</v>
      </c>
      <c r="S519" s="2">
        <f t="shared" si="16"/>
        <v>0</v>
      </c>
      <c r="T519" s="2">
        <f t="shared" si="17"/>
        <v>0</v>
      </c>
    </row>
    <row r="520" spans="14:20" ht="11.25" customHeight="1" x14ac:dyDescent="0.25">
      <c r="N520" s="49">
        <v>1.052</v>
      </c>
      <c r="O520" s="49">
        <v>1.0209999999999999</v>
      </c>
      <c r="P520" s="49">
        <v>1.0349999999999999</v>
      </c>
      <c r="Q520" s="49">
        <v>1.0249999999999999</v>
      </c>
      <c r="R520" s="49">
        <v>1.02</v>
      </c>
      <c r="S520" s="2">
        <f t="shared" si="16"/>
        <v>0</v>
      </c>
      <c r="T520" s="2">
        <f t="shared" si="17"/>
        <v>0</v>
      </c>
    </row>
    <row r="521" spans="14:20" ht="11.25" customHeight="1" x14ac:dyDescent="0.25">
      <c r="N521" s="49">
        <v>1.052</v>
      </c>
      <c r="O521" s="49">
        <v>1.0209999999999999</v>
      </c>
      <c r="P521" s="49">
        <v>1.0349999999999999</v>
      </c>
      <c r="Q521" s="49">
        <v>1.0249999999999999</v>
      </c>
      <c r="R521" s="49">
        <v>1.02</v>
      </c>
      <c r="S521" s="2">
        <f t="shared" si="16"/>
        <v>0</v>
      </c>
      <c r="T521" s="2">
        <f t="shared" si="17"/>
        <v>0</v>
      </c>
    </row>
    <row r="522" spans="14:20" ht="11.25" customHeight="1" x14ac:dyDescent="0.25">
      <c r="N522" s="49">
        <v>1.052</v>
      </c>
      <c r="O522" s="49">
        <v>1.0209999999999999</v>
      </c>
      <c r="P522" s="49">
        <v>1.0349999999999999</v>
      </c>
      <c r="Q522" s="49">
        <v>1.0249999999999999</v>
      </c>
      <c r="R522" s="49">
        <v>1.02</v>
      </c>
      <c r="S522" s="2">
        <f t="shared" si="16"/>
        <v>0</v>
      </c>
      <c r="T522" s="2">
        <f t="shared" si="17"/>
        <v>0</v>
      </c>
    </row>
    <row r="523" spans="14:20" ht="11.25" customHeight="1" x14ac:dyDescent="0.25">
      <c r="N523" s="49">
        <v>1.052</v>
      </c>
      <c r="O523" s="49">
        <v>1.0209999999999999</v>
      </c>
      <c r="P523" s="49">
        <v>1.0349999999999999</v>
      </c>
      <c r="Q523" s="49">
        <v>1.0249999999999999</v>
      </c>
      <c r="R523" s="49">
        <v>1.02</v>
      </c>
      <c r="S523" s="2">
        <f t="shared" si="16"/>
        <v>0</v>
      </c>
      <c r="T523" s="2">
        <f t="shared" si="17"/>
        <v>0</v>
      </c>
    </row>
    <row r="524" spans="14:20" ht="11.25" customHeight="1" x14ac:dyDescent="0.25">
      <c r="N524" s="49">
        <v>1.052</v>
      </c>
      <c r="O524" s="49">
        <v>1.0209999999999999</v>
      </c>
      <c r="P524" s="49">
        <v>1.0349999999999999</v>
      </c>
      <c r="Q524" s="49">
        <v>1.0249999999999999</v>
      </c>
      <c r="R524" s="49">
        <v>1.02</v>
      </c>
      <c r="S524" s="2">
        <f t="shared" si="16"/>
        <v>0</v>
      </c>
      <c r="T524" s="2">
        <f t="shared" si="17"/>
        <v>0</v>
      </c>
    </row>
    <row r="525" spans="14:20" ht="11.25" customHeight="1" x14ac:dyDescent="0.25">
      <c r="N525" s="49">
        <v>1.052</v>
      </c>
      <c r="O525" s="49">
        <v>1.0209999999999999</v>
      </c>
      <c r="P525" s="49">
        <v>1.0349999999999999</v>
      </c>
      <c r="Q525" s="49">
        <v>1.0249999999999999</v>
      </c>
      <c r="R525" s="49">
        <v>1.02</v>
      </c>
      <c r="S525" s="2">
        <f t="shared" si="16"/>
        <v>0</v>
      </c>
      <c r="T525" s="2">
        <f t="shared" si="17"/>
        <v>0</v>
      </c>
    </row>
    <row r="526" spans="14:20" ht="11.25" customHeight="1" x14ac:dyDescent="0.25">
      <c r="N526" s="49">
        <v>1.052</v>
      </c>
      <c r="O526" s="49">
        <v>1.0209999999999999</v>
      </c>
      <c r="P526" s="49">
        <v>1.0349999999999999</v>
      </c>
      <c r="Q526" s="49">
        <v>1.0249999999999999</v>
      </c>
      <c r="R526" s="49">
        <v>1.02</v>
      </c>
      <c r="S526" s="2">
        <f t="shared" si="16"/>
        <v>0</v>
      </c>
      <c r="T526" s="2">
        <f t="shared" si="17"/>
        <v>0</v>
      </c>
    </row>
    <row r="527" spans="14:20" ht="11.25" customHeight="1" x14ac:dyDescent="0.25">
      <c r="N527" s="49">
        <v>1.052</v>
      </c>
      <c r="O527" s="49">
        <v>1.0209999999999999</v>
      </c>
      <c r="P527" s="49">
        <v>1.0349999999999999</v>
      </c>
      <c r="Q527" s="49">
        <v>1.0249999999999999</v>
      </c>
      <c r="R527" s="49">
        <v>1.02</v>
      </c>
      <c r="S527" s="2">
        <f t="shared" si="16"/>
        <v>0</v>
      </c>
      <c r="T527" s="2">
        <f t="shared" si="17"/>
        <v>0</v>
      </c>
    </row>
    <row r="528" spans="14:20" ht="11.25" customHeight="1" x14ac:dyDescent="0.25">
      <c r="N528" s="49">
        <v>1.052</v>
      </c>
      <c r="O528" s="49">
        <v>1.0209999999999999</v>
      </c>
      <c r="P528" s="49">
        <v>1.0349999999999999</v>
      </c>
      <c r="Q528" s="49">
        <v>1.0249999999999999</v>
      </c>
      <c r="R528" s="49">
        <v>1.02</v>
      </c>
      <c r="S528" s="2">
        <f t="shared" si="16"/>
        <v>0</v>
      </c>
      <c r="T528" s="2">
        <f t="shared" si="17"/>
        <v>0</v>
      </c>
    </row>
    <row r="529" spans="14:20" ht="11.25" customHeight="1" x14ac:dyDescent="0.25">
      <c r="N529" s="49">
        <v>1.052</v>
      </c>
      <c r="O529" s="49">
        <v>1.0209999999999999</v>
      </c>
      <c r="P529" s="49">
        <v>1.0349999999999999</v>
      </c>
      <c r="Q529" s="49">
        <v>1.0249999999999999</v>
      </c>
      <c r="R529" s="49">
        <v>1.02</v>
      </c>
      <c r="S529" s="2">
        <f t="shared" si="16"/>
        <v>0</v>
      </c>
      <c r="T529" s="2">
        <f t="shared" si="17"/>
        <v>0</v>
      </c>
    </row>
    <row r="530" spans="14:20" ht="11.25" customHeight="1" x14ac:dyDescent="0.25">
      <c r="N530" s="49">
        <v>1.052</v>
      </c>
      <c r="O530" s="49">
        <v>1.0209999999999999</v>
      </c>
      <c r="P530" s="49">
        <v>1.0349999999999999</v>
      </c>
      <c r="Q530" s="49">
        <v>1.0249999999999999</v>
      </c>
      <c r="R530" s="49">
        <v>1.02</v>
      </c>
      <c r="S530" s="2">
        <f t="shared" si="16"/>
        <v>0</v>
      </c>
      <c r="T530" s="2">
        <f t="shared" si="17"/>
        <v>0</v>
      </c>
    </row>
    <row r="531" spans="14:20" ht="11.25" customHeight="1" x14ac:dyDescent="0.25">
      <c r="N531" s="49">
        <v>1.052</v>
      </c>
      <c r="O531" s="49">
        <v>1.0209999999999999</v>
      </c>
      <c r="P531" s="49">
        <v>1.0349999999999999</v>
      </c>
      <c r="Q531" s="49">
        <v>1.0249999999999999</v>
      </c>
      <c r="R531" s="49">
        <v>1.02</v>
      </c>
      <c r="S531" s="2">
        <f t="shared" si="16"/>
        <v>0</v>
      </c>
      <c r="T531" s="2">
        <f t="shared" si="17"/>
        <v>0</v>
      </c>
    </row>
    <row r="532" spans="14:20" ht="11.25" customHeight="1" x14ac:dyDescent="0.25">
      <c r="N532" s="49">
        <v>1.052</v>
      </c>
      <c r="O532" s="49">
        <v>1.0209999999999999</v>
      </c>
      <c r="P532" s="49">
        <v>1.0349999999999999</v>
      </c>
      <c r="Q532" s="49">
        <v>1.0249999999999999</v>
      </c>
      <c r="R532" s="49">
        <v>1.02</v>
      </c>
      <c r="S532" s="2">
        <f t="shared" si="16"/>
        <v>0</v>
      </c>
      <c r="T532" s="2">
        <f t="shared" si="17"/>
        <v>0</v>
      </c>
    </row>
    <row r="533" spans="14:20" ht="11.25" customHeight="1" x14ac:dyDescent="0.25">
      <c r="N533" s="49">
        <v>1.052</v>
      </c>
      <c r="O533" s="49">
        <v>1.0209999999999999</v>
      </c>
      <c r="P533" s="49">
        <v>1.0349999999999999</v>
      </c>
      <c r="Q533" s="49">
        <v>1.0249999999999999</v>
      </c>
      <c r="R533" s="49">
        <v>1.02</v>
      </c>
      <c r="S533" s="2">
        <f t="shared" si="16"/>
        <v>0</v>
      </c>
      <c r="T533" s="2">
        <f t="shared" si="17"/>
        <v>0</v>
      </c>
    </row>
    <row r="534" spans="14:20" ht="11.25" customHeight="1" x14ac:dyDescent="0.25">
      <c r="N534" s="49">
        <v>1.052</v>
      </c>
      <c r="O534" s="49">
        <v>1.0209999999999999</v>
      </c>
      <c r="P534" s="49">
        <v>1.0349999999999999</v>
      </c>
      <c r="Q534" s="49">
        <v>1.0249999999999999</v>
      </c>
      <c r="R534" s="49">
        <v>1.02</v>
      </c>
      <c r="S534" s="2">
        <f t="shared" si="16"/>
        <v>0</v>
      </c>
      <c r="T534" s="2">
        <f t="shared" si="17"/>
        <v>0</v>
      </c>
    </row>
    <row r="535" spans="14:20" ht="11.25" customHeight="1" x14ac:dyDescent="0.25">
      <c r="N535" s="49">
        <v>1.052</v>
      </c>
      <c r="O535" s="49">
        <v>1.0209999999999999</v>
      </c>
      <c r="P535" s="49">
        <v>1.0349999999999999</v>
      </c>
      <c r="Q535" s="49">
        <v>1.0249999999999999</v>
      </c>
      <c r="R535" s="49">
        <v>1.02</v>
      </c>
      <c r="S535" s="2">
        <f t="shared" si="16"/>
        <v>0</v>
      </c>
      <c r="T535" s="2">
        <f t="shared" si="17"/>
        <v>0</v>
      </c>
    </row>
    <row r="536" spans="14:20" ht="11.25" customHeight="1" x14ac:dyDescent="0.25">
      <c r="N536" s="49">
        <v>1.052</v>
      </c>
      <c r="O536" s="49">
        <v>1.0209999999999999</v>
      </c>
      <c r="P536" s="49">
        <v>1.0349999999999999</v>
      </c>
      <c r="Q536" s="49">
        <v>1.0249999999999999</v>
      </c>
      <c r="R536" s="49">
        <v>1.02</v>
      </c>
      <c r="S536" s="2">
        <f t="shared" si="16"/>
        <v>0</v>
      </c>
      <c r="T536" s="2">
        <f t="shared" si="17"/>
        <v>0</v>
      </c>
    </row>
    <row r="537" spans="14:20" ht="11.25" customHeight="1" x14ac:dyDescent="0.25">
      <c r="N537" s="49">
        <v>1.052</v>
      </c>
      <c r="O537" s="49">
        <v>1.0209999999999999</v>
      </c>
      <c r="P537" s="49">
        <v>1.0349999999999999</v>
      </c>
      <c r="Q537" s="49">
        <v>1.0249999999999999</v>
      </c>
      <c r="R537" s="49">
        <v>1.02</v>
      </c>
      <c r="S537" s="2">
        <f t="shared" si="16"/>
        <v>0</v>
      </c>
      <c r="T537" s="2">
        <f t="shared" si="17"/>
        <v>0</v>
      </c>
    </row>
    <row r="538" spans="14:20" ht="11.25" customHeight="1" x14ac:dyDescent="0.25">
      <c r="N538" s="49">
        <v>1.052</v>
      </c>
      <c r="O538" s="49">
        <v>1.0209999999999999</v>
      </c>
      <c r="P538" s="49">
        <v>1.0349999999999999</v>
      </c>
      <c r="Q538" s="49">
        <v>1.0249999999999999</v>
      </c>
      <c r="R538" s="49">
        <v>1.02</v>
      </c>
      <c r="S538" s="2">
        <f t="shared" si="16"/>
        <v>0</v>
      </c>
      <c r="T538" s="2">
        <f t="shared" si="17"/>
        <v>0</v>
      </c>
    </row>
    <row r="539" spans="14:20" ht="11.25" customHeight="1" x14ac:dyDescent="0.25">
      <c r="N539" s="49">
        <v>1.052</v>
      </c>
      <c r="O539" s="49">
        <v>1.0209999999999999</v>
      </c>
      <c r="P539" s="49">
        <v>1.0349999999999999</v>
      </c>
      <c r="Q539" s="49">
        <v>1.0249999999999999</v>
      </c>
      <c r="R539" s="49">
        <v>1.02</v>
      </c>
      <c r="S539" s="2">
        <f t="shared" si="16"/>
        <v>0</v>
      </c>
      <c r="T539" s="2">
        <f t="shared" si="17"/>
        <v>0</v>
      </c>
    </row>
    <row r="540" spans="14:20" ht="11.25" customHeight="1" x14ac:dyDescent="0.25">
      <c r="N540" s="49">
        <v>1.052</v>
      </c>
      <c r="O540" s="49">
        <v>1.0209999999999999</v>
      </c>
      <c r="P540" s="49">
        <v>1.0349999999999999</v>
      </c>
      <c r="Q540" s="49">
        <v>1.0249999999999999</v>
      </c>
      <c r="R540" s="49">
        <v>1.02</v>
      </c>
      <c r="S540" s="2">
        <f t="shared" si="16"/>
        <v>0</v>
      </c>
      <c r="T540" s="2">
        <f t="shared" si="17"/>
        <v>0</v>
      </c>
    </row>
    <row r="541" spans="14:20" ht="11.25" customHeight="1" x14ac:dyDescent="0.25">
      <c r="N541" s="49">
        <v>1.052</v>
      </c>
      <c r="O541" s="49">
        <v>1.0209999999999999</v>
      </c>
      <c r="P541" s="49">
        <v>1.0349999999999999</v>
      </c>
      <c r="Q541" s="49">
        <v>1.0249999999999999</v>
      </c>
      <c r="R541" s="49">
        <v>1.02</v>
      </c>
      <c r="S541" s="2">
        <f t="shared" si="16"/>
        <v>0</v>
      </c>
      <c r="T541" s="2">
        <f t="shared" si="17"/>
        <v>0</v>
      </c>
    </row>
    <row r="542" spans="14:20" ht="11.25" customHeight="1" x14ac:dyDescent="0.25">
      <c r="N542" s="49">
        <v>1.052</v>
      </c>
      <c r="O542" s="49">
        <v>1.0209999999999999</v>
      </c>
      <c r="P542" s="49">
        <v>1.0349999999999999</v>
      </c>
      <c r="Q542" s="49">
        <v>1.0249999999999999</v>
      </c>
      <c r="R542" s="49">
        <v>1.02</v>
      </c>
      <c r="S542" s="2">
        <f t="shared" si="16"/>
        <v>0</v>
      </c>
      <c r="T542" s="2">
        <f t="shared" si="17"/>
        <v>0</v>
      </c>
    </row>
    <row r="543" spans="14:20" ht="11.25" customHeight="1" x14ac:dyDescent="0.25">
      <c r="N543" s="49">
        <v>1.052</v>
      </c>
      <c r="O543" s="49">
        <v>1.0209999999999999</v>
      </c>
      <c r="P543" s="49">
        <v>1.0349999999999999</v>
      </c>
      <c r="Q543" s="49">
        <v>1.0249999999999999</v>
      </c>
      <c r="R543" s="49">
        <v>1.02</v>
      </c>
      <c r="S543" s="2">
        <f t="shared" si="16"/>
        <v>0</v>
      </c>
      <c r="T543" s="2">
        <f t="shared" si="17"/>
        <v>0</v>
      </c>
    </row>
    <row r="544" spans="14:20" ht="11.25" customHeight="1" x14ac:dyDescent="0.25">
      <c r="N544" s="49">
        <v>1.052</v>
      </c>
      <c r="O544" s="49">
        <v>1.0209999999999999</v>
      </c>
      <c r="P544" s="49">
        <v>1.0349999999999999</v>
      </c>
      <c r="Q544" s="49">
        <v>1.0249999999999999</v>
      </c>
      <c r="R544" s="49">
        <v>1.02</v>
      </c>
      <c r="S544" s="2">
        <f t="shared" si="16"/>
        <v>0</v>
      </c>
      <c r="T544" s="2">
        <f t="shared" si="17"/>
        <v>0</v>
      </c>
    </row>
    <row r="545" spans="14:20" ht="11.25" customHeight="1" x14ac:dyDescent="0.25">
      <c r="N545" s="49">
        <v>1.052</v>
      </c>
      <c r="O545" s="49">
        <v>1.0209999999999999</v>
      </c>
      <c r="P545" s="49">
        <v>1.0349999999999999</v>
      </c>
      <c r="Q545" s="49">
        <v>1.0249999999999999</v>
      </c>
      <c r="R545" s="49">
        <v>1.02</v>
      </c>
      <c r="S545" s="2">
        <f t="shared" si="16"/>
        <v>0</v>
      </c>
      <c r="T545" s="2">
        <f t="shared" si="17"/>
        <v>0</v>
      </c>
    </row>
    <row r="546" spans="14:20" ht="11.25" customHeight="1" x14ac:dyDescent="0.25">
      <c r="N546" s="49">
        <v>1.052</v>
      </c>
      <c r="O546" s="49">
        <v>1.0209999999999999</v>
      </c>
      <c r="P546" s="49">
        <v>1.0349999999999999</v>
      </c>
      <c r="Q546" s="49">
        <v>1.0249999999999999</v>
      </c>
      <c r="R546" s="49">
        <v>1.02</v>
      </c>
      <c r="S546" s="2">
        <f t="shared" si="16"/>
        <v>0</v>
      </c>
      <c r="T546" s="2">
        <f t="shared" si="17"/>
        <v>0</v>
      </c>
    </row>
    <row r="547" spans="14:20" ht="11.25" customHeight="1" x14ac:dyDescent="0.25">
      <c r="N547" s="49">
        <v>1.052</v>
      </c>
      <c r="O547" s="49">
        <v>1.0209999999999999</v>
      </c>
      <c r="P547" s="49">
        <v>1.0349999999999999</v>
      </c>
      <c r="Q547" s="49">
        <v>1.0249999999999999</v>
      </c>
      <c r="R547" s="49">
        <v>1.02</v>
      </c>
      <c r="S547" s="2">
        <f t="shared" si="16"/>
        <v>0</v>
      </c>
      <c r="T547" s="2">
        <f t="shared" si="17"/>
        <v>0</v>
      </c>
    </row>
    <row r="548" spans="14:20" ht="11.25" customHeight="1" x14ac:dyDescent="0.25">
      <c r="N548" s="49">
        <v>1.052</v>
      </c>
      <c r="O548" s="49">
        <v>1.0209999999999999</v>
      </c>
      <c r="P548" s="49">
        <v>1.0349999999999999</v>
      </c>
      <c r="Q548" s="49">
        <v>1.0249999999999999</v>
      </c>
      <c r="R548" s="49">
        <v>1.02</v>
      </c>
      <c r="S548" s="2">
        <f t="shared" si="16"/>
        <v>0</v>
      </c>
      <c r="T548" s="2">
        <f t="shared" si="17"/>
        <v>0</v>
      </c>
    </row>
    <row r="549" spans="14:20" ht="11.25" customHeight="1" x14ac:dyDescent="0.25">
      <c r="N549" s="49">
        <v>1.052</v>
      </c>
      <c r="O549" s="49">
        <v>1.0209999999999999</v>
      </c>
      <c r="P549" s="49">
        <v>1.0349999999999999</v>
      </c>
      <c r="Q549" s="49">
        <v>1.0249999999999999</v>
      </c>
      <c r="R549" s="49">
        <v>1.02</v>
      </c>
      <c r="S549" s="2">
        <f t="shared" si="16"/>
        <v>0</v>
      </c>
      <c r="T549" s="2">
        <f t="shared" si="17"/>
        <v>0</v>
      </c>
    </row>
    <row r="550" spans="14:20" ht="11.25" customHeight="1" x14ac:dyDescent="0.25">
      <c r="N550" s="49">
        <v>1.052</v>
      </c>
      <c r="O550" s="49">
        <v>1.0209999999999999</v>
      </c>
      <c r="P550" s="49">
        <v>1.0349999999999999</v>
      </c>
      <c r="Q550" s="49">
        <v>1.0249999999999999</v>
      </c>
      <c r="R550" s="49">
        <v>1.02</v>
      </c>
      <c r="S550" s="2">
        <f t="shared" si="16"/>
        <v>0</v>
      </c>
      <c r="T550" s="2">
        <f t="shared" si="17"/>
        <v>0</v>
      </c>
    </row>
    <row r="551" spans="14:20" ht="11.25" customHeight="1" x14ac:dyDescent="0.25">
      <c r="N551" s="49">
        <v>1.052</v>
      </c>
      <c r="O551" s="49">
        <v>1.0209999999999999</v>
      </c>
      <c r="P551" s="49">
        <v>1.0349999999999999</v>
      </c>
      <c r="Q551" s="49">
        <v>1.0249999999999999</v>
      </c>
      <c r="R551" s="49">
        <v>1.02</v>
      </c>
      <c r="S551" s="2">
        <f t="shared" si="16"/>
        <v>0</v>
      </c>
      <c r="T551" s="2">
        <f t="shared" si="17"/>
        <v>0</v>
      </c>
    </row>
    <row r="552" spans="14:20" ht="11.25" customHeight="1" x14ac:dyDescent="0.25">
      <c r="N552" s="49">
        <v>1.052</v>
      </c>
      <c r="O552" s="49">
        <v>1.0209999999999999</v>
      </c>
      <c r="P552" s="49">
        <v>1.0349999999999999</v>
      </c>
      <c r="Q552" s="49">
        <v>1.0249999999999999</v>
      </c>
      <c r="R552" s="49">
        <v>1.02</v>
      </c>
      <c r="S552" s="2">
        <f t="shared" si="16"/>
        <v>0</v>
      </c>
      <c r="T552" s="2">
        <f t="shared" si="17"/>
        <v>0</v>
      </c>
    </row>
    <row r="553" spans="14:20" ht="11.25" customHeight="1" x14ac:dyDescent="0.25">
      <c r="N553" s="49">
        <v>1.052</v>
      </c>
      <c r="O553" s="49">
        <v>1.0209999999999999</v>
      </c>
      <c r="P553" s="49">
        <v>1.0349999999999999</v>
      </c>
      <c r="Q553" s="49">
        <v>1.0249999999999999</v>
      </c>
      <c r="R553" s="49">
        <v>1.02</v>
      </c>
      <c r="S553" s="2">
        <f t="shared" si="16"/>
        <v>0</v>
      </c>
      <c r="T553" s="2">
        <f t="shared" si="17"/>
        <v>0</v>
      </c>
    </row>
    <row r="554" spans="14:20" ht="11.25" customHeight="1" x14ac:dyDescent="0.25">
      <c r="N554" s="49">
        <v>1.052</v>
      </c>
      <c r="O554" s="49">
        <v>1.0209999999999999</v>
      </c>
      <c r="P554" s="49">
        <v>1.0349999999999999</v>
      </c>
      <c r="Q554" s="49">
        <v>1.0249999999999999</v>
      </c>
      <c r="R554" s="49">
        <v>1.02</v>
      </c>
      <c r="S554" s="2">
        <f t="shared" si="16"/>
        <v>0</v>
      </c>
      <c r="T554" s="2">
        <f t="shared" si="17"/>
        <v>0</v>
      </c>
    </row>
    <row r="555" spans="14:20" ht="11.25" customHeight="1" x14ac:dyDescent="0.25">
      <c r="N555" s="49">
        <v>1.052</v>
      </c>
      <c r="O555" s="49">
        <v>1.0209999999999999</v>
      </c>
      <c r="P555" s="49">
        <v>1.0349999999999999</v>
      </c>
      <c r="Q555" s="49">
        <v>1.0249999999999999</v>
      </c>
      <c r="R555" s="49">
        <v>1.02</v>
      </c>
      <c r="S555" s="2">
        <f t="shared" si="16"/>
        <v>0</v>
      </c>
      <c r="T555" s="2">
        <f t="shared" si="17"/>
        <v>0</v>
      </c>
    </row>
    <row r="556" spans="14:20" ht="11.25" customHeight="1" x14ac:dyDescent="0.25">
      <c r="N556" s="49">
        <v>1.052</v>
      </c>
      <c r="O556" s="49">
        <v>1.0209999999999999</v>
      </c>
      <c r="P556" s="49">
        <v>1.0349999999999999</v>
      </c>
      <c r="Q556" s="49">
        <v>1.0249999999999999</v>
      </c>
      <c r="R556" s="49">
        <v>1.02</v>
      </c>
      <c r="S556" s="2">
        <f t="shared" si="16"/>
        <v>0</v>
      </c>
      <c r="T556" s="2">
        <f t="shared" si="17"/>
        <v>0</v>
      </c>
    </row>
    <row r="557" spans="14:20" ht="11.25" customHeight="1" x14ac:dyDescent="0.25">
      <c r="N557" s="49">
        <v>1.052</v>
      </c>
      <c r="O557" s="49">
        <v>1.0209999999999999</v>
      </c>
      <c r="P557" s="49">
        <v>1.0349999999999999</v>
      </c>
      <c r="Q557" s="49">
        <v>1.0249999999999999</v>
      </c>
      <c r="R557" s="49">
        <v>1.02</v>
      </c>
      <c r="S557" s="2">
        <f t="shared" si="16"/>
        <v>0</v>
      </c>
      <c r="T557" s="2">
        <f t="shared" si="17"/>
        <v>0</v>
      </c>
    </row>
    <row r="558" spans="14:20" ht="11.25" customHeight="1" x14ac:dyDescent="0.25">
      <c r="N558" s="49">
        <v>1.052</v>
      </c>
      <c r="O558" s="49">
        <v>1.0209999999999999</v>
      </c>
      <c r="P558" s="49">
        <v>1.0349999999999999</v>
      </c>
      <c r="Q558" s="49">
        <v>1.0249999999999999</v>
      </c>
      <c r="R558" s="49">
        <v>1.02</v>
      </c>
      <c r="S558" s="2">
        <f t="shared" si="16"/>
        <v>0</v>
      </c>
      <c r="T558" s="2">
        <f t="shared" si="17"/>
        <v>0</v>
      </c>
    </row>
    <row r="559" spans="14:20" ht="11.25" customHeight="1" x14ac:dyDescent="0.25">
      <c r="N559" s="49">
        <v>1.052</v>
      </c>
      <c r="O559" s="49">
        <v>1.0209999999999999</v>
      </c>
      <c r="P559" s="49">
        <v>1.0349999999999999</v>
      </c>
      <c r="Q559" s="49">
        <v>1.0249999999999999</v>
      </c>
      <c r="R559" s="49">
        <v>1.02</v>
      </c>
      <c r="S559" s="2">
        <f t="shared" si="16"/>
        <v>0</v>
      </c>
      <c r="T559" s="2">
        <f t="shared" si="17"/>
        <v>0</v>
      </c>
    </row>
    <row r="560" spans="14:20" ht="11.25" customHeight="1" x14ac:dyDescent="0.25">
      <c r="N560" s="49">
        <v>1.052</v>
      </c>
      <c r="O560" s="49">
        <v>1.0209999999999999</v>
      </c>
      <c r="P560" s="49">
        <v>1.0349999999999999</v>
      </c>
      <c r="Q560" s="49">
        <v>1.0249999999999999</v>
      </c>
      <c r="R560" s="49">
        <v>1.02</v>
      </c>
      <c r="S560" s="2">
        <f t="shared" si="16"/>
        <v>0</v>
      </c>
      <c r="T560" s="2">
        <f t="shared" si="17"/>
        <v>0</v>
      </c>
    </row>
    <row r="561" spans="14:20" ht="11.25" customHeight="1" x14ac:dyDescent="0.25">
      <c r="N561" s="49">
        <v>1.052</v>
      </c>
      <c r="O561" s="49">
        <v>1.0209999999999999</v>
      </c>
      <c r="P561" s="49">
        <v>1.0349999999999999</v>
      </c>
      <c r="Q561" s="49">
        <v>1.0249999999999999</v>
      </c>
      <c r="R561" s="49">
        <v>1.02</v>
      </c>
      <c r="S561" s="2">
        <f t="shared" si="16"/>
        <v>0</v>
      </c>
      <c r="T561" s="2">
        <f t="shared" si="17"/>
        <v>0</v>
      </c>
    </row>
    <row r="562" spans="14:20" ht="11.25" customHeight="1" x14ac:dyDescent="0.25">
      <c r="N562" s="49">
        <v>1.052</v>
      </c>
      <c r="O562" s="49">
        <v>1.0209999999999999</v>
      </c>
      <c r="P562" s="49">
        <v>1.0349999999999999</v>
      </c>
      <c r="Q562" s="49">
        <v>1.0249999999999999</v>
      </c>
      <c r="R562" s="49">
        <v>1.02</v>
      </c>
      <c r="S562" s="2">
        <f t="shared" ref="S562:S625" si="18">I562*N562*O562*P562*Q562*R562</f>
        <v>0</v>
      </c>
      <c r="T562" s="2">
        <f t="shared" ref="T562:T625" si="19">L562*N562*O562*P562*Q562*R562</f>
        <v>0</v>
      </c>
    </row>
    <row r="563" spans="14:20" ht="11.25" customHeight="1" x14ac:dyDescent="0.25">
      <c r="N563" s="49">
        <v>1.052</v>
      </c>
      <c r="O563" s="49">
        <v>1.0209999999999999</v>
      </c>
      <c r="P563" s="49">
        <v>1.0349999999999999</v>
      </c>
      <c r="Q563" s="49">
        <v>1.0249999999999999</v>
      </c>
      <c r="R563" s="49">
        <v>1.02</v>
      </c>
      <c r="S563" s="2">
        <f t="shared" si="18"/>
        <v>0</v>
      </c>
      <c r="T563" s="2">
        <f t="shared" si="19"/>
        <v>0</v>
      </c>
    </row>
    <row r="564" spans="14:20" ht="11.25" customHeight="1" x14ac:dyDescent="0.25">
      <c r="N564" s="49">
        <v>1.052</v>
      </c>
      <c r="O564" s="49">
        <v>1.0209999999999999</v>
      </c>
      <c r="P564" s="49">
        <v>1.0349999999999999</v>
      </c>
      <c r="Q564" s="49">
        <v>1.0249999999999999</v>
      </c>
      <c r="R564" s="49">
        <v>1.02</v>
      </c>
      <c r="S564" s="2">
        <f t="shared" si="18"/>
        <v>0</v>
      </c>
      <c r="T564" s="2">
        <f t="shared" si="19"/>
        <v>0</v>
      </c>
    </row>
    <row r="565" spans="14:20" ht="11.25" customHeight="1" x14ac:dyDescent="0.25">
      <c r="N565" s="49">
        <v>1.052</v>
      </c>
      <c r="O565" s="49">
        <v>1.0209999999999999</v>
      </c>
      <c r="P565" s="49">
        <v>1.0349999999999999</v>
      </c>
      <c r="Q565" s="49">
        <v>1.0249999999999999</v>
      </c>
      <c r="R565" s="49">
        <v>1.02</v>
      </c>
      <c r="S565" s="2">
        <f t="shared" si="18"/>
        <v>0</v>
      </c>
      <c r="T565" s="2">
        <f t="shared" si="19"/>
        <v>0</v>
      </c>
    </row>
    <row r="566" spans="14:20" ht="11.25" customHeight="1" x14ac:dyDescent="0.25">
      <c r="N566" s="49">
        <v>1.052</v>
      </c>
      <c r="O566" s="49">
        <v>1.0209999999999999</v>
      </c>
      <c r="P566" s="49">
        <v>1.0349999999999999</v>
      </c>
      <c r="Q566" s="49">
        <v>1.0249999999999999</v>
      </c>
      <c r="R566" s="49">
        <v>1.02</v>
      </c>
      <c r="S566" s="2">
        <f t="shared" si="18"/>
        <v>0</v>
      </c>
      <c r="T566" s="2">
        <f t="shared" si="19"/>
        <v>0</v>
      </c>
    </row>
    <row r="567" spans="14:20" ht="11.25" customHeight="1" x14ac:dyDescent="0.25">
      <c r="N567" s="49">
        <v>1.052</v>
      </c>
      <c r="O567" s="49">
        <v>1.0209999999999999</v>
      </c>
      <c r="P567" s="49">
        <v>1.0349999999999999</v>
      </c>
      <c r="Q567" s="49">
        <v>1.0249999999999999</v>
      </c>
      <c r="R567" s="49">
        <v>1.02</v>
      </c>
      <c r="S567" s="2">
        <f t="shared" si="18"/>
        <v>0</v>
      </c>
      <c r="T567" s="2">
        <f t="shared" si="19"/>
        <v>0</v>
      </c>
    </row>
    <row r="568" spans="14:20" ht="11.25" customHeight="1" x14ac:dyDescent="0.25">
      <c r="N568" s="49">
        <v>1.052</v>
      </c>
      <c r="O568" s="49">
        <v>1.0209999999999999</v>
      </c>
      <c r="P568" s="49">
        <v>1.0349999999999999</v>
      </c>
      <c r="Q568" s="49">
        <v>1.0249999999999999</v>
      </c>
      <c r="R568" s="49">
        <v>1.02</v>
      </c>
      <c r="S568" s="2">
        <f t="shared" si="18"/>
        <v>0</v>
      </c>
      <c r="T568" s="2">
        <f t="shared" si="19"/>
        <v>0</v>
      </c>
    </row>
    <row r="569" spans="14:20" ht="11.25" customHeight="1" x14ac:dyDescent="0.25">
      <c r="N569" s="49">
        <v>1.052</v>
      </c>
      <c r="O569" s="49">
        <v>1.0209999999999999</v>
      </c>
      <c r="P569" s="49">
        <v>1.0349999999999999</v>
      </c>
      <c r="Q569" s="49">
        <v>1.0249999999999999</v>
      </c>
      <c r="R569" s="49">
        <v>1.02</v>
      </c>
      <c r="S569" s="2">
        <f t="shared" si="18"/>
        <v>0</v>
      </c>
      <c r="T569" s="2">
        <f t="shared" si="19"/>
        <v>0</v>
      </c>
    </row>
    <row r="570" spans="14:20" ht="11.25" customHeight="1" x14ac:dyDescent="0.25">
      <c r="N570" s="49">
        <v>1.052</v>
      </c>
      <c r="O570" s="49">
        <v>1.0209999999999999</v>
      </c>
      <c r="P570" s="49">
        <v>1.0349999999999999</v>
      </c>
      <c r="Q570" s="49">
        <v>1.0249999999999999</v>
      </c>
      <c r="R570" s="49">
        <v>1.02</v>
      </c>
      <c r="S570" s="2">
        <f t="shared" si="18"/>
        <v>0</v>
      </c>
      <c r="T570" s="2">
        <f t="shared" si="19"/>
        <v>0</v>
      </c>
    </row>
    <row r="571" spans="14:20" ht="11.25" customHeight="1" x14ac:dyDescent="0.25">
      <c r="N571" s="49">
        <v>1.052</v>
      </c>
      <c r="O571" s="49">
        <v>1.0209999999999999</v>
      </c>
      <c r="P571" s="49">
        <v>1.0349999999999999</v>
      </c>
      <c r="Q571" s="49">
        <v>1.0249999999999999</v>
      </c>
      <c r="R571" s="49">
        <v>1.02</v>
      </c>
      <c r="S571" s="2">
        <f t="shared" si="18"/>
        <v>0</v>
      </c>
      <c r="T571" s="2">
        <f t="shared" si="19"/>
        <v>0</v>
      </c>
    </row>
    <row r="572" spans="14:20" ht="11.25" customHeight="1" x14ac:dyDescent="0.25">
      <c r="N572" s="49">
        <v>1.052</v>
      </c>
      <c r="O572" s="49">
        <v>1.0209999999999999</v>
      </c>
      <c r="P572" s="49">
        <v>1.0349999999999999</v>
      </c>
      <c r="Q572" s="49">
        <v>1.0249999999999999</v>
      </c>
      <c r="R572" s="49">
        <v>1.02</v>
      </c>
      <c r="S572" s="2">
        <f t="shared" si="18"/>
        <v>0</v>
      </c>
      <c r="T572" s="2">
        <f t="shared" si="19"/>
        <v>0</v>
      </c>
    </row>
    <row r="573" spans="14:20" ht="11.25" customHeight="1" x14ac:dyDescent="0.25">
      <c r="N573" s="49">
        <v>1.052</v>
      </c>
      <c r="O573" s="49">
        <v>1.0209999999999999</v>
      </c>
      <c r="P573" s="49">
        <v>1.0349999999999999</v>
      </c>
      <c r="Q573" s="49">
        <v>1.0249999999999999</v>
      </c>
      <c r="R573" s="49">
        <v>1.02</v>
      </c>
      <c r="S573" s="2">
        <f t="shared" si="18"/>
        <v>0</v>
      </c>
      <c r="T573" s="2">
        <f t="shared" si="19"/>
        <v>0</v>
      </c>
    </row>
    <row r="574" spans="14:20" ht="11.25" customHeight="1" x14ac:dyDescent="0.25">
      <c r="N574" s="49">
        <v>1.052</v>
      </c>
      <c r="O574" s="49">
        <v>1.0209999999999999</v>
      </c>
      <c r="P574" s="49">
        <v>1.0349999999999999</v>
      </c>
      <c r="Q574" s="49">
        <v>1.0249999999999999</v>
      </c>
      <c r="R574" s="49">
        <v>1.02</v>
      </c>
      <c r="S574" s="2">
        <f t="shared" si="18"/>
        <v>0</v>
      </c>
      <c r="T574" s="2">
        <f t="shared" si="19"/>
        <v>0</v>
      </c>
    </row>
    <row r="575" spans="14:20" ht="11.25" customHeight="1" x14ac:dyDescent="0.25">
      <c r="N575" s="49">
        <v>1.052</v>
      </c>
      <c r="O575" s="49">
        <v>1.0209999999999999</v>
      </c>
      <c r="P575" s="49">
        <v>1.0349999999999999</v>
      </c>
      <c r="Q575" s="49">
        <v>1.0249999999999999</v>
      </c>
      <c r="R575" s="49">
        <v>1.02</v>
      </c>
      <c r="S575" s="2">
        <f t="shared" si="18"/>
        <v>0</v>
      </c>
      <c r="T575" s="2">
        <f t="shared" si="19"/>
        <v>0</v>
      </c>
    </row>
    <row r="576" spans="14:20" ht="11.25" customHeight="1" x14ac:dyDescent="0.25">
      <c r="N576" s="49">
        <v>1.052</v>
      </c>
      <c r="O576" s="49">
        <v>1.0209999999999999</v>
      </c>
      <c r="P576" s="49">
        <v>1.0349999999999999</v>
      </c>
      <c r="Q576" s="49">
        <v>1.0249999999999999</v>
      </c>
      <c r="R576" s="49">
        <v>1.02</v>
      </c>
      <c r="S576" s="2">
        <f t="shared" si="18"/>
        <v>0</v>
      </c>
      <c r="T576" s="2">
        <f t="shared" si="19"/>
        <v>0</v>
      </c>
    </row>
    <row r="577" spans="14:20" ht="11.25" customHeight="1" x14ac:dyDescent="0.25">
      <c r="N577" s="49">
        <v>1.052</v>
      </c>
      <c r="O577" s="49">
        <v>1.0209999999999999</v>
      </c>
      <c r="P577" s="49">
        <v>1.0349999999999999</v>
      </c>
      <c r="Q577" s="49">
        <v>1.0249999999999999</v>
      </c>
      <c r="R577" s="49">
        <v>1.02</v>
      </c>
      <c r="S577" s="2">
        <f t="shared" si="18"/>
        <v>0</v>
      </c>
      <c r="T577" s="2">
        <f t="shared" si="19"/>
        <v>0</v>
      </c>
    </row>
    <row r="578" spans="14:20" ht="11.25" customHeight="1" x14ac:dyDescent="0.25">
      <c r="N578" s="49">
        <v>1.052</v>
      </c>
      <c r="O578" s="49">
        <v>1.0209999999999999</v>
      </c>
      <c r="P578" s="49">
        <v>1.0349999999999999</v>
      </c>
      <c r="Q578" s="49">
        <v>1.0249999999999999</v>
      </c>
      <c r="R578" s="49">
        <v>1.02</v>
      </c>
      <c r="S578" s="2">
        <f t="shared" si="18"/>
        <v>0</v>
      </c>
      <c r="T578" s="2">
        <f t="shared" si="19"/>
        <v>0</v>
      </c>
    </row>
    <row r="579" spans="14:20" ht="11.25" customHeight="1" x14ac:dyDescent="0.25">
      <c r="N579" s="49">
        <v>1.052</v>
      </c>
      <c r="O579" s="49">
        <v>1.0209999999999999</v>
      </c>
      <c r="P579" s="49">
        <v>1.0349999999999999</v>
      </c>
      <c r="Q579" s="49">
        <v>1.0249999999999999</v>
      </c>
      <c r="R579" s="49">
        <v>1.02</v>
      </c>
      <c r="S579" s="2">
        <f t="shared" si="18"/>
        <v>0</v>
      </c>
      <c r="T579" s="2">
        <f t="shared" si="19"/>
        <v>0</v>
      </c>
    </row>
    <row r="580" spans="14:20" ht="11.25" customHeight="1" x14ac:dyDescent="0.25">
      <c r="N580" s="49">
        <v>1.052</v>
      </c>
      <c r="O580" s="49">
        <v>1.0209999999999999</v>
      </c>
      <c r="P580" s="49">
        <v>1.0349999999999999</v>
      </c>
      <c r="Q580" s="49">
        <v>1.0249999999999999</v>
      </c>
      <c r="R580" s="49">
        <v>1.02</v>
      </c>
      <c r="S580" s="2">
        <f t="shared" si="18"/>
        <v>0</v>
      </c>
      <c r="T580" s="2">
        <f t="shared" si="19"/>
        <v>0</v>
      </c>
    </row>
    <row r="581" spans="14:20" ht="11.25" customHeight="1" x14ac:dyDescent="0.25">
      <c r="N581" s="49">
        <v>1.052</v>
      </c>
      <c r="O581" s="49">
        <v>1.0209999999999999</v>
      </c>
      <c r="P581" s="49">
        <v>1.0349999999999999</v>
      </c>
      <c r="Q581" s="49">
        <v>1.0249999999999999</v>
      </c>
      <c r="R581" s="49">
        <v>1.02</v>
      </c>
      <c r="S581" s="2">
        <f t="shared" si="18"/>
        <v>0</v>
      </c>
      <c r="T581" s="2">
        <f t="shared" si="19"/>
        <v>0</v>
      </c>
    </row>
    <row r="582" spans="14:20" ht="11.25" customHeight="1" x14ac:dyDescent="0.25">
      <c r="N582" s="49">
        <v>1.052</v>
      </c>
      <c r="O582" s="49">
        <v>1.0209999999999999</v>
      </c>
      <c r="P582" s="49">
        <v>1.0349999999999999</v>
      </c>
      <c r="Q582" s="49">
        <v>1.0249999999999999</v>
      </c>
      <c r="R582" s="49">
        <v>1.02</v>
      </c>
      <c r="S582" s="2">
        <f t="shared" si="18"/>
        <v>0</v>
      </c>
      <c r="T582" s="2">
        <f t="shared" si="19"/>
        <v>0</v>
      </c>
    </row>
    <row r="583" spans="14:20" ht="11.25" customHeight="1" x14ac:dyDescent="0.25">
      <c r="N583" s="49">
        <v>1.052</v>
      </c>
      <c r="O583" s="49">
        <v>1.0209999999999999</v>
      </c>
      <c r="P583" s="49">
        <v>1.0349999999999999</v>
      </c>
      <c r="Q583" s="49">
        <v>1.0249999999999999</v>
      </c>
      <c r="R583" s="49">
        <v>1.02</v>
      </c>
      <c r="S583" s="2">
        <f t="shared" si="18"/>
        <v>0</v>
      </c>
      <c r="T583" s="2">
        <f t="shared" si="19"/>
        <v>0</v>
      </c>
    </row>
    <row r="584" spans="14:20" ht="11.25" customHeight="1" x14ac:dyDescent="0.25">
      <c r="N584" s="49">
        <v>1.052</v>
      </c>
      <c r="O584" s="49">
        <v>1.0209999999999999</v>
      </c>
      <c r="P584" s="49">
        <v>1.0349999999999999</v>
      </c>
      <c r="Q584" s="49">
        <v>1.0249999999999999</v>
      </c>
      <c r="R584" s="49">
        <v>1.02</v>
      </c>
      <c r="S584" s="2">
        <f t="shared" si="18"/>
        <v>0</v>
      </c>
      <c r="T584" s="2">
        <f t="shared" si="19"/>
        <v>0</v>
      </c>
    </row>
    <row r="585" spans="14:20" ht="11.25" customHeight="1" x14ac:dyDescent="0.25">
      <c r="N585" s="49">
        <v>1.052</v>
      </c>
      <c r="O585" s="49">
        <v>1.0209999999999999</v>
      </c>
      <c r="P585" s="49">
        <v>1.0349999999999999</v>
      </c>
      <c r="Q585" s="49">
        <v>1.0249999999999999</v>
      </c>
      <c r="R585" s="49">
        <v>1.02</v>
      </c>
      <c r="S585" s="2">
        <f t="shared" si="18"/>
        <v>0</v>
      </c>
      <c r="T585" s="2">
        <f t="shared" si="19"/>
        <v>0</v>
      </c>
    </row>
    <row r="586" spans="14:20" ht="11.25" customHeight="1" x14ac:dyDescent="0.25">
      <c r="N586" s="49">
        <v>1.052</v>
      </c>
      <c r="O586" s="49">
        <v>1.0209999999999999</v>
      </c>
      <c r="P586" s="49">
        <v>1.0349999999999999</v>
      </c>
      <c r="Q586" s="49">
        <v>1.0249999999999999</v>
      </c>
      <c r="R586" s="49">
        <v>1.02</v>
      </c>
      <c r="S586" s="2">
        <f t="shared" si="18"/>
        <v>0</v>
      </c>
      <c r="T586" s="2">
        <f t="shared" si="19"/>
        <v>0</v>
      </c>
    </row>
    <row r="587" spans="14:20" ht="11.25" customHeight="1" x14ac:dyDescent="0.25">
      <c r="N587" s="49">
        <v>1.052</v>
      </c>
      <c r="O587" s="49">
        <v>1.0209999999999999</v>
      </c>
      <c r="P587" s="49">
        <v>1.0349999999999999</v>
      </c>
      <c r="Q587" s="49">
        <v>1.0249999999999999</v>
      </c>
      <c r="R587" s="49">
        <v>1.02</v>
      </c>
      <c r="S587" s="2">
        <f t="shared" si="18"/>
        <v>0</v>
      </c>
      <c r="T587" s="2">
        <f t="shared" si="19"/>
        <v>0</v>
      </c>
    </row>
    <row r="588" spans="14:20" ht="11.25" customHeight="1" x14ac:dyDescent="0.25">
      <c r="N588" s="49">
        <v>1.052</v>
      </c>
      <c r="O588" s="49">
        <v>1.0209999999999999</v>
      </c>
      <c r="P588" s="49">
        <v>1.0349999999999999</v>
      </c>
      <c r="Q588" s="49">
        <v>1.0249999999999999</v>
      </c>
      <c r="R588" s="49">
        <v>1.02</v>
      </c>
      <c r="S588" s="2">
        <f t="shared" si="18"/>
        <v>0</v>
      </c>
      <c r="T588" s="2">
        <f t="shared" si="19"/>
        <v>0</v>
      </c>
    </row>
    <row r="589" spans="14:20" ht="11.25" customHeight="1" x14ac:dyDescent="0.25">
      <c r="N589" s="49">
        <v>1.052</v>
      </c>
      <c r="O589" s="49">
        <v>1.0209999999999999</v>
      </c>
      <c r="P589" s="49">
        <v>1.0349999999999999</v>
      </c>
      <c r="Q589" s="49">
        <v>1.0249999999999999</v>
      </c>
      <c r="R589" s="49">
        <v>1.02</v>
      </c>
      <c r="S589" s="2">
        <f t="shared" si="18"/>
        <v>0</v>
      </c>
      <c r="T589" s="2">
        <f t="shared" si="19"/>
        <v>0</v>
      </c>
    </row>
    <row r="590" spans="14:20" ht="11.25" customHeight="1" x14ac:dyDescent="0.25">
      <c r="N590" s="49">
        <v>1.052</v>
      </c>
      <c r="O590" s="49">
        <v>1.0209999999999999</v>
      </c>
      <c r="P590" s="49">
        <v>1.0349999999999999</v>
      </c>
      <c r="Q590" s="49">
        <v>1.0249999999999999</v>
      </c>
      <c r="R590" s="49">
        <v>1.02</v>
      </c>
      <c r="S590" s="2">
        <f t="shared" si="18"/>
        <v>0</v>
      </c>
      <c r="T590" s="2">
        <f t="shared" si="19"/>
        <v>0</v>
      </c>
    </row>
    <row r="591" spans="14:20" ht="11.25" customHeight="1" x14ac:dyDescent="0.25">
      <c r="N591" s="49">
        <v>1.052</v>
      </c>
      <c r="O591" s="49">
        <v>1.0209999999999999</v>
      </c>
      <c r="P591" s="49">
        <v>1.0349999999999999</v>
      </c>
      <c r="Q591" s="49">
        <v>1.0249999999999999</v>
      </c>
      <c r="R591" s="49">
        <v>1.02</v>
      </c>
      <c r="S591" s="2">
        <f t="shared" si="18"/>
        <v>0</v>
      </c>
      <c r="T591" s="2">
        <f t="shared" si="19"/>
        <v>0</v>
      </c>
    </row>
    <row r="592" spans="14:20" ht="11.25" customHeight="1" x14ac:dyDescent="0.25">
      <c r="N592" s="49">
        <v>1.052</v>
      </c>
      <c r="O592" s="49">
        <v>1.0209999999999999</v>
      </c>
      <c r="P592" s="49">
        <v>1.0349999999999999</v>
      </c>
      <c r="Q592" s="49">
        <v>1.0249999999999999</v>
      </c>
      <c r="R592" s="49">
        <v>1.02</v>
      </c>
      <c r="S592" s="2">
        <f t="shared" si="18"/>
        <v>0</v>
      </c>
      <c r="T592" s="2">
        <f t="shared" si="19"/>
        <v>0</v>
      </c>
    </row>
    <row r="593" spans="14:20" ht="11.25" customHeight="1" x14ac:dyDescent="0.25">
      <c r="N593" s="49">
        <v>1.052</v>
      </c>
      <c r="O593" s="49">
        <v>1.0209999999999999</v>
      </c>
      <c r="P593" s="49">
        <v>1.0349999999999999</v>
      </c>
      <c r="Q593" s="49">
        <v>1.0249999999999999</v>
      </c>
      <c r="R593" s="49">
        <v>1.02</v>
      </c>
      <c r="S593" s="2">
        <f t="shared" si="18"/>
        <v>0</v>
      </c>
      <c r="T593" s="2">
        <f t="shared" si="19"/>
        <v>0</v>
      </c>
    </row>
    <row r="594" spans="14:20" ht="11.25" customHeight="1" x14ac:dyDescent="0.25">
      <c r="N594" s="49">
        <v>1.052</v>
      </c>
      <c r="O594" s="49">
        <v>1.0209999999999999</v>
      </c>
      <c r="P594" s="49">
        <v>1.0349999999999999</v>
      </c>
      <c r="Q594" s="49">
        <v>1.0249999999999999</v>
      </c>
      <c r="R594" s="49">
        <v>1.02</v>
      </c>
      <c r="S594" s="2">
        <f t="shared" si="18"/>
        <v>0</v>
      </c>
      <c r="T594" s="2">
        <f t="shared" si="19"/>
        <v>0</v>
      </c>
    </row>
    <row r="595" spans="14:20" ht="11.25" customHeight="1" x14ac:dyDescent="0.25">
      <c r="N595" s="49">
        <v>1.052</v>
      </c>
      <c r="O595" s="49">
        <v>1.0209999999999999</v>
      </c>
      <c r="P595" s="49">
        <v>1.0349999999999999</v>
      </c>
      <c r="Q595" s="49">
        <v>1.0249999999999999</v>
      </c>
      <c r="R595" s="49">
        <v>1.02</v>
      </c>
      <c r="S595" s="2">
        <f t="shared" si="18"/>
        <v>0</v>
      </c>
      <c r="T595" s="2">
        <f t="shared" si="19"/>
        <v>0</v>
      </c>
    </row>
    <row r="596" spans="14:20" ht="11.25" customHeight="1" x14ac:dyDescent="0.25">
      <c r="N596" s="49">
        <v>1.052</v>
      </c>
      <c r="O596" s="49">
        <v>1.0209999999999999</v>
      </c>
      <c r="P596" s="49">
        <v>1.0349999999999999</v>
      </c>
      <c r="Q596" s="49">
        <v>1.0249999999999999</v>
      </c>
      <c r="R596" s="49">
        <v>1.02</v>
      </c>
      <c r="S596" s="2">
        <f t="shared" si="18"/>
        <v>0</v>
      </c>
      <c r="T596" s="2">
        <f t="shared" si="19"/>
        <v>0</v>
      </c>
    </row>
    <row r="597" spans="14:20" ht="11.25" customHeight="1" x14ac:dyDescent="0.25">
      <c r="N597" s="49">
        <v>1.052</v>
      </c>
      <c r="O597" s="49">
        <v>1.0209999999999999</v>
      </c>
      <c r="P597" s="49">
        <v>1.0349999999999999</v>
      </c>
      <c r="Q597" s="49">
        <v>1.0249999999999999</v>
      </c>
      <c r="R597" s="49">
        <v>1.02</v>
      </c>
      <c r="S597" s="2">
        <f t="shared" si="18"/>
        <v>0</v>
      </c>
      <c r="T597" s="2">
        <f t="shared" si="19"/>
        <v>0</v>
      </c>
    </row>
    <row r="598" spans="14:20" ht="11.25" customHeight="1" x14ac:dyDescent="0.25">
      <c r="N598" s="49">
        <v>1.052</v>
      </c>
      <c r="O598" s="49">
        <v>1.0209999999999999</v>
      </c>
      <c r="P598" s="49">
        <v>1.0349999999999999</v>
      </c>
      <c r="Q598" s="49">
        <v>1.0249999999999999</v>
      </c>
      <c r="R598" s="49">
        <v>1.02</v>
      </c>
      <c r="S598" s="2">
        <f t="shared" si="18"/>
        <v>0</v>
      </c>
      <c r="T598" s="2">
        <f t="shared" si="19"/>
        <v>0</v>
      </c>
    </row>
    <row r="599" spans="14:20" ht="11.25" customHeight="1" x14ac:dyDescent="0.25">
      <c r="N599" s="49">
        <v>1.052</v>
      </c>
      <c r="O599" s="49">
        <v>1.0209999999999999</v>
      </c>
      <c r="P599" s="49">
        <v>1.0349999999999999</v>
      </c>
      <c r="Q599" s="49">
        <v>1.0249999999999999</v>
      </c>
      <c r="R599" s="49">
        <v>1.02</v>
      </c>
      <c r="S599" s="2">
        <f t="shared" si="18"/>
        <v>0</v>
      </c>
      <c r="T599" s="2">
        <f t="shared" si="19"/>
        <v>0</v>
      </c>
    </row>
    <row r="600" spans="14:20" ht="11.25" customHeight="1" x14ac:dyDescent="0.25">
      <c r="N600" s="49">
        <v>1.052</v>
      </c>
      <c r="O600" s="49">
        <v>1.0209999999999999</v>
      </c>
      <c r="P600" s="49">
        <v>1.0349999999999999</v>
      </c>
      <c r="Q600" s="49">
        <v>1.0249999999999999</v>
      </c>
      <c r="R600" s="49">
        <v>1.02</v>
      </c>
      <c r="S600" s="2">
        <f t="shared" si="18"/>
        <v>0</v>
      </c>
      <c r="T600" s="2">
        <f t="shared" si="19"/>
        <v>0</v>
      </c>
    </row>
    <row r="601" spans="14:20" ht="11.25" customHeight="1" x14ac:dyDescent="0.25">
      <c r="N601" s="49">
        <v>1.052</v>
      </c>
      <c r="O601" s="49">
        <v>1.0209999999999999</v>
      </c>
      <c r="P601" s="49">
        <v>1.0349999999999999</v>
      </c>
      <c r="Q601" s="49">
        <v>1.0249999999999999</v>
      </c>
      <c r="R601" s="49">
        <v>1.02</v>
      </c>
      <c r="S601" s="2">
        <f t="shared" si="18"/>
        <v>0</v>
      </c>
      <c r="T601" s="2">
        <f t="shared" si="19"/>
        <v>0</v>
      </c>
    </row>
    <row r="602" spans="14:20" ht="11.25" customHeight="1" x14ac:dyDescent="0.25">
      <c r="N602" s="49">
        <v>1.052</v>
      </c>
      <c r="O602" s="49">
        <v>1.0209999999999999</v>
      </c>
      <c r="P602" s="49">
        <v>1.0349999999999999</v>
      </c>
      <c r="Q602" s="49">
        <v>1.0249999999999999</v>
      </c>
      <c r="R602" s="49">
        <v>1.02</v>
      </c>
      <c r="S602" s="2">
        <f t="shared" si="18"/>
        <v>0</v>
      </c>
      <c r="T602" s="2">
        <f t="shared" si="19"/>
        <v>0</v>
      </c>
    </row>
    <row r="603" spans="14:20" ht="11.25" customHeight="1" x14ac:dyDescent="0.25">
      <c r="N603" s="49">
        <v>1.052</v>
      </c>
      <c r="O603" s="49">
        <v>1.0209999999999999</v>
      </c>
      <c r="P603" s="49">
        <v>1.0349999999999999</v>
      </c>
      <c r="Q603" s="49">
        <v>1.0249999999999999</v>
      </c>
      <c r="R603" s="49">
        <v>1.02</v>
      </c>
      <c r="S603" s="2">
        <f t="shared" si="18"/>
        <v>0</v>
      </c>
      <c r="T603" s="2">
        <f t="shared" si="19"/>
        <v>0</v>
      </c>
    </row>
    <row r="604" spans="14:20" ht="11.25" customHeight="1" x14ac:dyDescent="0.25">
      <c r="N604" s="49">
        <v>1.052</v>
      </c>
      <c r="O604" s="49">
        <v>1.0209999999999999</v>
      </c>
      <c r="P604" s="49">
        <v>1.0349999999999999</v>
      </c>
      <c r="Q604" s="49">
        <v>1.0249999999999999</v>
      </c>
      <c r="R604" s="49">
        <v>1.02</v>
      </c>
      <c r="S604" s="2">
        <f t="shared" si="18"/>
        <v>0</v>
      </c>
      <c r="T604" s="2">
        <f t="shared" si="19"/>
        <v>0</v>
      </c>
    </row>
    <row r="605" spans="14:20" ht="11.25" customHeight="1" x14ac:dyDescent="0.25">
      <c r="N605" s="49">
        <v>1.052</v>
      </c>
      <c r="O605" s="49">
        <v>1.0209999999999999</v>
      </c>
      <c r="P605" s="49">
        <v>1.0349999999999999</v>
      </c>
      <c r="Q605" s="49">
        <v>1.0249999999999999</v>
      </c>
      <c r="R605" s="49">
        <v>1.02</v>
      </c>
      <c r="S605" s="2">
        <f t="shared" si="18"/>
        <v>0</v>
      </c>
      <c r="T605" s="2">
        <f t="shared" si="19"/>
        <v>0</v>
      </c>
    </row>
    <row r="606" spans="14:20" ht="11.25" customHeight="1" x14ac:dyDescent="0.25">
      <c r="N606" s="49">
        <v>1.052</v>
      </c>
      <c r="O606" s="49">
        <v>1.0209999999999999</v>
      </c>
      <c r="P606" s="49">
        <v>1.0349999999999999</v>
      </c>
      <c r="Q606" s="49">
        <v>1.0249999999999999</v>
      </c>
      <c r="R606" s="49">
        <v>1.02</v>
      </c>
      <c r="S606" s="2">
        <f t="shared" si="18"/>
        <v>0</v>
      </c>
      <c r="T606" s="2">
        <f t="shared" si="19"/>
        <v>0</v>
      </c>
    </row>
    <row r="607" spans="14:20" ht="11.25" customHeight="1" x14ac:dyDescent="0.25">
      <c r="N607" s="49">
        <v>1.052</v>
      </c>
      <c r="O607" s="49">
        <v>1.0209999999999999</v>
      </c>
      <c r="P607" s="49">
        <v>1.0349999999999999</v>
      </c>
      <c r="Q607" s="49">
        <v>1.0249999999999999</v>
      </c>
      <c r="R607" s="49">
        <v>1.02</v>
      </c>
      <c r="S607" s="2">
        <f t="shared" si="18"/>
        <v>0</v>
      </c>
      <c r="T607" s="2">
        <f t="shared" si="19"/>
        <v>0</v>
      </c>
    </row>
    <row r="608" spans="14:20" ht="11.25" customHeight="1" x14ac:dyDescent="0.25">
      <c r="N608" s="49">
        <v>1.052</v>
      </c>
      <c r="O608" s="49">
        <v>1.0209999999999999</v>
      </c>
      <c r="P608" s="49">
        <v>1.0349999999999999</v>
      </c>
      <c r="Q608" s="49">
        <v>1.0249999999999999</v>
      </c>
      <c r="R608" s="49">
        <v>1.02</v>
      </c>
      <c r="S608" s="2">
        <f t="shared" si="18"/>
        <v>0</v>
      </c>
      <c r="T608" s="2">
        <f t="shared" si="19"/>
        <v>0</v>
      </c>
    </row>
    <row r="609" spans="14:20" ht="11.25" customHeight="1" x14ac:dyDescent="0.25">
      <c r="N609" s="49">
        <v>1.052</v>
      </c>
      <c r="O609" s="49">
        <v>1.0209999999999999</v>
      </c>
      <c r="P609" s="49">
        <v>1.0349999999999999</v>
      </c>
      <c r="Q609" s="49">
        <v>1.0249999999999999</v>
      </c>
      <c r="R609" s="49">
        <v>1.02</v>
      </c>
      <c r="S609" s="2">
        <f t="shared" si="18"/>
        <v>0</v>
      </c>
      <c r="T609" s="2">
        <f t="shared" si="19"/>
        <v>0</v>
      </c>
    </row>
    <row r="610" spans="14:20" ht="11.25" customHeight="1" x14ac:dyDescent="0.25">
      <c r="N610" s="49">
        <v>1.052</v>
      </c>
      <c r="O610" s="49">
        <v>1.0209999999999999</v>
      </c>
      <c r="P610" s="49">
        <v>1.0349999999999999</v>
      </c>
      <c r="Q610" s="49">
        <v>1.0249999999999999</v>
      </c>
      <c r="R610" s="49">
        <v>1.02</v>
      </c>
      <c r="S610" s="2">
        <f t="shared" si="18"/>
        <v>0</v>
      </c>
      <c r="T610" s="2">
        <f t="shared" si="19"/>
        <v>0</v>
      </c>
    </row>
    <row r="611" spans="14:20" ht="11.25" customHeight="1" x14ac:dyDescent="0.25">
      <c r="N611" s="49">
        <v>1.052</v>
      </c>
      <c r="O611" s="49">
        <v>1.0209999999999999</v>
      </c>
      <c r="P611" s="49">
        <v>1.0349999999999999</v>
      </c>
      <c r="Q611" s="49">
        <v>1.0249999999999999</v>
      </c>
      <c r="R611" s="49">
        <v>1.02</v>
      </c>
      <c r="S611" s="2">
        <f t="shared" si="18"/>
        <v>0</v>
      </c>
      <c r="T611" s="2">
        <f t="shared" si="19"/>
        <v>0</v>
      </c>
    </row>
    <row r="612" spans="14:20" ht="11.25" customHeight="1" x14ac:dyDescent="0.25">
      <c r="N612" s="49">
        <v>1.052</v>
      </c>
      <c r="O612" s="49">
        <v>1.0209999999999999</v>
      </c>
      <c r="P612" s="49">
        <v>1.0349999999999999</v>
      </c>
      <c r="Q612" s="49">
        <v>1.0249999999999999</v>
      </c>
      <c r="R612" s="49">
        <v>1.02</v>
      </c>
      <c r="S612" s="2">
        <f t="shared" si="18"/>
        <v>0</v>
      </c>
      <c r="T612" s="2">
        <f t="shared" si="19"/>
        <v>0</v>
      </c>
    </row>
    <row r="613" spans="14:20" ht="11.25" customHeight="1" x14ac:dyDescent="0.25">
      <c r="N613" s="49">
        <v>1.052</v>
      </c>
      <c r="O613" s="49">
        <v>1.0209999999999999</v>
      </c>
      <c r="P613" s="49">
        <v>1.0349999999999999</v>
      </c>
      <c r="Q613" s="49">
        <v>1.0249999999999999</v>
      </c>
      <c r="R613" s="49">
        <v>1.02</v>
      </c>
      <c r="S613" s="2">
        <f t="shared" si="18"/>
        <v>0</v>
      </c>
      <c r="T613" s="2">
        <f t="shared" si="19"/>
        <v>0</v>
      </c>
    </row>
    <row r="614" spans="14:20" ht="11.25" customHeight="1" x14ac:dyDescent="0.25">
      <c r="N614" s="49">
        <v>1.052</v>
      </c>
      <c r="O614" s="49">
        <v>1.0209999999999999</v>
      </c>
      <c r="P614" s="49">
        <v>1.0349999999999999</v>
      </c>
      <c r="Q614" s="49">
        <v>1.0249999999999999</v>
      </c>
      <c r="R614" s="49">
        <v>1.02</v>
      </c>
      <c r="S614" s="2">
        <f t="shared" si="18"/>
        <v>0</v>
      </c>
      <c r="T614" s="2">
        <f t="shared" si="19"/>
        <v>0</v>
      </c>
    </row>
    <row r="615" spans="14:20" ht="11.25" customHeight="1" x14ac:dyDescent="0.25">
      <c r="N615" s="49">
        <v>1.052</v>
      </c>
      <c r="O615" s="49">
        <v>1.0209999999999999</v>
      </c>
      <c r="P615" s="49">
        <v>1.0349999999999999</v>
      </c>
      <c r="Q615" s="49">
        <v>1.0249999999999999</v>
      </c>
      <c r="R615" s="49">
        <v>1.02</v>
      </c>
      <c r="S615" s="2">
        <f t="shared" si="18"/>
        <v>0</v>
      </c>
      <c r="T615" s="2">
        <f t="shared" si="19"/>
        <v>0</v>
      </c>
    </row>
    <row r="616" spans="14:20" ht="11.25" customHeight="1" x14ac:dyDescent="0.25">
      <c r="N616" s="49">
        <v>1.052</v>
      </c>
      <c r="O616" s="49">
        <v>1.0209999999999999</v>
      </c>
      <c r="P616" s="49">
        <v>1.0349999999999999</v>
      </c>
      <c r="Q616" s="49">
        <v>1.0249999999999999</v>
      </c>
      <c r="R616" s="49">
        <v>1.02</v>
      </c>
      <c r="S616" s="2">
        <f t="shared" si="18"/>
        <v>0</v>
      </c>
      <c r="T616" s="2">
        <f t="shared" si="19"/>
        <v>0</v>
      </c>
    </row>
    <row r="617" spans="14:20" ht="11.25" customHeight="1" x14ac:dyDescent="0.25">
      <c r="N617" s="49">
        <v>1.052</v>
      </c>
      <c r="O617" s="49">
        <v>1.0209999999999999</v>
      </c>
      <c r="P617" s="49">
        <v>1.0349999999999999</v>
      </c>
      <c r="Q617" s="49">
        <v>1.0249999999999999</v>
      </c>
      <c r="R617" s="49">
        <v>1.02</v>
      </c>
      <c r="S617" s="2">
        <f t="shared" si="18"/>
        <v>0</v>
      </c>
      <c r="T617" s="2">
        <f t="shared" si="19"/>
        <v>0</v>
      </c>
    </row>
    <row r="618" spans="14:20" ht="11.25" customHeight="1" x14ac:dyDescent="0.25">
      <c r="N618" s="49">
        <v>1.052</v>
      </c>
      <c r="O618" s="49">
        <v>1.0209999999999999</v>
      </c>
      <c r="P618" s="49">
        <v>1.0349999999999999</v>
      </c>
      <c r="Q618" s="49">
        <v>1.0249999999999999</v>
      </c>
      <c r="R618" s="49">
        <v>1.02</v>
      </c>
      <c r="S618" s="2">
        <f t="shared" si="18"/>
        <v>0</v>
      </c>
      <c r="T618" s="2">
        <f t="shared" si="19"/>
        <v>0</v>
      </c>
    </row>
    <row r="619" spans="14:20" ht="11.25" customHeight="1" x14ac:dyDescent="0.25">
      <c r="N619" s="49">
        <v>1.052</v>
      </c>
      <c r="O619" s="49">
        <v>1.0209999999999999</v>
      </c>
      <c r="P619" s="49">
        <v>1.0349999999999999</v>
      </c>
      <c r="Q619" s="49">
        <v>1.0249999999999999</v>
      </c>
      <c r="R619" s="49">
        <v>1.02</v>
      </c>
      <c r="S619" s="2">
        <f t="shared" si="18"/>
        <v>0</v>
      </c>
      <c r="T619" s="2">
        <f t="shared" si="19"/>
        <v>0</v>
      </c>
    </row>
    <row r="620" spans="14:20" ht="11.25" customHeight="1" x14ac:dyDescent="0.25">
      <c r="N620" s="49">
        <v>1.052</v>
      </c>
      <c r="O620" s="49">
        <v>1.0209999999999999</v>
      </c>
      <c r="P620" s="49">
        <v>1.0349999999999999</v>
      </c>
      <c r="Q620" s="49">
        <v>1.0249999999999999</v>
      </c>
      <c r="R620" s="49">
        <v>1.02</v>
      </c>
      <c r="S620" s="2">
        <f t="shared" si="18"/>
        <v>0</v>
      </c>
      <c r="T620" s="2">
        <f t="shared" si="19"/>
        <v>0</v>
      </c>
    </row>
    <row r="621" spans="14:20" ht="11.25" customHeight="1" x14ac:dyDescent="0.25">
      <c r="N621" s="49">
        <v>1.052</v>
      </c>
      <c r="O621" s="49">
        <v>1.0209999999999999</v>
      </c>
      <c r="P621" s="49">
        <v>1.0349999999999999</v>
      </c>
      <c r="Q621" s="49">
        <v>1.0249999999999999</v>
      </c>
      <c r="R621" s="49">
        <v>1.02</v>
      </c>
      <c r="S621" s="2">
        <f t="shared" si="18"/>
        <v>0</v>
      </c>
      <c r="T621" s="2">
        <f t="shared" si="19"/>
        <v>0</v>
      </c>
    </row>
    <row r="622" spans="14:20" ht="11.25" customHeight="1" x14ac:dyDescent="0.25">
      <c r="N622" s="49">
        <v>1.052</v>
      </c>
      <c r="O622" s="49">
        <v>1.0209999999999999</v>
      </c>
      <c r="P622" s="49">
        <v>1.0349999999999999</v>
      </c>
      <c r="Q622" s="49">
        <v>1.0249999999999999</v>
      </c>
      <c r="R622" s="49">
        <v>1.02</v>
      </c>
      <c r="S622" s="2">
        <f t="shared" si="18"/>
        <v>0</v>
      </c>
      <c r="T622" s="2">
        <f t="shared" si="19"/>
        <v>0</v>
      </c>
    </row>
    <row r="623" spans="14:20" ht="11.25" customHeight="1" x14ac:dyDescent="0.25">
      <c r="N623" s="49">
        <v>1.052</v>
      </c>
      <c r="O623" s="49">
        <v>1.0209999999999999</v>
      </c>
      <c r="P623" s="49">
        <v>1.0349999999999999</v>
      </c>
      <c r="Q623" s="49">
        <v>1.0249999999999999</v>
      </c>
      <c r="R623" s="49">
        <v>1.02</v>
      </c>
      <c r="S623" s="2">
        <f t="shared" si="18"/>
        <v>0</v>
      </c>
      <c r="T623" s="2">
        <f t="shared" si="19"/>
        <v>0</v>
      </c>
    </row>
    <row r="624" spans="14:20" ht="11.25" customHeight="1" x14ac:dyDescent="0.25">
      <c r="N624" s="49">
        <v>1.052</v>
      </c>
      <c r="O624" s="49">
        <v>1.0209999999999999</v>
      </c>
      <c r="P624" s="49">
        <v>1.0349999999999999</v>
      </c>
      <c r="Q624" s="49">
        <v>1.0249999999999999</v>
      </c>
      <c r="R624" s="49">
        <v>1.02</v>
      </c>
      <c r="S624" s="2">
        <f t="shared" si="18"/>
        <v>0</v>
      </c>
      <c r="T624" s="2">
        <f t="shared" si="19"/>
        <v>0</v>
      </c>
    </row>
    <row r="625" spans="14:20" ht="11.25" customHeight="1" x14ac:dyDescent="0.25">
      <c r="N625" s="49">
        <v>1.052</v>
      </c>
      <c r="O625" s="49">
        <v>1.0209999999999999</v>
      </c>
      <c r="P625" s="49">
        <v>1.0349999999999999</v>
      </c>
      <c r="Q625" s="49">
        <v>1.0249999999999999</v>
      </c>
      <c r="R625" s="49">
        <v>1.02</v>
      </c>
      <c r="S625" s="2">
        <f t="shared" si="18"/>
        <v>0</v>
      </c>
      <c r="T625" s="2">
        <f t="shared" si="19"/>
        <v>0</v>
      </c>
    </row>
    <row r="626" spans="14:20" ht="11.25" customHeight="1" x14ac:dyDescent="0.25">
      <c r="N626" s="49">
        <v>1.052</v>
      </c>
      <c r="O626" s="49">
        <v>1.0209999999999999</v>
      </c>
      <c r="P626" s="49">
        <v>1.0349999999999999</v>
      </c>
      <c r="Q626" s="49">
        <v>1.0249999999999999</v>
      </c>
      <c r="R626" s="49">
        <v>1.02</v>
      </c>
      <c r="S626" s="2">
        <f t="shared" ref="S626:S640" si="20">I626*N626*O626*P626*Q626*R626</f>
        <v>0</v>
      </c>
      <c r="T626" s="2">
        <f t="shared" ref="T626:T640" si="21">L626*N626*O626*P626*Q626*R626</f>
        <v>0</v>
      </c>
    </row>
    <row r="627" spans="14:20" ht="11.25" customHeight="1" x14ac:dyDescent="0.25">
      <c r="N627" s="49">
        <v>1.052</v>
      </c>
      <c r="O627" s="49">
        <v>1.0209999999999999</v>
      </c>
      <c r="P627" s="49">
        <v>1.0349999999999999</v>
      </c>
      <c r="Q627" s="49">
        <v>1.0249999999999999</v>
      </c>
      <c r="R627" s="49">
        <v>1.02</v>
      </c>
      <c r="S627" s="2">
        <f t="shared" si="20"/>
        <v>0</v>
      </c>
      <c r="T627" s="2">
        <f t="shared" si="21"/>
        <v>0</v>
      </c>
    </row>
    <row r="628" spans="14:20" ht="11.25" customHeight="1" x14ac:dyDescent="0.25">
      <c r="N628" s="49">
        <v>1.052</v>
      </c>
      <c r="O628" s="49">
        <v>1.0209999999999999</v>
      </c>
      <c r="P628" s="49">
        <v>1.0349999999999999</v>
      </c>
      <c r="Q628" s="49">
        <v>1.0249999999999999</v>
      </c>
      <c r="R628" s="49">
        <v>1.02</v>
      </c>
      <c r="S628" s="2">
        <f t="shared" si="20"/>
        <v>0</v>
      </c>
      <c r="T628" s="2">
        <f t="shared" si="21"/>
        <v>0</v>
      </c>
    </row>
    <row r="629" spans="14:20" ht="11.25" customHeight="1" x14ac:dyDescent="0.25">
      <c r="N629" s="49">
        <v>1.052</v>
      </c>
      <c r="O629" s="49">
        <v>1.0209999999999999</v>
      </c>
      <c r="P629" s="49">
        <v>1.0349999999999999</v>
      </c>
      <c r="Q629" s="49">
        <v>1.0249999999999999</v>
      </c>
      <c r="R629" s="49">
        <v>1.02</v>
      </c>
      <c r="S629" s="2">
        <f t="shared" si="20"/>
        <v>0</v>
      </c>
      <c r="T629" s="2">
        <f t="shared" si="21"/>
        <v>0</v>
      </c>
    </row>
    <row r="630" spans="14:20" ht="11.25" customHeight="1" x14ac:dyDescent="0.25">
      <c r="N630" s="49">
        <v>1.052</v>
      </c>
      <c r="O630" s="49">
        <v>1.0209999999999999</v>
      </c>
      <c r="P630" s="49">
        <v>1.0349999999999999</v>
      </c>
      <c r="Q630" s="49">
        <v>1.0249999999999999</v>
      </c>
      <c r="R630" s="49">
        <v>1.02</v>
      </c>
      <c r="S630" s="2">
        <f t="shared" si="20"/>
        <v>0</v>
      </c>
      <c r="T630" s="2">
        <f t="shared" si="21"/>
        <v>0</v>
      </c>
    </row>
    <row r="631" spans="14:20" ht="11.25" customHeight="1" x14ac:dyDescent="0.25">
      <c r="N631" s="49">
        <v>1.052</v>
      </c>
      <c r="O631" s="49">
        <v>1.0209999999999999</v>
      </c>
      <c r="P631" s="49">
        <v>1.0349999999999999</v>
      </c>
      <c r="Q631" s="49">
        <v>1.0249999999999999</v>
      </c>
      <c r="R631" s="49">
        <v>1.02</v>
      </c>
      <c r="S631" s="2">
        <f t="shared" si="20"/>
        <v>0</v>
      </c>
      <c r="T631" s="2">
        <f t="shared" si="21"/>
        <v>0</v>
      </c>
    </row>
    <row r="632" spans="14:20" ht="11.25" customHeight="1" x14ac:dyDescent="0.25">
      <c r="N632" s="49">
        <v>1.052</v>
      </c>
      <c r="O632" s="49">
        <v>1.0209999999999999</v>
      </c>
      <c r="P632" s="49">
        <v>1.0349999999999999</v>
      </c>
      <c r="Q632" s="49">
        <v>1.0249999999999999</v>
      </c>
      <c r="R632" s="49">
        <v>1.02</v>
      </c>
      <c r="S632" s="2">
        <f t="shared" si="20"/>
        <v>0</v>
      </c>
      <c r="T632" s="2">
        <f t="shared" si="21"/>
        <v>0</v>
      </c>
    </row>
    <row r="633" spans="14:20" ht="11.25" customHeight="1" x14ac:dyDescent="0.25">
      <c r="N633" s="49">
        <v>1.052</v>
      </c>
      <c r="O633" s="49">
        <v>1.0209999999999999</v>
      </c>
      <c r="P633" s="49">
        <v>1.0349999999999999</v>
      </c>
      <c r="Q633" s="49">
        <v>1.0249999999999999</v>
      </c>
      <c r="R633" s="49">
        <v>1.02</v>
      </c>
      <c r="S633" s="2">
        <f t="shared" si="20"/>
        <v>0</v>
      </c>
      <c r="T633" s="2">
        <f t="shared" si="21"/>
        <v>0</v>
      </c>
    </row>
    <row r="634" spans="14:20" ht="11.25" customHeight="1" x14ac:dyDescent="0.25">
      <c r="N634" s="49">
        <v>1.052</v>
      </c>
      <c r="O634" s="49">
        <v>1.0209999999999999</v>
      </c>
      <c r="P634" s="49">
        <v>1.0349999999999999</v>
      </c>
      <c r="Q634" s="49">
        <v>1.0249999999999999</v>
      </c>
      <c r="R634" s="49">
        <v>1.02</v>
      </c>
      <c r="S634" s="2">
        <f t="shared" si="20"/>
        <v>0</v>
      </c>
      <c r="T634" s="2">
        <f t="shared" si="21"/>
        <v>0</v>
      </c>
    </row>
    <row r="635" spans="14:20" ht="11.25" customHeight="1" x14ac:dyDescent="0.25">
      <c r="N635" s="49">
        <v>1.052</v>
      </c>
      <c r="O635" s="49">
        <v>1.0209999999999999</v>
      </c>
      <c r="P635" s="49">
        <v>1.0349999999999999</v>
      </c>
      <c r="Q635" s="49">
        <v>1.0249999999999999</v>
      </c>
      <c r="R635" s="49">
        <v>1.02</v>
      </c>
      <c r="S635" s="2">
        <f t="shared" si="20"/>
        <v>0</v>
      </c>
      <c r="T635" s="2">
        <f t="shared" si="21"/>
        <v>0</v>
      </c>
    </row>
    <row r="636" spans="14:20" ht="11.25" customHeight="1" x14ac:dyDescent="0.25">
      <c r="N636" s="49">
        <v>1.052</v>
      </c>
      <c r="O636" s="49">
        <v>1.0209999999999999</v>
      </c>
      <c r="P636" s="49">
        <v>1.0349999999999999</v>
      </c>
      <c r="Q636" s="49">
        <v>1.0249999999999999</v>
      </c>
      <c r="R636" s="49">
        <v>1.02</v>
      </c>
      <c r="S636" s="2">
        <f t="shared" si="20"/>
        <v>0</v>
      </c>
      <c r="T636" s="2">
        <f t="shared" si="21"/>
        <v>0</v>
      </c>
    </row>
    <row r="637" spans="14:20" ht="11.25" customHeight="1" x14ac:dyDescent="0.25">
      <c r="N637" s="49">
        <v>1.052</v>
      </c>
      <c r="O637" s="49">
        <v>1.0209999999999999</v>
      </c>
      <c r="P637" s="49">
        <v>1.0349999999999999</v>
      </c>
      <c r="Q637" s="49">
        <v>1.0249999999999999</v>
      </c>
      <c r="R637" s="49">
        <v>1.02</v>
      </c>
      <c r="S637" s="2">
        <f t="shared" si="20"/>
        <v>0</v>
      </c>
      <c r="T637" s="2">
        <f t="shared" si="21"/>
        <v>0</v>
      </c>
    </row>
    <row r="638" spans="14:20" ht="11.25" customHeight="1" x14ac:dyDescent="0.25">
      <c r="N638" s="49">
        <v>1.052</v>
      </c>
      <c r="O638" s="49">
        <v>1.0209999999999999</v>
      </c>
      <c r="P638" s="49">
        <v>1.0349999999999999</v>
      </c>
      <c r="Q638" s="49">
        <v>1.0249999999999999</v>
      </c>
      <c r="R638" s="49">
        <v>1.02</v>
      </c>
      <c r="S638" s="2">
        <f t="shared" si="20"/>
        <v>0</v>
      </c>
      <c r="T638" s="2">
        <f t="shared" si="21"/>
        <v>0</v>
      </c>
    </row>
    <row r="639" spans="14:20" ht="11.25" customHeight="1" x14ac:dyDescent="0.25">
      <c r="N639" s="49">
        <v>1.052</v>
      </c>
      <c r="O639" s="49">
        <v>1.0209999999999999</v>
      </c>
      <c r="P639" s="49">
        <v>1.0349999999999999</v>
      </c>
      <c r="Q639" s="49">
        <v>1.0249999999999999</v>
      </c>
      <c r="R639" s="49">
        <v>1.02</v>
      </c>
      <c r="S639" s="2">
        <f t="shared" si="20"/>
        <v>0</v>
      </c>
      <c r="T639" s="2">
        <f t="shared" si="21"/>
        <v>0</v>
      </c>
    </row>
    <row r="640" spans="14:20" ht="11.25" customHeight="1" x14ac:dyDescent="0.25">
      <c r="N640" s="49">
        <v>1.052</v>
      </c>
      <c r="O640" s="49">
        <v>1.0209999999999999</v>
      </c>
      <c r="P640" s="49">
        <v>1.0349999999999999</v>
      </c>
      <c r="Q640" s="49">
        <v>1.0249999999999999</v>
      </c>
      <c r="R640" s="49">
        <v>1.02</v>
      </c>
      <c r="S640" s="2">
        <f t="shared" si="20"/>
        <v>0</v>
      </c>
      <c r="T640" s="2">
        <f t="shared" si="21"/>
        <v>0</v>
      </c>
    </row>
  </sheetData>
  <autoFilter ref="A11:T640" xr:uid="{00000000-0001-0000-0800-000000000000}"/>
  <mergeCells count="61">
    <mergeCell ref="A2:L2"/>
    <mergeCell ref="A3:L3"/>
    <mergeCell ref="A5:L5"/>
    <mergeCell ref="A6:L6"/>
    <mergeCell ref="A7:L7"/>
    <mergeCell ref="A8:L8"/>
    <mergeCell ref="C9:G9"/>
    <mergeCell ref="C10:E10"/>
    <mergeCell ref="A12:L12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A28:L28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54:E54"/>
    <mergeCell ref="C56:E56"/>
    <mergeCell ref="C57:E57"/>
    <mergeCell ref="C58:E58"/>
    <mergeCell ref="C59:E59"/>
    <mergeCell ref="C60:E60"/>
    <mergeCell ref="C62:E62"/>
    <mergeCell ref="C63:E63"/>
    <mergeCell ref="C64:E64"/>
    <mergeCell ref="A67:G67"/>
    <mergeCell ref="A68:G68"/>
    <mergeCell ref="I67:M67"/>
    <mergeCell ref="I68:M68"/>
    <mergeCell ref="C65:E65"/>
    <mergeCell ref="A66:G6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16</vt:i4>
      </vt:variant>
    </vt:vector>
  </HeadingPairs>
  <TitlesOfParts>
    <vt:vector size="47" baseType="lpstr">
      <vt:lpstr>1632-2021-1.1</vt:lpstr>
      <vt:lpstr>1632-2021-2.1.5</vt:lpstr>
      <vt:lpstr>1632-2021-2.1.2,2.1.7</vt:lpstr>
      <vt:lpstr>1632-2021-1.1,1.2,2.1.0-ОВ_07.0</vt:lpstr>
      <vt:lpstr>1632-2021-2.1.4-ОВ_07.04.043-П-</vt:lpstr>
      <vt:lpstr>1632-2021-2.1.2,2.1.7-АОВ_07.04</vt:lpstr>
      <vt:lpstr>1632-2021-2.1.1-ОВ_07.04.040-П-</vt:lpstr>
      <vt:lpstr>1632-2021-2.1.12-ОВ_07.04.051-П</vt:lpstr>
      <vt:lpstr>1632-2021-2.1.11-ОВ_07.04.050 -</vt:lpstr>
      <vt:lpstr>1632-2021-2.1.13-ОВ_07.04.052 -</vt:lpstr>
      <vt:lpstr>1632-2021-1.1, 1.2, 2.1.0-АОВ_0</vt:lpstr>
      <vt:lpstr>1632-2021-2.2.6_ОВ_07.04.025 - </vt:lpstr>
      <vt:lpstr>1632-2021-2.2.4-АОВ_07.04.023-П</vt:lpstr>
      <vt:lpstr>1632-2021-2.2.7_ОВ_07.04.026 - </vt:lpstr>
      <vt:lpstr>1632-2021-2.2.2-АОВ-07.04.021 -</vt:lpstr>
      <vt:lpstr>1632-2021-2.2.4,2.1.6_ОВ_07.04.</vt:lpstr>
      <vt:lpstr>1632-2021-2.2.3-ОВ_07.04.022 - </vt:lpstr>
      <vt:lpstr>1632-2021-2.2.5_ОВ_07.04.024 - </vt:lpstr>
      <vt:lpstr>1632-2021-2.2.1-ТМ_07.04.020 - </vt:lpstr>
      <vt:lpstr>1632-2021-2.2.3-АОВ_07.04.022 -</vt:lpstr>
      <vt:lpstr>1632-2021-2.2.1-АОВ_07.04.020 -</vt:lpstr>
      <vt:lpstr>1632-2021-2.2.5_АОВ_07.04.024-П</vt:lpstr>
      <vt:lpstr>1632-2021-2.2.2-ОВ_07.04.021 - </vt:lpstr>
      <vt:lpstr>1632-2021-2.2.1-ОВ_07.04.020 - </vt:lpstr>
      <vt:lpstr>1632-2021-3.1-ОВ_07.03.010 - Ба</vt:lpstr>
      <vt:lpstr>1632-2021-3.3.9-ОВ-03.02.080 - </vt:lpstr>
      <vt:lpstr>1632-2021-3.4-ОВ_01.05.060-П-00</vt:lpstr>
      <vt:lpstr>1632-2021-3.3-ОВ_07.03.012 - Ба</vt:lpstr>
      <vt:lpstr>1632-2021-3.3-АОВ_07.03.012 - Б</vt:lpstr>
      <vt:lpstr>1632-2021-3.2-ОВ_07.03.011 - Ба</vt:lpstr>
      <vt:lpstr>1632-2021-2.2.7-АОВ_07.04.026-П</vt:lpstr>
      <vt:lpstr>'1632-2021-1.1'!Заголовки_для_печати</vt:lpstr>
      <vt:lpstr>'1632-2021-1.1,1.2,2.1.0-ОВ_07.0'!Заголовки_для_печати</vt:lpstr>
      <vt:lpstr>'1632-2021-2.1.2,2.1.7'!Заголовки_для_печати</vt:lpstr>
      <vt:lpstr>'1632-2021-2.2.1-ОВ_07.04.020 - '!Заголовки_для_печати</vt:lpstr>
      <vt:lpstr>'1632-2021-2.2.1-ТМ_07.04.020 - '!Заголовки_для_печати</vt:lpstr>
      <vt:lpstr>'1632-2021-2.2.2-ОВ_07.04.021 - '!Заголовки_для_печати</vt:lpstr>
      <vt:lpstr>'1632-2021-2.2.3-ОВ_07.04.022 - '!Заголовки_для_печати</vt:lpstr>
      <vt:lpstr>'1632-2021-2.2.4,2.1.6_ОВ_07.04.'!Заголовки_для_печати</vt:lpstr>
      <vt:lpstr>'1632-2021-2.2.5_ОВ_07.04.024 - '!Заголовки_для_печати</vt:lpstr>
      <vt:lpstr>'1632-2021-2.2.6_ОВ_07.04.025 - '!Заголовки_для_печати</vt:lpstr>
      <vt:lpstr>'1632-2021-2.2.7_ОВ_07.04.026 - '!Заголовки_для_печати</vt:lpstr>
      <vt:lpstr>'1632-2021-3.1-ОВ_07.03.010 - Ба'!Заголовки_для_печати</vt:lpstr>
      <vt:lpstr>'1632-2021-3.2-ОВ_07.03.011 - Ба'!Заголовки_для_печати</vt:lpstr>
      <vt:lpstr>'1632-2021-3.3.9-ОВ-03.02.080 - '!Заголовки_для_печати</vt:lpstr>
      <vt:lpstr>'1632-2021-3.3-ОВ_07.03.012 - Ба'!Заголовки_для_печати</vt:lpstr>
      <vt:lpstr>'1632-2021-3.4-ОВ_01.05.060-П-00'!Заголовки_для_печати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2025-06-26T16:48:56Z</dcterms:modified>
</cp:coreProperties>
</file>