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Благоустройство!\Приложение №2 Обоснование НМЦ\"/>
    </mc:Choice>
  </mc:AlternateContent>
  <xr:revisionPtr revIDLastSave="0" documentId="13_ncr:1_{D9EB1833-1A18-4490-BEF3-0C68F50D7E7D}" xr6:coauthVersionLast="47" xr6:coauthVersionMax="47" xr10:uidLastSave="{00000000-0000-0000-0000-000000000000}"/>
  <bookViews>
    <workbookView xWindow="-120" yWindow="-120" windowWidth="29040" windowHeight="15720" tabRatio="804" activeTab="1" xr2:uid="{00000000-000D-0000-FFFF-FFFF00000000}"/>
  </bookViews>
  <sheets>
    <sheet name="свод" sheetId="10" r:id="rId1"/>
    <sheet name="изм.11.06_1632-2021-00-ГП-П" sheetId="1" r:id="rId2"/>
    <sheet name="изм.11.06._1632-2021-00-ГТ-П" sheetId="4" r:id="rId3"/>
    <sheet name="ЛС Причал №2 " sheetId="2" r:id="rId4"/>
    <sheet name="ЛС Причал №3 " sheetId="3" r:id="rId5"/>
    <sheet name="ЛСР 1632-2021-00-ГП-П-00-" sheetId="14" r:id="rId6"/>
    <sheet name="ЛСР 1632-2021-00-ГТ-П" sheetId="13" r:id="rId7"/>
    <sheet name="ЛСР Причал №2" sheetId="11" r:id="rId8"/>
    <sheet name="ЛСР Причал №3" sheetId="12" r:id="rId9"/>
  </sheets>
  <definedNames>
    <definedName name="_xlnm.Print_Titles" localSheetId="5">'ЛСР 1632-2021-00-ГП-П-00-'!$26:$26</definedName>
    <definedName name="_xlnm.Print_Titles" localSheetId="6">'ЛСР 1632-2021-00-ГТ-П'!$26:$26</definedName>
    <definedName name="_xlnm.Print_Titles" localSheetId="7">'ЛСР Причал №2'!$21:$21</definedName>
    <definedName name="_xlnm.Print_Titles" localSheetId="8">'ЛСР Причал №3'!$21:$21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0" l="1"/>
  <c r="E7" i="10"/>
  <c r="C7" i="10"/>
  <c r="E6" i="10"/>
  <c r="E5" i="10"/>
  <c r="E4" i="10"/>
  <c r="E3" i="10"/>
  <c r="D6" i="10"/>
  <c r="D5" i="10"/>
  <c r="D4" i="10"/>
  <c r="D3" i="10"/>
  <c r="C6" i="10"/>
  <c r="C5" i="10"/>
  <c r="C4" i="10"/>
  <c r="C3" i="10"/>
  <c r="T11" i="3"/>
  <c r="T12" i="2"/>
  <c r="T15" i="4"/>
  <c r="T16" i="1"/>
  <c r="I10" i="4"/>
  <c r="I11" i="2"/>
  <c r="I10" i="3"/>
  <c r="I11" i="1"/>
  <c r="N11" i="2"/>
  <c r="P11" i="2" s="1"/>
  <c r="R11" i="2" s="1"/>
  <c r="S11" i="2" s="1"/>
  <c r="S12" i="2" s="1"/>
  <c r="N10" i="3"/>
  <c r="P10" i="3" s="1"/>
  <c r="R10" i="3" s="1"/>
  <c r="O14" i="4"/>
  <c r="O15" i="1"/>
  <c r="O13" i="4"/>
  <c r="O14" i="1"/>
  <c r="O12" i="4"/>
  <c r="O13" i="1"/>
  <c r="O11" i="4"/>
  <c r="O12" i="2"/>
  <c r="O11" i="3"/>
  <c r="O12" i="1"/>
  <c r="L14" i="4"/>
  <c r="L15" i="1"/>
  <c r="L13" i="4"/>
  <c r="L14" i="1"/>
  <c r="L12" i="4"/>
  <c r="L13" i="1"/>
  <c r="L11" i="4"/>
  <c r="L12" i="2"/>
  <c r="L11" i="3"/>
  <c r="L12" i="1"/>
  <c r="M14" i="4"/>
  <c r="M15" i="1"/>
  <c r="M13" i="4"/>
  <c r="M14" i="1"/>
  <c r="M12" i="4"/>
  <c r="M13" i="1"/>
  <c r="M11" i="4"/>
  <c r="M12" i="2"/>
  <c r="M11" i="3"/>
  <c r="M12" i="1"/>
  <c r="K14" i="4"/>
  <c r="K15" i="1"/>
  <c r="K13" i="4"/>
  <c r="K14" i="1"/>
  <c r="K12" i="4"/>
  <c r="K13" i="1"/>
  <c r="K11" i="4"/>
  <c r="K12" i="2"/>
  <c r="K11" i="3"/>
  <c r="K12" i="1"/>
  <c r="J14" i="4"/>
  <c r="J15" i="1"/>
  <c r="J13" i="4"/>
  <c r="J14" i="1"/>
  <c r="J12" i="4"/>
  <c r="J13" i="1"/>
  <c r="J11" i="4"/>
  <c r="J12" i="2"/>
  <c r="J11" i="3"/>
  <c r="J12" i="1"/>
  <c r="H14" i="4"/>
  <c r="I14" i="4" s="1"/>
  <c r="H15" i="1"/>
  <c r="I15" i="1" s="1"/>
  <c r="H13" i="4"/>
  <c r="I13" i="4" s="1"/>
  <c r="H14" i="1"/>
  <c r="I14" i="1" s="1"/>
  <c r="H12" i="4"/>
  <c r="I12" i="4" s="1"/>
  <c r="H13" i="1"/>
  <c r="I13" i="1" s="1"/>
  <c r="H11" i="4"/>
  <c r="I11" i="4" s="1"/>
  <c r="H12" i="2"/>
  <c r="I12" i="2" s="1"/>
  <c r="N12" i="2" s="1"/>
  <c r="H11" i="3"/>
  <c r="I11" i="3" s="1"/>
  <c r="H12" i="1"/>
  <c r="I12" i="1" s="1"/>
  <c r="S10" i="3" l="1"/>
  <c r="S11" i="3" s="1"/>
  <c r="R12" i="2"/>
  <c r="N13" i="4"/>
  <c r="P13" i="4" s="1"/>
  <c r="R13" i="4" s="1"/>
  <c r="S13" i="4" s="1"/>
  <c r="N14" i="4"/>
  <c r="N11" i="3"/>
  <c r="P11" i="3" s="1"/>
  <c r="R11" i="3" s="1"/>
  <c r="N12" i="4"/>
  <c r="N11" i="4"/>
  <c r="P12" i="2"/>
  <c r="P11" i="4"/>
  <c r="R11" i="4" s="1"/>
  <c r="S11" i="4" s="1"/>
  <c r="N10" i="4"/>
  <c r="P10" i="4" s="1"/>
  <c r="R10" i="4" s="1"/>
  <c r="S10" i="4" s="1"/>
  <c r="P12" i="4"/>
  <c r="R12" i="4" s="1"/>
  <c r="S12" i="4" s="1"/>
  <c r="P14" i="4"/>
  <c r="R14" i="4" s="1"/>
  <c r="S14" i="4" s="1"/>
  <c r="N12" i="1"/>
  <c r="P12" i="1" s="1"/>
  <c r="R12" i="1" s="1"/>
  <c r="S12" i="1" s="1"/>
  <c r="N14" i="1"/>
  <c r="N13" i="1"/>
  <c r="N11" i="1"/>
  <c r="P11" i="1" s="1"/>
  <c r="R11" i="1" s="1"/>
  <c r="S11" i="1" s="1"/>
  <c r="N15" i="1"/>
  <c r="P15" i="1" s="1"/>
  <c r="R15" i="1" s="1"/>
  <c r="S15" i="1" s="1"/>
  <c r="P13" i="1"/>
  <c r="R13" i="1" s="1"/>
  <c r="S13" i="1" s="1"/>
  <c r="P14" i="1"/>
  <c r="R14" i="1" s="1"/>
  <c r="S14" i="1" s="1"/>
  <c r="I15" i="4"/>
  <c r="S15" i="4" l="1"/>
  <c r="N15" i="4"/>
  <c r="S16" i="1"/>
  <c r="N16" i="1"/>
  <c r="P15" i="4"/>
  <c r="I16" i="1"/>
  <c r="R16" i="1"/>
  <c r="P16" i="1"/>
  <c r="R15" i="4"/>
</calcChain>
</file>

<file path=xl/sharedStrings.xml><?xml version="1.0" encoding="utf-8"?>
<sst xmlns="http://schemas.openxmlformats.org/spreadsheetml/2006/main" count="4246" uniqueCount="1189">
  <si>
    <t>на Планировка территории</t>
  </si>
  <si>
    <t/>
  </si>
  <si>
    <t>Основание: 1632-2021-00-ГП_0_0_RU_IFС</t>
  </si>
  <si>
    <t xml:space="preserve">Расчетный измеритель: </t>
  </si>
  <si>
    <t>Составлен в ценах 2 кв. 2025 г.</t>
  </si>
  <si>
    <t xml:space="preserve">Количество расчетных единиц:  </t>
  </si>
  <si>
    <t>Наименование строки итогов</t>
  </si>
  <si>
    <t>Прямые затраты,  руб.</t>
  </si>
  <si>
    <t>в том числе, руб.</t>
  </si>
  <si>
    <t>Сметная стоимость</t>
  </si>
  <si>
    <t>З/п осн. Рабочих</t>
  </si>
  <si>
    <t>Эксп. Машин</t>
  </si>
  <si>
    <t>З/п маш.</t>
  </si>
  <si>
    <t>Мат-лы</t>
  </si>
  <si>
    <t>Раздел 1. Участок 1 (съезд) отм. +3.65, (1632-2021-00-ГП, л. 8)</t>
  </si>
  <si>
    <t>Раздел 2. Участок 2 отм. +3.30, (1632-2021-00-ГП, л. 8)</t>
  </si>
  <si>
    <t>Раздел 3. Участок 3 отм. +3.05, (1632-2021-00-ГП, л. 8)</t>
  </si>
  <si>
    <t>Раздел 4. Участок 4 отм. +3.35, (1632-2021-00-ГП, л. 8)</t>
  </si>
  <si>
    <t>Раздел 5. Участок 5 (планировка под ЖД) отм. перем., (1632-2021-00-ГП, л. 8)</t>
  </si>
  <si>
    <t>Всего</t>
  </si>
  <si>
    <t>на Дополнительные работы</t>
  </si>
  <si>
    <t>Основание: ВОР</t>
  </si>
  <si>
    <t>Расчетный измеритель: 1 819,83р./м3</t>
  </si>
  <si>
    <t xml:space="preserve">Составлен в ценах </t>
  </si>
  <si>
    <t>Количество расчетных единиц: 15687 м3</t>
  </si>
  <si>
    <t xml:space="preserve">Раздел 1. </t>
  </si>
  <si>
    <t>Расчетный измеритель: 1 065,92р./м3</t>
  </si>
  <si>
    <t>Основание: 1632-2021-00-ГТ_0_0_RU_IFС</t>
  </si>
  <si>
    <t>Составлен в ценах 2кв. 2025 г.</t>
  </si>
  <si>
    <t>Раздел 1. Подготовительные работы, (1632-2021-00-ГТ, л. 1)</t>
  </si>
  <si>
    <t>Раздел 2. Покрытие площадок и проездов, (1632-2021-00-ГТ, л. 1)</t>
  </si>
  <si>
    <t>Раздел 3. Покрытие ЖГФ, (1632-2021-00-ГТ, л. 1-2)</t>
  </si>
  <si>
    <t>Раздел 4. Водоотводные сооружения, (1632-2021-00-ГТ, л. 2)</t>
  </si>
  <si>
    <t>Раздел 5. Благоустройство, (1632-2021-00-ГТ, л. 2-3)</t>
  </si>
  <si>
    <t>ВЗиС</t>
  </si>
  <si>
    <t>ЗУ</t>
  </si>
  <si>
    <t>Вахта</t>
  </si>
  <si>
    <t>Перевозка</t>
  </si>
  <si>
    <t>Перебазировка</t>
  </si>
  <si>
    <t>Непредв.</t>
  </si>
  <si>
    <t>НДС</t>
  </si>
  <si>
    <t>Лимитированные</t>
  </si>
  <si>
    <t>ВСЕГО, руб. с лимитированными и НДС</t>
  </si>
  <si>
    <t>в т.ч.</t>
  </si>
  <si>
    <t>работа</t>
  </si>
  <si>
    <t>материалы</t>
  </si>
  <si>
    <r>
      <t>Наименование строки итогов</t>
    </r>
    <r>
      <rPr>
        <b/>
        <u/>
        <sz val="8"/>
        <rFont val="Arial"/>
        <family val="2"/>
        <charset val="204"/>
      </rPr>
      <t xml:space="preserve"> (планировка, выемка грунта)</t>
    </r>
  </si>
  <si>
    <r>
      <t xml:space="preserve">Наименование строки итогов </t>
    </r>
    <r>
      <rPr>
        <b/>
        <u/>
        <sz val="8"/>
        <rFont val="Arial"/>
        <family val="2"/>
        <charset val="204"/>
      </rPr>
      <t>(срезка грунта,подготовка основания, Устройство нижнего слоя асфальтобетонного покрытия 7 см,Устройство верхнего  слоя асфальтобетонного покрытия 5 см)</t>
    </r>
  </si>
  <si>
    <t>Дополнительные работы,пр.2</t>
  </si>
  <si>
    <t>Дополнительные работы,пр.3</t>
  </si>
  <si>
    <t>Планировка территории (ГП)</t>
  </si>
  <si>
    <t>Планировка территории (ГТ)</t>
  </si>
  <si>
    <t>в т.ч.:</t>
  </si>
  <si>
    <t>Наименование</t>
  </si>
  <si>
    <t>Терминал по перевалке минеральных удобрений в Морском торговом порту Усть-Луга. 
Береговые объекты терминала</t>
  </si>
  <si>
    <t>(наименование стройки)</t>
  </si>
  <si>
    <t xml:space="preserve">ЛОКАЛЬНАЯ СМЕТА № </t>
  </si>
  <si>
    <t>(локальная смета)</t>
  </si>
  <si>
    <t>на Дополнительные работы, Причал №2</t>
  </si>
  <si>
    <t>(наименование работ и затрат, наименование объекта)</t>
  </si>
  <si>
    <t>Основание:</t>
  </si>
  <si>
    <t>ВОР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</si>
  <si>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</si>
  <si>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</si>
  <si>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</si>
  <si>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</si>
  <si>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</si>
  <si>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</si>
  <si>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</si>
  <si>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квартал 2025г.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</si>
  <si>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</si>
  <si>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</si>
  <si>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</si>
  <si>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</si>
  <si>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</si>
  <si>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</si>
  <si>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</si>
  <si>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</si>
  <si>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</si>
  <si>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</si>
  <si>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</si>
  <si>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 том числе</t>
  </si>
  <si>
    <t>Осн.З/п</t>
  </si>
  <si>
    <t>Эк.Маш</t>
  </si>
  <si>
    <t>З/пМех</t>
  </si>
  <si>
    <t>Срезка грунта</t>
  </si>
  <si>
    <t>1</t>
  </si>
  <si>
    <t>ТЕР01-01-030-01
Приказ Администрации ЛО от 20.10.15 №28</t>
  </si>
  <si>
    <t>Разработка грунта с перемещением до 10 м бульдозерами мощностью: 59 кВт (80 л.с.), группа грунтов  1</t>
  </si>
  <si>
    <t>1000 м3 грунта</t>
  </si>
  <si>
    <t>Объем=(6266,3*0,15) / 1000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</si>
  <si>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</si>
  <si>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</si>
  <si>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</si>
  <si>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2 кв. 2025 г. для ЛенО. ОЗП=29,1; ЭМ=11,55; ЗПМ=29,1; МАТ=8,66</t>
  </si>
  <si>
    <t>2</t>
  </si>
  <si>
    <t>ТССЦпг-01-01-01-039
Приказ Администрации ЛО от 20.10.15 №28</t>
  </si>
  <si>
    <t>Погрузочные работы при автомобильных перевозках: грунта растительного слоя (земля, перегной)</t>
  </si>
  <si>
    <t>1 т груза</t>
  </si>
  <si>
    <t>Объем=1,6*Ф2</t>
  </si>
  <si>
    <t>и3</t>
  </si>
  <si>
    <t>ИНДЕКС К ПОЗИЦИИ: Индекс на перевозку (транспорт), 2 кв. 2025 г. для ЛенО. ЭМ=11,55; МАТ=11,55</t>
  </si>
  <si>
    <t>3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</si>
  <si>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</si>
  <si>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</si>
  <si>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Подготовка основания</t>
  </si>
  <si>
    <t>4</t>
  </si>
  <si>
    <t>ТЕР27-06-049-01
Приказ Администрации ЛО от 20.10.15 №28</t>
  </si>
  <si>
    <t>Стабилизация грунта решеткой геотехнической двуосной при толщине слоя основания 20 см</t>
  </si>
  <si>
    <t>1000 м2 поверхности</t>
  </si>
  <si>
    <t>Объем=6366,3 / 1000</t>
  </si>
  <si>
    <t>5</t>
  </si>
  <si>
    <t>ТССЦ-101-7289
Приказ Администрации ЛО от 20.10.15 №28
Применительно</t>
  </si>
  <si>
    <t>Георешетка плоская трехосноориентированная (полимерная), марка: TRIAX 160//Георешетка (Стабарм 16)</t>
  </si>
  <si>
    <t>м2</t>
  </si>
  <si>
    <t>6</t>
  </si>
  <si>
    <t>ТССЦ-408-0016
Приказ Администрации ЛО от 20.10.15 №28</t>
  </si>
  <si>
    <t>Щебень из природного камня для строительных работ марка: 800, фракция 40-70 мм</t>
  </si>
  <si>
    <t>м3</t>
  </si>
  <si>
    <t>7</t>
  </si>
  <si>
    <t>ТССЦ-408-0266
Приказ Администрации ЛО от 20.10.15 №28</t>
  </si>
  <si>
    <t>Смеси готовые щебеночно-песчаные (ГОСТ 25607-2009) номер: С6, размер зерен 0-20 мм</t>
  </si>
  <si>
    <t>Устройство нижнего слоя асфальтобетонного покрытия 7 см</t>
  </si>
  <si>
    <t>8</t>
  </si>
  <si>
    <t>ТЕР27-06-020-01
Приказ Администрации ЛО от 20.10.15 №28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</si>
  <si>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т/м3//нижний слой толщиной 7 см</t>
  </si>
  <si>
    <t>1000 м2 покрытия</t>
  </si>
  <si>
    <t>Объем=6266,3 / 1000</t>
  </si>
  <si>
    <t>9</t>
  </si>
  <si>
    <t>ТЕР27-06-021-01
Приказ Администрации ЛО от 20.10.15 №28</t>
  </si>
  <si>
    <t>На каждые 0,5 см изменения толщины покрытия добавлять или исключать: к расценке 27-06-020-01 (добавление до 7 см нижний слой: К=(7-4)/0,5=6)</t>
  </si>
  <si>
    <t>Добавление до толщины 7 см (7 -4)/0,5=6 ПЗ=6 (ОЗП=6; ЭМ=6 к расх.; ЗПМ=6; МАТ=6 к расх.; ТЗ=6; ТЗМ=6)</t>
  </si>
  <si>
    <t>Устройство верхнего  слоя асфальтобетонного покрытия 5 см</t>
  </si>
  <si>
    <t>10</t>
  </si>
  <si>
    <t>11</t>
  </si>
  <si>
    <t>На каждые 0,5 см изменения толщины покрытия добавлять или исключать: к расценке 27-06-020-01 (добавление до 7 см нижний слой: К=(5-4)/0,5=2)</t>
  </si>
  <si>
    <t>Добавление до толщины 7 см (5 -4)/0,5=2 ПЗ=2 (ОЗП=2; ЭМ=2 к расх.; ЗПМ=2; МАТ=2 к расх.; ТЗ=2; ТЗМ=2)</t>
  </si>
  <si>
    <t>12</t>
  </si>
  <si>
    <t>ТЕР27-06-026-01
Приказ Администрации ЛО от 20.10.15 №28</t>
  </si>
  <si>
    <t>Розлив вяжущих материалов</t>
  </si>
  <si>
    <t>1 т</t>
  </si>
  <si>
    <t>Объем=0,0677+0,0526+0,0677+0,0175</t>
  </si>
  <si>
    <t>13</t>
  </si>
  <si>
    <t>ТССЦ-101-1561
Приказ Администрации ЛО от 20.10.15 №28</t>
  </si>
  <si>
    <t>Битумы нефтяные дорожные жидкие, класс: МГ, СГ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</si>
  <si>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</si>
  <si>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</si>
  <si>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</si>
  <si>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</si>
  <si>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</si>
  <si>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</t>
  </si>
  <si>
    <t xml:space="preserve">     Погрузо-разгрузочные работы</t>
  </si>
  <si>
    <t xml:space="preserve">     Перевозка грузов (грунт, мусор и подобное)</t>
  </si>
  <si>
    <t xml:space="preserve">     Автомобильные дороги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</si>
  <si>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</si>
  <si>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</si>
  <si>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</si>
  <si>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</si>
  <si>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</si>
  <si>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</si>
  <si>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</si>
  <si>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</si>
  <si>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</si>
  <si>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</si>
  <si>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</si>
  <si>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</si>
  <si>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</si>
  <si>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</si>
  <si>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</si>
  <si>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</si>
  <si>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</si>
  <si>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</si>
  <si>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на Дополнительные работы, Причал №3</t>
  </si>
  <si>
    <t>Объем=(3486,2*0,15) / 1000</t>
  </si>
  <si>
    <t>Объем=467,2 / 1000</t>
  </si>
  <si>
    <t>ТССЦ-101-7339
Приказ Администрации ЛО от 20.10.15 №28
Применительно</t>
  </si>
  <si>
    <t>Георешетка плоская трехосноориентированная (полимерная), марка: TRIAX 180//Георешетка (Стабарм 18)</t>
  </si>
  <si>
    <t>ТССЦ-408-0004
Приказ Администрации ЛО от 20.10.15 №28</t>
  </si>
  <si>
    <t>Щебень из природного камня для строительных работ марка: 1400, фракция 40-70 мм</t>
  </si>
  <si>
    <t>ТССЦ-408-0034
Приказ Администрации ЛО от 20.10.15 №28</t>
  </si>
  <si>
    <t>Щебень из природного камня для строительных работ марка: 1400, фракция 5 (3)-20 мм</t>
  </si>
  <si>
    <t>Объем=3486,2 / 1000</t>
  </si>
  <si>
    <t>14</t>
  </si>
  <si>
    <t>15</t>
  </si>
  <si>
    <t>Объем=0,0377+0,0293+0,0377+0,0098</t>
  </si>
  <si>
    <t>16</t>
  </si>
  <si>
    <t>СОГЛАСОВАНО:</t>
  </si>
  <si>
    <t>УТВЕРЖДАЮ:</t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</si>
  <si>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</si>
  <si>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</si>
  <si>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1632-2021-00-ГТ-П-00-00</t>
  </si>
  <si>
    <t>на Планировка территории, 00. Генплан</t>
  </si>
  <si>
    <t>1632-2021-00-ГТ_0_0_RU_IFС</t>
  </si>
  <si>
    <t>тыс.руб.</t>
  </si>
  <si>
    <t>2кв. 2025 г.</t>
  </si>
  <si>
    <t>Шифр и номер позиции норматива</t>
  </si>
  <si>
    <t>Наименование работ и затрат, единица измерения</t>
  </si>
  <si>
    <t xml:space="preserve">Затраты труда рабочих, чел.-ч, не занятых обслуживанием машин </t>
  </si>
  <si>
    <t>эксплуатации машин</t>
  </si>
  <si>
    <t>Обору-
дование</t>
  </si>
  <si>
    <t>оплаты труда</t>
  </si>
  <si>
    <t>в т.ч. оплаты труда</t>
  </si>
  <si>
    <t>на единицу</t>
  </si>
  <si>
    <t>всего</t>
  </si>
  <si>
    <t>ТЕР01-01-013-07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</si>
  <si>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1, (погрузка; коэффициент на потери при транспортировании автотранспортом на расстояние до 1 км - k=1,005)
(1000 м3 грунта)</t>
  </si>
  <si>
    <t>4 177,52
173,62</t>
  </si>
  <si>
    <t>3 995,72
759,12</t>
  </si>
  <si>
    <t>559 824,97
267 963,53</t>
  </si>
  <si>
    <t>Объем=(12070*1,005) / 1000</t>
  </si>
  <si>
    <t>Прил.1.12 п.3.183</t>
  </si>
  <si>
    <t>Разработка и обратная засыпка вручную сильно налипающего на инструменты грунта: 1 группы ОЗП=1,1; ТЗ=1,1</t>
  </si>
  <si>
    <t>ИНДЕКС К ПОЗИЦИИ: Индексы пересчета в т.у.ц. по статьям затрат СМР/ПНР ОЗП=29,1; ЭМ=11,55; ЗПМ=29,1; МАТ=8,66</t>
  </si>
  <si>
    <t>Накладные расходы 92% ФОТ (от 329 250,90)</t>
  </si>
  <si>
    <t>Сметная прибыль 46% ФОТ (от 329 250,90)</t>
  </si>
  <si>
    <t>Итого c накладными и см. прибылью</t>
  </si>
  <si>
    <t>Перевозка грузов автомобилями-самосвалами грузоподъемностью 10 т работающих вне карьера на расстояние: I класс груза до 1 км, (из отвала, плотность ИГЭ1 принята согл.таб.4.8 тома шифр 1321-2020-00-ИГИ.1.СУБ с учетом коэффициента первоначального разрыхления k=1,1, γ=1,51 т/м³)
(1 т груза)</t>
  </si>
  <si>
    <t>Объем=12070*1,005*1,51/1,1</t>
  </si>
  <si>
    <t>ИНДЕКС К ПОЗИЦИИ: Индексы пересчета в т.у.ц. на перевозку ЭМ=11,55; МАТ=11,55</t>
  </si>
  <si>
    <t>ТЕР01-01-033-04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</si>
  <si>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1, (подсыпка под низ конструкции покрытий)
(1000 м3 грунта)</t>
  </si>
  <si>
    <t>381,33
98,74</t>
  </si>
  <si>
    <t>53 160,43
34 680,79</t>
  </si>
  <si>
    <t>Объем=12070 / 1000</t>
  </si>
  <si>
    <t>Накладные расходы 92% ФОТ (от 34 680,79)</t>
  </si>
  <si>
    <t>Сметная прибыль 46% ФОТ (от 34 680,79)</t>
  </si>
  <si>
    <t>ТЕР01-01-036-02
Приказ Администрации ЛО от 20.10.15 №28</t>
  </si>
  <si>
    <t>Планировка площадей бульдозерами мощностью: 79 кВт (108 л.с.)
(1000 м2 спланированной поверхности за 1 проход бульдозера)</t>
  </si>
  <si>
    <t>27,24
7,05</t>
  </si>
  <si>
    <t>19 477,60
12 698,19</t>
  </si>
  <si>
    <t>Объем=(54600+7300) / 1000</t>
  </si>
  <si>
    <t>Накладные расходы 92% ФОТ (от 12 698,19)</t>
  </si>
  <si>
    <t>Сметная прибыль 46% ФОТ (от 12 698,19)</t>
  </si>
  <si>
    <t>ТЕР01-02-001-02
Приказ Администрации ЛО от 20.10.15 №28</t>
  </si>
  <si>
    <t>Уплотнение грунта прицепными катками на пневмоколесном ходу 25 т на первый проход по одному следу при толщине слоя: 30 см, (СНиП III-8-76 прил. 3: грунт несвязный, k=0,95, на 6 проходов)
(1000 м3 уплотненного грунта)</t>
  </si>
  <si>
    <t>1 744,01
436,80</t>
  </si>
  <si>
    <t>623 435,44
393 405,79</t>
  </si>
  <si>
    <t>Объем=((54600+7300)*0,5) / 1000</t>
  </si>
  <si>
    <t>Накладные расходы 92% ФОТ (от 393 405,79)</t>
  </si>
  <si>
    <t>Сметная прибыль 46% ФОТ (от 393 405,79)</t>
  </si>
  <si>
    <t>ТЕР01-02-001-08
Приказ Администрации ЛО от 20.10.15 №28</t>
  </si>
  <si>
    <t>На каждый последующий проход по одному следу добавлять: к расценке 01-02-001-02, (добавить 5 проходов)
(1000 м3 уплотненного грунта)</t>
  </si>
  <si>
    <t>1 088,07
207,63</t>
  </si>
  <si>
    <t>388 956,00
187 003,17</t>
  </si>
  <si>
    <t>добавить до 6 проходов, Кпз=5 ПЗ=5 (ОЗП=5; ЭМ=5 к расх.; ЗПМ=5; МАТ=5 к расх.; ТЗ=5; ТЗМ=5)</t>
  </si>
  <si>
    <t>Накладные расходы 92% ФОТ (от 187 003,17)</t>
  </si>
  <si>
    <t>Сметная прибыль 46% ФОТ (от 187 003,17)</t>
  </si>
  <si>
    <t>Устройство покрытия из асфальтобетона</t>
  </si>
  <si>
    <t>1) Плотный асфальтобетон тип Б марки I, ГОСТ 9128-2013 h=0,05м;
2) Пористый асфальтобетон марки II, ГОСТ 9128-2013 h=0,07м;
3) Щебень гранитный фр. 40-70 М800 с расклинкой, ГОСТ 8267-93 h=0,15м;
4) Георешетка по типу TriAx TX160, ГОСТ Р 56708-2015;
5) Щебень гранитный фр. 40-70 М800 с расклинкой, ГОСТ 8267-93 h=0,20м;
6) Георешетка по типу TriAx TX180, ГОСТ Р 56708-2015;
7) Уплотненное основание в песке средней крупности (привозной грунт) до к=0,95, не менее 0,5м</t>
  </si>
  <si>
    <t>Стабилизация грунта решеткой геотехнической двуосной при толщине слоя основания 20 см
(1000 м2 поверхности)</t>
  </si>
  <si>
    <t>3 361,89
1 106,07</t>
  </si>
  <si>
    <t>1 499,74
252,76</t>
  </si>
  <si>
    <t>1 072 230,18
455 291,36</t>
  </si>
  <si>
    <t>Накладные расходы 147% ФОТ (от 2 447 644,19)</t>
  </si>
  <si>
    <t>Сметная прибыль 134% ФОТ (от 2 447 644,19)</t>
  </si>
  <si>
    <t>ТЦ_01.7.12.00_78_7819316320_18.07.2024_02
Аналог ТССЦ-101-7339 35,84/35,12=2%</t>
  </si>
  <si>
    <t>Георешетка по типу TriAx TX180
(м2)</t>
  </si>
  <si>
    <t>34,16
290/8,66*1,02</t>
  </si>
  <si>
    <t>Объем=70980+9490</t>
  </si>
  <si>
    <t>Цена МАТ=290/8,66*1,02</t>
  </si>
  <si>
    <t>ТЦ_02.2.05.00_78_7811628889_18.07.2024_02
Аналог ТССЦ-409-0083 80,50/53,60=2%</t>
  </si>
  <si>
    <t>Щебень гранитный фр. 40-70 М800
(м3)</t>
  </si>
  <si>
    <t>289,55
2458,33/8,66*1,02</t>
  </si>
  <si>
    <t>Объем=(54600+7300)*0,2*1,26</t>
  </si>
  <si>
    <t>Цена МАТ=2458,33/8,66*1,02</t>
  </si>
  <si>
    <t>ТЕР27-06-049-01
Приказ Администрации ЛО от 20.10.15 №28
Приминительно</t>
  </si>
  <si>
    <t>Стабилизация грунта решеткой геотехнической двуосной при толщине слоя основания 20 см, (h=0,15 м)
(1000 м2 поверхности)</t>
  </si>
  <si>
    <t>Георешетка по типу TriAx TX160
(м2)</t>
  </si>
  <si>
    <t>28,27
240/8,66*1,02</t>
  </si>
  <si>
    <t>Цена МАТ=240/8,66*1,02</t>
  </si>
  <si>
    <t>Щебень гранитный фр. 40-70 М800, (h=0,15 м, расход  k=1,26)
(м3)</t>
  </si>
  <si>
    <t>Объем=(54600+7300)*0,15*1,26</t>
  </si>
  <si>
    <t>ТЕР27-06-026-01
Приказ Администрации ЛО от 20.10.15 №28
СНиП 3.06.03-85 "Автомобильные дороги", п.12.3.2</t>
  </si>
  <si>
    <t>Розлив вяжущих материалов, (по основанию 0,8 л/м²)
(1 т)</t>
  </si>
  <si>
    <t>57,07
14,90</t>
  </si>
  <si>
    <t>32 644,10
21 477,14</t>
  </si>
  <si>
    <t>Объем=(54600+7300)*0,8/1000</t>
  </si>
  <si>
    <t>Накладные расходы 147% ФОТ (от 21 477,14)</t>
  </si>
  <si>
    <t>Сметная прибыль 134% ФОТ (от 21 477,14)</t>
  </si>
  <si>
    <t>ТЕР27-06-020-06
Приказ Администрации ЛО от 20.10.15 №28</t>
  </si>
  <si>
    <t>Устройство покрытия толщиной 4 см из горячих асфальтобетонных смесей пористых крупнозернистых, плотность каменных материалов: 2,5-2,9 т/м3, (нижний слой, h=0,07 м)
(1000 м2 покрытия)</t>
  </si>
  <si>
    <t>3 901,81
803,38</t>
  </si>
  <si>
    <t>3 037,71
547,47</t>
  </si>
  <si>
    <t>2 171 798,08
986 150,44</t>
  </si>
  <si>
    <t>3 400,80 = 61 434,38 - 92,5 x 627,39</t>
  </si>
  <si>
    <t>Накладные расходы 147% ФОТ (от 2 433 268,10)</t>
  </si>
  <si>
    <t>Сметная прибыль 134% ФОТ (от 2 433 268,10)</t>
  </si>
  <si>
    <t>ТЦ_04.2.01.00_77_7720461150_18.07.2024_02
Аналог ТССЦ-410-0006 698,86/659,84=2%</t>
  </si>
  <si>
    <t>Пористый асфальтобетон марки II
(т)</t>
  </si>
  <si>
    <t>423,04
3591,67/8,66*1,02</t>
  </si>
  <si>
    <t>Цена МАТ=3591,67/8,66*1,02</t>
  </si>
  <si>
    <t>ТЕР27-06-021-06
Приказ Администрации ЛО от 20.10.15 №28</t>
  </si>
  <si>
    <t>На каждые 0,5 см изменения толщины покрытия добавлять или исключать: к расценке 27-06-020-06, (добавить 3 см)
(1000 м2 покрытия)</t>
  </si>
  <si>
    <t>41,48
11,32</t>
  </si>
  <si>
    <t>6,23 = 7 283,95 - 11,6 x 627,39</t>
  </si>
  <si>
    <t>добавить до 7 см, Кпз=(7-4)/0,5=6 ПЗ=6 (ОЗП=6; ЭМ=6 к расх.; ЗПМ=6; МАТ=6 к расх.; ТЗ=6; ТЗМ=6)</t>
  </si>
  <si>
    <t>Накладные расходы 147% ФОТ (от 20 383,40)</t>
  </si>
  <si>
    <t>Сметная прибыль 134% ФОТ (от 20 383,40)</t>
  </si>
  <si>
    <t>17</t>
  </si>
  <si>
    <t>18</t>
  </si>
  <si>
    <t>Розлив вяжущих материалов, (по основанию 0,3 л/м²)
(1 т)</t>
  </si>
  <si>
    <t>12 241,54
8 053,93</t>
  </si>
  <si>
    <t>Объем=(54600+7300)*0,3/1000</t>
  </si>
  <si>
    <t>Накладные расходы 147% ФОТ (от 8 053,93)</t>
  </si>
  <si>
    <t>Сметная прибыль 134% ФОТ (от 8 053,93)</t>
  </si>
  <si>
    <t>19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</si>
  <si>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т/м3, (верхний слой, h=0,05 м)
(1000 м2 покрытия)</t>
  </si>
  <si>
    <t>4 166,66
803,38</t>
  </si>
  <si>
    <t>3 046,19
548,33</t>
  </si>
  <si>
    <t>2 177 857,59
987 704,05</t>
  </si>
  <si>
    <t>3 664,54 = 73 800,97 - 96,6 x 726,05</t>
  </si>
  <si>
    <t>Накладные расходы 147% ФОТ (от 2 434 821,71)</t>
  </si>
  <si>
    <t>Сметная прибыль 134% ФОТ (от 2 434 821,71)</t>
  </si>
  <si>
    <t>20</t>
  </si>
  <si>
    <t>ТЦ_04.2.01.00_78_7811628889_18.07.2024_02
Аналог ТССЦ-410-0002 707,89/668,69=2%</t>
  </si>
  <si>
    <t>Плотный асфальтобетон тип Б марки I
(т)</t>
  </si>
  <si>
    <t>456,41
3875/8,66*1,02</t>
  </si>
  <si>
    <t>Цена МАТ=3875/8,66*1,02</t>
  </si>
  <si>
    <t>21</t>
  </si>
  <si>
    <t>На каждые 0,5 см изменения толщины покрытия добавлять или исключать: к расценке 27-06-020-01, (добавить 1 см)
(1000 м2 покрытия)</t>
  </si>
  <si>
    <t>14,22
3,77</t>
  </si>
  <si>
    <t>6,40 = 8 791,61 - 12,1 x 726,05</t>
  </si>
  <si>
    <t>добавить до 5 см, Кпз=2 ПЗ=2 (ОЗП=2; ЭМ=2 к расх.; ЗПМ=2; МАТ=2 к расх.; ТЗ=2; ТЗМ=2)</t>
  </si>
  <si>
    <t>Накладные расходы 147% ФОТ (от 6 794,47)</t>
  </si>
  <si>
    <t>Сметная прибыль 134% ФОТ (от 6 794,47)</t>
  </si>
  <si>
    <t>22</t>
  </si>
  <si>
    <t>Укрепление обочин</t>
  </si>
  <si>
    <t>23</t>
  </si>
  <si>
    <t>ТЕР27-08-001-11
Приказ Администрации ЛО от 20.10.15 №28
Приминительно</t>
  </si>
  <si>
    <t>Укрепление обочин щебнем толщиной 10 см, (h=0,12 м)
(1000 м2 покрытия полосы и обочин)</t>
  </si>
  <si>
    <t>4 150,29
859,66</t>
  </si>
  <si>
    <t>3 247,43
681,67</t>
  </si>
  <si>
    <t>89 268,53
47 211,38</t>
  </si>
  <si>
    <t>Объем=(2280+100) / 1000</t>
  </si>
  <si>
    <t>Накладные расходы 147% ФОТ (от 106 749,68)</t>
  </si>
  <si>
    <t>Сметная прибыль 134% ФОТ (от 106 749,68)</t>
  </si>
  <si>
    <t>24</t>
  </si>
  <si>
    <t>ТЦ_02.2.05.00_77_7710364566_18.07.2024_02
Аналог ТССЦ-408-0015 272,83/226,97=2%</t>
  </si>
  <si>
    <t>Щебень М800 фр. 20-40 мм, (расход  k=1,26)
(м3)</t>
  </si>
  <si>
    <t>270,51
2296,67/8,66*1,02</t>
  </si>
  <si>
    <t>Объем=(2280+100)*0,12*1,26</t>
  </si>
  <si>
    <t>Цена МАТ=2296,67/8,66*1,02</t>
  </si>
  <si>
    <t>25</t>
  </si>
  <si>
    <t>ТЕР27-04-001-04
Приказ Администрации ЛО от 20.10.15 №28</t>
  </si>
  <si>
    <t>Устройство подстилающих и выравнивающих слоев оснований: из щебня, (h=0,07 м)
(100 м3 материала основания (в плотном теле))</t>
  </si>
  <si>
    <t>4 657,64
426,45</t>
  </si>
  <si>
    <t>4 216,06
582,06</t>
  </si>
  <si>
    <t>45 676,38
15 887,82</t>
  </si>
  <si>
    <t>Объем=(1340*0,07) / 100</t>
  </si>
  <si>
    <t>Накладные расходы 147% ФОТ (от 27 528,24)</t>
  </si>
  <si>
    <t>Сметная прибыль 134% ФОТ (от 27 528,24)</t>
  </si>
  <si>
    <t>26</t>
  </si>
  <si>
    <t>ТЦ_02.2.05.00_78_7811628889_18.07.2024_02
Аналог ТССЦ-408-0018 265,72/220,00=2%</t>
  </si>
  <si>
    <t>Щебень фр. 20-40мм М600, (расход  k=1,26)
(м3)</t>
  </si>
  <si>
    <t>282,29
2396,67/8,66*1,02</t>
  </si>
  <si>
    <t>Объем=1340*0,07*1,26</t>
  </si>
  <si>
    <t>Цена МАТ=2396,67/8,66*1,02</t>
  </si>
  <si>
    <t>27</t>
  </si>
  <si>
    <t>ТЕР27-04-001-01
Приказ Администрации ЛО от 20.10.15 №28</t>
  </si>
  <si>
    <t>Устройство подстилающих и выравнивающих слоев оснований: из песка, (из пескоцементной смеси, h=0,05 м)
(100 м3 материала основания (в плотном теле))</t>
  </si>
  <si>
    <t>2 999,71
274,78</t>
  </si>
  <si>
    <t>2 714,13
370,96</t>
  </si>
  <si>
    <t>21 003,27
7 232,52</t>
  </si>
  <si>
    <t>Объем=(1340*0,05) / 100</t>
  </si>
  <si>
    <t>Накладные расходы 147% ФОТ (от 12 589,93)</t>
  </si>
  <si>
    <t>Сметная прибыль 134% ФОТ (от 12 589,93)</t>
  </si>
  <si>
    <t>28</t>
  </si>
  <si>
    <t>ТССЦ-407-0027
Приказ Администрации ЛО от 20.10.15 №28
Применительно</t>
  </si>
  <si>
    <t>Смесь пескоцементная с содержанием цемента до 67%, (пескоцементная смесь М300, расход  k=1,1)
(м3)</t>
  </si>
  <si>
    <t>Объем=1340*0,05*1,1</t>
  </si>
  <si>
    <t>29</t>
  </si>
  <si>
    <t>ТЕР27-12-010-01
Приказ Администрации ЛО от 20.10.15 №28</t>
  </si>
  <si>
    <t>Устройство дорог из сборных железобетонных плит площадью: до 3 м2, (из плит ПЖ 16.12,3.1.4, V=0,28)
(100 м3 сборных железобетонных плит)</t>
  </si>
  <si>
    <t>8 779,67
2 848,29</t>
  </si>
  <si>
    <t>5 754,53
1 120,24</t>
  </si>
  <si>
    <t>110 544,31
54 218,53</t>
  </si>
  <si>
    <t>Объем=(0,28*594) / 100</t>
  </si>
  <si>
    <t>Накладные расходы 147% ФОТ (от 192 073,04)</t>
  </si>
  <si>
    <t>Сметная прибыль 134% ФОТ (от 192 073,04)</t>
  </si>
  <si>
    <t>30</t>
  </si>
  <si>
    <t>ТЦ_05.2.04.03_78_7813514326_18.07.2024_02
Аналог ТССЦ-403-0551 4868,99/4587,71=2%</t>
  </si>
  <si>
    <t>Плита ПЖ 16.12,3.1.4, h-0,14 м
(шт.)</t>
  </si>
  <si>
    <t>427,75
3631,67/8,66*1,02</t>
  </si>
  <si>
    <t>Цена МАТ=3631,67/8,66*1,02</t>
  </si>
  <si>
    <t>31</t>
  </si>
  <si>
    <t>ТЕР06-01-018-01
Приказ Администрации ЛО от 20.10.15 №28
Приминительно</t>
  </si>
  <si>
    <t>Устройство деформационного осадочного шва фундаментов под оборудование с заполнением битумом при толщине шва 25 мм, глубине 20 см, (устройство деформационных швов между
плитами)
(100 м шва)</t>
  </si>
  <si>
    <t>3 680,77
1 232,70</t>
  </si>
  <si>
    <t>400,76
4,51</t>
  </si>
  <si>
    <t>44 714,39
1 267,23</t>
  </si>
  <si>
    <t>Объем=966 / 100</t>
  </si>
  <si>
    <t>Накладные расходы 102% ФОТ (от 347 785,61)</t>
  </si>
  <si>
    <t>Сметная прибыль 58% ФОТ (от 347 785,61)</t>
  </si>
  <si>
    <t>32</t>
  </si>
  <si>
    <t>ТЕР07-01-039-01
Приказ Администрации ЛО от 20.10.15 №28
Приминительно</t>
  </si>
  <si>
    <t>Заделка деформационных швов плит-оболочек цементным раствором 1:3 на глубину 30 мм, (заделка швов между плитами песчано-цементной смесью 10%, h-0,09 м)
(100 п.м)</t>
  </si>
  <si>
    <t>1 317,41
1 317,35</t>
  </si>
  <si>
    <t>1 145,58 = 1 297,77 - 0,26 x 585,33</t>
  </si>
  <si>
    <t>Накладные расходы 110% ФОТ (от 370 314,43)</t>
  </si>
  <si>
    <t>Сметная прибыль 73% ФОТ (от 370 314,43)</t>
  </si>
  <si>
    <t>33</t>
  </si>
  <si>
    <t>ТЦ_04.3.02.13_78_7807209317_18.07.2024_02
Аналог ТССЦ-407-0009 439,70/382,97=2%</t>
  </si>
  <si>
    <t>Песчано-цементная смесь 10%
(м3)</t>
  </si>
  <si>
    <t>328,81
2791,67/8,66*1,02</t>
  </si>
  <si>
    <t>Цена МАТ=2791,67/8,66*1,02</t>
  </si>
  <si>
    <t>34</t>
  </si>
  <si>
    <t>80,69
53,09</t>
  </si>
  <si>
    <t>Объем=153*0,8/1000</t>
  </si>
  <si>
    <t>Накладные расходы 147% ФОТ (от 53,09)</t>
  </si>
  <si>
    <t>Сметная прибыль 134% ФОТ (от 53,09)</t>
  </si>
  <si>
    <t>35</t>
  </si>
  <si>
    <t>ТЕР27-07-001-01
Приказ Администрации ЛО от 20.10.15 №28</t>
  </si>
  <si>
    <t>Устройство асфальтобетонных покрытий дорожек и тротуаров однослойных из литой мелкозернистой асфальтобетонной смеси толщиной 3 см, (заделка пазух над креплением рельсов жд пути, hср=0,12 м)
(100 м2 покрытия)</t>
  </si>
  <si>
    <t>503,25
306,20</t>
  </si>
  <si>
    <t>70,02
1,20</t>
  </si>
  <si>
    <t>1 237,42
53,25</t>
  </si>
  <si>
    <t>Объем=153 / 100</t>
  </si>
  <si>
    <t>454,18 = 3 293,12 - 7,14 x 397,61</t>
  </si>
  <si>
    <t>Накладные расходы 113% ФОТ (от 13 686,15)</t>
  </si>
  <si>
    <t>Сметная прибыль 77% ФОТ (от 13 686,15)</t>
  </si>
  <si>
    <t>36</t>
  </si>
  <si>
    <t>Асфальтобетон М II горячий, плотный
(т)</t>
  </si>
  <si>
    <t>37</t>
  </si>
  <si>
    <t>ТЕР27-07-001-02
Приказ Администрации ЛО от 20.10.15 №28</t>
  </si>
  <si>
    <t>На каждые 0,5 см изменения толщины покрытия добавлять к  расценке 27-07-001-01, (добавить 9 см)
(100 м2 покрытия)</t>
  </si>
  <si>
    <t>1 026,10
845,80</t>
  </si>
  <si>
    <t>49,57 = 530,68 - 1,21 x 397,61</t>
  </si>
  <si>
    <t>добавить до 12 см (12-3=9 см), Кпз=18 ПЗ=18 (ОЗП=18; ЭМ=18 к расх.; ЗПМ=18; МАТ=18 к расх.; ТЗ=18; ТЗМ=18)</t>
  </si>
  <si>
    <t>Накладные расходы 113% ФОТ (от 37 657,64)</t>
  </si>
  <si>
    <t>Сметная прибыль 77% ФОТ (от 37 657,64)</t>
  </si>
  <si>
    <t>38</t>
  </si>
  <si>
    <t>Устройство участков из асфальтобетонного покрытия, h=0,12м</t>
  </si>
  <si>
    <t>39</t>
  </si>
  <si>
    <t>5,27
3,47</t>
  </si>
  <si>
    <t>Объем=10*0,8/1000</t>
  </si>
  <si>
    <t>Накладные расходы 147% ФОТ (от 3,47)</t>
  </si>
  <si>
    <t>Сметная прибыль 134% ФОТ (от 3,47)</t>
  </si>
  <si>
    <t>40</t>
  </si>
  <si>
    <t>350,86
159,31</t>
  </si>
  <si>
    <t>Объем=10 / 1000</t>
  </si>
  <si>
    <t>Накладные расходы 147% ФОТ (от 393,09)</t>
  </si>
  <si>
    <t>Сметная прибыль 134% ФОТ (от 393,09)</t>
  </si>
  <si>
    <t>41</t>
  </si>
  <si>
    <t>42</t>
  </si>
  <si>
    <t>Накладные расходы 147% ФОТ (от 3,29)</t>
  </si>
  <si>
    <t>Сметная прибыль 134% ФОТ (от 3,29)</t>
  </si>
  <si>
    <t>43</t>
  </si>
  <si>
    <t>44</t>
  </si>
  <si>
    <t>1,98
1,30</t>
  </si>
  <si>
    <t>Объем=10*0,3/1000</t>
  </si>
  <si>
    <t>Накладные расходы 147% ФОТ (от 1,30)</t>
  </si>
  <si>
    <t>Сметная прибыль 134% ФОТ (от 1,30)</t>
  </si>
  <si>
    <t>45</t>
  </si>
  <si>
    <t>351,83
159,56</t>
  </si>
  <si>
    <t>Накладные расходы 147% ФОТ (от 393,34)</t>
  </si>
  <si>
    <t>Сметная прибыль 134% ФОТ (от 393,34)</t>
  </si>
  <si>
    <t>46</t>
  </si>
  <si>
    <t>47</t>
  </si>
  <si>
    <t>Накладные расходы 147% ФОТ (от 1,10)</t>
  </si>
  <si>
    <t>Сметная прибыль 134% ФОТ (от 1,10)</t>
  </si>
  <si>
    <t>48</t>
  </si>
  <si>
    <t>Замена водоотвода ЖГФ</t>
  </si>
  <si>
    <t>49</t>
  </si>
  <si>
    <t>ТЕР30-07-030-01
Приказ Администрации ЛО от 20.10.15 №28
Демонтаж</t>
  </si>
  <si>
    <t>Устройство железобетонных водоотводных лотков междушпальных глубиной: до 0,35 м, (демонтаж междупутных лотков (Тип II), h=0,75 м)
(100 м лотка)</t>
  </si>
  <si>
    <t>22 732,18
4 034,68</t>
  </si>
  <si>
    <t>7 209,39
1 093,30</t>
  </si>
  <si>
    <t>205 672,99
78 583,15</t>
  </si>
  <si>
    <t>Объем=247 / 100</t>
  </si>
  <si>
    <t>ОП п.1.30.53</t>
  </si>
  <si>
    <t>Демонтаж сборных железобетонных, бетонных и деревянных конструкций ОЗП=0,8; ЭМ=0,8 к расх.; ЗПМ=0,8; ТЗ=0,8; ТЗМ=0,8</t>
  </si>
  <si>
    <t>Накладные расходы 140% ФОТ (от 368 583,73)</t>
  </si>
  <si>
    <t>Сметная прибыль 93% ФОТ (от 368 583,73)</t>
  </si>
  <si>
    <t>50</t>
  </si>
  <si>
    <t>ТССЦпг-01-01-01-003
Приказ Администрации ЛО от 20.10.15 №28</t>
  </si>
  <si>
    <t>Погрузочные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
(1 т груза)</t>
  </si>
  <si>
    <t>Объем=800*247/1000</t>
  </si>
  <si>
    <t>ИНДЕКС К ПОЗИЦИИ: Разгрузка/погрузка МАТ=10,05</t>
  </si>
  <si>
    <t>51</t>
  </si>
  <si>
    <t>ТССЦпг-01-01-02-003
Приказ Администрации ЛО от 20.10.15 №28</t>
  </si>
  <si>
    <t>Разгрузочные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
(1 т груза)</t>
  </si>
  <si>
    <t>52</t>
  </si>
  <si>
    <t>Перевозка грузов автомобилями-самосвалами грузоподъемностью 10 т, работающих вне карьера, на расстояние: до 1 км I класс груза (во временное хранение на территории Заказчика)
(1 т груза)</t>
  </si>
  <si>
    <t>53</t>
  </si>
  <si>
    <t>ТЕР23-01-001-02
Приказ Администрации ЛО от 20.10.15 №28</t>
  </si>
  <si>
    <t>Устройство основания под трубопроводы: щебеночного, (устройство выравнивающего слоя из щебня фр. 10-20 мм М600, h-0,10 м под трубу)
(10 м3 основания)</t>
  </si>
  <si>
    <t>242,67
181,59</t>
  </si>
  <si>
    <t>61,08
10,71</t>
  </si>
  <si>
    <t>1 199,46
529,65</t>
  </si>
  <si>
    <t>Объем=17 / 10</t>
  </si>
  <si>
    <t>211,02 = 3 448,02 - 12,5 x 258,96</t>
  </si>
  <si>
    <t>Накладные расходы 117% ФОТ (от 9 512,66)</t>
  </si>
  <si>
    <t>Сметная прибыль 74% ФОТ (от 9 512,66)</t>
  </si>
  <si>
    <t>54</t>
  </si>
  <si>
    <t>Щебень фр. 10-20мм М600
(м3)</t>
  </si>
  <si>
    <t>55</t>
  </si>
  <si>
    <t>ТЕР23-01-030-01
Приказ Администрации ЛО от 20.10.15 №28
Приминительно</t>
  </si>
  <si>
    <t>Укладка безнапорных трубопроводов из полиэтиленовых труб диаметром: 200 мм, (Ø160 мм)
(100 м трубопроводов)</t>
  </si>
  <si>
    <t>5 478,39
708,02</t>
  </si>
  <si>
    <t>4 763,67
421,15</t>
  </si>
  <si>
    <t>135 900,30
30 271,21</t>
  </si>
  <si>
    <t>Накладные расходы 117% ФОТ (от 81 161,60)</t>
  </si>
  <si>
    <t>Сметная прибыль 74% ФОТ (от 81 161,60)</t>
  </si>
  <si>
    <t>56</t>
  </si>
  <si>
    <t>ТЦ_24.3.02.03_77_9721190717_18.07.2024_02
Аналог ТССЦ-103-8017 22,75/22,25=2%</t>
  </si>
  <si>
    <t>Труба гофрированная дренажная Ø160 в фильтре, SN4
(м)</t>
  </si>
  <si>
    <t>15,21
129,17/8,66*1,02</t>
  </si>
  <si>
    <t>Цена МАТ=129,17/8,66*1,02</t>
  </si>
  <si>
    <t>57</t>
  </si>
  <si>
    <t>ТЕР01-01-033-06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</si>
  <si>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3, (обсыпка дркенажной трубы щебнем, h=0,3 м)
(1000 м3 грунта)</t>
  </si>
  <si>
    <t>518,60
134,27</t>
  </si>
  <si>
    <t>443,25
289,15</t>
  </si>
  <si>
    <t>Объем=74 / 1000</t>
  </si>
  <si>
    <t>Накладные расходы 92% ФОТ (от 289,15)</t>
  </si>
  <si>
    <t>Сметная прибыль 46% ФОТ (от 289,15)</t>
  </si>
  <si>
    <t>58</t>
  </si>
  <si>
    <t>Объем=74*1,26</t>
  </si>
  <si>
    <t>Устройство водоотводных лотков Standartpark DN300, с чугунной решеткой, КЛ. Е600, L=919 п.м.</t>
  </si>
  <si>
    <t>59</t>
  </si>
  <si>
    <t>ТЕР26-01-055-02
Приказ Администрации ЛО от 20.10.15 №28</t>
  </si>
  <si>
    <t>Установка пароизоляционного слоя из: пленки полиэтиленовой (без стекловолокнистых материалов), (полиэтиленовая пленка 120 мкм под бетонную обойму в 2 слоя с нахлестом 15 см)
(100 м2 поверхности покрытия изоляции)</t>
  </si>
  <si>
    <t>2 097,90
547,29</t>
  </si>
  <si>
    <t>Объем=2910 / 100</t>
  </si>
  <si>
    <t>1 008,76 = 1 576,86 - 115 x 4,94</t>
  </si>
  <si>
    <t>в 2 слоя, Кпз=2 ПЗ=2 (ОЗП=2; ЭМ=2 к расх.; ЗПМ=2; МАТ=2 к расх.; ТЗ=2; ТЗМ=2)</t>
  </si>
  <si>
    <t>Накладные расходы 97% ФОТ (от 463 446,41)</t>
  </si>
  <si>
    <t>Сметная прибыль 55% ФОТ (от 463 446,41)</t>
  </si>
  <si>
    <t>60</t>
  </si>
  <si>
    <t>ТЦ_01.7.07.12_77_7717797576_18.07.2024_02
Аналог ТССЦ-113-8006 3706,74/3626,32=2%</t>
  </si>
  <si>
    <t>Полиэтиленовая пленка 120 мкм
(м2)</t>
  </si>
  <si>
    <t>4,61
39,17/8,66*1,02</t>
  </si>
  <si>
    <t>Цена МАТ=39,17/8,66*1,02</t>
  </si>
  <si>
    <t>61</t>
  </si>
  <si>
    <t>ТЕР06-01-064-02
Приказ Администрации ЛО от 20.10.15 №28</t>
  </si>
  <si>
    <t>Строительство отдельных конструкций емкостных сооружений, устройство: лотков между сооружениями при толщине стен до 100 мм, (обойма под водоотводной лоток)
(100 м3 железобетона в деле)</t>
  </si>
  <si>
    <t>66 489,07
28 902,72</t>
  </si>
  <si>
    <t>22 989,08
4 917,73</t>
  </si>
  <si>
    <t>1 099 268,60
592 459,03</t>
  </si>
  <si>
    <t>Объем=414 / 100</t>
  </si>
  <si>
    <t>59 720,57 = 146 321,90 - 5,7 x 5 079,72 - 101,5 x 567,95</t>
  </si>
  <si>
    <t>Накладные расходы 102% ФОТ (от 4 074 485,32)</t>
  </si>
  <si>
    <t>Сметная прибыль 58% ФОТ (от 4 074 485,32)</t>
  </si>
  <si>
    <t>62</t>
  </si>
  <si>
    <t>ТЦ_04.1.02.05_78_7801663309_18.07.2024_02
Аналог ТССЦ-401-0092 646,11/571,09=2%</t>
  </si>
  <si>
    <t>Бетон В35
(м3)</t>
  </si>
  <si>
    <t>299,37
2541,67/8,66*1,02</t>
  </si>
  <si>
    <t>Цена МАТ=2541,67/8,66*1,02</t>
  </si>
  <si>
    <t>63</t>
  </si>
  <si>
    <t>ТЕР27-02-004-01
Приказ Администрации ЛО от 20.10.15 №28
Приминительно</t>
  </si>
  <si>
    <t>Устройство водосбросных сооружений с проезжей части из лотков в откосах насыпи
(100 м лотка)</t>
  </si>
  <si>
    <t>9 406,71
3 104,67</t>
  </si>
  <si>
    <t>6 302,06
1 209,52</t>
  </si>
  <si>
    <t>668 928,74
323 461,79</t>
  </si>
  <si>
    <t>Объем=919 / 100</t>
  </si>
  <si>
    <t>8 179,75 = 10 280,19 - 0,046 x 585,33 - 7,6 x 272,83</t>
  </si>
  <si>
    <t>Накладные расходы 147% ФОТ (от 1 153 739,65)</t>
  </si>
  <si>
    <t>Сметная прибыль 134% ФОТ (от 1 153 739,65)</t>
  </si>
  <si>
    <t>64</t>
  </si>
  <si>
    <t>Объем=94*1,26</t>
  </si>
  <si>
    <t>65</t>
  </si>
  <si>
    <t>ТЦ_11.3.04.05_78_7728609697_18.07.2024_02
Аналог ТССЦ-101-7751 10195,02/9994,07=2%</t>
  </si>
  <si>
    <t>Лоток водоотводный BetoMax ЛВ -30.38.31- Б бетонный
(шт)</t>
  </si>
  <si>
    <t>1 056,09
8966,42/8,66*1,02</t>
  </si>
  <si>
    <t>Цена МАТ=8966,42/8,66*1,02</t>
  </si>
  <si>
    <t>66</t>
  </si>
  <si>
    <t>Лоток водоотводный BetoMax ЛВ -30.38.36- Б бетонный
(шт)</t>
  </si>
  <si>
    <t>1 108,10
9408,01/8,66*1,02</t>
  </si>
  <si>
    <t>Цена МАТ=9408,01/8,66*1,02</t>
  </si>
  <si>
    <t>67</t>
  </si>
  <si>
    <t>Лоток водоотводный BetoMax ЛВ -30.38.41- Б бетонный
(шт)</t>
  </si>
  <si>
    <t>1 169,91
9932,79/8,66*1,02</t>
  </si>
  <si>
    <t>Цена МАТ=9932,79/8,66*1,02</t>
  </si>
  <si>
    <t>68</t>
  </si>
  <si>
    <t>Лоток водоотводный BetoMax ЛВ -30.38.61- Б -К 30 бетонный
(шт)</t>
  </si>
  <si>
    <t>1 469,90
12479,71/8,66*1,02</t>
  </si>
  <si>
    <t>Цена МАТ=12479,71/8,66*1,02</t>
  </si>
  <si>
    <t>69</t>
  </si>
  <si>
    <t>Лоток водоотводный BetoMax ЛВ -30.38.61- Б -К 20 бетонный
(шт)</t>
  </si>
  <si>
    <t>70</t>
  </si>
  <si>
    <t>Лоток водоотводный BetoMax ЛВ -30.38.61- Б -К 10 бетонный
(шт)</t>
  </si>
  <si>
    <t>1 634,79
13879,72/8,66*1,02</t>
  </si>
  <si>
    <t>Цена МАТ=13879,72/8,66*1,02</t>
  </si>
  <si>
    <t>71</t>
  </si>
  <si>
    <t>Лоток водоотводный BetoMax ЛВ -30.38.61- Б бетонный
(шт)</t>
  </si>
  <si>
    <t>1 380,78
11723,07/8,66*1,02</t>
  </si>
  <si>
    <t>Цена МАТ=11723,07/8,66*1,02</t>
  </si>
  <si>
    <t>72</t>
  </si>
  <si>
    <t>Лоток водоотводный BetoMax ЛВ -30.38.41- Б -У 30 бетонный с уклоном
(шт)</t>
  </si>
  <si>
    <t>1 248,30
10598,28/8,66*1,02</t>
  </si>
  <si>
    <t>Цена МАТ=10598,28/8,66*1,02</t>
  </si>
  <si>
    <t>73</t>
  </si>
  <si>
    <t>Лоток водоотводный BetoMax ЛВ -30.38.41- Б -У 29 бетонный с уклоном
(шт)</t>
  </si>
  <si>
    <t>74</t>
  </si>
  <si>
    <t>Лоток водоотводный BetoMax ЛВ -30.38.41- Б -У 28 бетонный с уклоном
(шт)</t>
  </si>
  <si>
    <t>75</t>
  </si>
  <si>
    <t>Лоток водоотводный BetoMax ЛВ -30.38.41- Б -У 27 бетонный с уклоном
(шт)</t>
  </si>
  <si>
    <t>76</t>
  </si>
  <si>
    <t>Лоток водоотводный BetoMax ЛВ -30.38.41- Б -У 26 бетонный с уклоном
(шт)</t>
  </si>
  <si>
    <t>77</t>
  </si>
  <si>
    <t>Лоток водоотводный BetoMax ЛВ -30.38.41- Б -У 25 бетонный с уклоном
(шт)</t>
  </si>
  <si>
    <t>78</t>
  </si>
  <si>
    <t>Лоток водоотводный BetoMax ЛВ -30.38.41- Б -У 24 бетонный с уклоном
(шт)</t>
  </si>
  <si>
    <t>79</t>
  </si>
  <si>
    <t>Лоток водоотводный BetoMax ЛВ -30.38.41- Б -У 23 бетонный с уклоном
(шт)</t>
  </si>
  <si>
    <t>80</t>
  </si>
  <si>
    <t>Лоток водоотводный BetoMax ЛВ -30.38.41- Б -У 22 бетонный с уклоном
(шт)</t>
  </si>
  <si>
    <t>81</t>
  </si>
  <si>
    <t>Лоток водоотводный BetoMax ЛВ -30.38.41- Б -У 21 бетонный с уклоном
(шт)</t>
  </si>
  <si>
    <t>82</t>
  </si>
  <si>
    <t>Лоток водоотводный BetoMax ЛВ -30.38.41- Б -У 20 бетонный с уклоном
(шт)</t>
  </si>
  <si>
    <t>83</t>
  </si>
  <si>
    <t>Лоток водоотводный BetoMax ЛВ -30.38.41- Б -У 19 бетонный с уклоном
(шт)</t>
  </si>
  <si>
    <t>84</t>
  </si>
  <si>
    <t>Лоток водоотводный BetoMax ЛВ -30.38.41- Б -У 18 бетонный с уклоном
(шт)</t>
  </si>
  <si>
    <t>85</t>
  </si>
  <si>
    <t>Лоток водоотводный BetoMax ЛВ -30.38.41- Б -У 17 бетонный с уклоном
(шт)</t>
  </si>
  <si>
    <t>86</t>
  </si>
  <si>
    <t>Лоток водоотводный BetoMax ЛВ -30.38.41- Б -У 16 бетонный с уклоном
(шт)</t>
  </si>
  <si>
    <t>87</t>
  </si>
  <si>
    <t>Лоток водоотводный BetoMax ЛВ -30.38.41- Б -У 15 бетонный с уклоном
(шт)</t>
  </si>
  <si>
    <t>1 385,15
11760,23/8,66*1,02</t>
  </si>
  <si>
    <t>Цена МАТ=11760,23/8,66*1,02</t>
  </si>
  <si>
    <t>88</t>
  </si>
  <si>
    <t>Лоток водоотводный BetoMax ЛВ -30.38.41- Б -У 14 бетонный с уклоном
(шт)</t>
  </si>
  <si>
    <t>89</t>
  </si>
  <si>
    <t>Лоток водоотводный BetoMax ЛВ -30.38.41- Б -У 13 бетонный с уклоном
(шт)</t>
  </si>
  <si>
    <t>90</t>
  </si>
  <si>
    <t>Лоток водоотводный BetoMax ЛВ -30.38.41- Б -У 12 бетонный с уклоном
(шт)</t>
  </si>
  <si>
    <t>91</t>
  </si>
  <si>
    <t>Лоток водоотводный BetoMax ЛВ -30.38.41- Б -У 11 бетонный с уклоном
(шт)</t>
  </si>
  <si>
    <t>92</t>
  </si>
  <si>
    <t>Лоток водоотводный BetoMax ЛВ -30.38.41- Б -У 10 бетонный с уклоном
(шт)</t>
  </si>
  <si>
    <t>93</t>
  </si>
  <si>
    <t>Лоток водоотводный BetoMax ЛВ -30.38.41- Б -У 09 бетонный с уклоном
(шт)</t>
  </si>
  <si>
    <t>94</t>
  </si>
  <si>
    <t>Лоток водоотводный BetoMax ЛВ -30.38.41- Б -У 08 бетонный с уклоном
(шт)</t>
  </si>
  <si>
    <t>95</t>
  </si>
  <si>
    <t>Лоток водоотводный BetoMax ЛВ -30.38.41- Б -У 07 бетонный с уклоном
(шт)</t>
  </si>
  <si>
    <t>96</t>
  </si>
  <si>
    <t>Лоток водоотводный BetoMax ЛВ -30.38.41- Б -У 06 бетонный с уклоном
(шт)</t>
  </si>
  <si>
    <t>97</t>
  </si>
  <si>
    <t>Лоток водоотводный BetoMax ЛВ -30.38.41- Б -У 05 бетонный с уклоном
(шт)</t>
  </si>
  <si>
    <t>98</t>
  </si>
  <si>
    <t>Лоток водоотводный BetoMax ЛВ -30.38.41- Б -У 04 бетонный с уклоном
(шт)</t>
  </si>
  <si>
    <t>99</t>
  </si>
  <si>
    <t>Лоток водоотводный BetoMax ЛВ -30.38.41- Б -У 03 бетонный с уклоном
(шт)</t>
  </si>
  <si>
    <t>100</t>
  </si>
  <si>
    <t>Лоток водоотводный BetoMax ЛВ -30.38.41- Б -У 02 бетонный с уклоном
(шт)</t>
  </si>
  <si>
    <t>101</t>
  </si>
  <si>
    <t>Лоток водоотводный BetoMax ЛВ -30.38.41- Б -У 01 бетонный с уклоном
(шт)</t>
  </si>
  <si>
    <t>102</t>
  </si>
  <si>
    <t>Лоток водоотводный BetoMax ЛВ -30.38.61- Б -У 40 бетонный с уклоном
(шт)</t>
  </si>
  <si>
    <t>1 457,70
12376,17/8,66*1,02</t>
  </si>
  <si>
    <t>Цена МАТ=12376,17/8,66*1,02</t>
  </si>
  <si>
    <t>103</t>
  </si>
  <si>
    <t>Лоток водоотводный BetoMax ЛВ -30.38.61- Б -У 39 бетонный с уклоном
(шт)</t>
  </si>
  <si>
    <t>104</t>
  </si>
  <si>
    <t>Лоток водоотводный BetoMax ЛВ -30.38.61- Б -У 38 бетонный с уклоном
(шт)</t>
  </si>
  <si>
    <t>105</t>
  </si>
  <si>
    <t>Лоток водоотводный BetoMax ЛВ -30.38.61- Б -У 37 бетонный с уклоном
(шт)</t>
  </si>
  <si>
    <t>106</t>
  </si>
  <si>
    <t>Лоток водоотводный BetoMax ЛВ -30.38.61- Б -У 36 бетонный с уклоном
(шт)</t>
  </si>
  <si>
    <t>107</t>
  </si>
  <si>
    <t>Лоток водоотводный BetoMax ЛВ -30.38.61- Б -У 35 бетонный с уклоном
(шт)</t>
  </si>
  <si>
    <t>108</t>
  </si>
  <si>
    <t>Лоток водоотводный BetoMax ЛВ -30.38.61- Б -У 34 бетонный с уклоном
(шт)</t>
  </si>
  <si>
    <t>109</t>
  </si>
  <si>
    <t>Лоток водоотводный BetoMax ЛВ -30.38.61- Б -У 33 бетонный с уклоном
(шт)</t>
  </si>
  <si>
    <t>110</t>
  </si>
  <si>
    <t>Лоток водоотводный BetoMax ЛВ -30.38.61- Б -У 32 бетонный с уклоном
(шт)</t>
  </si>
  <si>
    <t>111</t>
  </si>
  <si>
    <t>Лоток водоотводный BetoMax ЛВ -30.38.61- Б -У 31 бетонный с уклоном
(шт)</t>
  </si>
  <si>
    <t>112</t>
  </si>
  <si>
    <t>Лоток водоотводный BetoMax ЛВ -30.38.61- Б -У 30 бетонный с уклоном
(шт)</t>
  </si>
  <si>
    <t>113</t>
  </si>
  <si>
    <t>Лоток водоотводный BetoMax ЛВ -30.38.61- Б -У 29 бетонный с уклоном
(шт)</t>
  </si>
  <si>
    <t>114</t>
  </si>
  <si>
    <t>Лоток водоотводный BetoMax ЛВ -30.38.61- Б -У 28 бетонный с уклоном
(шт)</t>
  </si>
  <si>
    <t>115</t>
  </si>
  <si>
    <t>Лоток водоотводный BetoMax ЛВ -30.38.61- Б -У 27 бетонный с уклоном
(шт)</t>
  </si>
  <si>
    <t>116</t>
  </si>
  <si>
    <t>Лоток водоотводный BetoMax ЛВ -30.38.61- Б -У 26 бетонный с уклоном
(шт)</t>
  </si>
  <si>
    <t>117</t>
  </si>
  <si>
    <t>Лоток водоотводный BetoMax ЛВ -30.38.61- Б -У 25 бетонный с уклоном
(шт)</t>
  </si>
  <si>
    <t>118</t>
  </si>
  <si>
    <t>Лоток водоотводный BetoMax ЛВ -30.38.61- Б -У 24 бетонный с уклоном
(шт)</t>
  </si>
  <si>
    <t>119</t>
  </si>
  <si>
    <t>Лоток водоотводный BetoMax ЛВ -30.38.61- Б -У 23 бетонный с уклоном
(шт)</t>
  </si>
  <si>
    <t>120</t>
  </si>
  <si>
    <t>Лоток водоотводный BetoMax ЛВ -30.38.61- Б -У 22 бетонный с уклоном
(шт)</t>
  </si>
  <si>
    <t>121</t>
  </si>
  <si>
    <t>Лоток водоотводный BetoMax ЛВ -30.38.61- Б -У 21 бетонный с уклоном
(шт)</t>
  </si>
  <si>
    <t>122</t>
  </si>
  <si>
    <t>Лоток водоотводный BetoMax ЛВ -30.38.61- Б -У 20 бетонный с
(шт)</t>
  </si>
  <si>
    <t>1 619,26
13747,86/8,66*1,02</t>
  </si>
  <si>
    <t>Цена МАТ=13747,86/8,66*1,02</t>
  </si>
  <si>
    <t>123</t>
  </si>
  <si>
    <t>Лоток водоотводный BetoMax ЛВ -30.38.61- Б -У 19 бетонный с уклоном
(шт)</t>
  </si>
  <si>
    <t>124</t>
  </si>
  <si>
    <t>Лоток водоотводный BetoMax ЛВ -30.38.61- Б -У 18 бетонный с уклоном
(шт)</t>
  </si>
  <si>
    <t>125</t>
  </si>
  <si>
    <t>Лоток водоотводный BetoMax ЛВ -30.38.61- Б -У 17 бетонный с уклоном
(шт)</t>
  </si>
  <si>
    <t>126</t>
  </si>
  <si>
    <t>Лоток водоотводный BetoMax ЛВ -30.38.61- Б -У 16 бетонный с уклоном
(шт)</t>
  </si>
  <si>
    <t>127</t>
  </si>
  <si>
    <t>Лоток водоотводный BetoMax ЛВ -30.38.61- Б -У 15 бетонный с уклоном
(шт)</t>
  </si>
  <si>
    <t>128</t>
  </si>
  <si>
    <t>Лоток водоотводный BetoMax ЛВ -30.38.61- Б -У 14 бетонный с уклоном
(шт)</t>
  </si>
  <si>
    <t>129</t>
  </si>
  <si>
    <t>Лоток водоотводный BetoMax ЛВ -30.38.61- Б -У 13 бетонный с уклоном
(шт)</t>
  </si>
  <si>
    <t>130</t>
  </si>
  <si>
    <t>Лоток водоотводный BetoMax ЛВ -30.38.61- Б -У 12 бетонный с уклоном
(шт)</t>
  </si>
  <si>
    <t>131</t>
  </si>
  <si>
    <t>Лоток водоотводный BetoMax ЛВ -30.38.61- Б -У 11 бетонный с уклоном
(шт)</t>
  </si>
  <si>
    <t>132</t>
  </si>
  <si>
    <t>Лоток водоотводный BetoMax ЛВ -30.38.61- Б -У 10 бетонный с уклоном
(шт)</t>
  </si>
  <si>
    <t>133</t>
  </si>
  <si>
    <t>Лоток водоотводный BetoMax ЛВ -30.38.61- Б -У 09 бетонный с уклоном
(шт)</t>
  </si>
  <si>
    <t>134</t>
  </si>
  <si>
    <t>Лоток водоотводный BetoMax ЛВ -30.38.61- Б -У 08 бетонный с уклоном
(шт)</t>
  </si>
  <si>
    <t>135</t>
  </si>
  <si>
    <t>Лоток водоотводный BetoMax ЛВ -30.38.61- Б -У 07 бетонный с уклоном
(шт)</t>
  </si>
  <si>
    <t>136</t>
  </si>
  <si>
    <t>Лоток водоотводный BetoMax ЛВ -30.38.61- Б -У 06 бетонный с уклоном
(шт)</t>
  </si>
  <si>
    <t>137</t>
  </si>
  <si>
    <t>Лоток водоотводный BetoMax ЛВ -30.38.61- Б -У 05 бетонный с уклоном
(шт)</t>
  </si>
  <si>
    <t>138</t>
  </si>
  <si>
    <t>Лоток водоотводный BetoMax ЛВ -30.38.61- Б -У 04 бетонный с уклоном
(шт)</t>
  </si>
  <si>
    <t>139</t>
  </si>
  <si>
    <t>Лоток водоотводный BetoMax ЛВ -30.38.61- Б -У 03 бетонный с уклоном
(шт)</t>
  </si>
  <si>
    <t>140</t>
  </si>
  <si>
    <t>Лоток водоотводный BetoMax ЛВ -30.38.61- Б -У 02 бетонный с уклоном
(шт)</t>
  </si>
  <si>
    <t>141</t>
  </si>
  <si>
    <t>Лоток водоотводный BetoMax ЛВ -30.38.61- Б -У 01 бетонный с уклоном
(шт)</t>
  </si>
  <si>
    <t>142</t>
  </si>
  <si>
    <t>ТЦ_11.3.04.08_78_7728609697_18.07.2024_02
Аналог ТССЦ-101-7751 10195,02/9994,07=2%</t>
  </si>
  <si>
    <t>Пескоуловитель BetoMax ПУ -30.39.95- Б бетонный
(шт)</t>
  </si>
  <si>
    <t>2 800,75
23778,88/8,66*1,02</t>
  </si>
  <si>
    <t>Цена МАТ=23778,88/8,66*1,02</t>
  </si>
  <si>
    <t>143</t>
  </si>
  <si>
    <t>Пескоуловитель секционный BetoMax ПУС -30.39.95- Б -В бетонный (верхняя часть)
(шт)</t>
  </si>
  <si>
    <t>2 493,36
21169,13/8,66*1,02</t>
  </si>
  <si>
    <t>Цена МАТ=21169,13/8,66*1,02</t>
  </si>
  <si>
    <t>144</t>
  </si>
  <si>
    <t>Пескоуловитель секционный BetoMax ПУС -30.39.95- Б -С бетонный (средняя часть)
(шт)</t>
  </si>
  <si>
    <t>1 730,27
14690,34/8,66*1,02</t>
  </si>
  <si>
    <t>Цена МАТ=14690,34/8,66*1,02</t>
  </si>
  <si>
    <t>145</t>
  </si>
  <si>
    <t>Пескоуловитель секционный BetoMax ПУС -30.39.95- Б -Н бетонный (нижняя часть)
(шт)</t>
  </si>
  <si>
    <t>1 857,75
15772,64/8,66*1,02</t>
  </si>
  <si>
    <t>Цена МАТ=15772,64/8,66*1,02</t>
  </si>
  <si>
    <t>146</t>
  </si>
  <si>
    <t>ТЕР08-02-007-03
Приказ Администрации ЛО от 20.10.15 №28</t>
  </si>
  <si>
    <t>Установка металлических решеток приямков, (вес=3,31 кг)
(1 т металлических изделий)</t>
  </si>
  <si>
    <t>1 241,60
914,84</t>
  </si>
  <si>
    <t>326,77
19,47</t>
  </si>
  <si>
    <t>112,43
16,88</t>
  </si>
  <si>
    <t>Объем=3,31*9/1000</t>
  </si>
  <si>
    <t>1 079,65 = 12 378,97 - 0,06 x 7 719,27 - 0,005 x 29 201,53 - 1 x 10 251,15 - 0,75 x 585,33</t>
  </si>
  <si>
    <t>Накладные расходы 110% ФОТ (от 809,94)</t>
  </si>
  <si>
    <t>Сметная прибыль 69% ФОТ (от 809,94)</t>
  </si>
  <si>
    <t>147</t>
  </si>
  <si>
    <t>Корзина для пескоуловителя КОПУ -30.39.95- ОС оцинкованная сталь, (вес=3,31 кг)
(шт)</t>
  </si>
  <si>
    <t>380,56
3230,99/8,66*1,02</t>
  </si>
  <si>
    <t>Цена МАТ=3230,99/8,66*1,02</t>
  </si>
  <si>
    <t>148</t>
  </si>
  <si>
    <t>ТЦ_20.2.03.01_78_7728609697_18.07.2024_02
Аналог ТССЦ-101-7751 10195,02/9994,07=2%</t>
  </si>
  <si>
    <t>Заглушка торцевая стальная ЗЛВ -30.38.31- Б -ОС
(шт)</t>
  </si>
  <si>
    <t>111,01
942,48/8,66*1,02</t>
  </si>
  <si>
    <t>Цена МАТ=942,48/8,66*1,02</t>
  </si>
  <si>
    <t>149</t>
  </si>
  <si>
    <t>Заглушка торцевая стальная ЗЛВ -30.38.36- Б -ОС
(шт)</t>
  </si>
  <si>
    <t>104,96
891,16/8,66*1,02</t>
  </si>
  <si>
    <t>Цена МАТ=891,16/8,66*1,02</t>
  </si>
  <si>
    <t>150</t>
  </si>
  <si>
    <t>Заглушка торцевая стальная ЗЛВ -30.38.41- Б -ОС
(шт)</t>
  </si>
  <si>
    <t>147,91
1255,76/8,66*1,02</t>
  </si>
  <si>
    <t>Цена МАТ=1255,76/8,66*1,02</t>
  </si>
  <si>
    <t>151</t>
  </si>
  <si>
    <t>Установка металлических решеток приямков, (вес=18,75 кг)
(1 т металлических изделий)</t>
  </si>
  <si>
    <t>129 149,17
19 387,06</t>
  </si>
  <si>
    <t>Объем=18,75*1825/1000</t>
  </si>
  <si>
    <t>Накладные расходы 110% ФОТ (от 930 349,80)</t>
  </si>
  <si>
    <t>Сметная прибыль 69% ФОТ (от 930 349,80)</t>
  </si>
  <si>
    <t>152</t>
  </si>
  <si>
    <t>ТЦ_08.1.02.14_78_7728609697_18.07.2024_02
Аналог ТССЦ-101-7751 10195,02/9994,07=2%</t>
  </si>
  <si>
    <t>Решетка водоприемная Max РВ -30.37.50 щелевая дорожная чугунная ВЧ E600, (вес=18,75 кг)
(шт)</t>
  </si>
  <si>
    <t>1 085,90
9219,53/8,66*1,02</t>
  </si>
  <si>
    <t>Цена МАТ=9219,53/8,66*1,02</t>
  </si>
  <si>
    <t>153</t>
  </si>
  <si>
    <t>ТЦ_01.7.15.02_78_7728609697_18.07.2024_02</t>
  </si>
  <si>
    <t>Болт М 12 х40
(шт)</t>
  </si>
  <si>
    <t>2,19
18,58/8,66*1,02</t>
  </si>
  <si>
    <t>Цена МАТ=18,58/8,66*1,02</t>
  </si>
  <si>
    <t>154</t>
  </si>
  <si>
    <t>ТЦ_01.7.15.05_78_7728609697_18.07.2024_02</t>
  </si>
  <si>
    <t>Гайка М 12 квадрат
(шт)</t>
  </si>
  <si>
    <t>2,29
19,47/8,66*1,02</t>
  </si>
  <si>
    <t>Цена МАТ=19,47/8,66*1,02</t>
  </si>
  <si>
    <t>155</t>
  </si>
  <si>
    <t>ТЦ_14.5.01.06_78_7728609697_18.07.2024_02</t>
  </si>
  <si>
    <t>Герметик полиуретановый однокомпонентный в упаковке 600 мл, (на стыки между изделиями)
(шт)</t>
  </si>
  <si>
    <t>85,58
726,55/8,66*1,02</t>
  </si>
  <si>
    <t>Цена МАТ=726,55/8,66*1,02</t>
  </si>
  <si>
    <t>Укладка железобетонных междупутных лотков II типа h=0,75 м, L=583,5 м (247 п.м. перекладываются с ЖГФ)</t>
  </si>
  <si>
    <t>156</t>
  </si>
  <si>
    <t>*ТССЦпг-03-21-01-190
Приказ Администрации ЛО от 20.10.15 №28</t>
  </si>
  <si>
    <t>Перевозка грузов автомобилями-самосвалами грузоподъемностью 10 т работающих вне карьера на расстояние: I класс груза до 190 км, (перевозка грунта полученного от разработки траншеи, на полигон; ТЧ п.1.1.9 ТЕР-2001 Земляные работы транспорт грунта - 190 км согл. разд.10.2 тома шифр 958-2016-00-ПОС, γ=1,51 т/м³)
(1 т груза)</t>
  </si>
  <si>
    <t>Объем=904*1,51</t>
  </si>
  <si>
    <t>*Закрытие выполнением по факту с подтверждением документами</t>
  </si>
  <si>
    <t>157</t>
  </si>
  <si>
    <t>158</t>
  </si>
  <si>
    <t>159</t>
  </si>
  <si>
    <t>Перевозка грузов автомобилями-самосвалами грузоподъемностью 10 т, работающих вне карьера, на расстояние: до 1 км I класс груза, (из временного хранения на территории Заказчика)
(1 т груза)</t>
  </si>
  <si>
    <t>160</t>
  </si>
  <si>
    <t>ТЕР30-07-030-04
Приказ Администрации ЛО от 20.10.15 №28</t>
  </si>
  <si>
    <t>Устройство железобетонных водоотводных лотков междупутных глубиной: до 0,75 м
(100 м лотка)</t>
  </si>
  <si>
    <t>45 633,48
12 790,04</t>
  </si>
  <si>
    <t>12 065,36
1 799,90</t>
  </si>
  <si>
    <t>813 136,09
305 620,24</t>
  </si>
  <si>
    <t>Объем=583,5 / 100</t>
  </si>
  <si>
    <t>42 391,47 = 49 845,48 - 5,8 x 272,83 - 84 x 69,90</t>
  </si>
  <si>
    <t>Накладные расходы 140% ФОТ (от 2 477 349,08)</t>
  </si>
  <si>
    <t>Сметная прибыль 93% ФОТ (от 2 477 349,08)</t>
  </si>
  <si>
    <t>161</t>
  </si>
  <si>
    <t>ТЦ_05.1.01.10_78_7805783734_18.07.2024_02
Аналог ТССЦ-509-5584 136,80/133,87=2%</t>
  </si>
  <si>
    <t>Железобетонные междупутные лотки II типа h-0,75м
(шт.)</t>
  </si>
  <si>
    <t>467,99
3973,33/8,66*1,02</t>
  </si>
  <si>
    <t>Цена МАТ=3973,33/8,66*1,02</t>
  </si>
  <si>
    <t>162</t>
  </si>
  <si>
    <t>Щебень фр. 10-20 М600, (для выравнивающего слоя, h=0,1 м, расход  k=1,26)
(м3)</t>
  </si>
  <si>
    <t>Объем=41*1,26</t>
  </si>
  <si>
    <t>163</t>
  </si>
  <si>
    <t>ТЦ_02.2.05.00_77_7710364566_18.07.2024_02
Аналог ТССЦ-408-0018 265,72/220,00=2%</t>
  </si>
  <si>
    <t>Щебень М800 фр. 20-40 мм, (для обсыпки межпутного лотка, расход  k=1,26)
(м3)</t>
  </si>
  <si>
    <t>Объем=502*1,26</t>
  </si>
  <si>
    <t>164</t>
  </si>
  <si>
    <t>ТЕР06-01-001-01
Приказ Администрации ЛО от 20.10.15 №28</t>
  </si>
  <si>
    <t>Устройство бетонной подготовки, (заливка дна лотка бетоном)
(100 м3 бетона, бутобетона и железобетона в деле)</t>
  </si>
  <si>
    <t>7 237,77
3 061,53</t>
  </si>
  <si>
    <t>2 093,31
507,77</t>
  </si>
  <si>
    <t>11 121,76
6 797,02</t>
  </si>
  <si>
    <t>Объем=46 / 100</t>
  </si>
  <si>
    <t>6 565,40 = 40 889,42 - 102 x 336,51</t>
  </si>
  <si>
    <t>Накладные расходы 102% ФОТ (от 47 778,66)</t>
  </si>
  <si>
    <t>Сметная прибыль 58% ФОТ (от 47 778,66)</t>
  </si>
  <si>
    <t>165</t>
  </si>
  <si>
    <t>Бетон Б15
(м3)</t>
  </si>
  <si>
    <t>247,34
2100/8,66*1,02</t>
  </si>
  <si>
    <t>Цена МАТ=2100/8,66*1,02</t>
  </si>
  <si>
    <t>166</t>
  </si>
  <si>
    <t>ТЕР07-06-002-06
Приказ Администрации ЛО от 20.10.15 №28</t>
  </si>
  <si>
    <t>Устройство плит перекрытий каналов площадью: до 1 м2, (укладка крышек для лотков II типа L=0,75м)
(100 шт. сборных конструкций)</t>
  </si>
  <si>
    <t>9 039,27
2 206,90</t>
  </si>
  <si>
    <t>6 714,39
1 499,90</t>
  </si>
  <si>
    <t>603 348,37
339 574,13</t>
  </si>
  <si>
    <t>Объем=778 / 100</t>
  </si>
  <si>
    <t>Накладные расходы 110% ФОТ (от 839 210,97)</t>
  </si>
  <si>
    <t>Сметная прибыль 73% ФОТ (от 839 210,97)</t>
  </si>
  <si>
    <t>167</t>
  </si>
  <si>
    <t>ТЦ_20.2.03.06_77_7703473571_18.07.2024_02
Аналог ТССЦ-509-3435 9,81/9,56=2%</t>
  </si>
  <si>
    <t>Крышки для лотков II типа
(шт.)</t>
  </si>
  <si>
    <t>45,44
385,83/8,66*1,02</t>
  </si>
  <si>
    <t>Цена МАТ=385,83/8,66*1,02</t>
  </si>
  <si>
    <t>168</t>
  </si>
  <si>
    <t>ТЕР01-01-048-01
Приказ Администрации ЛО от 20.10.15 №28</t>
  </si>
  <si>
    <t>Разработка продольных водоотводных и нагорных канав, группа грунтов: 1, (L=388 м)
(1000 м3 грунта)</t>
  </si>
  <si>
    <t>17 071,22
14 990,39</t>
  </si>
  <si>
    <t>2 080,83
386,76</t>
  </si>
  <si>
    <t>6 104,54
2 858,67</t>
  </si>
  <si>
    <t>Объем=254 / 1000</t>
  </si>
  <si>
    <t>Накладные расходы 92% ФОТ (от 113 658,62)</t>
  </si>
  <si>
    <t>Сметная прибыль 46% ФОТ (от 113 658,62)</t>
  </si>
  <si>
    <t>169</t>
  </si>
  <si>
    <t>Устройство основания под трубопроводы: щебеночного, (укрепление дна канавы щебнем М800 фр. 20-40 мм, h-0,10м)
(10 м3 основания)</t>
  </si>
  <si>
    <t>1 058,35
467,34</t>
  </si>
  <si>
    <t>Объем=15 / 10</t>
  </si>
  <si>
    <t>Накладные расходы 117% ФОТ (от 8 393,53)</t>
  </si>
  <si>
    <t>Сметная прибыль 74% ФОТ (от 8 393,53)</t>
  </si>
  <si>
    <t>170</t>
  </si>
  <si>
    <t>Щебень М800 фр. 20-40 мм
(м3)</t>
  </si>
  <si>
    <t>171</t>
  </si>
  <si>
    <t>ТЕР23-01-007-01
Приказ Администрации ЛО от 20.10.15 №28</t>
  </si>
  <si>
    <t>Укладка трубопроводов из железобетонных безнапорных раструбных труб диаметром: 400 мм
(100 м трубопровода)</t>
  </si>
  <si>
    <t>4 291,59
1 846,33</t>
  </si>
  <si>
    <t>1 427,62
210,67</t>
  </si>
  <si>
    <t>2 605,27
968,61</t>
  </si>
  <si>
    <t>Объем=15,8 / 100</t>
  </si>
  <si>
    <t>3 864,55 = 29 646,88 - 99,8 x 258,34</t>
  </si>
  <si>
    <t>Накладные расходы 117% ФОТ (от 9 457,64)</t>
  </si>
  <si>
    <t>Сметная прибыль 74% ФОТ (от 9 457,64)</t>
  </si>
  <si>
    <t>172</t>
  </si>
  <si>
    <t>ТЦ_05.1.02.08_50_5009123510_18.07.2024_02
Аналог ТССЦ-103-8017 22,75/22,25=2%</t>
  </si>
  <si>
    <t>Труба БНТ 400-3950
(м3)</t>
  </si>
  <si>
    <t>102,08
866,67/8,66*1,02</t>
  </si>
  <si>
    <t>Цена МАТ=866,67/8,66*1,02</t>
  </si>
  <si>
    <t>Утройство тротуара</t>
  </si>
  <si>
    <t>1) Плотный асфальтобетон тип Б марки I, ГОСТ 9128-2013 h=0,05 м;
2) Щебень гранитный фр. 40-70 М600 с расклинкой, ГОСТ 8267-93 h=0,15 м;
3) Уплотненное основание в песке средней крупности (привозной грунт) до к=0,95, не менее 0,5 м.</t>
  </si>
  <si>
    <t>173</t>
  </si>
  <si>
    <t>1 447,76
943,85</t>
  </si>
  <si>
    <t>Объем=(4551+50) / 1000</t>
  </si>
  <si>
    <t>Накладные расходы 92% ФОТ (от 943,85)</t>
  </si>
  <si>
    <t>Сметная прибыль 46% ФОТ (от 943,85)</t>
  </si>
  <si>
    <t>174</t>
  </si>
  <si>
    <t>Уплотнение грунта прицепными катками на пневмоколесном ходу 25 т на первый проход по одному следу при толщине слоя: 30 см,
(СНиП III-8-76 прил. 3: грунт несвязный, k=0,95, на 6 проходов)
(1000 м3 уплотненного грунта)</t>
  </si>
  <si>
    <t>46 339,68
29 241,68</t>
  </si>
  <si>
    <t>Объем=((4551+50)*0,5) / 1000</t>
  </si>
  <si>
    <t>Накладные расходы 92% ФОТ (от 29 241,68)</t>
  </si>
  <si>
    <t>Сметная прибыль 46% ФОТ (от 29 241,68)</t>
  </si>
  <si>
    <t>175</t>
  </si>
  <si>
    <t>28 910,93
13 899,86</t>
  </si>
  <si>
    <t>добавить 5 проходов, Кпз=5 ПЗ=5 (ОЗП=5; ЭМ=5 к расх.; ЗПМ=5; МАТ=5 к расх.; ТЗ=5; ТЗМ=5)</t>
  </si>
  <si>
    <t>Накладные расходы 92% ФОТ (от 13 899,86)</t>
  </si>
  <si>
    <t>Сметная прибыль 46% ФОТ (от 13 899,86)</t>
  </si>
  <si>
    <t>176</t>
  </si>
  <si>
    <t>2 426,42
1 596,39</t>
  </si>
  <si>
    <t>Объем=(4551+50)*0,8/1000</t>
  </si>
  <si>
    <t>Накладные расходы 147% ФОТ (от 1 596,39)</t>
  </si>
  <si>
    <t>Сметная прибыль 134% ФОТ (от 1 596,39)</t>
  </si>
  <si>
    <t>177</t>
  </si>
  <si>
    <t>ТЕР27-07-002-01
Приказ Администрации ЛО от 20.10.15 №28</t>
  </si>
  <si>
    <t>Устройство оснований толщиной  12 см под тротуары из кирпичного или известнякового щебня, (h=0,15 м)
(100 м2 дорожек и тротуаров)</t>
  </si>
  <si>
    <t>853,43
483,72</t>
  </si>
  <si>
    <t>365,39
72,91</t>
  </si>
  <si>
    <t>194 173,64
97 618,54</t>
  </si>
  <si>
    <t>Объем=(4551+50) / 100</t>
  </si>
  <si>
    <t>742,68 = 3 901,30 - 17,4 x 181,53</t>
  </si>
  <si>
    <t>Накладные расходы 113% ФОТ (от 745 272,92)</t>
  </si>
  <si>
    <t>Сметная прибыль 77% ФОТ (от 745 272,92)</t>
  </si>
  <si>
    <t>178</t>
  </si>
  <si>
    <t>179</t>
  </si>
  <si>
    <t>ТЕР27-07-002-02
Приказ Администрации ЛО от 20.10.15 №28</t>
  </si>
  <si>
    <t>На каждый 1 см изменения толщины оснований добавлять или исключать к расценке 27-07-002-01, (добавить 3 см)
(100 м2 дорожек и тротуаров)</t>
  </si>
  <si>
    <t>65,83
29,88</t>
  </si>
  <si>
    <t>35,95
6,31</t>
  </si>
  <si>
    <t>19 103,86
8 453,09</t>
  </si>
  <si>
    <t>19,08 = 291,38 - 1,5 x 181,53</t>
  </si>
  <si>
    <t>добавить 3 см, Кпз=3 ПЗ=3 (ОЗП=3; ЭМ=3 к расх.; ЗПМ=3; МАТ=3 к расх.; ТЗ=3; ТЗМ=3)</t>
  </si>
  <si>
    <t>Накладные расходы 113% ФОТ (от 48 455,14)</t>
  </si>
  <si>
    <t>Сметная прибыль 77% ФОТ (от 48 455,14)</t>
  </si>
  <si>
    <t>180</t>
  </si>
  <si>
    <t>181</t>
  </si>
  <si>
    <t>Розлив вяжущих материалов, (по покрытию 0,3 л/м²)
(1 т)</t>
  </si>
  <si>
    <t>909,91
598,64</t>
  </si>
  <si>
    <t>Объем=(4551+50)*0,3/1000</t>
  </si>
  <si>
    <t>Накладные расходы 147% ФОТ (от 598,64)</t>
  </si>
  <si>
    <t>Сметная прибыль 134% ФОТ (от 598,64)</t>
  </si>
  <si>
    <t>182</t>
  </si>
  <si>
    <t>Устройство асфальтобетонных покрытий дорожек и тротуаров однослойных из литой мелкозернистой асфальтобетонной смеси толщиной 3 см, (h=0,05 м)
(100 м2 покрытия)</t>
  </si>
  <si>
    <t>37 211,57
1 601,31</t>
  </si>
  <si>
    <t>Накладные расходы 113% ФОТ (от 411 568,40)</t>
  </si>
  <si>
    <t>Сметная прибыль 77% ФОТ (от 411 568,40)</t>
  </si>
  <si>
    <t>183</t>
  </si>
  <si>
    <t>184</t>
  </si>
  <si>
    <t>На каждые 0,5 см изменения толщины покрытия добавлять к  расценке 27-07-001-01, (добавить 2 см)
(100 м2 покрытия)</t>
  </si>
  <si>
    <t>228,02
187,96</t>
  </si>
  <si>
    <t>добавить до 5 см,  Кпз=(5-3)/0,5=4 ПЗ=4 (ОЗП=4; ЭМ=4 к расх.; ЗПМ=4; МАТ=4 к расх.; ТЗ=4; ТЗМ=4)</t>
  </si>
  <si>
    <t>Накладные расходы 113% ФОТ (от 251 652,60)</t>
  </si>
  <si>
    <t>Сметная прибыль 77% ФОТ (от 251 652,60)</t>
  </si>
  <si>
    <t>185</t>
  </si>
  <si>
    <t>Установка бортовых камней</t>
  </si>
  <si>
    <t>186</t>
  </si>
  <si>
    <t>ТЕР27-02-010-02
Приказ Администрации ЛО от 20.10.15 №28</t>
  </si>
  <si>
    <t>Установка бортовых камней бетонных: при других видах покрытий, (дорожного типа)
(100 м бортового камня)</t>
  </si>
  <si>
    <t>1 695,42
1 402,49</t>
  </si>
  <si>
    <t>103,83
19,18</t>
  </si>
  <si>
    <t>32 296,53
15 032,22</t>
  </si>
  <si>
    <t>Объем=(2493+200) / 100</t>
  </si>
  <si>
    <t>1 498,94 = 5 402,73 - 5,9 x 661,66</t>
  </si>
  <si>
    <t>Накладные расходы 147% ФОТ (от 1 114 114,88)</t>
  </si>
  <si>
    <t>Сметная прибыль 134% ФОТ (от 1 114 114,88)</t>
  </si>
  <si>
    <t>187</t>
  </si>
  <si>
    <t>ТЦ_13.2.03.02_78_7811734132_18.07.2024_02
Аналог ТССЦ-403-8024 64,10/60,24=2%</t>
  </si>
  <si>
    <t>Бортовой камень БР 100.30.15
(шт)</t>
  </si>
  <si>
    <t>40,24
341,67/8,66*1,02</t>
  </si>
  <si>
    <t>Объем=2493+200</t>
  </si>
  <si>
    <t>Цена МАТ=341,67/8,66*1,02</t>
  </si>
  <si>
    <t>188</t>
  </si>
  <si>
    <t>Бетон Б30
(м3)</t>
  </si>
  <si>
    <t>290,53
2466,67/8,66*1,02</t>
  </si>
  <si>
    <t>Цена МАТ=2466,67/8,66*1,02</t>
  </si>
  <si>
    <t>189</t>
  </si>
  <si>
    <t>Установка бортовых камней бетонных: при других видах покрытий, (тротуарного типа)
(100 м бортового камня)</t>
  </si>
  <si>
    <t>1 676,05
1 402,49</t>
  </si>
  <si>
    <t>11 033,35
5 135,41</t>
  </si>
  <si>
    <t>Объем=(760+160) / 100</t>
  </si>
  <si>
    <t>1 479,57 = 5 402,73 - 5,9 x 661,66 + (0,0198 - 0,06) x 481,90</t>
  </si>
  <si>
    <t>Накладные расходы 147% ФОТ (от 380 611,10)</t>
  </si>
  <si>
    <t>Сметная прибыль 134% ФОТ (от 380 611,10)</t>
  </si>
  <si>
    <t>190</t>
  </si>
  <si>
    <t>ТЦ_13.2.03.02_47_4703165638_18.07.2024_02
Аналог ТССЦ-403-8024 64,10/60,24=2%</t>
  </si>
  <si>
    <t>Бортовой камень БР 100.20.8
(шт)</t>
  </si>
  <si>
    <t>24,54
208,33/8,66*1,02</t>
  </si>
  <si>
    <t>Объем=760+160</t>
  </si>
  <si>
    <t>Цена МАТ=208,33/8,66*1,02</t>
  </si>
  <si>
    <t>191</t>
  </si>
  <si>
    <t>Укрепление откосов насыпи/выемки георешеткой по типу Стабарм ГР-10, с заполнением ячеек растительным грунтом с посевом трав h=0,15м</t>
  </si>
  <si>
    <t>192</t>
  </si>
  <si>
    <t>ТЕР01-01-053-01
Приказ Администрации ЛО от 20.10.15 №28</t>
  </si>
  <si>
    <t>Укрепление откосов насыпных сооружений, конусов мостов и путепроводов матами геотехническими полиамидными с заполнением растительным грунтом с посевом трав, высота геомата: 10 мм
(1000 м2 поверхности)</t>
  </si>
  <si>
    <t>13 643,00
1 158,87</t>
  </si>
  <si>
    <t>1 689,64
298,95</t>
  </si>
  <si>
    <t>31 224,50
13 919,30</t>
  </si>
  <si>
    <t>Объем=1600 / 1000</t>
  </si>
  <si>
    <t>13 271,46 = 74 283,67 - 1,545 x 14 001,43 - 1100 x 35,80</t>
  </si>
  <si>
    <t>Накладные расходы 92% ФОТ (от 67 876,12)</t>
  </si>
  <si>
    <t>Сметная прибыль 46% ФОТ (от 67 876,12)</t>
  </si>
  <si>
    <t>193</t>
  </si>
  <si>
    <t>ТЦ_01.7.12.00_61_6150078590_18.07.2024_02
Аналог ТССЦ-101-7339 35,84/35,12=2%</t>
  </si>
  <si>
    <t>Георешетка по типу Стабарм ГР-10
(м2)</t>
  </si>
  <si>
    <t>15,02
127,5/8,66*1,02</t>
  </si>
  <si>
    <t>Цена МАТ=127,5/8,66*1,02</t>
  </si>
  <si>
    <t>194</t>
  </si>
  <si>
    <t>ТЦ_01.7.15.01_78_7813362641_18.07.2024_02
Аналог ТССЦ-101-3006 14001,43/13678,46=2%</t>
  </si>
  <si>
    <t>Г-образный анкер d-12 мм, L- 1,0м, (вес=1,042 кг/шт.)
(шт)</t>
  </si>
  <si>
    <t>7,42
63/8,66*1,02</t>
  </si>
  <si>
    <t>Объем=4,72*1000/1,042</t>
  </si>
  <si>
    <t>Цена МАТ=63/8,66*1,02</t>
  </si>
  <si>
    <t>195</t>
  </si>
  <si>
    <t>ТЕР47-01-046-03
Приказ Администрации ЛО от 20.10.15 №28</t>
  </si>
  <si>
    <t>Подготовка почвы для устройства партерного и обыкновенного газона с внесением растительной земли слоем 15 см: механизированным способом
(100 м2)</t>
  </si>
  <si>
    <t>1 445,62
607,55</t>
  </si>
  <si>
    <t>8,58
1,98</t>
  </si>
  <si>
    <t>35 225,59
20 462,51</t>
  </si>
  <si>
    <t>Объем=35550 / 100</t>
  </si>
  <si>
    <t>Накладные расходы 103% ФОТ (от 6 305 545,91)</t>
  </si>
  <si>
    <t>Сметная прибыль 72% ФОТ (от 6 305 545,91)</t>
  </si>
  <si>
    <t>Планировка территории щебнем</t>
  </si>
  <si>
    <t>196</t>
  </si>
  <si>
    <t>ТЕР27-04-001-04
Приказ Администрации ЛО от 20.10.15 №28
Применительно</t>
  </si>
  <si>
    <t>Устройство подстилающих и выравнивающих слоев оснований: из щебня, (h=0,1 м)
(100 м3 материала основания (в плотном теле))</t>
  </si>
  <si>
    <t>174 816,86
60 807,33</t>
  </si>
  <si>
    <t>Объем=(3590*0,1) / 100</t>
  </si>
  <si>
    <t>Накладные расходы 147% ФОТ (от 105 358,61)</t>
  </si>
  <si>
    <t>Сметная прибыль 134% ФОТ (от 105 358,61)</t>
  </si>
  <si>
    <t>197</t>
  </si>
  <si>
    <t>Щебень М800 фр. 20-40 мм, (расход k=1,26)
(м3)</t>
  </si>
  <si>
    <t>Объем=3590*0,1*1,26</t>
  </si>
  <si>
    <t>15 680 715,73
5 906 561,27</t>
  </si>
  <si>
    <t xml:space="preserve">     Материалы</t>
  </si>
  <si>
    <t xml:space="preserve">     Бетонные и железобетонные монолитные конструкции и работы в строительстве</t>
  </si>
  <si>
    <t xml:space="preserve">     Бетонные и железобетонные сборные конструкции и работы в строительстве</t>
  </si>
  <si>
    <t xml:space="preserve">     Устройство покрытий дорожек, тротуаров, мостовых и площадок и прочее</t>
  </si>
  <si>
    <t xml:space="preserve">     Мосты и трубы</t>
  </si>
  <si>
    <t xml:space="preserve">     Наружные сети водопровода, канализации, теплоснабжения, газопровода</t>
  </si>
  <si>
    <t xml:space="preserve">     Теплоизоляционные работы</t>
  </si>
  <si>
    <t xml:space="preserve">     Конструкции из кирпича и блоков</t>
  </si>
  <si>
    <t xml:space="preserve">     Озеленение. Защитные лесонасаждения</t>
  </si>
  <si>
    <t xml:space="preserve">     Временные здания и сооружения 5,2% от 343906434,81</t>
  </si>
  <si>
    <t xml:space="preserve">     Зимнее удорожание 2,1% от 361789569,42</t>
  </si>
  <si>
    <t xml:space="preserve">     Затраты на вахтовый метод работ 3,5% от 361789569,42</t>
  </si>
  <si>
    <t xml:space="preserve">     Перевозка работников свыше 3-х километров 2,5% от 361789569,42</t>
  </si>
  <si>
    <t xml:space="preserve">     Перебазировка машин и механизмов 2% от 361789569,42</t>
  </si>
  <si>
    <t xml:space="preserve">     Непредвиденные затраты 3% от 398330315,94</t>
  </si>
  <si>
    <t xml:space="preserve">     НДС 20% от 410280225,42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</si>
  <si>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</si>
  <si>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</si>
  <si>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</si>
  <si>
    <t>ЛОКАЛЬНАЯ СМЕТА № 1632-2021-00-ГП-П-00-00</t>
  </si>
  <si>
    <t>1632-2021-00-ГП_0_0_RU_IFС</t>
  </si>
  <si>
    <t>2 кв. 2025 г.</t>
  </si>
  <si>
    <t>Планировка территории</t>
  </si>
  <si>
    <t>2 491
1 624</t>
  </si>
  <si>
    <t>Объем=7917 / 1000</t>
  </si>
  <si>
    <t>Накладные расходы 92% ФОТ (от 1 624)</t>
  </si>
  <si>
    <t>Сметная прибыль 46% ФОТ (от 1 624)</t>
  </si>
  <si>
    <t>Выемка в грунтах ИГЭ 1</t>
  </si>
  <si>
    <t>ТЕР01-01-030-06
Приказ Администрации ЛО от 20.10.15 №28</t>
  </si>
  <si>
    <t>Разработка грунта с перемещением до 10 м бульдозерами мощностью: 79 кВт (108 л.с.), группа грунтов 2, (с перемещением до 50 м)
(1000 м3 грунта)</t>
  </si>
  <si>
    <t>816,04
211,29</t>
  </si>
  <si>
    <t>55 185
36 000</t>
  </si>
  <si>
    <t>Объем=5855 / 1000</t>
  </si>
  <si>
    <t>Накладные расходы 92% ФОТ (от 36 000)</t>
  </si>
  <si>
    <t>Сметная прибыль 46% ФОТ (от 36 000)</t>
  </si>
  <si>
    <t>ТЕР01-01-030-13
Приказ Администрации ЛО от 20.10.15 №28</t>
  </si>
  <si>
    <t>При перемещении грунта на каждые последующие 10 м добавлять: к расценке 01-01-030-05, (добавить 40 м)
(1000 м3 грунта)</t>
  </si>
  <si>
    <t>2 283,62
591,28</t>
  </si>
  <si>
    <t>154 431
100 743</t>
  </si>
  <si>
    <t>Кпз=4 (до 50м) ПЗ=4 (ОЗП=4; ЭМ=4 к расх.; ЗПМ=4; МАТ=4 к расх.; ТЗ=4; ТЗМ=4)</t>
  </si>
  <si>
    <t>Накладные расходы 92% ФОТ (от 100 743)</t>
  </si>
  <si>
    <t>Сметная прибыль 46% ФОТ (от 100 743)</t>
  </si>
  <si>
    <t>Разработка грунта с погрузкой на автомобили-самосвалы экскаваторами с ковшом вместимостью: 0,65 (0,5-1) м3, группа грунтов  1, (погрузка избыточного грунта)
(1000 м3 грунта)</t>
  </si>
  <si>
    <t>4 161,74
157,84</t>
  </si>
  <si>
    <t>270 212
129 338</t>
  </si>
  <si>
    <t>Накладные расходы 92% ФОТ (от 156 230)</t>
  </si>
  <si>
    <t>Сметная прибыль 46% ФОТ (от 156 230)</t>
  </si>
  <si>
    <t>ТССЦпг-03-21-01-190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</si>
  <si>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γ=1,51 т/м³)
(1 т груза)</t>
  </si>
  <si>
    <t>Объем=5855*1,51</t>
  </si>
  <si>
    <t>Насыпь из привозного грунта (песок средней крупности)</t>
  </si>
  <si>
    <t>Устройство подстилающих и выравнивающих слоев оснований: из песка
(100 м3 материала основания (в плотном теле))</t>
  </si>
  <si>
    <t>36 991
12 738</t>
  </si>
  <si>
    <t>Объем=118 / 100</t>
  </si>
  <si>
    <t>Накладные расходы 147% ФОТ (от 22 173)</t>
  </si>
  <si>
    <t>Сметная прибыль 134% ФОТ (от 22 173)</t>
  </si>
  <si>
    <t>ТЦ_02.3.00.00_78_7811628889_18.07.2024_02
Аналог ТССЦ-409-0092 73,14/50,19=2%</t>
  </si>
  <si>
    <t>Песок среднезернистый м.к. 2-2,5, (расход k=1,1)
(м3)</t>
  </si>
  <si>
    <t>137,41
1400,00/1,2/8,66*1,02</t>
  </si>
  <si>
    <t>Объем=118*1,1</t>
  </si>
  <si>
    <t>Цена МАТ=1400,00/1,2/8,66*1,02</t>
  </si>
  <si>
    <t>718
468</t>
  </si>
  <si>
    <t>Объем=2283 / 1000</t>
  </si>
  <si>
    <t>Накладные расходы 92% ФОТ (от 468)</t>
  </si>
  <si>
    <t>Сметная прибыль 46% ФОТ (от 468)</t>
  </si>
  <si>
    <t>39 039
25 467</t>
  </si>
  <si>
    <t>Объем=4142 / 1000</t>
  </si>
  <si>
    <t>Накладные расходы 92% ФОТ (от 25 467)</t>
  </si>
  <si>
    <t>Сметная прибыль 46% ФОТ (от 25 467)</t>
  </si>
  <si>
    <t>При перемещении грунта на каждые последующие 10 м добавлять: к расценке 01-01-030-05, (с перемещением до 50 м)
(1000 м3 грунта)</t>
  </si>
  <si>
    <t>109 249
71 269</t>
  </si>
  <si>
    <t>Накладные расходы 92% ФОТ (от 71 269)</t>
  </si>
  <si>
    <t>Сметная прибыль 46% ФОТ (от 71 269)</t>
  </si>
  <si>
    <t>191 156
91 498</t>
  </si>
  <si>
    <t>Накладные расходы 92% ФОТ (от 110 523)</t>
  </si>
  <si>
    <t>Сметная прибыль 46% ФОТ (от 110 523)</t>
  </si>
  <si>
    <t>Объем=4142*1,51</t>
  </si>
  <si>
    <t>Примечание: 1632-2021-00-ИГИ.1.СУБ-ПЗ, л. 36, Таблица 4.1 Значения физико-механических свойств ИГЭ 1, 1.1, Плотность предельно рыхлого сухого грунта - 1,51 г/см³</t>
  </si>
  <si>
    <t>20 035
13 062</t>
  </si>
  <si>
    <t>Объем=63671,9 / 1000</t>
  </si>
  <si>
    <t>Накладные расходы 92% ФОТ (от 13 062)</t>
  </si>
  <si>
    <t>Сметная прибыль 46% ФОТ (от 13 062)</t>
  </si>
  <si>
    <t>Выемка в грунтах ИГЭ 1.2</t>
  </si>
  <si>
    <t>172 326
112 416</t>
  </si>
  <si>
    <t>Объем=18283,41 / 1000</t>
  </si>
  <si>
    <t>Накладные расходы 92% ФОТ (от 112 416)</t>
  </si>
  <si>
    <t>Сметная прибыль 46% ФОТ (от 112 416)</t>
  </si>
  <si>
    <t>482 241
314 591</t>
  </si>
  <si>
    <t>Накладные расходы 92% ФОТ (от 314 591)</t>
  </si>
  <si>
    <t>Сметная прибыль 46% ФОТ (от 314 591)</t>
  </si>
  <si>
    <t>843 790
403 885</t>
  </si>
  <si>
    <t>Накладные расходы 92% ФОТ (от 487 862)</t>
  </si>
  <si>
    <t>Сметная прибыль 46% ФОТ (от 487 862)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</si>
  <si>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γ=1,38 т/м³)
(1 т груза)</t>
  </si>
  <si>
    <t>Объем=18283,41*1,38</t>
  </si>
  <si>
    <t>Примечание: 1632-2021-00-ИГИ.1.СУБ-ПЗ, л. 38, Таблица 4.2 Значения физико-механических свойств ИГЭ 1.2, 1.3, Плотность предельно рыхлого сухого грунта - 1,38 г/см³</t>
  </si>
  <si>
    <t>366 147
126 083</t>
  </si>
  <si>
    <t>Объем=1168 / 100</t>
  </si>
  <si>
    <t>Накладные расходы 147% ФОТ (от 219 478)</t>
  </si>
  <si>
    <t>Сметная прибыль 134% ФОТ (от 219 478)</t>
  </si>
  <si>
    <t>Объем=1168*1,1</t>
  </si>
  <si>
    <t>5 613
3 659</t>
  </si>
  <si>
    <t>Объем=17837,58 / 1000</t>
  </si>
  <si>
    <t>Накладные расходы 92% ФОТ (от 3 659)</t>
  </si>
  <si>
    <t>Сметная прибыль 46% ФОТ (от 3 659)</t>
  </si>
  <si>
    <t>98 844
64 480</t>
  </si>
  <si>
    <t>Объем=10487,1 / 1000</t>
  </si>
  <si>
    <t>Накладные расходы 92% ФОТ (от 64 480)</t>
  </si>
  <si>
    <t>Сметная прибыль 46% ФОТ (от 64 480)</t>
  </si>
  <si>
    <t>276 606
180 445</t>
  </si>
  <si>
    <t>Накладные расходы 92% ФОТ (от 180 445)</t>
  </si>
  <si>
    <t>Сметная прибыль 46% ФОТ (от 180 445)</t>
  </si>
  <si>
    <t>483 986
231 663</t>
  </si>
  <si>
    <t>Накладные расходы 92% ФОТ (от 279 831)</t>
  </si>
  <si>
    <t>Сметная прибыль 46% ФОТ (от 279 831)</t>
  </si>
  <si>
    <t>Объем=10487,1*1,51</t>
  </si>
  <si>
    <t>31 420
10 820</t>
  </si>
  <si>
    <t>Объем=100,23 / 100</t>
  </si>
  <si>
    <t>Накладные расходы 147% ФОТ (от 18 835)</t>
  </si>
  <si>
    <t>Сметная прибыль 134% ФОТ (от 18 835)</t>
  </si>
  <si>
    <t>Объем=100,23*1,1</t>
  </si>
  <si>
    <t>3 991
2 602</t>
  </si>
  <si>
    <t>Объем=12684,39 / 1000</t>
  </si>
  <si>
    <t>Накладные расходы 92% ФОТ (от 2 602)</t>
  </si>
  <si>
    <t>Сметная прибыль 46% ФОТ (от 2 602)</t>
  </si>
  <si>
    <t>40 663
26 526</t>
  </si>
  <si>
    <t>Объем=4314,23 / 1000</t>
  </si>
  <si>
    <t>Накладные расходы 92% ФОТ (от 26 526)</t>
  </si>
  <si>
    <t>Сметная прибыль 46% ФОТ (от 26 526)</t>
  </si>
  <si>
    <t>113 792
74 232</t>
  </si>
  <si>
    <t>Накладные расходы 92% ФОТ (от 74 232)</t>
  </si>
  <si>
    <t>Сметная прибыль 46% ФОТ (от 74 232)</t>
  </si>
  <si>
    <t>199 104
95 302</t>
  </si>
  <si>
    <t>Накладные расходы 92% ФОТ (от 115 118)</t>
  </si>
  <si>
    <t>Сметная прибыль 46% ФОТ (от 115 118)</t>
  </si>
  <si>
    <t>Объем=4314,23*1,51</t>
  </si>
  <si>
    <t>250 356
86 211</t>
  </si>
  <si>
    <t>Объем=798,63 / 100</t>
  </si>
  <si>
    <t>Накладные расходы 147% ФОТ (от 150 070)</t>
  </si>
  <si>
    <t>Сметная прибыль 134% ФОТ (от 150 070)</t>
  </si>
  <si>
    <t>Объем=798,63*1,1</t>
  </si>
  <si>
    <t>94 166 898
2 215 122</t>
  </si>
  <si>
    <t xml:space="preserve">     Временные здания и сооружения 5,2% от 101562612</t>
  </si>
  <si>
    <t xml:space="preserve">     Зимнее удорожание 2,1% от 106843868</t>
  </si>
  <si>
    <t xml:space="preserve">     Затраты на вахтовый метод работ 3,5% от 106843868</t>
  </si>
  <si>
    <t xml:space="preserve">     Перевозка работников свыше 3-х километров 2,5% от 106843868</t>
  </si>
  <si>
    <t xml:space="preserve">     Перебазировка машин и механизмов 2% от 106843868</t>
  </si>
  <si>
    <t xml:space="preserve">     Непредвиденные затраты 3% от 117635098</t>
  </si>
  <si>
    <t xml:space="preserve">     НДС 20% от 121164151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</si>
</sst>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#,##0.0"/>
    <numFmt numFmtId="166" formatCode="0.0000"/>
    <numFmt numFmtId="167" formatCode="0.000"/>
    <numFmt numFmtId="168" formatCode="0.0"/>
    <numFmt numFmtId="169" formatCode="0.00000"/>
  </numFmts>
  <fonts count="25" x14ac:knownFonts="1">
    <font>
      <sz val="11"/>
      <name val="Calibri"/>
      <charset val="1"/>
    </font>
    <font>
      <sz val="8"/>
      <name val="Arial"/>
      <charset val="204"/>
    </font>
    <font>
      <b/>
      <sz val="11"/>
      <name val="Arial"/>
      <charset val="204"/>
    </font>
    <font>
      <b/>
      <sz val="8"/>
      <name val="Arial"/>
      <charset val="204"/>
    </font>
    <font>
      <sz val="10"/>
      <name val="Arial Cyr"/>
      <charset val="204"/>
    </font>
    <font>
      <i/>
      <sz val="8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 Cyr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8"/>
      <name val="Arial"/>
      <family val="2"/>
      <charset val="204"/>
    </font>
    <font>
      <b/>
      <u/>
      <sz val="8"/>
      <name val="Arial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8"/>
      <color rgb="FF000000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232"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4" fontId="1" fillId="0" borderId="5" xfId="0" applyNumberFormat="1" applyFont="1" applyFill="1" applyBorder="1" applyAlignment="1" applyProtection="1">
      <alignment horizontal="right" vertical="top"/>
    </xf>
    <xf numFmtId="2" fontId="1" fillId="0" borderId="5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5" fontId="6" fillId="0" borderId="0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4" fontId="6" fillId="0" borderId="7" xfId="0" applyNumberFormat="1" applyFont="1" applyFill="1" applyBorder="1" applyAlignment="1" applyProtection="1">
      <alignment horizontal="center" vertical="center" wrapText="1"/>
    </xf>
    <xf numFmtId="165" fontId="6" fillId="0" borderId="7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4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/>
    <xf numFmtId="4" fontId="7" fillId="0" borderId="5" xfId="0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Fill="1" applyBorder="1" applyAlignment="1" applyProtection="1">
      <alignment horizontal="right" vertical="top"/>
    </xf>
    <xf numFmtId="4" fontId="8" fillId="0" borderId="6" xfId="0" applyNumberFormat="1" applyFont="1" applyFill="1" applyBorder="1" applyAlignment="1" applyProtection="1">
      <alignment horizontal="center" vertical="center"/>
    </xf>
    <xf numFmtId="4" fontId="1" fillId="0" borderId="9" xfId="0" applyNumberFormat="1" applyFont="1" applyFill="1" applyBorder="1" applyAlignment="1" applyProtection="1">
      <alignment horizontal="right" vertical="top"/>
    </xf>
    <xf numFmtId="4" fontId="7" fillId="0" borderId="9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center"/>
    </xf>
    <xf numFmtId="4" fontId="4" fillId="0" borderId="5" xfId="0" applyNumberFormat="1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4" fontId="6" fillId="0" borderId="6" xfId="0" applyNumberFormat="1" applyFont="1" applyFill="1" applyBorder="1" applyAlignment="1" applyProtection="1">
      <alignment horizontal="center" vertical="center" wrapText="1"/>
    </xf>
    <xf numFmtId="165" fontId="6" fillId="0" borderId="6" xfId="0" applyNumberFormat="1" applyFont="1" applyFill="1" applyBorder="1" applyAlignment="1" applyProtection="1">
      <alignment horizontal="center" vertical="center" wrapText="1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4" fontId="6" fillId="0" borderId="9" xfId="0" applyNumberFormat="1" applyFont="1" applyFill="1" applyBorder="1" applyAlignment="1" applyProtection="1">
      <alignment horizontal="center" vertical="center" wrapText="1"/>
    </xf>
    <xf numFmtId="165" fontId="6" fillId="0" borderId="9" xfId="0" applyNumberFormat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0" fillId="0" borderId="0" xfId="0" applyAlignment="1">
      <alignment wrapText="1"/>
    </xf>
    <xf numFmtId="4" fontId="7" fillId="0" borderId="6" xfId="0" applyNumberFormat="1" applyFont="1" applyFill="1" applyBorder="1" applyAlignment="1" applyProtection="1">
      <alignment horizontal="center" vertical="center" wrapText="1"/>
    </xf>
    <xf numFmtId="4" fontId="7" fillId="0" borderId="13" xfId="0" applyNumberFormat="1" applyFont="1" applyFill="1" applyBorder="1" applyAlignment="1" applyProtection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center" vertical="center" wrapText="1"/>
    </xf>
    <xf numFmtId="4" fontId="7" fillId="0" borderId="16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0" fillId="0" borderId="5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4" fontId="14" fillId="0" borderId="19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4" fontId="0" fillId="0" borderId="6" xfId="0" applyNumberFormat="1" applyBorder="1" applyAlignment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4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5" fillId="0" borderId="0" xfId="1"/>
    <xf numFmtId="0" fontId="1" fillId="0" borderId="0" xfId="1" applyFont="1" applyAlignment="1">
      <alignment horizontal="right"/>
    </xf>
    <xf numFmtId="0" fontId="16" fillId="0" borderId="0" xfId="1" applyFont="1" applyAlignment="1">
      <alignment horizontal="center" wrapText="1"/>
    </xf>
    <xf numFmtId="0" fontId="16" fillId="0" borderId="0" xfId="1" applyFont="1" applyAlignment="1">
      <alignment wrapText="1"/>
    </xf>
    <xf numFmtId="49" fontId="5" fillId="0" borderId="22" xfId="1" applyNumberFormat="1" applyFont="1" applyBorder="1" applyAlignment="1">
      <alignment horizontal="center" vertical="top"/>
    </xf>
    <xf numFmtId="49" fontId="5" fillId="0" borderId="0" xfId="1" applyNumberFormat="1" applyFont="1" applyAlignment="1">
      <alignment horizontal="center" vertical="top"/>
    </xf>
    <xf numFmtId="49" fontId="17" fillId="0" borderId="0" xfId="1" applyNumberFormat="1" applyFont="1"/>
    <xf numFmtId="49" fontId="18" fillId="0" borderId="0" xfId="1" applyNumberFormat="1" applyFont="1" applyAlignment="1">
      <alignment horizontal="center"/>
    </xf>
    <xf numFmtId="49" fontId="1" fillId="0" borderId="0" xfId="1" applyNumberFormat="1" applyFont="1"/>
    <xf numFmtId="0" fontId="1" fillId="0" borderId="23" xfId="1" applyFont="1" applyBorder="1" applyAlignment="1">
      <alignment horizontal="left" wrapText="1"/>
    </xf>
    <xf numFmtId="49" fontId="1" fillId="0" borderId="0" xfId="1" applyNumberFormat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/>
    <xf numFmtId="0" fontId="17" fillId="0" borderId="3" xfId="1" applyFont="1" applyBorder="1"/>
    <xf numFmtId="4" fontId="1" fillId="0" borderId="3" xfId="1" applyNumberFormat="1" applyFont="1" applyBorder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Font="1" applyAlignment="1">
      <alignment vertical="center" wrapText="1"/>
    </xf>
    <xf numFmtId="49" fontId="1" fillId="0" borderId="0" xfId="1" applyNumberFormat="1" applyFont="1" applyAlignment="1">
      <alignment horizontal="right"/>
    </xf>
    <xf numFmtId="0" fontId="1" fillId="0" borderId="0" xfId="1" applyFont="1" applyAlignment="1">
      <alignment horizontal="left" vertical="top"/>
    </xf>
    <xf numFmtId="0" fontId="17" fillId="0" borderId="23" xfId="1" applyFont="1" applyBorder="1"/>
    <xf numFmtId="2" fontId="1" fillId="0" borderId="0" xfId="1" applyNumberFormat="1" applyFont="1" applyAlignment="1">
      <alignment horizontal="right"/>
    </xf>
    <xf numFmtId="2" fontId="1" fillId="0" borderId="0" xfId="1" applyNumberFormat="1" applyFont="1"/>
    <xf numFmtId="0" fontId="1" fillId="0" borderId="0" xfId="1" applyFont="1" applyAlignment="1">
      <alignment horizontal="left" wrapText="1"/>
    </xf>
    <xf numFmtId="0" fontId="17" fillId="0" borderId="22" xfId="1" applyFont="1" applyBorder="1"/>
    <xf numFmtId="0" fontId="1" fillId="0" borderId="22" xfId="1" applyFont="1" applyBorder="1"/>
    <xf numFmtId="0" fontId="1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/>
    </xf>
    <xf numFmtId="49" fontId="20" fillId="0" borderId="5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/>
    </xf>
    <xf numFmtId="49" fontId="21" fillId="0" borderId="5" xfId="1" applyNumberFormat="1" applyFont="1" applyBorder="1" applyAlignment="1">
      <alignment horizontal="left" vertical="center" wrapText="1"/>
    </xf>
    <xf numFmtId="0" fontId="21" fillId="0" borderId="0" xfId="1" applyFont="1" applyAlignment="1">
      <alignment wrapText="1"/>
    </xf>
    <xf numFmtId="49" fontId="19" fillId="0" borderId="5" xfId="1" applyNumberFormat="1" applyFont="1" applyBorder="1" applyAlignment="1">
      <alignment horizontal="left" vertical="center" wrapText="1"/>
    </xf>
    <xf numFmtId="0" fontId="19" fillId="0" borderId="0" xfId="1" applyFont="1" applyAlignment="1">
      <alignment wrapText="1"/>
    </xf>
    <xf numFmtId="49" fontId="17" fillId="0" borderId="5" xfId="1" applyNumberFormat="1" applyFont="1" applyBorder="1" applyAlignment="1">
      <alignment horizontal="center" vertical="top" wrapText="1"/>
    </xf>
    <xf numFmtId="49" fontId="22" fillId="0" borderId="5" xfId="1" applyNumberFormat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166" fontId="17" fillId="0" borderId="5" xfId="1" applyNumberFormat="1" applyFont="1" applyBorder="1" applyAlignment="1">
      <alignment horizontal="center" vertical="top" wrapText="1"/>
    </xf>
    <xf numFmtId="4" fontId="17" fillId="0" borderId="5" xfId="1" applyNumberFormat="1" applyFont="1" applyBorder="1" applyAlignment="1">
      <alignment horizontal="right" vertical="top" wrapText="1"/>
    </xf>
    <xf numFmtId="0" fontId="17" fillId="0" borderId="5" xfId="1" applyFont="1" applyBorder="1" applyAlignment="1">
      <alignment horizontal="right" vertical="top" wrapText="1"/>
    </xf>
    <xf numFmtId="2" fontId="17" fillId="0" borderId="5" xfId="1" applyNumberFormat="1" applyFont="1" applyBorder="1" applyAlignment="1">
      <alignment horizontal="right" vertical="top" wrapText="1"/>
    </xf>
    <xf numFmtId="1" fontId="17" fillId="0" borderId="5" xfId="1" applyNumberFormat="1" applyFont="1" applyBorder="1" applyAlignment="1">
      <alignment horizontal="right" vertical="top" wrapText="1"/>
    </xf>
    <xf numFmtId="167" fontId="17" fillId="0" borderId="5" xfId="1" applyNumberFormat="1" applyFont="1" applyBorder="1" applyAlignment="1">
      <alignment horizontal="right" vertical="top" wrapText="1"/>
    </xf>
    <xf numFmtId="168" fontId="17" fillId="0" borderId="5" xfId="1" applyNumberFormat="1" applyFont="1" applyBorder="1" applyAlignment="1">
      <alignment horizontal="right" vertical="top" wrapText="1"/>
    </xf>
    <xf numFmtId="0" fontId="17" fillId="0" borderId="0" xfId="1" applyFont="1" applyAlignment="1">
      <alignment wrapText="1"/>
    </xf>
    <xf numFmtId="49" fontId="17" fillId="0" borderId="24" xfId="1" applyNumberFormat="1" applyFont="1" applyBorder="1" applyAlignment="1">
      <alignment horizontal="center" vertical="top" wrapText="1"/>
    </xf>
    <xf numFmtId="49" fontId="17" fillId="0" borderId="23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vertical="top" wrapText="1"/>
    </xf>
    <xf numFmtId="49" fontId="17" fillId="0" borderId="4" xfId="1" applyNumberFormat="1" applyFont="1" applyBorder="1" applyAlignment="1">
      <alignment vertical="top" wrapText="1"/>
    </xf>
    <xf numFmtId="49" fontId="17" fillId="0" borderId="25" xfId="1" applyNumberFormat="1" applyFont="1" applyBorder="1" applyAlignment="1">
      <alignment horizontal="center" vertical="top" wrapText="1"/>
    </xf>
    <xf numFmtId="49" fontId="17" fillId="0" borderId="23" xfId="1" applyNumberFormat="1" applyFont="1" applyBorder="1" applyAlignment="1">
      <alignment horizontal="righ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right" vertical="top" wrapText="1"/>
    </xf>
    <xf numFmtId="169" fontId="17" fillId="0" borderId="5" xfId="1" applyNumberFormat="1" applyFont="1" applyBorder="1" applyAlignment="1">
      <alignment horizontal="center" vertical="top" wrapText="1"/>
    </xf>
    <xf numFmtId="1" fontId="17" fillId="0" borderId="5" xfId="1" applyNumberFormat="1" applyFont="1" applyBorder="1" applyAlignment="1">
      <alignment horizontal="center" vertical="top" wrapText="1"/>
    </xf>
    <xf numFmtId="168" fontId="17" fillId="0" borderId="5" xfId="1" applyNumberFormat="1" applyFont="1" applyBorder="1" applyAlignment="1">
      <alignment horizontal="center" vertical="top" wrapText="1"/>
    </xf>
    <xf numFmtId="49" fontId="22" fillId="0" borderId="5" xfId="1" applyNumberFormat="1" applyFont="1" applyBorder="1" applyAlignment="1">
      <alignment horizontal="left" vertical="top" wrapText="1"/>
    </xf>
    <xf numFmtId="4" fontId="22" fillId="0" borderId="5" xfId="1" applyNumberFormat="1" applyFont="1" applyBorder="1" applyAlignment="1">
      <alignment horizontal="right" vertical="top" wrapText="1"/>
    </xf>
    <xf numFmtId="0" fontId="22" fillId="0" borderId="5" xfId="1" applyFont="1" applyBorder="1" applyAlignment="1">
      <alignment horizontal="right" vertical="top"/>
    </xf>
    <xf numFmtId="2" fontId="22" fillId="0" borderId="5" xfId="1" applyNumberFormat="1" applyFont="1" applyBorder="1" applyAlignment="1">
      <alignment horizontal="right" vertical="top"/>
    </xf>
    <xf numFmtId="0" fontId="22" fillId="0" borderId="0" xfId="1" applyFont="1" applyAlignment="1">
      <alignment wrapText="1"/>
    </xf>
    <xf numFmtId="0" fontId="22" fillId="0" borderId="5" xfId="1" applyFont="1" applyBorder="1" applyAlignment="1">
      <alignment horizontal="right" vertical="top" wrapText="1"/>
    </xf>
    <xf numFmtId="49" fontId="17" fillId="0" borderId="5" xfId="1" applyNumberFormat="1" applyFont="1" applyBorder="1" applyAlignment="1">
      <alignment horizontal="left" vertical="top" wrapText="1"/>
    </xf>
    <xf numFmtId="0" fontId="17" fillId="0" borderId="5" xfId="1" applyFont="1" applyBorder="1" applyAlignment="1">
      <alignment horizontal="right" vertical="top"/>
    </xf>
    <xf numFmtId="168" fontId="17" fillId="0" borderId="5" xfId="1" applyNumberFormat="1" applyFont="1" applyBorder="1" applyAlignment="1">
      <alignment horizontal="right" vertical="top"/>
    </xf>
    <xf numFmtId="2" fontId="17" fillId="0" borderId="5" xfId="1" applyNumberFormat="1" applyFont="1" applyBorder="1" applyAlignment="1">
      <alignment horizontal="right" vertical="top"/>
    </xf>
    <xf numFmtId="0" fontId="17" fillId="0" borderId="0" xfId="1" applyFont="1"/>
    <xf numFmtId="49" fontId="22" fillId="0" borderId="0" xfId="1" applyNumberFormat="1" applyFont="1" applyAlignment="1">
      <alignment horizontal="center" vertical="top"/>
    </xf>
    <xf numFmtId="49" fontId="22" fillId="0" borderId="0" xfId="1" applyNumberFormat="1" applyFont="1" applyAlignment="1">
      <alignment vertical="top"/>
    </xf>
    <xf numFmtId="49" fontId="17" fillId="0" borderId="0" xfId="1" applyNumberFormat="1" applyFont="1" applyAlignment="1">
      <alignment horizontal="left" vertical="top"/>
    </xf>
    <xf numFmtId="49" fontId="17" fillId="0" borderId="0" xfId="1" applyNumberFormat="1" applyFont="1" applyAlignment="1">
      <alignment vertical="top" wrapText="1"/>
    </xf>
    <xf numFmtId="49" fontId="17" fillId="0" borderId="0" xfId="1" applyNumberFormat="1" applyFont="1" applyAlignment="1">
      <alignment horizontal="left" vertical="top" wrapText="1"/>
    </xf>
    <xf numFmtId="49" fontId="17" fillId="0" borderId="23" xfId="1" applyNumberFormat="1" applyFont="1" applyBorder="1"/>
    <xf numFmtId="49" fontId="17" fillId="0" borderId="23" xfId="1" applyNumberFormat="1" applyFont="1" applyBorder="1" applyAlignment="1">
      <alignment horizontal="right"/>
    </xf>
    <xf numFmtId="49" fontId="17" fillId="0" borderId="0" xfId="1" applyNumberFormat="1" applyFont="1" applyAlignment="1">
      <alignment wrapText="1"/>
    </xf>
    <xf numFmtId="49" fontId="1" fillId="0" borderId="0" xfId="1" applyNumberFormat="1" applyFont="1" applyAlignment="1">
      <alignment vertical="top"/>
    </xf>
    <xf numFmtId="49" fontId="17" fillId="0" borderId="0" xfId="1" applyNumberFormat="1" applyFont="1" applyAlignment="1">
      <alignment horizontal="right"/>
    </xf>
    <xf numFmtId="49" fontId="16" fillId="0" borderId="23" xfId="1" applyNumberFormat="1" applyFont="1" applyBorder="1" applyAlignment="1">
      <alignment horizontal="center" wrapText="1"/>
    </xf>
    <xf numFmtId="0" fontId="5" fillId="0" borderId="22" xfId="1" applyFont="1" applyBorder="1" applyAlignment="1">
      <alignment horizontal="center" vertical="top"/>
    </xf>
    <xf numFmtId="0" fontId="16" fillId="0" borderId="23" xfId="1" applyFont="1" applyBorder="1" applyAlignment="1">
      <alignment horizontal="center" wrapText="1"/>
    </xf>
    <xf numFmtId="0" fontId="1" fillId="0" borderId="0" xfId="1" applyFont="1" applyAlignment="1">
      <alignment horizontal="center"/>
    </xf>
    <xf numFmtId="49" fontId="19" fillId="0" borderId="2" xfId="1" applyNumberFormat="1" applyFont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 wrapText="1"/>
    </xf>
    <xf numFmtId="49" fontId="19" fillId="0" borderId="4" xfId="1" applyNumberFormat="1" applyFont="1" applyBorder="1" applyAlignment="1">
      <alignment horizontal="center" vertical="center" wrapText="1"/>
    </xf>
    <xf numFmtId="49" fontId="19" fillId="0" borderId="24" xfId="1" applyNumberFormat="1" applyFont="1" applyBorder="1" applyAlignment="1">
      <alignment horizontal="center" vertical="center" wrapText="1"/>
    </xf>
    <xf numFmtId="49" fontId="19" fillId="0" borderId="26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49" fontId="19" fillId="0" borderId="27" xfId="1" applyNumberFormat="1" applyFont="1" applyBorder="1" applyAlignment="1">
      <alignment horizontal="center" vertical="center" wrapText="1"/>
    </xf>
    <xf numFmtId="49" fontId="19" fillId="0" borderId="28" xfId="1" applyNumberFormat="1" applyFont="1" applyBorder="1" applyAlignment="1">
      <alignment horizontal="center" vertical="center" wrapText="1"/>
    </xf>
    <xf numFmtId="49" fontId="20" fillId="0" borderId="6" xfId="1" applyNumberFormat="1" applyFont="1" applyBorder="1" applyAlignment="1">
      <alignment horizontal="center" vertical="center" wrapText="1"/>
    </xf>
    <xf numFmtId="49" fontId="19" fillId="0" borderId="6" xfId="1" applyNumberFormat="1" applyFont="1" applyBorder="1" applyAlignment="1">
      <alignment horizontal="center" vertical="center" wrapText="1"/>
    </xf>
    <xf numFmtId="49" fontId="21" fillId="0" borderId="2" xfId="1" applyNumberFormat="1" applyFont="1" applyBorder="1" applyAlignment="1">
      <alignment horizontal="left" vertical="center" wrapText="1"/>
    </xf>
    <xf numFmtId="49" fontId="21" fillId="0" borderId="3" xfId="1" applyNumberFormat="1" applyFont="1" applyBorder="1" applyAlignment="1">
      <alignment horizontal="left" vertical="center" wrapText="1"/>
    </xf>
    <xf numFmtId="49" fontId="21" fillId="0" borderId="4" xfId="1" applyNumberFormat="1" applyFont="1" applyBorder="1" applyAlignment="1">
      <alignment horizontal="left" vertical="center" wrapText="1"/>
    </xf>
    <xf numFmtId="49" fontId="22" fillId="0" borderId="5" xfId="1" applyNumberFormat="1" applyFont="1" applyBorder="1" applyAlignment="1">
      <alignment horizontal="center" vertical="top" wrapText="1"/>
    </xf>
    <xf numFmtId="0" fontId="22" fillId="0" borderId="5" xfId="1" applyFont="1" applyBorder="1" applyAlignment="1">
      <alignment horizontal="left" vertical="top" wrapText="1"/>
    </xf>
    <xf numFmtId="166" fontId="22" fillId="0" borderId="5" xfId="1" applyNumberFormat="1" applyFont="1" applyBorder="1" applyAlignment="1">
      <alignment horizontal="center" vertical="top" wrapText="1"/>
    </xf>
    <xf numFmtId="4" fontId="3" fillId="0" borderId="5" xfId="1" applyNumberFormat="1" applyFont="1" applyBorder="1" applyAlignment="1">
      <alignment horizontal="right" vertical="top" wrapText="1"/>
    </xf>
    <xf numFmtId="166" fontId="22" fillId="0" borderId="5" xfId="1" applyNumberFormat="1" applyFont="1" applyBorder="1" applyAlignment="1">
      <alignment horizontal="right" vertical="top" wrapText="1"/>
    </xf>
    <xf numFmtId="168" fontId="22" fillId="0" borderId="5" xfId="1" applyNumberFormat="1" applyFont="1" applyBorder="1" applyAlignment="1">
      <alignment horizontal="right" vertical="top" wrapText="1"/>
    </xf>
    <xf numFmtId="49" fontId="17" fillId="0" borderId="23" xfId="1" applyNumberFormat="1" applyFont="1" applyBorder="1" applyAlignment="1">
      <alignment vertical="top"/>
    </xf>
    <xf numFmtId="49" fontId="17" fillId="0" borderId="23" xfId="1" applyNumberFormat="1" applyFont="1" applyBorder="1" applyAlignment="1">
      <alignment vertical="top" wrapText="1"/>
    </xf>
    <xf numFmtId="49" fontId="17" fillId="0" borderId="4" xfId="1" applyNumberFormat="1" applyFont="1" applyBorder="1" applyAlignment="1">
      <alignment vertical="top" wrapText="1"/>
    </xf>
    <xf numFmtId="49" fontId="17" fillId="0" borderId="25" xfId="1" applyNumberFormat="1" applyFont="1" applyBorder="1" applyAlignment="1">
      <alignment vertical="top" wrapText="1"/>
    </xf>
    <xf numFmtId="49" fontId="17" fillId="0" borderId="3" xfId="1" applyNumberFormat="1" applyFont="1" applyBorder="1" applyAlignment="1">
      <alignment vertical="top" wrapText="1"/>
    </xf>
    <xf numFmtId="49" fontId="17" fillId="0" borderId="3" xfId="1" applyNumberFormat="1" applyFont="1" applyBorder="1" applyAlignment="1">
      <alignment horizontal="right" vertical="top"/>
    </xf>
    <xf numFmtId="49" fontId="17" fillId="0" borderId="3" xfId="1" applyNumberFormat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/>
    </xf>
    <xf numFmtId="4" fontId="17" fillId="0" borderId="3" xfId="1" applyNumberFormat="1" applyFont="1" applyBorder="1" applyAlignment="1">
      <alignment horizontal="right" vertical="top"/>
    </xf>
    <xf numFmtId="0" fontId="17" fillId="0" borderId="3" xfId="1" applyFont="1" applyBorder="1" applyAlignment="1">
      <alignment horizontal="right" vertical="top"/>
    </xf>
    <xf numFmtId="0" fontId="23" fillId="0" borderId="3" xfId="1" applyFont="1" applyBorder="1" applyAlignment="1">
      <alignment horizontal="left" vertical="top" wrapText="1"/>
    </xf>
    <xf numFmtId="0" fontId="23" fillId="0" borderId="4" xfId="1" applyFont="1" applyBorder="1" applyAlignment="1">
      <alignment horizontal="left" vertical="top" wrapText="1"/>
    </xf>
    <xf numFmtId="2" fontId="22" fillId="0" borderId="5" xfId="1" applyNumberFormat="1" applyFont="1" applyBorder="1" applyAlignment="1">
      <alignment horizontal="center" vertical="top" wrapText="1"/>
    </xf>
    <xf numFmtId="1" fontId="22" fillId="0" borderId="5" xfId="1" applyNumberFormat="1" applyFont="1" applyBorder="1" applyAlignment="1">
      <alignment horizontal="right" vertical="top" wrapText="1"/>
    </xf>
    <xf numFmtId="168" fontId="22" fillId="0" borderId="5" xfId="1" applyNumberFormat="1" applyFont="1" applyBorder="1" applyAlignment="1">
      <alignment horizontal="center" vertical="top" wrapText="1"/>
    </xf>
    <xf numFmtId="49" fontId="19" fillId="0" borderId="2" xfId="1" applyNumberFormat="1" applyFont="1" applyBorder="1" applyAlignment="1">
      <alignment horizontal="left" vertical="center" wrapText="1"/>
    </xf>
    <xf numFmtId="49" fontId="19" fillId="0" borderId="3" xfId="1" applyNumberFormat="1" applyFont="1" applyBorder="1" applyAlignment="1">
      <alignment horizontal="left" vertical="center" wrapText="1"/>
    </xf>
    <xf numFmtId="49" fontId="19" fillId="0" borderId="4" xfId="1" applyNumberFormat="1" applyFont="1" applyBorder="1" applyAlignment="1">
      <alignment horizontal="left" vertical="center" wrapText="1"/>
    </xf>
    <xf numFmtId="49" fontId="17" fillId="0" borderId="2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7" fillId="0" borderId="4" xfId="1" applyNumberFormat="1" applyFont="1" applyBorder="1" applyAlignment="1">
      <alignment horizontal="left" vertical="center" wrapText="1"/>
    </xf>
    <xf numFmtId="167" fontId="22" fillId="0" borderId="5" xfId="1" applyNumberFormat="1" applyFont="1" applyBorder="1" applyAlignment="1">
      <alignment horizontal="right" vertical="top" wrapText="1"/>
    </xf>
    <xf numFmtId="2" fontId="22" fillId="0" borderId="5" xfId="1" applyNumberFormat="1" applyFont="1" applyBorder="1" applyAlignment="1">
      <alignment horizontal="right" vertical="top" wrapText="1"/>
    </xf>
    <xf numFmtId="1" fontId="22" fillId="0" borderId="5" xfId="1" applyNumberFormat="1" applyFont="1" applyBorder="1" applyAlignment="1">
      <alignment horizontal="center" vertical="top" wrapText="1"/>
    </xf>
    <xf numFmtId="49" fontId="17" fillId="0" borderId="28" xfId="1" applyNumberFormat="1" applyFont="1" applyBorder="1" applyAlignment="1">
      <alignment vertical="top" wrapText="1"/>
    </xf>
    <xf numFmtId="167" fontId="22" fillId="0" borderId="5" xfId="1" applyNumberFormat="1" applyFont="1" applyBorder="1" applyAlignment="1">
      <alignment horizontal="center" vertical="top" wrapText="1"/>
    </xf>
    <xf numFmtId="169" fontId="22" fillId="0" borderId="5" xfId="1" applyNumberFormat="1" applyFont="1" applyBorder="1" applyAlignment="1">
      <alignment horizontal="center" vertical="top" wrapText="1"/>
    </xf>
    <xf numFmtId="49" fontId="22" fillId="0" borderId="2" xfId="1" applyNumberFormat="1" applyFont="1" applyBorder="1" applyAlignment="1">
      <alignment horizontal="left" vertical="top" wrapText="1"/>
    </xf>
    <xf numFmtId="49" fontId="22" fillId="0" borderId="3" xfId="1" applyNumberFormat="1" applyFont="1" applyBorder="1" applyAlignment="1">
      <alignment horizontal="left" vertical="top" wrapText="1"/>
    </xf>
    <xf numFmtId="49" fontId="22" fillId="0" borderId="4" xfId="1" applyNumberFormat="1" applyFont="1" applyBorder="1" applyAlignment="1">
      <alignment horizontal="left" vertical="top" wrapText="1"/>
    </xf>
    <xf numFmtId="49" fontId="17" fillId="0" borderId="2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top" wrapText="1"/>
    </xf>
    <xf numFmtId="49" fontId="17" fillId="0" borderId="4" xfId="1" applyNumberFormat="1" applyFont="1" applyBorder="1" applyAlignment="1">
      <alignment horizontal="left" vertical="top" wrapText="1"/>
    </xf>
    <xf numFmtId="49" fontId="24" fillId="0" borderId="0" xfId="1" applyNumberFormat="1" applyFont="1" applyAlignment="1">
      <alignment horizontal="center"/>
    </xf>
    <xf numFmtId="0" fontId="24" fillId="0" borderId="0" xfId="1" applyFont="1"/>
    <xf numFmtId="49" fontId="23" fillId="0" borderId="0" xfId="1" applyNumberFormat="1" applyFont="1" applyAlignment="1">
      <alignment horizontal="center"/>
    </xf>
    <xf numFmtId="0" fontId="23" fillId="0" borderId="0" xfId="1" applyFont="1"/>
    <xf numFmtId="49" fontId="1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center" vertical="center"/>
    </xf>
  </cellXfs>
  <cellStyles count="2">
    <cellStyle name="Обычный" xfId="0" builtinId="0"/>
    <cellStyle name="Обычный 2" xfId="1" xr:uid="{2BD2AA29-B701-4605-8C23-EC3016E9D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F8F9-5182-4F34-B68E-048E89FC5BE6}">
  <sheetPr>
    <tabColor rgb="FFFF0000"/>
  </sheetPr>
  <dimension ref="A1:L12"/>
  <sheetViews>
    <sheetView workbookViewId="0">
      <selection activeCell="D18" sqref="D18"/>
    </sheetView>
  </sheetViews>
  <sheetFormatPr defaultRowHeight="15" x14ac:dyDescent="0.25"/>
  <cols>
    <col min="2" max="2" width="43" customWidth="1"/>
    <col min="3" max="3" width="26" customWidth="1"/>
    <col min="4" max="4" width="19.42578125" customWidth="1"/>
    <col min="5" max="5" width="16" customWidth="1"/>
  </cols>
  <sheetData>
    <row r="1" spans="1:12" x14ac:dyDescent="0.25">
      <c r="A1" s="55"/>
      <c r="B1" s="76" t="s">
        <v>53</v>
      </c>
      <c r="C1" s="72" t="s">
        <v>42</v>
      </c>
      <c r="D1" s="74" t="s">
        <v>52</v>
      </c>
      <c r="E1" s="75"/>
    </row>
    <row r="2" spans="1:12" ht="15.75" thickBot="1" x14ac:dyDescent="0.3">
      <c r="B2" s="77"/>
      <c r="C2" s="73"/>
      <c r="D2" s="70" t="s">
        <v>44</v>
      </c>
      <c r="E2" s="71" t="s">
        <v>45</v>
      </c>
      <c r="F2" s="56"/>
      <c r="G2" s="56"/>
      <c r="H2" s="56"/>
      <c r="I2" s="56"/>
      <c r="J2" s="56"/>
      <c r="K2" s="56"/>
      <c r="L2" s="56"/>
    </row>
    <row r="3" spans="1:12" x14ac:dyDescent="0.25">
      <c r="B3" s="68" t="s">
        <v>50</v>
      </c>
      <c r="C3" s="69">
        <f>'изм.11.06_1632-2021-00-ГП-П'!R16</f>
        <v>145396984.56999999</v>
      </c>
      <c r="D3" s="57">
        <f>'изм.11.06_1632-2021-00-ГП-П'!S16</f>
        <v>141295443.49000001</v>
      </c>
      <c r="E3" s="57">
        <f>'изм.11.06_1632-2021-00-ГП-П'!T16</f>
        <v>4101541.08</v>
      </c>
      <c r="F3" s="56"/>
      <c r="G3" s="56"/>
      <c r="H3" s="56"/>
      <c r="I3" s="56"/>
      <c r="J3" s="56"/>
      <c r="K3" s="56"/>
      <c r="L3" s="56"/>
    </row>
    <row r="4" spans="1:12" x14ac:dyDescent="0.25">
      <c r="B4" s="61" t="s">
        <v>51</v>
      </c>
      <c r="C4" s="63">
        <f>'изм.11.06._1632-2021-00-ГТ-П'!R15</f>
        <v>492311488.35000002</v>
      </c>
      <c r="D4" s="36">
        <f>'изм.11.06._1632-2021-00-ГТ-П'!S15</f>
        <v>160506781.16999999</v>
      </c>
      <c r="E4" s="58">
        <f>'изм.11.06._1632-2021-00-ГТ-П'!T15</f>
        <v>331804707.18000001</v>
      </c>
      <c r="F4" s="56"/>
      <c r="G4" s="56"/>
      <c r="H4" s="56"/>
      <c r="I4" s="56"/>
      <c r="J4" s="56"/>
      <c r="K4" s="56"/>
      <c r="L4" s="56"/>
    </row>
    <row r="5" spans="1:12" x14ac:dyDescent="0.25">
      <c r="B5" s="61" t="s">
        <v>48</v>
      </c>
      <c r="C5" s="63">
        <f>'ЛС Причал №2 '!R12</f>
        <v>28624172.899999999</v>
      </c>
      <c r="D5" s="36">
        <f>'ЛС Причал №2 '!S12</f>
        <v>4544926.1500000004</v>
      </c>
      <c r="E5" s="58">
        <f>'ЛС Причал №2 '!T12</f>
        <v>24079246.75</v>
      </c>
      <c r="F5" s="56"/>
      <c r="G5" s="56"/>
      <c r="H5" s="56"/>
      <c r="I5" s="56"/>
      <c r="J5" s="56"/>
      <c r="K5" s="56"/>
      <c r="L5" s="56"/>
    </row>
    <row r="6" spans="1:12" ht="15.75" thickBot="1" x14ac:dyDescent="0.3">
      <c r="B6" s="62" t="s">
        <v>49</v>
      </c>
      <c r="C6" s="64">
        <f>'ЛС Причал №3 '!R11</f>
        <v>16765938.32</v>
      </c>
      <c r="D6" s="59">
        <f>'ЛС Причал №3 '!S11</f>
        <v>2623167.0099999998</v>
      </c>
      <c r="E6" s="60">
        <f>'ЛС Причал №3 '!T11</f>
        <v>14142771.310000001</v>
      </c>
      <c r="F6" s="56"/>
      <c r="G6" s="56"/>
      <c r="H6" s="56"/>
      <c r="I6" s="56"/>
      <c r="J6" s="56"/>
      <c r="K6" s="56"/>
      <c r="L6" s="56"/>
    </row>
    <row r="7" spans="1:12" ht="15.75" thickBot="1" x14ac:dyDescent="0.3">
      <c r="B7" s="66" t="s">
        <v>19</v>
      </c>
      <c r="C7" s="65">
        <f>SUM(C3:C6)</f>
        <v>683098584.13999999</v>
      </c>
      <c r="D7" s="65">
        <f t="shared" ref="D7:E7" si="0">SUM(D3:D6)</f>
        <v>308970317.81999999</v>
      </c>
      <c r="E7" s="67">
        <f t="shared" si="0"/>
        <v>374128266.31999999</v>
      </c>
      <c r="F7" s="56"/>
      <c r="G7" s="56"/>
      <c r="H7" s="56"/>
      <c r="I7" s="56"/>
      <c r="J7" s="56"/>
      <c r="K7" s="56"/>
      <c r="L7" s="56"/>
    </row>
    <row r="8" spans="1:12" x14ac:dyDescent="0.25">
      <c r="C8" s="56"/>
      <c r="D8" s="56"/>
      <c r="E8" s="56"/>
      <c r="F8" s="56"/>
      <c r="H8" s="56"/>
      <c r="I8" s="56"/>
      <c r="J8" s="56"/>
      <c r="K8" s="56"/>
      <c r="L8" s="56"/>
    </row>
    <row r="9" spans="1:12" x14ac:dyDescent="0.25"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x14ac:dyDescent="0.25">
      <c r="C10" s="56"/>
      <c r="D10" s="56"/>
      <c r="E10" s="56"/>
      <c r="F10" s="56"/>
    </row>
    <row r="11" spans="1:12" x14ac:dyDescent="0.25">
      <c r="C11" s="56"/>
      <c r="D11" s="56"/>
      <c r="E11" s="56"/>
      <c r="F11" s="56"/>
    </row>
    <row r="12" spans="1:12" x14ac:dyDescent="0.25">
      <c r="C12" s="56"/>
      <c r="D12" s="56"/>
      <c r="E12" s="56"/>
      <c r="F12" s="56"/>
    </row>
  </sheetData>
  <mergeCells count="3">
    <mergeCell ref="C1:C2"/>
    <mergeCell ref="D1:E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R17"/>
  <sheetViews>
    <sheetView tabSelected="1" zoomScale="115" zoomScaleNormal="115" workbookViewId="0">
      <selection activeCell="S9" sqref="S9:T16"/>
    </sheetView>
  </sheetViews>
  <sheetFormatPr defaultColWidth="9.140625" defaultRowHeight="11.25" customHeight="1" x14ac:dyDescent="0.2"/>
  <cols>
    <col min="1" max="1" width="37" style="1" customWidth="1"/>
    <col min="2" max="4" width="11.42578125" style="1" hidden="1" customWidth="1"/>
    <col min="5" max="7" width="11.42578125" style="2" hidden="1" customWidth="1"/>
    <col min="8" max="9" width="13.85546875" style="20" hidden="1" customWidth="1"/>
    <col min="10" max="10" width="13.85546875" style="19" hidden="1" customWidth="1"/>
    <col min="11" max="12" width="11.7109375" style="19" hidden="1" customWidth="1"/>
    <col min="13" max="13" width="14.5703125" style="19" hidden="1" customWidth="1"/>
    <col min="14" max="14" width="16.140625" style="19" hidden="1" customWidth="1"/>
    <col min="15" max="16" width="13.85546875" style="19" hidden="1" customWidth="1"/>
    <col min="17" max="17" width="15.85546875" style="19" hidden="1" customWidth="1"/>
    <col min="18" max="18" width="20.7109375" style="19" customWidth="1"/>
    <col min="19" max="19" width="15.7109375" style="1" customWidth="1"/>
    <col min="20" max="20" width="11.7109375" style="1" bestFit="1" customWidth="1"/>
    <col min="21" max="36" width="10.7109375" style="1" customWidth="1"/>
    <col min="37" max="46" width="178.7109375" style="1" customWidth="1"/>
    <col min="47" max="52" width="66.28515625" style="1" customWidth="1"/>
    <col min="53" max="60" width="112.42578125" style="1" customWidth="1"/>
    <col min="61" max="66" width="66.28515625" style="1" customWidth="1"/>
    <col min="67" max="16384" width="9.140625" style="3"/>
  </cols>
  <sheetData>
    <row r="1" spans="1:70" s="4" customFormat="1" ht="2.25" customHeight="1" x14ac:dyDescent="0.2">
      <c r="A1" s="1"/>
      <c r="B1" s="5"/>
      <c r="D1" s="5"/>
      <c r="E1" s="5"/>
      <c r="G1" s="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0" s="4" customFormat="1" ht="12.75" x14ac:dyDescent="0.2">
      <c r="A2" s="86" t="s">
        <v>0</v>
      </c>
      <c r="B2" s="86"/>
      <c r="C2" s="86"/>
      <c r="D2" s="86"/>
      <c r="E2" s="86"/>
      <c r="F2" s="86"/>
      <c r="G2" s="86"/>
      <c r="H2" s="19"/>
      <c r="I2" s="19"/>
      <c r="J2" s="18"/>
      <c r="K2" s="18"/>
      <c r="L2" s="18"/>
      <c r="M2" s="18"/>
      <c r="N2" s="18"/>
      <c r="O2" s="18"/>
      <c r="P2" s="18"/>
      <c r="Q2" s="18"/>
      <c r="R2" s="18"/>
      <c r="S2" s="6"/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70" s="4" customFormat="1" ht="10.5" customHeight="1" x14ac:dyDescent="0.2">
      <c r="A3" s="8"/>
      <c r="B3" s="8"/>
      <c r="C3" s="8"/>
      <c r="D3" s="9"/>
      <c r="E3" s="8"/>
      <c r="F3" s="10"/>
      <c r="G3" s="11"/>
      <c r="H3" s="19"/>
      <c r="I3" s="19"/>
      <c r="J3" s="18"/>
      <c r="K3" s="18"/>
      <c r="L3" s="18"/>
      <c r="M3" s="18"/>
      <c r="N3" s="18"/>
      <c r="O3" s="18"/>
      <c r="P3" s="18"/>
      <c r="Q3" s="18"/>
      <c r="R3" s="18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70" s="4" customFormat="1" ht="11.25" customHeight="1" x14ac:dyDescent="0.2">
      <c r="A4" s="86" t="s">
        <v>2</v>
      </c>
      <c r="B4" s="86"/>
      <c r="C4" s="86"/>
      <c r="D4" s="86"/>
      <c r="E4" s="86"/>
      <c r="F4" s="86"/>
      <c r="G4" s="86"/>
      <c r="H4" s="19"/>
      <c r="I4" s="19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70" s="4" customFormat="1" ht="11.25" customHeight="1" x14ac:dyDescent="0.2">
      <c r="A5" s="8"/>
      <c r="B5" s="8"/>
      <c r="C5" s="8"/>
      <c r="D5" s="9"/>
      <c r="E5" s="9"/>
      <c r="F5" s="9"/>
      <c r="G5" s="12"/>
      <c r="H5" s="19"/>
      <c r="I5" s="19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 t="s">
        <v>3</v>
      </c>
      <c r="AV5" s="6" t="s">
        <v>1</v>
      </c>
      <c r="AW5" s="6" t="s">
        <v>1</v>
      </c>
      <c r="AX5" s="6" t="s">
        <v>1</v>
      </c>
      <c r="AY5" s="6" t="s">
        <v>1</v>
      </c>
      <c r="AZ5" s="6" t="s">
        <v>1</v>
      </c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70" s="4" customFormat="1" ht="12.75" x14ac:dyDescent="0.2">
      <c r="A6" s="86" t="s">
        <v>4</v>
      </c>
      <c r="B6" s="86"/>
      <c r="C6" s="86"/>
      <c r="D6" s="86"/>
      <c r="E6" s="86"/>
      <c r="F6" s="86"/>
      <c r="G6" s="12"/>
      <c r="H6" s="19"/>
      <c r="I6" s="19"/>
      <c r="J6" s="18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 t="s">
        <v>4</v>
      </c>
      <c r="BB6" s="6" t="s">
        <v>1</v>
      </c>
      <c r="BC6" s="6" t="s">
        <v>1</v>
      </c>
      <c r="BD6" s="6" t="s">
        <v>1</v>
      </c>
      <c r="BE6" s="6" t="s">
        <v>1</v>
      </c>
      <c r="BF6" s="6" t="s">
        <v>1</v>
      </c>
      <c r="BG6" s="6" t="s">
        <v>1</v>
      </c>
      <c r="BH6" s="6" t="s">
        <v>1</v>
      </c>
      <c r="BI6" s="6" t="s">
        <v>5</v>
      </c>
      <c r="BJ6" s="6" t="s">
        <v>1</v>
      </c>
      <c r="BK6" s="6" t="s">
        <v>1</v>
      </c>
      <c r="BL6" s="6" t="s">
        <v>1</v>
      </c>
      <c r="BM6" s="6" t="s">
        <v>1</v>
      </c>
      <c r="BN6" s="6" t="s">
        <v>1</v>
      </c>
    </row>
    <row r="8" spans="1:70" s="7" customFormat="1" ht="15.75" customHeight="1" x14ac:dyDescent="0.2">
      <c r="A8" s="82" t="s">
        <v>46</v>
      </c>
      <c r="B8" s="80" t="s">
        <v>7</v>
      </c>
      <c r="C8" s="83" t="s">
        <v>8</v>
      </c>
      <c r="D8" s="84"/>
      <c r="E8" s="84"/>
      <c r="F8" s="85"/>
      <c r="G8" s="80" t="s">
        <v>9</v>
      </c>
      <c r="H8" s="19"/>
      <c r="I8" s="19"/>
      <c r="J8" s="18"/>
      <c r="K8" s="18"/>
      <c r="L8" s="18"/>
      <c r="M8" s="18"/>
      <c r="N8" s="18"/>
      <c r="O8" s="18"/>
      <c r="P8" s="18"/>
      <c r="Q8" s="18"/>
      <c r="R8" s="79" t="s">
        <v>42</v>
      </c>
      <c r="S8" s="78" t="s">
        <v>43</v>
      </c>
      <c r="T8" s="78"/>
    </row>
    <row r="9" spans="1:70" s="7" customFormat="1" ht="46.5" customHeight="1" x14ac:dyDescent="0.2">
      <c r="A9" s="81"/>
      <c r="B9" s="81"/>
      <c r="C9" s="13" t="s">
        <v>10</v>
      </c>
      <c r="D9" s="13" t="s">
        <v>11</v>
      </c>
      <c r="E9" s="13" t="s">
        <v>12</v>
      </c>
      <c r="F9" s="13" t="s">
        <v>13</v>
      </c>
      <c r="G9" s="81"/>
      <c r="H9" s="19" t="s">
        <v>34</v>
      </c>
      <c r="I9" s="19"/>
      <c r="J9" s="18" t="s">
        <v>35</v>
      </c>
      <c r="K9" s="18" t="s">
        <v>36</v>
      </c>
      <c r="L9" s="18" t="s">
        <v>37</v>
      </c>
      <c r="M9" s="18" t="s">
        <v>38</v>
      </c>
      <c r="N9" s="18" t="s">
        <v>41</v>
      </c>
      <c r="O9" s="18" t="s">
        <v>39</v>
      </c>
      <c r="P9" s="18"/>
      <c r="Q9" s="18" t="s">
        <v>40</v>
      </c>
      <c r="R9" s="79"/>
      <c r="S9" s="33" t="s">
        <v>44</v>
      </c>
      <c r="T9" s="33" t="s">
        <v>45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</row>
    <row r="10" spans="1:70" s="7" customFormat="1" ht="13.5" customHeight="1" x14ac:dyDescent="0.2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13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34"/>
      <c r="S10" s="35"/>
      <c r="T10" s="35"/>
    </row>
    <row r="11" spans="1:70" s="7" customFormat="1" ht="22.5" x14ac:dyDescent="0.2">
      <c r="A11" s="14" t="s">
        <v>14</v>
      </c>
      <c r="B11" s="15">
        <v>13394370</v>
      </c>
      <c r="C11" s="15">
        <v>36327</v>
      </c>
      <c r="D11" s="15">
        <v>13203059</v>
      </c>
      <c r="E11" s="15">
        <v>280443</v>
      </c>
      <c r="F11" s="15">
        <v>154984</v>
      </c>
      <c r="G11" s="15">
        <v>13863220</v>
      </c>
      <c r="H11" s="21">
        <v>5.1999999999999998E-2</v>
      </c>
      <c r="I11" s="21">
        <f>G11*H11+G11</f>
        <v>14584107.439999999</v>
      </c>
      <c r="J11" s="22">
        <v>2.1000000000000001E-2</v>
      </c>
      <c r="K11" s="22">
        <v>3.5000000000000003E-2</v>
      </c>
      <c r="L11" s="22">
        <v>2.5000000000000001E-2</v>
      </c>
      <c r="M11" s="20">
        <v>0.02</v>
      </c>
      <c r="N11" s="20">
        <f>I11*J11+I11*K11+I11*L11+I11*M11</f>
        <v>1472994.85</v>
      </c>
      <c r="O11" s="20">
        <v>1.03</v>
      </c>
      <c r="P11" s="20">
        <f>(I11+N11)*O11</f>
        <v>16538815.359999999</v>
      </c>
      <c r="Q11" s="23">
        <v>1.2</v>
      </c>
      <c r="R11" s="36">
        <f>P11*Q11</f>
        <v>19846578.43</v>
      </c>
      <c r="S11" s="36">
        <f>R11-T11</f>
        <v>19624703.420000002</v>
      </c>
      <c r="T11" s="36">
        <v>221875.01</v>
      </c>
    </row>
    <row r="12" spans="1:70" s="7" customFormat="1" ht="22.5" x14ac:dyDescent="0.2">
      <c r="A12" s="14" t="s">
        <v>15</v>
      </c>
      <c r="B12" s="15">
        <v>9332339</v>
      </c>
      <c r="C12" s="15">
        <v>19025</v>
      </c>
      <c r="D12" s="15">
        <v>9313021</v>
      </c>
      <c r="E12" s="15">
        <v>188702</v>
      </c>
      <c r="F12" s="16">
        <v>293</v>
      </c>
      <c r="G12" s="15">
        <v>9619002</v>
      </c>
      <c r="H12" s="21">
        <f>H11</f>
        <v>5.1999999999999998E-2</v>
      </c>
      <c r="I12" s="21">
        <f t="shared" ref="I12:I15" si="0">G12*H12+G12</f>
        <v>10119190.104</v>
      </c>
      <c r="J12" s="22">
        <f>J11</f>
        <v>2.1000000000000001E-2</v>
      </c>
      <c r="K12" s="22">
        <f>K11</f>
        <v>3.5000000000000003E-2</v>
      </c>
      <c r="L12" s="22">
        <f>L11</f>
        <v>2.5000000000000001E-2</v>
      </c>
      <c r="M12" s="20">
        <f>M11</f>
        <v>0.02</v>
      </c>
      <c r="N12" s="20">
        <f t="shared" ref="N12:N15" si="1">I12*J12+I12*K12+I12*L12+I12*M12</f>
        <v>1022038.2</v>
      </c>
      <c r="O12" s="20">
        <f>O11</f>
        <v>1.03</v>
      </c>
      <c r="P12" s="20">
        <f t="shared" ref="P12:P15" si="2">(I12+N12)*O12</f>
        <v>11475465.15</v>
      </c>
      <c r="Q12" s="23">
        <v>1.2</v>
      </c>
      <c r="R12" s="36">
        <f t="shared" ref="R12:R15" si="3">P12*Q12</f>
        <v>13770558.18</v>
      </c>
      <c r="S12" s="36">
        <f t="shared" ref="S12:S15" si="4">R12-T12</f>
        <v>13770138.720000001</v>
      </c>
      <c r="T12" s="36">
        <v>419.46</v>
      </c>
    </row>
    <row r="13" spans="1:70" s="7" customFormat="1" ht="22.5" x14ac:dyDescent="0.2">
      <c r="A13" s="14" t="s">
        <v>16</v>
      </c>
      <c r="B13" s="15">
        <v>39790797</v>
      </c>
      <c r="C13" s="15">
        <v>177372</v>
      </c>
      <c r="D13" s="15">
        <v>38082164</v>
      </c>
      <c r="E13" s="15">
        <v>970037</v>
      </c>
      <c r="F13" s="15">
        <v>1531261</v>
      </c>
      <c r="G13" s="15">
        <v>41688076</v>
      </c>
      <c r="H13" s="21">
        <f>H11</f>
        <v>5.1999999999999998E-2</v>
      </c>
      <c r="I13" s="21">
        <f t="shared" si="0"/>
        <v>43855855.952</v>
      </c>
      <c r="J13" s="22">
        <f>J11</f>
        <v>2.1000000000000001E-2</v>
      </c>
      <c r="K13" s="22">
        <f>K11</f>
        <v>3.5000000000000003E-2</v>
      </c>
      <c r="L13" s="22">
        <f>L11</f>
        <v>2.5000000000000001E-2</v>
      </c>
      <c r="M13" s="20">
        <f>M11</f>
        <v>0.02</v>
      </c>
      <c r="N13" s="20">
        <f t="shared" si="1"/>
        <v>4429441.45</v>
      </c>
      <c r="O13" s="20">
        <f>O11</f>
        <v>1.03</v>
      </c>
      <c r="P13" s="20">
        <f t="shared" si="2"/>
        <v>49733856.32</v>
      </c>
      <c r="Q13" s="23">
        <v>1.2</v>
      </c>
      <c r="R13" s="36">
        <f t="shared" si="3"/>
        <v>59680627.579999998</v>
      </c>
      <c r="S13" s="36">
        <f t="shared" si="4"/>
        <v>57488475.140000001</v>
      </c>
      <c r="T13" s="36">
        <v>2192152.44</v>
      </c>
    </row>
    <row r="14" spans="1:70" s="7" customFormat="1" ht="22.5" x14ac:dyDescent="0.2">
      <c r="A14" s="14" t="s">
        <v>17</v>
      </c>
      <c r="B14" s="15">
        <v>23803004</v>
      </c>
      <c r="C14" s="15">
        <v>56183</v>
      </c>
      <c r="D14" s="15">
        <v>23614786</v>
      </c>
      <c r="E14" s="15">
        <v>491067</v>
      </c>
      <c r="F14" s="15">
        <v>132035</v>
      </c>
      <c r="G14" s="15">
        <v>24585143</v>
      </c>
      <c r="H14" s="21">
        <f>H11</f>
        <v>5.1999999999999998E-2</v>
      </c>
      <c r="I14" s="21">
        <f t="shared" si="0"/>
        <v>25863570.436000001</v>
      </c>
      <c r="J14" s="22">
        <f>J11</f>
        <v>2.1000000000000001E-2</v>
      </c>
      <c r="K14" s="22">
        <f>K11</f>
        <v>3.5000000000000003E-2</v>
      </c>
      <c r="L14" s="22">
        <f>L11</f>
        <v>2.5000000000000001E-2</v>
      </c>
      <c r="M14" s="20">
        <f>M11</f>
        <v>0.02</v>
      </c>
      <c r="N14" s="20">
        <f t="shared" si="1"/>
        <v>2612220.61</v>
      </c>
      <c r="O14" s="20">
        <f>O11</f>
        <v>1.03</v>
      </c>
      <c r="P14" s="20">
        <f t="shared" si="2"/>
        <v>29330064.780000001</v>
      </c>
      <c r="Q14" s="23">
        <v>1.2</v>
      </c>
      <c r="R14" s="36">
        <f t="shared" si="3"/>
        <v>35196077.740000002</v>
      </c>
      <c r="S14" s="36">
        <f t="shared" si="4"/>
        <v>35007056.5</v>
      </c>
      <c r="T14" s="36">
        <v>189021.24</v>
      </c>
    </row>
    <row r="15" spans="1:70" s="7" customFormat="1" ht="23.25" thickBot="1" x14ac:dyDescent="0.25">
      <c r="A15" s="42" t="s">
        <v>18</v>
      </c>
      <c r="B15" s="39">
        <v>11083976</v>
      </c>
      <c r="C15" s="39">
        <v>83675</v>
      </c>
      <c r="D15" s="39">
        <v>9953868</v>
      </c>
      <c r="E15" s="39">
        <v>284873</v>
      </c>
      <c r="F15" s="39">
        <v>1046433</v>
      </c>
      <c r="G15" s="39">
        <v>11807173</v>
      </c>
      <c r="H15" s="29">
        <f>H11</f>
        <v>5.1999999999999998E-2</v>
      </c>
      <c r="I15" s="24">
        <f t="shared" si="0"/>
        <v>12421145.995999999</v>
      </c>
      <c r="J15" s="25">
        <f>J11</f>
        <v>2.1000000000000001E-2</v>
      </c>
      <c r="K15" s="25">
        <f>K11</f>
        <v>3.5000000000000003E-2</v>
      </c>
      <c r="L15" s="25">
        <f>L11</f>
        <v>2.5000000000000001E-2</v>
      </c>
      <c r="M15" s="26">
        <f>M11</f>
        <v>0.02</v>
      </c>
      <c r="N15" s="26">
        <f t="shared" si="1"/>
        <v>1254535.75</v>
      </c>
      <c r="O15" s="26">
        <f>O11</f>
        <v>1.03</v>
      </c>
      <c r="P15" s="26">
        <f t="shared" si="2"/>
        <v>14085952.199999999</v>
      </c>
      <c r="Q15" s="27">
        <v>1.2</v>
      </c>
      <c r="R15" s="40">
        <f t="shared" si="3"/>
        <v>16903142.640000001</v>
      </c>
      <c r="S15" s="40">
        <f t="shared" si="4"/>
        <v>15405069.710000001</v>
      </c>
      <c r="T15" s="40">
        <v>1498072.93</v>
      </c>
    </row>
    <row r="16" spans="1:70" s="7" customFormat="1" ht="13.5" thickTop="1" x14ac:dyDescent="0.2">
      <c r="A16" s="41" t="s">
        <v>19</v>
      </c>
      <c r="B16" s="37">
        <v>97404486</v>
      </c>
      <c r="C16" s="37">
        <v>372582</v>
      </c>
      <c r="D16" s="37">
        <v>94166898</v>
      </c>
      <c r="E16" s="37">
        <v>2215122</v>
      </c>
      <c r="F16" s="37">
        <v>2865006</v>
      </c>
      <c r="G16" s="37">
        <v>101562612</v>
      </c>
      <c r="H16" s="18"/>
      <c r="I16" s="28">
        <f>SUM(I11:I15)</f>
        <v>106843869.93000001</v>
      </c>
      <c r="J16" s="18"/>
      <c r="K16" s="18"/>
      <c r="L16" s="18"/>
      <c r="M16" s="18"/>
      <c r="N16" s="28">
        <f>SUM(N11:N15)</f>
        <v>10791230.859999999</v>
      </c>
      <c r="O16" s="18"/>
      <c r="P16" s="18">
        <f>SUM(P11:P15)</f>
        <v>121164153.81</v>
      </c>
      <c r="Q16" s="18"/>
      <c r="R16" s="38">
        <f>SUM(R11:R15)</f>
        <v>145396984.56999999</v>
      </c>
      <c r="S16" s="38">
        <f>SUM(S11:S15)</f>
        <v>141295443.49000001</v>
      </c>
      <c r="T16" s="38">
        <f>SUM(T11:T15)</f>
        <v>4101541.08</v>
      </c>
    </row>
    <row r="17" spans="1:18" s="7" customFormat="1" ht="12.75" x14ac:dyDescent="0.2">
      <c r="A17" s="12"/>
      <c r="B17" s="17"/>
      <c r="C17" s="17"/>
      <c r="D17" s="17"/>
      <c r="G17" s="8"/>
      <c r="H17" s="18"/>
      <c r="I17" s="18"/>
      <c r="J17" s="21"/>
      <c r="K17" s="21"/>
      <c r="L17" s="21"/>
      <c r="M17" s="18"/>
      <c r="N17" s="18"/>
      <c r="O17" s="18"/>
      <c r="P17" s="18"/>
      <c r="Q17" s="18"/>
      <c r="R17" s="18"/>
    </row>
  </sheetData>
  <mergeCells count="9">
    <mergeCell ref="A2:G2"/>
    <mergeCell ref="A4:G4"/>
    <mergeCell ref="A6:F6"/>
    <mergeCell ref="S8:T8"/>
    <mergeCell ref="R8:R9"/>
    <mergeCell ref="G8:G9"/>
    <mergeCell ref="A8:A9"/>
    <mergeCell ref="B8:B9"/>
    <mergeCell ref="C8:F8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BR16"/>
  <sheetViews>
    <sheetView zoomScale="115" zoomScaleNormal="115" workbookViewId="0">
      <selection activeCell="S1" sqref="S1"/>
    </sheetView>
  </sheetViews>
  <sheetFormatPr defaultColWidth="9.140625" defaultRowHeight="11.25" customHeight="1" x14ac:dyDescent="0.2"/>
  <cols>
    <col min="1" max="1" width="37" style="1" customWidth="1"/>
    <col min="2" max="2" width="16.42578125" style="1" hidden="1" customWidth="1"/>
    <col min="3" max="4" width="11.42578125" style="1" hidden="1" customWidth="1"/>
    <col min="5" max="7" width="11.42578125" style="2" hidden="1" customWidth="1"/>
    <col min="8" max="8" width="6.28515625" style="20" hidden="1" customWidth="1"/>
    <col min="9" max="9" width="14.85546875" style="20" hidden="1" customWidth="1"/>
    <col min="10" max="10" width="5.5703125" style="19" hidden="1" customWidth="1"/>
    <col min="11" max="11" width="6.28515625" style="19" hidden="1" customWidth="1"/>
    <col min="12" max="12" width="10.28515625" style="19" hidden="1" customWidth="1"/>
    <col min="13" max="13" width="14.42578125" style="19" hidden="1" customWidth="1"/>
    <col min="14" max="14" width="16.140625" style="19" hidden="1" customWidth="1"/>
    <col min="15" max="15" width="9.42578125" style="19" hidden="1" customWidth="1"/>
    <col min="16" max="16" width="13.85546875" style="19" hidden="1" customWidth="1"/>
    <col min="17" max="17" width="15.85546875" style="19" hidden="1" customWidth="1"/>
    <col min="18" max="18" width="20.7109375" style="19" customWidth="1"/>
    <col min="19" max="19" width="13.28515625" style="1" customWidth="1"/>
    <col min="20" max="20" width="15.5703125" style="1" customWidth="1"/>
    <col min="21" max="36" width="10.7109375" style="1" customWidth="1"/>
    <col min="37" max="46" width="178.7109375" style="1" customWidth="1"/>
    <col min="47" max="52" width="66.28515625" style="1" customWidth="1"/>
    <col min="53" max="60" width="112.42578125" style="1" customWidth="1"/>
    <col min="61" max="66" width="66.28515625" style="1" customWidth="1"/>
    <col min="67" max="67" width="12" style="3" bestFit="1" customWidth="1"/>
    <col min="68" max="16384" width="9.140625" style="3"/>
  </cols>
  <sheetData>
    <row r="1" spans="1:70" s="4" customFormat="1" ht="12.75" x14ac:dyDescent="0.2">
      <c r="A1" s="86" t="s">
        <v>0</v>
      </c>
      <c r="B1" s="86"/>
      <c r="C1" s="86"/>
      <c r="D1" s="86"/>
      <c r="E1" s="86"/>
      <c r="F1" s="86"/>
      <c r="G1" s="86"/>
      <c r="H1" s="19"/>
      <c r="I1" s="19"/>
      <c r="J1" s="18"/>
      <c r="K1" s="18"/>
      <c r="L1" s="18"/>
      <c r="M1" s="18"/>
      <c r="N1" s="18"/>
      <c r="O1" s="18"/>
      <c r="P1" s="18"/>
      <c r="Q1" s="18"/>
      <c r="R1" s="18"/>
      <c r="S1" s="6"/>
      <c r="T1" s="6" t="s">
        <v>1</v>
      </c>
      <c r="U1" s="6" t="s">
        <v>1</v>
      </c>
      <c r="V1" s="6" t="s">
        <v>1</v>
      </c>
      <c r="W1" s="6" t="s">
        <v>1</v>
      </c>
      <c r="X1" s="6" t="s">
        <v>1</v>
      </c>
      <c r="Y1" s="6" t="s">
        <v>1</v>
      </c>
      <c r="Z1" s="6" t="s">
        <v>1</v>
      </c>
      <c r="AA1" s="6" t="s">
        <v>1</v>
      </c>
      <c r="AB1" s="6" t="s">
        <v>1</v>
      </c>
      <c r="AC1" s="6" t="s">
        <v>1</v>
      </c>
      <c r="AD1" s="6" t="s">
        <v>1</v>
      </c>
      <c r="AE1" s="6" t="s">
        <v>1</v>
      </c>
      <c r="AF1" s="6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0" s="4" customFormat="1" ht="10.5" customHeight="1" x14ac:dyDescent="0.2">
      <c r="A2" s="8"/>
      <c r="B2" s="8"/>
      <c r="C2" s="8"/>
      <c r="D2" s="9"/>
      <c r="E2" s="8"/>
      <c r="F2" s="10"/>
      <c r="G2" s="11"/>
      <c r="H2" s="19"/>
      <c r="I2" s="19"/>
      <c r="J2" s="18"/>
      <c r="K2" s="18"/>
      <c r="L2" s="18"/>
      <c r="M2" s="18"/>
      <c r="N2" s="18"/>
      <c r="O2" s="18"/>
      <c r="P2" s="18"/>
      <c r="Q2" s="18"/>
      <c r="R2" s="18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70" s="4" customFormat="1" ht="11.25" customHeight="1" x14ac:dyDescent="0.2">
      <c r="A3" s="86" t="s">
        <v>27</v>
      </c>
      <c r="B3" s="86"/>
      <c r="C3" s="86"/>
      <c r="D3" s="86"/>
      <c r="E3" s="86"/>
      <c r="F3" s="86"/>
      <c r="G3" s="86"/>
      <c r="H3" s="19"/>
      <c r="I3" s="19"/>
      <c r="J3" s="18"/>
      <c r="K3" s="18"/>
      <c r="L3" s="18"/>
      <c r="M3" s="18"/>
      <c r="N3" s="18"/>
      <c r="O3" s="18"/>
      <c r="P3" s="18"/>
      <c r="Q3" s="18"/>
      <c r="R3" s="18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 t="s">
        <v>27</v>
      </c>
      <c r="AH3" s="6" t="s">
        <v>1</v>
      </c>
      <c r="AI3" s="6" t="s">
        <v>1</v>
      </c>
      <c r="AJ3" s="6" t="s">
        <v>1</v>
      </c>
      <c r="AK3" s="6" t="s">
        <v>1</v>
      </c>
      <c r="AL3" s="6" t="s">
        <v>1</v>
      </c>
      <c r="AM3" s="6" t="s">
        <v>1</v>
      </c>
      <c r="AN3" s="6" t="s">
        <v>1</v>
      </c>
      <c r="AO3" s="6" t="s">
        <v>1</v>
      </c>
      <c r="AP3" s="6" t="s">
        <v>1</v>
      </c>
      <c r="AQ3" s="6" t="s">
        <v>1</v>
      </c>
      <c r="AR3" s="6" t="s">
        <v>1</v>
      </c>
      <c r="AS3" s="6" t="s">
        <v>1</v>
      </c>
      <c r="AT3" s="6" t="s">
        <v>1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70" s="4" customFormat="1" ht="11.25" customHeight="1" x14ac:dyDescent="0.2">
      <c r="A4" s="8"/>
      <c r="B4" s="8"/>
      <c r="C4" s="8"/>
      <c r="D4" s="9"/>
      <c r="E4" s="9"/>
      <c r="F4" s="9"/>
      <c r="G4" s="12"/>
      <c r="H4" s="19"/>
      <c r="I4" s="19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 t="s">
        <v>3</v>
      </c>
      <c r="AV4" s="6" t="s">
        <v>1</v>
      </c>
      <c r="AW4" s="6" t="s">
        <v>1</v>
      </c>
      <c r="AX4" s="6" t="s">
        <v>1</v>
      </c>
      <c r="AY4" s="6" t="s">
        <v>1</v>
      </c>
      <c r="AZ4" s="6" t="s">
        <v>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70" s="4" customFormat="1" ht="12.75" x14ac:dyDescent="0.2">
      <c r="A5" s="86" t="s">
        <v>28</v>
      </c>
      <c r="B5" s="86"/>
      <c r="C5" s="86"/>
      <c r="D5" s="86"/>
      <c r="E5" s="86"/>
      <c r="F5" s="86"/>
      <c r="G5" s="12"/>
      <c r="H5" s="19"/>
      <c r="I5" s="19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 t="s">
        <v>28</v>
      </c>
      <c r="BB5" s="6" t="s">
        <v>1</v>
      </c>
      <c r="BC5" s="6" t="s">
        <v>1</v>
      </c>
      <c r="BD5" s="6" t="s">
        <v>1</v>
      </c>
      <c r="BE5" s="6" t="s">
        <v>1</v>
      </c>
      <c r="BF5" s="6" t="s">
        <v>1</v>
      </c>
      <c r="BG5" s="6" t="s">
        <v>1</v>
      </c>
      <c r="BH5" s="6" t="s">
        <v>1</v>
      </c>
      <c r="BI5" s="6" t="s">
        <v>5</v>
      </c>
      <c r="BJ5" s="6" t="s">
        <v>1</v>
      </c>
      <c r="BK5" s="6" t="s">
        <v>1</v>
      </c>
      <c r="BL5" s="6" t="s">
        <v>1</v>
      </c>
      <c r="BM5" s="6" t="s">
        <v>1</v>
      </c>
      <c r="BN5" s="6" t="s">
        <v>1</v>
      </c>
    </row>
    <row r="7" spans="1:70" s="7" customFormat="1" ht="15.75" customHeight="1" x14ac:dyDescent="0.2">
      <c r="A7" s="80" t="s">
        <v>6</v>
      </c>
      <c r="B7" s="80" t="s">
        <v>7</v>
      </c>
      <c r="C7" s="83" t="s">
        <v>8</v>
      </c>
      <c r="D7" s="84"/>
      <c r="E7" s="84"/>
      <c r="F7" s="85"/>
      <c r="G7" s="80" t="s">
        <v>9</v>
      </c>
      <c r="H7" s="19"/>
      <c r="I7" s="19"/>
      <c r="J7" s="18"/>
      <c r="K7" s="18"/>
      <c r="L7" s="18"/>
      <c r="M7" s="18"/>
      <c r="N7" s="18"/>
      <c r="O7" s="18"/>
      <c r="P7" s="18"/>
      <c r="Q7" s="18"/>
      <c r="R7" s="79" t="s">
        <v>42</v>
      </c>
      <c r="S7" s="78" t="s">
        <v>43</v>
      </c>
      <c r="T7" s="78"/>
    </row>
    <row r="8" spans="1:70" s="7" customFormat="1" ht="46.5" customHeight="1" x14ac:dyDescent="0.2">
      <c r="A8" s="81"/>
      <c r="B8" s="81"/>
      <c r="C8" s="13" t="s">
        <v>10</v>
      </c>
      <c r="D8" s="13" t="s">
        <v>11</v>
      </c>
      <c r="E8" s="13" t="s">
        <v>12</v>
      </c>
      <c r="F8" s="13" t="s">
        <v>13</v>
      </c>
      <c r="G8" s="81"/>
      <c r="H8" s="19" t="s">
        <v>34</v>
      </c>
      <c r="I8" s="19"/>
      <c r="J8" s="18" t="s">
        <v>35</v>
      </c>
      <c r="K8" s="18" t="s">
        <v>36</v>
      </c>
      <c r="L8" s="18" t="s">
        <v>37</v>
      </c>
      <c r="M8" s="18" t="s">
        <v>38</v>
      </c>
      <c r="N8" s="18" t="s">
        <v>41</v>
      </c>
      <c r="O8" s="18" t="s">
        <v>39</v>
      </c>
      <c r="P8" s="18"/>
      <c r="Q8" s="18" t="s">
        <v>40</v>
      </c>
      <c r="R8" s="79"/>
      <c r="S8" s="33" t="s">
        <v>44</v>
      </c>
      <c r="T8" s="33" t="s">
        <v>45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70" s="7" customFormat="1" ht="13.5" customHeight="1" x14ac:dyDescent="0.2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13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34"/>
      <c r="S9" s="35"/>
      <c r="T9" s="35"/>
    </row>
    <row r="10" spans="1:70" s="7" customFormat="1" ht="22.5" x14ac:dyDescent="0.2">
      <c r="A10" s="14" t="s">
        <v>29</v>
      </c>
      <c r="B10" s="15">
        <v>1520023</v>
      </c>
      <c r="C10" s="15">
        <v>61287</v>
      </c>
      <c r="D10" s="15">
        <v>1457876</v>
      </c>
      <c r="E10" s="15">
        <v>302645</v>
      </c>
      <c r="F10" s="16">
        <v>860</v>
      </c>
      <c r="G10" s="15">
        <v>2022249</v>
      </c>
      <c r="H10" s="21">
        <v>5.1999999999999998E-2</v>
      </c>
      <c r="I10" s="21">
        <f>G10*H10+G10</f>
        <v>2127405.9479999999</v>
      </c>
      <c r="J10" s="22">
        <v>2.1000000000000001E-2</v>
      </c>
      <c r="K10" s="22">
        <v>3.5000000000000003E-2</v>
      </c>
      <c r="L10" s="22">
        <v>2.5000000000000001E-2</v>
      </c>
      <c r="M10" s="20">
        <v>0.02</v>
      </c>
      <c r="N10" s="20">
        <f>I10*J10+I10*K10+I10*L10+I10*M10</f>
        <v>214868</v>
      </c>
      <c r="O10" s="20">
        <v>1.03</v>
      </c>
      <c r="P10" s="20">
        <f>(I10+N10)*O10</f>
        <v>2412542.17</v>
      </c>
      <c r="Q10" s="23">
        <v>1.2</v>
      </c>
      <c r="R10" s="36">
        <f>P10*Q10</f>
        <v>2895050.6</v>
      </c>
      <c r="S10" s="36">
        <f>R10-T10</f>
        <v>2893819.42</v>
      </c>
      <c r="T10" s="36">
        <v>1231.18</v>
      </c>
    </row>
    <row r="11" spans="1:70" s="7" customFormat="1" ht="22.5" x14ac:dyDescent="0.2">
      <c r="A11" s="14" t="s">
        <v>30</v>
      </c>
      <c r="B11" s="15">
        <v>195711560</v>
      </c>
      <c r="C11" s="15">
        <v>6965657</v>
      </c>
      <c r="D11" s="15">
        <v>7679643</v>
      </c>
      <c r="E11" s="15">
        <v>3554285</v>
      </c>
      <c r="F11" s="15">
        <v>181066260</v>
      </c>
      <c r="G11" s="15">
        <v>224424453</v>
      </c>
      <c r="H11" s="21">
        <f>H10</f>
        <v>5.1999999999999998E-2</v>
      </c>
      <c r="I11" s="21">
        <f t="shared" ref="I11:I14" si="0">G11*H11+G11</f>
        <v>236094524.55599999</v>
      </c>
      <c r="J11" s="22">
        <f>J10</f>
        <v>2.1000000000000001E-2</v>
      </c>
      <c r="K11" s="22">
        <f>K10</f>
        <v>3.5000000000000003E-2</v>
      </c>
      <c r="L11" s="22">
        <f>L10</f>
        <v>2.5000000000000001E-2</v>
      </c>
      <c r="M11" s="20">
        <f>M10</f>
        <v>0.02</v>
      </c>
      <c r="N11" s="20">
        <f t="shared" ref="N11:N14" si="1">I11*J11+I11*K11+I11*L11+I11*M11</f>
        <v>23845546.98</v>
      </c>
      <c r="O11" s="20">
        <f>O10</f>
        <v>1.03</v>
      </c>
      <c r="P11" s="20">
        <f t="shared" ref="P11:P14" si="2">(I11+N11)*O11</f>
        <v>267738273.68000001</v>
      </c>
      <c r="Q11" s="23">
        <v>1.2</v>
      </c>
      <c r="R11" s="36">
        <f t="shared" ref="R11:R14" si="3">P11*Q11</f>
        <v>321285928.42000002</v>
      </c>
      <c r="S11" s="36">
        <f t="shared" ref="S11:S14" si="4">R11-T11</f>
        <v>62071566.210000001</v>
      </c>
      <c r="T11" s="36">
        <v>259214362.21000001</v>
      </c>
    </row>
    <row r="12" spans="1:70" s="7" customFormat="1" ht="22.5" x14ac:dyDescent="0.2">
      <c r="A12" s="14" t="s">
        <v>31</v>
      </c>
      <c r="B12" s="15">
        <v>4341224</v>
      </c>
      <c r="C12" s="15">
        <v>923447</v>
      </c>
      <c r="D12" s="15">
        <v>227154</v>
      </c>
      <c r="E12" s="15">
        <v>79036</v>
      </c>
      <c r="F12" s="15">
        <v>3190623</v>
      </c>
      <c r="G12" s="15">
        <v>6327751</v>
      </c>
      <c r="H12" s="21">
        <f>H10</f>
        <v>5.1999999999999998E-2</v>
      </c>
      <c r="I12" s="21">
        <f t="shared" si="0"/>
        <v>6656794.0520000001</v>
      </c>
      <c r="J12" s="22">
        <f>J10</f>
        <v>2.1000000000000001E-2</v>
      </c>
      <c r="K12" s="22">
        <f>K10</f>
        <v>3.5000000000000003E-2</v>
      </c>
      <c r="L12" s="22">
        <f>L10</f>
        <v>2.5000000000000001E-2</v>
      </c>
      <c r="M12" s="20">
        <f>M10</f>
        <v>0.02</v>
      </c>
      <c r="N12" s="20">
        <f t="shared" si="1"/>
        <v>672336.2</v>
      </c>
      <c r="O12" s="20">
        <f>O10</f>
        <v>1.03</v>
      </c>
      <c r="P12" s="20">
        <f t="shared" si="2"/>
        <v>7549004.1600000001</v>
      </c>
      <c r="Q12" s="23">
        <v>1.2</v>
      </c>
      <c r="R12" s="36">
        <f t="shared" si="3"/>
        <v>9058804.9900000002</v>
      </c>
      <c r="S12" s="36">
        <f t="shared" si="4"/>
        <v>4491110.79</v>
      </c>
      <c r="T12" s="36">
        <v>4567694.2</v>
      </c>
    </row>
    <row r="13" spans="1:70" s="7" customFormat="1" ht="22.5" x14ac:dyDescent="0.2">
      <c r="A13" s="14" t="s">
        <v>32</v>
      </c>
      <c r="B13" s="15">
        <v>51623050</v>
      </c>
      <c r="C13" s="15">
        <v>8876944</v>
      </c>
      <c r="D13" s="15">
        <v>5679628</v>
      </c>
      <c r="E13" s="15">
        <v>1701284</v>
      </c>
      <c r="F13" s="15">
        <v>37066478</v>
      </c>
      <c r="G13" s="15">
        <v>72363208</v>
      </c>
      <c r="H13" s="21">
        <f>H10</f>
        <v>5.1999999999999998E-2</v>
      </c>
      <c r="I13" s="21">
        <f t="shared" si="0"/>
        <v>76126094.816</v>
      </c>
      <c r="J13" s="22">
        <f>J10</f>
        <v>2.1000000000000001E-2</v>
      </c>
      <c r="K13" s="22">
        <f>K10</f>
        <v>3.5000000000000003E-2</v>
      </c>
      <c r="L13" s="22">
        <f>L10</f>
        <v>2.5000000000000001E-2</v>
      </c>
      <c r="M13" s="20">
        <f>M10</f>
        <v>0.02</v>
      </c>
      <c r="N13" s="20">
        <f t="shared" si="1"/>
        <v>7688735.5800000001</v>
      </c>
      <c r="O13" s="20">
        <f>O10</f>
        <v>1.03</v>
      </c>
      <c r="P13" s="20">
        <f t="shared" si="2"/>
        <v>86329275.310000002</v>
      </c>
      <c r="Q13" s="23">
        <v>1.2</v>
      </c>
      <c r="R13" s="36">
        <f t="shared" si="3"/>
        <v>103595130.37</v>
      </c>
      <c r="S13" s="36">
        <f t="shared" si="4"/>
        <v>50530780.039999999</v>
      </c>
      <c r="T13" s="36">
        <v>53064350.329999998</v>
      </c>
    </row>
    <row r="14" spans="1:70" s="7" customFormat="1" ht="23.25" thickBot="1" x14ac:dyDescent="0.25">
      <c r="A14" s="42" t="s">
        <v>33</v>
      </c>
      <c r="B14" s="39">
        <v>20291643</v>
      </c>
      <c r="C14" s="39">
        <v>9207426</v>
      </c>
      <c r="D14" s="39">
        <v>636414</v>
      </c>
      <c r="E14" s="39">
        <v>269310</v>
      </c>
      <c r="F14" s="39">
        <v>10447803</v>
      </c>
      <c r="G14" s="39">
        <v>38751463</v>
      </c>
      <c r="H14" s="24">
        <f>H10</f>
        <v>5.1999999999999998E-2</v>
      </c>
      <c r="I14" s="24">
        <f t="shared" si="0"/>
        <v>40766539.075999998</v>
      </c>
      <c r="J14" s="25">
        <f>J10</f>
        <v>2.1000000000000001E-2</v>
      </c>
      <c r="K14" s="25">
        <f>K10</f>
        <v>3.5000000000000003E-2</v>
      </c>
      <c r="L14" s="25">
        <f>L10</f>
        <v>2.5000000000000001E-2</v>
      </c>
      <c r="M14" s="26">
        <f>M10</f>
        <v>0.02</v>
      </c>
      <c r="N14" s="26">
        <f t="shared" si="1"/>
        <v>4117420.45</v>
      </c>
      <c r="O14" s="26">
        <f>O10</f>
        <v>1.03</v>
      </c>
      <c r="P14" s="26">
        <f t="shared" si="2"/>
        <v>46230478.310000002</v>
      </c>
      <c r="Q14" s="27">
        <v>1.2</v>
      </c>
      <c r="R14" s="40">
        <f t="shared" si="3"/>
        <v>55476573.969999999</v>
      </c>
      <c r="S14" s="40">
        <f t="shared" si="4"/>
        <v>40519504.710000001</v>
      </c>
      <c r="T14" s="40">
        <v>14957069.26</v>
      </c>
    </row>
    <row r="15" spans="1:70" s="7" customFormat="1" ht="13.5" thickTop="1" x14ac:dyDescent="0.2">
      <c r="A15" s="41" t="s">
        <v>19</v>
      </c>
      <c r="B15" s="37">
        <v>273487500</v>
      </c>
      <c r="C15" s="37">
        <v>26034761</v>
      </c>
      <c r="D15" s="37">
        <v>15680715</v>
      </c>
      <c r="E15" s="37">
        <v>5906560</v>
      </c>
      <c r="F15" s="37">
        <v>231772024</v>
      </c>
      <c r="G15" s="37">
        <v>343889125</v>
      </c>
      <c r="H15" s="18"/>
      <c r="I15" s="28">
        <f>SUM(I10:I14)</f>
        <v>361771358.44999999</v>
      </c>
      <c r="J15" s="18"/>
      <c r="K15" s="18"/>
      <c r="L15" s="18"/>
      <c r="M15" s="18"/>
      <c r="N15" s="28">
        <f>SUM(N10:N14)</f>
        <v>36538907.210000001</v>
      </c>
      <c r="O15" s="18"/>
      <c r="P15" s="18">
        <f>SUM(P10:P14)</f>
        <v>410259573.63</v>
      </c>
      <c r="Q15" s="18"/>
      <c r="R15" s="38">
        <f>SUM(R10:R14)</f>
        <v>492311488.35000002</v>
      </c>
      <c r="S15" s="38">
        <f>SUM(S10:S14)</f>
        <v>160506781.16999999</v>
      </c>
      <c r="T15" s="38">
        <f>SUM(T10:T14)</f>
        <v>331804707.18000001</v>
      </c>
    </row>
    <row r="16" spans="1:70" s="7" customFormat="1" ht="12.75" x14ac:dyDescent="0.2">
      <c r="A16" s="12"/>
      <c r="B16" s="17"/>
      <c r="C16" s="17"/>
      <c r="D16" s="17"/>
      <c r="G16" s="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</sheetData>
  <mergeCells count="9">
    <mergeCell ref="A1:G1"/>
    <mergeCell ref="A3:G3"/>
    <mergeCell ref="A5:F5"/>
    <mergeCell ref="G7:G8"/>
    <mergeCell ref="R7:R8"/>
    <mergeCell ref="S7:T7"/>
    <mergeCell ref="A7:A8"/>
    <mergeCell ref="B7:B8"/>
    <mergeCell ref="C7:F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R19"/>
  <sheetViews>
    <sheetView zoomScale="115" zoomScaleNormal="115" workbookViewId="0">
      <selection activeCell="R23" sqref="R23"/>
    </sheetView>
  </sheetViews>
  <sheetFormatPr defaultColWidth="9.140625" defaultRowHeight="11.25" customHeight="1" x14ac:dyDescent="0.2"/>
  <cols>
    <col min="1" max="1" width="37.85546875" style="1" customWidth="1"/>
    <col min="2" max="4" width="11.42578125" style="1" hidden="1" customWidth="1"/>
    <col min="5" max="7" width="11.42578125" style="2" hidden="1" customWidth="1"/>
    <col min="8" max="9" width="6.42578125" style="20" hidden="1" customWidth="1"/>
    <col min="10" max="10" width="5.5703125" style="19" hidden="1" customWidth="1"/>
    <col min="11" max="11" width="6.42578125" style="19" hidden="1" customWidth="1"/>
    <col min="12" max="12" width="10.42578125" style="19" hidden="1" customWidth="1"/>
    <col min="13" max="13" width="14.5703125" style="19" hidden="1" customWidth="1"/>
    <col min="14" max="14" width="16.140625" style="19" hidden="1" customWidth="1"/>
    <col min="15" max="16" width="9.42578125" style="19" hidden="1" customWidth="1"/>
    <col min="17" max="17" width="15.85546875" style="19" hidden="1" customWidth="1"/>
    <col min="18" max="18" width="20.7109375" style="19" customWidth="1"/>
    <col min="19" max="19" width="13.7109375" style="1" customWidth="1"/>
    <col min="20" max="20" width="13.140625" style="1" customWidth="1"/>
    <col min="21" max="36" width="10.7109375" style="1" customWidth="1"/>
    <col min="37" max="46" width="178.7109375" style="1" customWidth="1"/>
    <col min="47" max="52" width="66.28515625" style="1" customWidth="1"/>
    <col min="53" max="60" width="112.42578125" style="1" customWidth="1"/>
    <col min="61" max="66" width="66.28515625" style="1" customWidth="1"/>
    <col min="67" max="16384" width="9.140625" style="3"/>
  </cols>
  <sheetData>
    <row r="1" spans="1:70" s="4" customFormat="1" ht="2.25" customHeight="1" x14ac:dyDescent="0.2">
      <c r="A1" s="1"/>
      <c r="B1" s="5"/>
      <c r="D1" s="5"/>
      <c r="E1" s="5"/>
      <c r="G1" s="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0" s="4" customFormat="1" ht="12.75" x14ac:dyDescent="0.2">
      <c r="A2" s="86" t="s">
        <v>20</v>
      </c>
      <c r="B2" s="86"/>
      <c r="C2" s="86"/>
      <c r="D2" s="86"/>
      <c r="E2" s="86"/>
      <c r="F2" s="86"/>
      <c r="G2" s="86"/>
      <c r="H2" s="19"/>
      <c r="I2" s="19"/>
      <c r="J2" s="18"/>
      <c r="K2" s="18"/>
      <c r="L2" s="18"/>
      <c r="M2" s="18"/>
      <c r="N2" s="18"/>
      <c r="O2" s="18"/>
      <c r="P2" s="18"/>
      <c r="Q2" s="18"/>
      <c r="R2" s="18"/>
      <c r="S2" s="6"/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70" s="4" customFormat="1" ht="10.5" customHeight="1" x14ac:dyDescent="0.2">
      <c r="A3" s="8"/>
      <c r="B3" s="8"/>
      <c r="C3" s="8"/>
      <c r="D3" s="9"/>
      <c r="E3" s="8"/>
      <c r="F3" s="10"/>
      <c r="G3" s="11"/>
      <c r="H3" s="19"/>
      <c r="I3" s="19"/>
      <c r="J3" s="18"/>
      <c r="K3" s="18"/>
      <c r="L3" s="18"/>
      <c r="M3" s="18"/>
      <c r="N3" s="18"/>
      <c r="O3" s="18"/>
      <c r="P3" s="18"/>
      <c r="Q3" s="18"/>
      <c r="R3" s="18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70" s="4" customFormat="1" ht="11.25" customHeight="1" x14ac:dyDescent="0.2">
      <c r="A4" s="86" t="s">
        <v>21</v>
      </c>
      <c r="B4" s="86"/>
      <c r="C4" s="86"/>
      <c r="D4" s="86"/>
      <c r="E4" s="86"/>
      <c r="F4" s="86"/>
      <c r="G4" s="86"/>
      <c r="H4" s="19"/>
      <c r="I4" s="19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 t="s">
        <v>21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70" s="4" customFormat="1" ht="11.25" customHeight="1" x14ac:dyDescent="0.2">
      <c r="A5" s="8"/>
      <c r="B5" s="8"/>
      <c r="C5" s="8"/>
      <c r="D5" s="9"/>
      <c r="E5" s="9"/>
      <c r="F5" s="9"/>
      <c r="G5" s="12"/>
      <c r="H5" s="19"/>
      <c r="I5" s="19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 t="s">
        <v>22</v>
      </c>
      <c r="AV5" s="6" t="s">
        <v>1</v>
      </c>
      <c r="AW5" s="6" t="s">
        <v>1</v>
      </c>
      <c r="AX5" s="6" t="s">
        <v>1</v>
      </c>
      <c r="AY5" s="6" t="s">
        <v>1</v>
      </c>
      <c r="AZ5" s="6" t="s">
        <v>1</v>
      </c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70" s="4" customFormat="1" ht="12.75" x14ac:dyDescent="0.2">
      <c r="A6" s="86" t="s">
        <v>23</v>
      </c>
      <c r="B6" s="86"/>
      <c r="C6" s="86"/>
      <c r="D6" s="86"/>
      <c r="E6" s="86"/>
      <c r="F6" s="86"/>
      <c r="G6" s="12"/>
      <c r="H6" s="19"/>
      <c r="I6" s="19"/>
      <c r="J6" s="18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 t="s">
        <v>23</v>
      </c>
      <c r="BB6" s="6" t="s">
        <v>1</v>
      </c>
      <c r="BC6" s="6" t="s">
        <v>1</v>
      </c>
      <c r="BD6" s="6" t="s">
        <v>1</v>
      </c>
      <c r="BE6" s="6" t="s">
        <v>1</v>
      </c>
      <c r="BF6" s="6" t="s">
        <v>1</v>
      </c>
      <c r="BG6" s="6" t="s">
        <v>1</v>
      </c>
      <c r="BH6" s="6" t="s">
        <v>1</v>
      </c>
      <c r="BI6" s="6" t="s">
        <v>24</v>
      </c>
      <c r="BJ6" s="6" t="s">
        <v>1</v>
      </c>
      <c r="BK6" s="6" t="s">
        <v>1</v>
      </c>
      <c r="BL6" s="6" t="s">
        <v>1</v>
      </c>
      <c r="BM6" s="6" t="s">
        <v>1</v>
      </c>
      <c r="BN6" s="6" t="s">
        <v>1</v>
      </c>
    </row>
    <row r="8" spans="1:70" s="7" customFormat="1" ht="15.75" customHeight="1" x14ac:dyDescent="0.2">
      <c r="A8" s="88" t="s">
        <v>47</v>
      </c>
      <c r="B8" s="87" t="s">
        <v>7</v>
      </c>
      <c r="C8" s="87" t="s">
        <v>8</v>
      </c>
      <c r="D8" s="87"/>
      <c r="E8" s="87"/>
      <c r="F8" s="87"/>
      <c r="G8" s="87" t="s">
        <v>9</v>
      </c>
      <c r="H8" s="43"/>
      <c r="I8" s="43"/>
      <c r="J8" s="34"/>
      <c r="K8" s="34"/>
      <c r="L8" s="34"/>
      <c r="M8" s="34"/>
      <c r="N8" s="34"/>
      <c r="O8" s="34"/>
      <c r="P8" s="34"/>
      <c r="Q8" s="34"/>
      <c r="R8" s="34"/>
      <c r="S8" s="78" t="s">
        <v>43</v>
      </c>
      <c r="T8" s="78"/>
    </row>
    <row r="9" spans="1:70" s="7" customFormat="1" ht="46.5" customHeight="1" x14ac:dyDescent="0.2">
      <c r="A9" s="87"/>
      <c r="B9" s="87"/>
      <c r="C9" s="13" t="s">
        <v>10</v>
      </c>
      <c r="D9" s="13" t="s">
        <v>11</v>
      </c>
      <c r="E9" s="13" t="s">
        <v>12</v>
      </c>
      <c r="F9" s="13" t="s">
        <v>13</v>
      </c>
      <c r="G9" s="87"/>
      <c r="H9" s="43" t="s">
        <v>34</v>
      </c>
      <c r="I9" s="43"/>
      <c r="J9" s="34" t="s">
        <v>35</v>
      </c>
      <c r="K9" s="34" t="s">
        <v>36</v>
      </c>
      <c r="L9" s="34" t="s">
        <v>37</v>
      </c>
      <c r="M9" s="34" t="s">
        <v>38</v>
      </c>
      <c r="N9" s="34" t="s">
        <v>41</v>
      </c>
      <c r="O9" s="34" t="s">
        <v>39</v>
      </c>
      <c r="P9" s="34"/>
      <c r="Q9" s="34" t="s">
        <v>40</v>
      </c>
      <c r="R9" s="44" t="s">
        <v>42</v>
      </c>
      <c r="S9" s="33" t="s">
        <v>44</v>
      </c>
      <c r="T9" s="33" t="s">
        <v>45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</row>
    <row r="10" spans="1:70" s="7" customFormat="1" ht="13.5" customHeight="1" x14ac:dyDescent="0.2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13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34"/>
      <c r="S10" s="35"/>
      <c r="T10" s="35"/>
    </row>
    <row r="11" spans="1:70" s="7" customFormat="1" ht="13.5" thickBot="1" x14ac:dyDescent="0.25">
      <c r="A11" s="42" t="s">
        <v>25</v>
      </c>
      <c r="B11" s="39">
        <v>17884086.48</v>
      </c>
      <c r="C11" s="39">
        <v>500652.14</v>
      </c>
      <c r="D11" s="39">
        <v>563613.41</v>
      </c>
      <c r="E11" s="39">
        <v>254034.22</v>
      </c>
      <c r="F11" s="39">
        <v>16819820.93</v>
      </c>
      <c r="G11" s="39">
        <v>19994540</v>
      </c>
      <c r="H11" s="51">
        <v>5.1999999999999998E-2</v>
      </c>
      <c r="I11" s="51">
        <f>G11*H11+G11</f>
        <v>21034256.079999998</v>
      </c>
      <c r="J11" s="52">
        <v>2.1000000000000001E-2</v>
      </c>
      <c r="K11" s="52">
        <v>3.5000000000000003E-2</v>
      </c>
      <c r="L11" s="52">
        <v>2.5000000000000001E-2</v>
      </c>
      <c r="M11" s="53">
        <v>0.02</v>
      </c>
      <c r="N11" s="53">
        <f>I11*J11+I11*K11+I11*L11+I11*M11</f>
        <v>2124459.86</v>
      </c>
      <c r="O11" s="53">
        <v>1.03</v>
      </c>
      <c r="P11" s="53">
        <f>(I11+N11)*O11</f>
        <v>23853477.420000002</v>
      </c>
      <c r="Q11" s="54">
        <v>1.2</v>
      </c>
      <c r="R11" s="40">
        <f>P11*Q11</f>
        <v>28624172.899999999</v>
      </c>
      <c r="S11" s="40">
        <f>R11-T11</f>
        <v>4544926.1500000004</v>
      </c>
      <c r="T11" s="40">
        <v>24079246.75</v>
      </c>
    </row>
    <row r="12" spans="1:70" s="7" customFormat="1" ht="13.5" thickTop="1" x14ac:dyDescent="0.2">
      <c r="A12" s="41" t="s">
        <v>19</v>
      </c>
      <c r="B12" s="37">
        <v>17884086.48</v>
      </c>
      <c r="C12" s="37">
        <v>500652.14</v>
      </c>
      <c r="D12" s="37">
        <v>563613.41</v>
      </c>
      <c r="E12" s="37">
        <v>254034.22</v>
      </c>
      <c r="F12" s="37">
        <v>16819820.93</v>
      </c>
      <c r="G12" s="37">
        <v>19994540</v>
      </c>
      <c r="H12" s="46">
        <f>H11</f>
        <v>5.1999999999999998E-2</v>
      </c>
      <c r="I12" s="46">
        <f t="shared" ref="I12" si="0">G12*H12+G12</f>
        <v>21034256.079999998</v>
      </c>
      <c r="J12" s="47">
        <f>J11</f>
        <v>2.1000000000000001E-2</v>
      </c>
      <c r="K12" s="47">
        <f>K11</f>
        <v>3.5000000000000003E-2</v>
      </c>
      <c r="L12" s="47">
        <f>L11</f>
        <v>2.5000000000000001E-2</v>
      </c>
      <c r="M12" s="48">
        <f>M11</f>
        <v>0.02</v>
      </c>
      <c r="N12" s="48">
        <f t="shared" ref="N12" si="1">I12*J12+I12*K12+I12*L12+I12*M12</f>
        <v>2124459.86</v>
      </c>
      <c r="O12" s="48">
        <f>O11</f>
        <v>1.03</v>
      </c>
      <c r="P12" s="48">
        <f t="shared" ref="P12" si="2">(I12+N12)*O12</f>
        <v>23853477.420000002</v>
      </c>
      <c r="Q12" s="49">
        <v>1.2</v>
      </c>
      <c r="R12" s="50">
        <f>SUM(R11)</f>
        <v>28624172.899999999</v>
      </c>
      <c r="S12" s="50">
        <f t="shared" ref="S12:T12" si="3">SUM(S11)</f>
        <v>4544926.1500000004</v>
      </c>
      <c r="T12" s="50">
        <f t="shared" si="3"/>
        <v>24079246.75</v>
      </c>
    </row>
    <row r="13" spans="1:70" s="7" customFormat="1" ht="12.75" x14ac:dyDescent="0.2">
      <c r="A13" s="12"/>
      <c r="B13" s="17"/>
      <c r="C13" s="17"/>
      <c r="D13" s="17"/>
      <c r="G13" s="8"/>
      <c r="H13" s="21"/>
      <c r="I13" s="21"/>
      <c r="J13" s="22"/>
      <c r="K13" s="22"/>
      <c r="L13" s="22"/>
      <c r="M13" s="20"/>
      <c r="N13" s="20"/>
      <c r="O13" s="20"/>
      <c r="P13" s="20"/>
      <c r="Q13" s="23"/>
      <c r="R13" s="32"/>
    </row>
    <row r="14" spans="1:70" ht="11.25" customHeight="1" x14ac:dyDescent="0.2">
      <c r="H14" s="1"/>
      <c r="I14" s="1"/>
      <c r="J14" s="1"/>
      <c r="K14" s="1"/>
      <c r="L14" s="1"/>
      <c r="M14" s="1"/>
      <c r="N14" s="1"/>
      <c r="O14" s="1"/>
      <c r="P14" s="1"/>
      <c r="Q14" s="1"/>
      <c r="R14" s="6"/>
    </row>
    <row r="15" spans="1:70" ht="11.25" customHeight="1" x14ac:dyDescent="0.2">
      <c r="H15" s="1"/>
      <c r="I15" s="1"/>
      <c r="J15" s="1"/>
      <c r="K15" s="1"/>
      <c r="L15" s="1"/>
      <c r="M15" s="1"/>
      <c r="N15" s="1"/>
      <c r="O15" s="1"/>
      <c r="P15" s="1"/>
      <c r="Q15" s="1"/>
      <c r="R15" s="6"/>
    </row>
    <row r="16" spans="1:70" ht="11.25" customHeight="1" x14ac:dyDescent="0.2">
      <c r="H16" s="1"/>
      <c r="I16" s="1"/>
      <c r="J16" s="1"/>
      <c r="K16" s="1"/>
      <c r="L16" s="1"/>
      <c r="M16" s="1"/>
      <c r="N16" s="1"/>
      <c r="O16" s="1"/>
      <c r="P16" s="1"/>
      <c r="Q16" s="1"/>
      <c r="R16" s="6"/>
    </row>
    <row r="17" spans="8:18" ht="11.25" customHeight="1" x14ac:dyDescent="0.2">
      <c r="H17" s="1"/>
      <c r="I17" s="1"/>
      <c r="J17" s="1"/>
      <c r="K17" s="1"/>
      <c r="L17" s="1"/>
      <c r="M17" s="1"/>
      <c r="N17" s="1"/>
      <c r="O17" s="1"/>
      <c r="P17" s="1"/>
      <c r="Q17" s="1"/>
      <c r="R17" s="6"/>
    </row>
    <row r="18" spans="8:18" ht="11.25" customHeight="1" x14ac:dyDescent="0.2">
      <c r="H18" s="1"/>
      <c r="I18" s="1"/>
      <c r="J18" s="1"/>
      <c r="K18" s="1"/>
      <c r="L18" s="1"/>
      <c r="M18" s="1"/>
      <c r="N18" s="1"/>
      <c r="O18" s="1"/>
      <c r="P18" s="1"/>
      <c r="Q18" s="1"/>
      <c r="R18" s="6"/>
    </row>
    <row r="19" spans="8:18" ht="11.25" customHeight="1" x14ac:dyDescent="0.2">
      <c r="R19" s="30"/>
    </row>
  </sheetData>
  <mergeCells count="8">
    <mergeCell ref="A2:G2"/>
    <mergeCell ref="A4:G4"/>
    <mergeCell ref="A6:F6"/>
    <mergeCell ref="G8:G9"/>
    <mergeCell ref="S8:T8"/>
    <mergeCell ref="A8:A9"/>
    <mergeCell ref="B8:B9"/>
    <mergeCell ref="C8:F8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R18"/>
  <sheetViews>
    <sheetView zoomScale="115" zoomScaleNormal="115" workbookViewId="0">
      <selection activeCell="R18" sqref="R18"/>
    </sheetView>
  </sheetViews>
  <sheetFormatPr defaultColWidth="9.140625" defaultRowHeight="11.25" customHeight="1" x14ac:dyDescent="0.2"/>
  <cols>
    <col min="1" max="1" width="37" style="1" customWidth="1"/>
    <col min="2" max="4" width="11.42578125" style="1" hidden="1" customWidth="1"/>
    <col min="5" max="7" width="11.42578125" style="2" hidden="1" customWidth="1"/>
    <col min="8" max="9" width="6.42578125" style="20" hidden="1" customWidth="1"/>
    <col min="10" max="10" width="5.5703125" style="19" hidden="1" customWidth="1"/>
    <col min="11" max="11" width="6.42578125" style="19" hidden="1" customWidth="1"/>
    <col min="12" max="12" width="10.42578125" style="19" hidden="1" customWidth="1"/>
    <col min="13" max="13" width="14.5703125" style="19" hidden="1" customWidth="1"/>
    <col min="14" max="14" width="16.140625" style="19" hidden="1" customWidth="1"/>
    <col min="15" max="16" width="9.42578125" style="19" hidden="1" customWidth="1"/>
    <col min="17" max="17" width="15.85546875" style="19" hidden="1" customWidth="1"/>
    <col min="18" max="18" width="20.7109375" style="19" customWidth="1"/>
    <col min="19" max="19" width="11.7109375" style="1" bestFit="1" customWidth="1"/>
    <col min="20" max="20" width="12.7109375" style="1" bestFit="1" customWidth="1"/>
    <col min="21" max="36" width="10.7109375" style="1" customWidth="1"/>
    <col min="37" max="46" width="178.7109375" style="1" customWidth="1"/>
    <col min="47" max="52" width="66.28515625" style="1" customWidth="1"/>
    <col min="53" max="60" width="112.42578125" style="1" customWidth="1"/>
    <col min="61" max="66" width="66.28515625" style="1" customWidth="1"/>
    <col min="67" max="16384" width="9.140625" style="3"/>
  </cols>
  <sheetData>
    <row r="1" spans="1:70" s="4" customFormat="1" ht="12.75" x14ac:dyDescent="0.2">
      <c r="A1" s="86" t="s">
        <v>20</v>
      </c>
      <c r="B1" s="86"/>
      <c r="C1" s="86"/>
      <c r="D1" s="86"/>
      <c r="E1" s="86"/>
      <c r="F1" s="86"/>
      <c r="G1" s="86"/>
      <c r="H1" s="19"/>
      <c r="I1" s="19"/>
      <c r="J1" s="18"/>
      <c r="K1" s="18"/>
      <c r="L1" s="18"/>
      <c r="M1" s="18"/>
      <c r="N1" s="18"/>
      <c r="O1" s="18"/>
      <c r="P1" s="18"/>
      <c r="Q1" s="18"/>
      <c r="R1" s="18"/>
      <c r="S1" s="6"/>
      <c r="T1" s="6" t="s">
        <v>1</v>
      </c>
      <c r="U1" s="6" t="s">
        <v>1</v>
      </c>
      <c r="V1" s="6" t="s">
        <v>1</v>
      </c>
      <c r="W1" s="6" t="s">
        <v>1</v>
      </c>
      <c r="X1" s="6" t="s">
        <v>1</v>
      </c>
      <c r="Y1" s="6" t="s">
        <v>1</v>
      </c>
      <c r="Z1" s="6" t="s">
        <v>1</v>
      </c>
      <c r="AA1" s="6" t="s">
        <v>1</v>
      </c>
      <c r="AB1" s="6" t="s">
        <v>1</v>
      </c>
      <c r="AC1" s="6" t="s">
        <v>1</v>
      </c>
      <c r="AD1" s="6" t="s">
        <v>1</v>
      </c>
      <c r="AE1" s="6" t="s">
        <v>1</v>
      </c>
      <c r="AF1" s="6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0" s="4" customFormat="1" ht="10.5" customHeight="1" x14ac:dyDescent="0.2">
      <c r="A2" s="8"/>
      <c r="B2" s="8"/>
      <c r="C2" s="8"/>
      <c r="D2" s="9"/>
      <c r="E2" s="8"/>
      <c r="F2" s="10"/>
      <c r="G2" s="11"/>
      <c r="H2" s="19"/>
      <c r="I2" s="19"/>
      <c r="J2" s="18"/>
      <c r="K2" s="18"/>
      <c r="L2" s="18"/>
      <c r="M2" s="18"/>
      <c r="N2" s="18"/>
      <c r="O2" s="18"/>
      <c r="P2" s="18"/>
      <c r="Q2" s="18"/>
      <c r="R2" s="18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70" s="4" customFormat="1" ht="11.25" customHeight="1" x14ac:dyDescent="0.2">
      <c r="A3" s="86" t="s">
        <v>21</v>
      </c>
      <c r="B3" s="86"/>
      <c r="C3" s="86"/>
      <c r="D3" s="86"/>
      <c r="E3" s="86"/>
      <c r="F3" s="86"/>
      <c r="G3" s="86"/>
      <c r="H3" s="19"/>
      <c r="I3" s="19"/>
      <c r="J3" s="18"/>
      <c r="K3" s="18"/>
      <c r="L3" s="18"/>
      <c r="M3" s="18"/>
      <c r="N3" s="18"/>
      <c r="O3" s="18"/>
      <c r="P3" s="18"/>
      <c r="Q3" s="18"/>
      <c r="R3" s="18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 t="s">
        <v>21</v>
      </c>
      <c r="AH3" s="6" t="s">
        <v>1</v>
      </c>
      <c r="AI3" s="6" t="s">
        <v>1</v>
      </c>
      <c r="AJ3" s="6" t="s">
        <v>1</v>
      </c>
      <c r="AK3" s="6" t="s">
        <v>1</v>
      </c>
      <c r="AL3" s="6" t="s">
        <v>1</v>
      </c>
      <c r="AM3" s="6" t="s">
        <v>1</v>
      </c>
      <c r="AN3" s="6" t="s">
        <v>1</v>
      </c>
      <c r="AO3" s="6" t="s">
        <v>1</v>
      </c>
      <c r="AP3" s="6" t="s">
        <v>1</v>
      </c>
      <c r="AQ3" s="6" t="s">
        <v>1</v>
      </c>
      <c r="AR3" s="6" t="s">
        <v>1</v>
      </c>
      <c r="AS3" s="6" t="s">
        <v>1</v>
      </c>
      <c r="AT3" s="6" t="s">
        <v>1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70" s="4" customFormat="1" ht="11.25" customHeight="1" x14ac:dyDescent="0.2">
      <c r="A4" s="8"/>
      <c r="B4" s="8"/>
      <c r="C4" s="8"/>
      <c r="D4" s="9"/>
      <c r="E4" s="9"/>
      <c r="F4" s="9"/>
      <c r="G4" s="12"/>
      <c r="H4" s="19"/>
      <c r="I4" s="19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 t="s">
        <v>26</v>
      </c>
      <c r="AV4" s="6" t="s">
        <v>1</v>
      </c>
      <c r="AW4" s="6" t="s">
        <v>1</v>
      </c>
      <c r="AX4" s="6" t="s">
        <v>1</v>
      </c>
      <c r="AY4" s="6" t="s">
        <v>1</v>
      </c>
      <c r="AZ4" s="6" t="s">
        <v>1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70" s="4" customFormat="1" ht="12.75" x14ac:dyDescent="0.2">
      <c r="A5" s="86" t="s">
        <v>23</v>
      </c>
      <c r="B5" s="86"/>
      <c r="C5" s="86"/>
      <c r="D5" s="86"/>
      <c r="E5" s="86"/>
      <c r="F5" s="86"/>
      <c r="G5" s="12"/>
      <c r="H5" s="19"/>
      <c r="I5" s="19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 t="s">
        <v>23</v>
      </c>
      <c r="BB5" s="6" t="s">
        <v>1</v>
      </c>
      <c r="BC5" s="6" t="s">
        <v>1</v>
      </c>
      <c r="BD5" s="6" t="s">
        <v>1</v>
      </c>
      <c r="BE5" s="6" t="s">
        <v>1</v>
      </c>
      <c r="BF5" s="6" t="s">
        <v>1</v>
      </c>
      <c r="BG5" s="6" t="s">
        <v>1</v>
      </c>
      <c r="BH5" s="6" t="s">
        <v>1</v>
      </c>
      <c r="BI5" s="6" t="s">
        <v>24</v>
      </c>
      <c r="BJ5" s="6" t="s">
        <v>1</v>
      </c>
      <c r="BK5" s="6" t="s">
        <v>1</v>
      </c>
      <c r="BL5" s="6" t="s">
        <v>1</v>
      </c>
      <c r="BM5" s="6" t="s">
        <v>1</v>
      </c>
      <c r="BN5" s="6" t="s">
        <v>1</v>
      </c>
    </row>
    <row r="7" spans="1:70" s="7" customFormat="1" ht="15.75" customHeight="1" x14ac:dyDescent="0.2">
      <c r="A7" s="88" t="s">
        <v>47</v>
      </c>
      <c r="B7" s="87" t="s">
        <v>7</v>
      </c>
      <c r="C7" s="87" t="s">
        <v>8</v>
      </c>
      <c r="D7" s="87"/>
      <c r="E7" s="87"/>
      <c r="F7" s="87"/>
      <c r="G7" s="87" t="s">
        <v>9</v>
      </c>
      <c r="H7" s="43"/>
      <c r="I7" s="43"/>
      <c r="J7" s="34"/>
      <c r="K7" s="34"/>
      <c r="L7" s="34"/>
      <c r="M7" s="34"/>
      <c r="N7" s="34"/>
      <c r="O7" s="34"/>
      <c r="P7" s="34"/>
      <c r="Q7" s="34"/>
      <c r="R7" s="34"/>
      <c r="S7" s="78" t="s">
        <v>43</v>
      </c>
      <c r="T7" s="78"/>
    </row>
    <row r="8" spans="1:70" s="7" customFormat="1" ht="46.5" customHeight="1" x14ac:dyDescent="0.2">
      <c r="A8" s="87"/>
      <c r="B8" s="87"/>
      <c r="C8" s="13" t="s">
        <v>10</v>
      </c>
      <c r="D8" s="13" t="s">
        <v>11</v>
      </c>
      <c r="E8" s="13" t="s">
        <v>12</v>
      </c>
      <c r="F8" s="13" t="s">
        <v>13</v>
      </c>
      <c r="G8" s="87"/>
      <c r="H8" s="43" t="s">
        <v>34</v>
      </c>
      <c r="I8" s="43"/>
      <c r="J8" s="34" t="s">
        <v>35</v>
      </c>
      <c r="K8" s="34" t="s">
        <v>36</v>
      </c>
      <c r="L8" s="34" t="s">
        <v>37</v>
      </c>
      <c r="M8" s="34" t="s">
        <v>38</v>
      </c>
      <c r="N8" s="34" t="s">
        <v>41</v>
      </c>
      <c r="O8" s="34" t="s">
        <v>39</v>
      </c>
      <c r="P8" s="34"/>
      <c r="Q8" s="34" t="s">
        <v>40</v>
      </c>
      <c r="R8" s="44" t="s">
        <v>42</v>
      </c>
      <c r="S8" s="33" t="s">
        <v>44</v>
      </c>
      <c r="T8" s="33" t="s">
        <v>45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</row>
    <row r="9" spans="1:70" s="7" customFormat="1" ht="13.5" customHeight="1" x14ac:dyDescent="0.2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13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34"/>
      <c r="S9" s="35"/>
      <c r="T9" s="35"/>
    </row>
    <row r="10" spans="1:70" s="7" customFormat="1" ht="13.5" thickBot="1" x14ac:dyDescent="0.25">
      <c r="A10" s="42" t="s">
        <v>25</v>
      </c>
      <c r="B10" s="39">
        <v>10491470.84</v>
      </c>
      <c r="C10" s="39">
        <v>291780.26</v>
      </c>
      <c r="D10" s="39">
        <v>320690.49</v>
      </c>
      <c r="E10" s="39">
        <v>144356.87</v>
      </c>
      <c r="F10" s="39">
        <v>9879000.0899999999</v>
      </c>
      <c r="G10" s="39">
        <v>11711333.130000001</v>
      </c>
      <c r="H10" s="51">
        <v>5.1999999999999998E-2</v>
      </c>
      <c r="I10" s="51">
        <f>G10*H10+G10</f>
        <v>12320322.453</v>
      </c>
      <c r="J10" s="52">
        <v>2.1000000000000001E-2</v>
      </c>
      <c r="K10" s="52">
        <v>3.5000000000000003E-2</v>
      </c>
      <c r="L10" s="52">
        <v>2.5000000000000001E-2</v>
      </c>
      <c r="M10" s="53">
        <v>0.02</v>
      </c>
      <c r="N10" s="53">
        <f>I10*J10+I10*K10+I10*L10+I10*M10</f>
        <v>1244352.57</v>
      </c>
      <c r="O10" s="53">
        <v>1.03</v>
      </c>
      <c r="P10" s="53">
        <f>(I10+N10)*O10</f>
        <v>13971615.27</v>
      </c>
      <c r="Q10" s="54">
        <v>1.2</v>
      </c>
      <c r="R10" s="40">
        <f>P10*Q10</f>
        <v>16765938.32</v>
      </c>
      <c r="S10" s="40">
        <f>R10-T10</f>
        <v>2623167.0099999998</v>
      </c>
      <c r="T10" s="40">
        <v>14142771.310000001</v>
      </c>
    </row>
    <row r="11" spans="1:70" s="7" customFormat="1" ht="13.5" thickTop="1" x14ac:dyDescent="0.2">
      <c r="A11" s="41" t="s">
        <v>19</v>
      </c>
      <c r="B11" s="37">
        <v>10491470.84</v>
      </c>
      <c r="C11" s="37">
        <v>291780.26</v>
      </c>
      <c r="D11" s="37">
        <v>320690.49</v>
      </c>
      <c r="E11" s="37">
        <v>144356.87</v>
      </c>
      <c r="F11" s="37">
        <v>9879000.0899999999</v>
      </c>
      <c r="G11" s="37">
        <v>11711333.130000001</v>
      </c>
      <c r="H11" s="46">
        <f>H10</f>
        <v>5.1999999999999998E-2</v>
      </c>
      <c r="I11" s="46">
        <f t="shared" ref="I11" si="0">G11*H11+G11</f>
        <v>12320322.453</v>
      </c>
      <c r="J11" s="47">
        <f>J10</f>
        <v>2.1000000000000001E-2</v>
      </c>
      <c r="K11" s="47">
        <f>K10</f>
        <v>3.5000000000000003E-2</v>
      </c>
      <c r="L11" s="47">
        <f>L10</f>
        <v>2.5000000000000001E-2</v>
      </c>
      <c r="M11" s="48">
        <f>M10</f>
        <v>0.02</v>
      </c>
      <c r="N11" s="48">
        <f t="shared" ref="N11" si="1">I11*J11+I11*K11+I11*L11+I11*M11</f>
        <v>1244352.57</v>
      </c>
      <c r="O11" s="48">
        <f>O10</f>
        <v>1.03</v>
      </c>
      <c r="P11" s="48">
        <f t="shared" ref="P11" si="2">(I11+N11)*O11</f>
        <v>13971615.27</v>
      </c>
      <c r="Q11" s="49">
        <v>1.2</v>
      </c>
      <c r="R11" s="50">
        <f t="shared" ref="R11" si="3">P11*Q11</f>
        <v>16765938.32</v>
      </c>
      <c r="S11" s="50">
        <f>SUM(S10)</f>
        <v>2623167.0099999998</v>
      </c>
      <c r="T11" s="50">
        <f>SUM(T10)</f>
        <v>14142771.310000001</v>
      </c>
    </row>
    <row r="12" spans="1:70" s="7" customFormat="1" ht="12.75" x14ac:dyDescent="0.2">
      <c r="A12" s="12"/>
      <c r="B12" s="17"/>
      <c r="C12" s="17"/>
      <c r="D12" s="17"/>
      <c r="G12" s="8"/>
      <c r="H12" s="21"/>
      <c r="I12" s="21"/>
      <c r="J12" s="22"/>
      <c r="K12" s="22"/>
      <c r="L12" s="22"/>
      <c r="M12" s="20"/>
      <c r="N12" s="20"/>
      <c r="O12" s="20"/>
      <c r="P12" s="20"/>
      <c r="Q12" s="23"/>
      <c r="R12" s="32"/>
    </row>
    <row r="13" spans="1:70" ht="11.25" customHeight="1" x14ac:dyDescent="0.2"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70" ht="11.25" customHeight="1" x14ac:dyDescent="0.2"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70" ht="11.25" customHeight="1" x14ac:dyDescent="0.2"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70" ht="11.25" customHeight="1" x14ac:dyDescent="0.2"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8:18" ht="11.25" customHeight="1" x14ac:dyDescent="0.2"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8:18" ht="11.25" customHeight="1" x14ac:dyDescent="0.2">
      <c r="R18" s="30"/>
    </row>
  </sheetData>
  <mergeCells count="8">
    <mergeCell ref="A1:G1"/>
    <mergeCell ref="A3:G3"/>
    <mergeCell ref="A5:F5"/>
    <mergeCell ref="G7:G8"/>
    <mergeCell ref="S7:T7"/>
    <mergeCell ref="A7:A8"/>
    <mergeCell ref="B7:B8"/>
    <mergeCell ref="C7:F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5B36-4E22-410E-B828-E71EBCCD226F}">
  <sheetPr>
    <pageSetUpPr fitToPage="1"/>
  </sheetPr>
  <dimension ref="A1:CB291"/>
  <sheetViews>
    <sheetView topLeftCell="A252" workbookViewId="0">
      <selection activeCell="N272" sqref="N272"/>
    </sheetView>
  </sheetViews>
  <sheetFormatPr defaultColWidth="9.140625" defaultRowHeight="11.25" customHeight="1" x14ac:dyDescent="0.2"/>
  <cols>
    <col min="1" max="1" width="6.5703125" style="157" customWidth="1"/>
    <col min="2" max="2" width="18.5703125" style="157" customWidth="1"/>
    <col min="3" max="4" width="10.42578125" style="157" customWidth="1"/>
    <col min="5" max="5" width="13.28515625" style="157" customWidth="1"/>
    <col min="6" max="6" width="8.5703125" style="157" customWidth="1"/>
    <col min="7" max="9" width="10.7109375" style="157" customWidth="1"/>
    <col min="10" max="11" width="12.28515625" style="157" customWidth="1"/>
    <col min="12" max="13" width="10.7109375" style="157" customWidth="1"/>
    <col min="14" max="14" width="12.28515625" style="157" customWidth="1"/>
    <col min="15" max="15" width="10.7109375" style="157" customWidth="1"/>
    <col min="16" max="16" width="12.28515625" style="157" customWidth="1"/>
    <col min="17" max="17" width="8.42578125" style="157" customWidth="1"/>
    <col min="18" max="18" width="8.7109375" style="157" customWidth="1"/>
    <col min="19" max="22" width="46" style="134" hidden="1" customWidth="1"/>
    <col min="23" max="27" width="56.7109375" style="134" hidden="1" customWidth="1"/>
    <col min="28" max="59" width="181.28515625" style="134" hidden="1" customWidth="1"/>
    <col min="60" max="70" width="122" style="134" hidden="1" customWidth="1"/>
    <col min="71" max="72" width="181.28515625" style="134" hidden="1" customWidth="1"/>
    <col min="73" max="73" width="34.140625" style="134" hidden="1" customWidth="1"/>
    <col min="74" max="75" width="156.140625" style="134" hidden="1" customWidth="1"/>
    <col min="76" max="76" width="181.28515625" style="134" hidden="1" customWidth="1"/>
    <col min="77" max="80" width="112.28515625" style="134" hidden="1" customWidth="1"/>
    <col min="81" max="16384" width="9.140625" style="157"/>
  </cols>
  <sheetData>
    <row r="1" spans="1:59" s="89" customFormat="1" ht="15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06"/>
      <c r="O1" s="95"/>
      <c r="P1" s="95"/>
    </row>
    <row r="2" spans="1:59" s="89" customFormat="1" ht="11.25" customHeight="1" x14ac:dyDescent="0.25">
      <c r="A2" s="158" t="s">
        <v>186</v>
      </c>
      <c r="B2" s="158"/>
      <c r="C2" s="158"/>
      <c r="D2" s="159"/>
      <c r="E2" s="95"/>
      <c r="F2" s="95"/>
      <c r="G2" s="95"/>
      <c r="H2" s="95"/>
      <c r="I2" s="95"/>
      <c r="J2" s="95"/>
      <c r="K2" s="95"/>
      <c r="L2" s="95"/>
      <c r="M2" s="158" t="s">
        <v>187</v>
      </c>
      <c r="N2" s="158"/>
      <c r="O2" s="158"/>
      <c r="P2" s="158"/>
    </row>
    <row r="3" spans="1:59" s="89" customFormat="1" ht="11.25" customHeight="1" x14ac:dyDescent="0.25">
      <c r="A3" s="160"/>
      <c r="B3" s="160"/>
      <c r="C3" s="160"/>
      <c r="D3" s="160"/>
      <c r="E3" s="95"/>
      <c r="F3" s="95"/>
      <c r="G3" s="95"/>
      <c r="H3" s="95"/>
      <c r="I3" s="95"/>
      <c r="J3" s="95"/>
      <c r="K3" s="95"/>
      <c r="L3" s="161"/>
      <c r="M3" s="161"/>
      <c r="N3" s="161"/>
      <c r="O3" s="161"/>
      <c r="P3" s="161"/>
    </row>
    <row r="4" spans="1:59" s="89" customFormat="1" ht="15" x14ac:dyDescent="0.25">
      <c r="A4" s="162"/>
      <c r="B4" s="162"/>
      <c r="C4" s="162"/>
      <c r="D4" s="162"/>
      <c r="E4" s="95"/>
      <c r="F4" s="95"/>
      <c r="G4" s="95"/>
      <c r="H4" s="95"/>
      <c r="I4" s="95"/>
      <c r="J4" s="95"/>
      <c r="K4" s="95"/>
      <c r="L4" s="162"/>
      <c r="M4" s="162"/>
      <c r="N4" s="162"/>
      <c r="O4" s="162"/>
      <c r="P4" s="162"/>
      <c r="S4" s="134" t="s">
        <v>1</v>
      </c>
      <c r="T4" s="134" t="s">
        <v>1</v>
      </c>
      <c r="U4" s="134" t="s">
        <v>1</v>
      </c>
      <c r="V4" s="134" t="s">
        <v>1</v>
      </c>
      <c r="W4" s="134" t="s">
        <v>1</v>
      </c>
      <c r="X4" s="134" t="s">
        <v>1</v>
      </c>
      <c r="Y4" s="134" t="s">
        <v>1</v>
      </c>
      <c r="Z4" s="134" t="s">
        <v>1</v>
      </c>
      <c r="AA4" s="134" t="s">
        <v>1</v>
      </c>
    </row>
    <row r="5" spans="1:59" s="89" customFormat="1" ht="11.25" customHeight="1" x14ac:dyDescent="0.25">
      <c r="A5" s="163"/>
      <c r="B5" s="164"/>
      <c r="C5" s="165"/>
      <c r="D5" s="165"/>
      <c r="E5" s="95"/>
      <c r="F5" s="95"/>
      <c r="G5" s="95"/>
      <c r="H5" s="95"/>
      <c r="I5" s="95"/>
      <c r="J5" s="95"/>
      <c r="K5" s="95"/>
      <c r="L5" s="163"/>
      <c r="M5" s="163"/>
      <c r="N5" s="163"/>
      <c r="O5" s="163"/>
      <c r="P5" s="164"/>
    </row>
    <row r="6" spans="1:59" s="89" customFormat="1" ht="11.25" customHeight="1" x14ac:dyDescent="0.25">
      <c r="A6" s="95" t="s">
        <v>188</v>
      </c>
      <c r="B6" s="166"/>
      <c r="C6" s="166"/>
      <c r="D6" s="166"/>
      <c r="E6" s="95"/>
      <c r="F6" s="95"/>
      <c r="G6" s="95"/>
      <c r="H6" s="95"/>
      <c r="I6" s="95"/>
      <c r="J6" s="95"/>
      <c r="K6" s="95"/>
      <c r="L6" s="95"/>
      <c r="M6" s="95"/>
      <c r="N6" s="166"/>
      <c r="O6" s="166"/>
      <c r="P6" s="167" t="s">
        <v>188</v>
      </c>
    </row>
    <row r="7" spans="1:59" s="89" customFormat="1" ht="11.25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06"/>
      <c r="O7" s="95"/>
      <c r="P7" s="95"/>
    </row>
    <row r="8" spans="1:59" s="89" customFormat="1" ht="15" x14ac:dyDescent="0.25">
      <c r="A8" s="168" t="s">
        <v>189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AB8" s="92" t="s">
        <v>189</v>
      </c>
      <c r="AC8" s="92" t="s">
        <v>1</v>
      </c>
      <c r="AD8" s="92" t="s">
        <v>1</v>
      </c>
      <c r="AE8" s="92" t="s">
        <v>1</v>
      </c>
      <c r="AF8" s="92" t="s">
        <v>1</v>
      </c>
      <c r="AG8" s="92" t="s">
        <v>1</v>
      </c>
      <c r="AH8" s="92" t="s">
        <v>1</v>
      </c>
      <c r="AI8" s="92" t="s">
        <v>1</v>
      </c>
      <c r="AJ8" s="92" t="s">
        <v>1</v>
      </c>
      <c r="AK8" s="92" t="s">
        <v>1</v>
      </c>
      <c r="AL8" s="92" t="s">
        <v>1</v>
      </c>
      <c r="AM8" s="92" t="s">
        <v>1</v>
      </c>
      <c r="AN8" s="92" t="s">
        <v>1</v>
      </c>
      <c r="AO8" s="92" t="s">
        <v>1</v>
      </c>
      <c r="AP8" s="92" t="s">
        <v>1</v>
      </c>
      <c r="AQ8" s="92" t="s">
        <v>1</v>
      </c>
    </row>
    <row r="9" spans="1:59" s="89" customFormat="1" ht="15" x14ac:dyDescent="0.25">
      <c r="A9" s="169" t="s">
        <v>55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</row>
    <row r="10" spans="1:59" s="89" customFormat="1" ht="15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</row>
    <row r="11" spans="1:59" s="89" customFormat="1" ht="28.5" customHeight="1" x14ac:dyDescent="0.25">
      <c r="A11" s="96" t="s">
        <v>1059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59" s="89" customFormat="1" ht="21" customHeight="1" x14ac:dyDescent="0.25">
      <c r="A12" s="93" t="s">
        <v>57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</row>
    <row r="13" spans="1:59" s="89" customFormat="1" ht="15" x14ac:dyDescent="0.25">
      <c r="A13" s="170" t="s">
        <v>191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AR13" s="92" t="s">
        <v>191</v>
      </c>
      <c r="AS13" s="92" t="s">
        <v>1</v>
      </c>
      <c r="AT13" s="92" t="s">
        <v>1</v>
      </c>
      <c r="AU13" s="92" t="s">
        <v>1</v>
      </c>
      <c r="AV13" s="92" t="s">
        <v>1</v>
      </c>
      <c r="AW13" s="92" t="s">
        <v>1</v>
      </c>
      <c r="AX13" s="92" t="s">
        <v>1</v>
      </c>
      <c r="AY13" s="92" t="s">
        <v>1</v>
      </c>
      <c r="AZ13" s="92" t="s">
        <v>1</v>
      </c>
      <c r="BA13" s="92" t="s">
        <v>1</v>
      </c>
      <c r="BB13" s="92" t="s">
        <v>1</v>
      </c>
      <c r="BC13" s="92" t="s">
        <v>1</v>
      </c>
      <c r="BD13" s="92" t="s">
        <v>1</v>
      </c>
      <c r="BE13" s="92" t="s">
        <v>1</v>
      </c>
      <c r="BF13" s="92" t="s">
        <v>1</v>
      </c>
      <c r="BG13" s="92" t="s">
        <v>1</v>
      </c>
    </row>
    <row r="14" spans="1:59" s="89" customFormat="1" ht="15.75" customHeight="1" x14ac:dyDescent="0.25">
      <c r="A14" s="93" t="s">
        <v>59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</row>
    <row r="15" spans="1:59" s="89" customFormat="1" ht="30.75" customHeight="1" x14ac:dyDescent="0.25">
      <c r="A15" s="95"/>
      <c r="B15" s="97" t="s">
        <v>60</v>
      </c>
      <c r="C15" s="98" t="s">
        <v>1060</v>
      </c>
      <c r="D15" s="98"/>
      <c r="E15" s="98"/>
      <c r="F15" s="98"/>
      <c r="G15" s="98"/>
      <c r="H15" s="99"/>
      <c r="I15" s="99"/>
      <c r="J15" s="99"/>
      <c r="K15" s="99"/>
      <c r="L15" s="99"/>
      <c r="M15" s="99"/>
      <c r="N15" s="99"/>
      <c r="O15" s="99"/>
      <c r="P15" s="95"/>
    </row>
    <row r="16" spans="1:59" s="89" customFormat="1" ht="12.75" customHeight="1" x14ac:dyDescent="0.25">
      <c r="B16" s="101" t="s">
        <v>9</v>
      </c>
      <c r="C16" s="101"/>
      <c r="D16" s="102"/>
      <c r="E16" s="103">
        <v>145396.98000000001</v>
      </c>
      <c r="F16" s="104" t="s">
        <v>193</v>
      </c>
      <c r="H16" s="101"/>
      <c r="I16" s="101"/>
      <c r="J16" s="101"/>
      <c r="K16" s="101"/>
      <c r="L16" s="101"/>
      <c r="M16" s="105"/>
      <c r="N16" s="105"/>
      <c r="O16" s="101"/>
    </row>
    <row r="17" spans="1:75" s="89" customFormat="1" ht="12.75" customHeight="1" x14ac:dyDescent="0.25">
      <c r="B17" s="101" t="s">
        <v>63</v>
      </c>
      <c r="D17" s="102"/>
      <c r="E17" s="103">
        <v>101562.61</v>
      </c>
      <c r="F17" s="104" t="s">
        <v>193</v>
      </c>
      <c r="H17" s="101"/>
      <c r="I17" s="101"/>
      <c r="J17" s="101"/>
      <c r="K17" s="101"/>
      <c r="L17" s="101"/>
      <c r="M17" s="105"/>
      <c r="N17" s="105"/>
      <c r="O17" s="101"/>
    </row>
    <row r="18" spans="1:75" s="89" customFormat="1" ht="12.75" customHeight="1" x14ac:dyDescent="0.25">
      <c r="B18" s="101" t="s">
        <v>64</v>
      </c>
      <c r="C18" s="101"/>
      <c r="D18" s="102"/>
      <c r="E18" s="103">
        <v>2587.6999999999998</v>
      </c>
      <c r="F18" s="104" t="s">
        <v>193</v>
      </c>
      <c r="H18" s="101"/>
      <c r="J18" s="101"/>
      <c r="K18" s="101"/>
      <c r="L18" s="101"/>
      <c r="M18" s="110"/>
      <c r="N18" s="106"/>
      <c r="O18" s="107"/>
    </row>
    <row r="19" spans="1:75" s="89" customFormat="1" ht="12.75" customHeight="1" x14ac:dyDescent="0.25">
      <c r="B19" s="101" t="s">
        <v>65</v>
      </c>
      <c r="C19" s="101"/>
      <c r="D19" s="108"/>
      <c r="E19" s="103">
        <v>854.74</v>
      </c>
      <c r="F19" s="104" t="s">
        <v>66</v>
      </c>
      <c r="H19" s="101"/>
      <c r="J19" s="101"/>
      <c r="K19" s="101"/>
      <c r="L19" s="101"/>
      <c r="M19" s="109"/>
      <c r="N19" s="109"/>
      <c r="O19" s="104"/>
    </row>
    <row r="20" spans="1:75" s="89" customFormat="1" ht="15" x14ac:dyDescent="0.25">
      <c r="B20" s="101" t="s">
        <v>68</v>
      </c>
      <c r="C20" s="101"/>
      <c r="E20" s="110"/>
      <c r="F20" s="111" t="s">
        <v>1061</v>
      </c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BH20" s="100" t="s">
        <v>1061</v>
      </c>
      <c r="BI20" s="100" t="s">
        <v>1</v>
      </c>
      <c r="BJ20" s="100" t="s">
        <v>1</v>
      </c>
      <c r="BK20" s="100" t="s">
        <v>1</v>
      </c>
      <c r="BL20" s="100" t="s">
        <v>1</v>
      </c>
      <c r="BM20" s="100" t="s">
        <v>1</v>
      </c>
      <c r="BN20" s="100" t="s">
        <v>1</v>
      </c>
      <c r="BO20" s="100" t="s">
        <v>1</v>
      </c>
      <c r="BP20" s="100" t="s">
        <v>1</v>
      </c>
      <c r="BQ20" s="100" t="s">
        <v>1</v>
      </c>
      <c r="BR20" s="100" t="s">
        <v>1</v>
      </c>
    </row>
    <row r="21" spans="1:75" s="89" customFormat="1" ht="12.75" customHeight="1" x14ac:dyDescent="0.25">
      <c r="A21" s="101"/>
      <c r="B21" s="101"/>
      <c r="D21" s="110"/>
      <c r="E21" s="107"/>
      <c r="F21" s="112"/>
      <c r="G21" s="113"/>
      <c r="H21" s="101"/>
      <c r="I21" s="101"/>
      <c r="J21" s="101"/>
      <c r="K21" s="101"/>
      <c r="L21" s="171"/>
      <c r="M21" s="171"/>
      <c r="N21" s="101"/>
    </row>
    <row r="22" spans="1:75" s="89" customFormat="1" ht="15" x14ac:dyDescent="0.25">
      <c r="A22" s="115"/>
    </row>
    <row r="23" spans="1:75" s="89" customFormat="1" ht="36" customHeight="1" x14ac:dyDescent="0.25">
      <c r="A23" s="116" t="s">
        <v>70</v>
      </c>
      <c r="B23" s="116" t="s">
        <v>195</v>
      </c>
      <c r="C23" s="116" t="s">
        <v>196</v>
      </c>
      <c r="D23" s="116"/>
      <c r="E23" s="116"/>
      <c r="F23" s="116" t="s">
        <v>74</v>
      </c>
      <c r="G23" s="172" t="s">
        <v>75</v>
      </c>
      <c r="H23" s="173"/>
      <c r="I23" s="174"/>
      <c r="J23" s="116" t="s">
        <v>76</v>
      </c>
      <c r="K23" s="116"/>
      <c r="L23" s="116"/>
      <c r="M23" s="116"/>
      <c r="N23" s="116"/>
      <c r="O23" s="175" t="s">
        <v>197</v>
      </c>
      <c r="P23" s="176"/>
    </row>
    <row r="24" spans="1:75" s="89" customFormat="1" ht="46.5" customHeight="1" x14ac:dyDescent="0.25">
      <c r="A24" s="116"/>
      <c r="B24" s="116"/>
      <c r="C24" s="116"/>
      <c r="D24" s="116"/>
      <c r="E24" s="116"/>
      <c r="F24" s="116"/>
      <c r="G24" s="177" t="s">
        <v>19</v>
      </c>
      <c r="H24" s="177" t="s">
        <v>198</v>
      </c>
      <c r="I24" s="178" t="s">
        <v>45</v>
      </c>
      <c r="J24" s="116" t="s">
        <v>199</v>
      </c>
      <c r="K24" s="116" t="s">
        <v>19</v>
      </c>
      <c r="L24" s="179" t="s">
        <v>200</v>
      </c>
      <c r="M24" s="177" t="s">
        <v>198</v>
      </c>
      <c r="N24" s="178" t="s">
        <v>45</v>
      </c>
      <c r="O24" s="180"/>
      <c r="P24" s="181"/>
    </row>
    <row r="25" spans="1:75" s="89" customFormat="1" ht="36" x14ac:dyDescent="0.25">
      <c r="A25" s="116"/>
      <c r="B25" s="116"/>
      <c r="C25" s="116"/>
      <c r="D25" s="116"/>
      <c r="E25" s="116"/>
      <c r="F25" s="116"/>
      <c r="G25" s="177" t="s">
        <v>200</v>
      </c>
      <c r="H25" s="118" t="s">
        <v>201</v>
      </c>
      <c r="I25" s="182"/>
      <c r="J25" s="116"/>
      <c r="K25" s="116"/>
      <c r="L25" s="183"/>
      <c r="M25" s="118" t="s">
        <v>201</v>
      </c>
      <c r="N25" s="182"/>
      <c r="O25" s="177" t="s">
        <v>202</v>
      </c>
      <c r="P25" s="177" t="s">
        <v>203</v>
      </c>
    </row>
    <row r="26" spans="1:75" s="89" customFormat="1" ht="15" x14ac:dyDescent="0.25">
      <c r="A26" s="119">
        <v>1</v>
      </c>
      <c r="B26" s="119">
        <v>2</v>
      </c>
      <c r="C26" s="117">
        <v>3</v>
      </c>
      <c r="D26" s="117"/>
      <c r="E26" s="117"/>
      <c r="F26" s="119">
        <v>4</v>
      </c>
      <c r="G26" s="119">
        <v>5</v>
      </c>
      <c r="H26" s="119">
        <v>6</v>
      </c>
      <c r="I26" s="119">
        <v>7</v>
      </c>
      <c r="J26" s="119">
        <v>8</v>
      </c>
      <c r="K26" s="119">
        <v>9</v>
      </c>
      <c r="L26" s="119">
        <v>10</v>
      </c>
      <c r="M26" s="119">
        <v>11</v>
      </c>
      <c r="N26" s="119">
        <v>12</v>
      </c>
      <c r="O26" s="119">
        <v>13</v>
      </c>
      <c r="P26" s="119">
        <v>14</v>
      </c>
    </row>
    <row r="27" spans="1:75" s="89" customFormat="1" ht="15" x14ac:dyDescent="0.25">
      <c r="A27" s="184" t="s">
        <v>14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6"/>
      <c r="BS27" s="121" t="s">
        <v>14</v>
      </c>
    </row>
    <row r="28" spans="1:75" s="89" customFormat="1" ht="15" x14ac:dyDescent="0.25">
      <c r="A28" s="208" t="s">
        <v>1062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10"/>
      <c r="BS28" s="121"/>
      <c r="BT28" s="123" t="s">
        <v>1062</v>
      </c>
    </row>
    <row r="29" spans="1:75" s="89" customFormat="1" ht="45.75" x14ac:dyDescent="0.25">
      <c r="A29" s="187" t="s">
        <v>86</v>
      </c>
      <c r="B29" s="125" t="s">
        <v>226</v>
      </c>
      <c r="C29" s="188" t="s">
        <v>227</v>
      </c>
      <c r="D29" s="188"/>
      <c r="E29" s="188"/>
      <c r="F29" s="218">
        <v>7.9169999999999998</v>
      </c>
      <c r="G29" s="148">
        <v>27.24</v>
      </c>
      <c r="H29" s="148" t="s">
        <v>228</v>
      </c>
      <c r="I29" s="148"/>
      <c r="J29" s="148"/>
      <c r="K29" s="148">
        <v>2491</v>
      </c>
      <c r="L29" s="148"/>
      <c r="M29" s="190" t="s">
        <v>1063</v>
      </c>
      <c r="N29" s="148"/>
      <c r="O29" s="206">
        <v>0</v>
      </c>
      <c r="P29" s="206">
        <v>0</v>
      </c>
      <c r="BS29" s="121"/>
      <c r="BT29" s="123"/>
      <c r="BU29" s="151" t="s">
        <v>227</v>
      </c>
    </row>
    <row r="30" spans="1:75" s="89" customFormat="1" ht="15" x14ac:dyDescent="0.25">
      <c r="A30" s="135"/>
      <c r="B30" s="136"/>
      <c r="C30" s="193" t="s">
        <v>1064</v>
      </c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5"/>
      <c r="BS30" s="121"/>
      <c r="BT30" s="123"/>
      <c r="BU30" s="151"/>
    </row>
    <row r="31" spans="1:75" s="89" customFormat="1" ht="57" x14ac:dyDescent="0.25">
      <c r="A31" s="139"/>
      <c r="B31" s="140" t="s">
        <v>91</v>
      </c>
      <c r="C31" s="141" t="s">
        <v>92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2"/>
      <c r="BS31" s="121"/>
      <c r="BT31" s="123"/>
      <c r="BU31" s="151"/>
      <c r="BV31" s="134" t="s">
        <v>92</v>
      </c>
    </row>
    <row r="32" spans="1:75" s="89" customFormat="1" ht="15" x14ac:dyDescent="0.25">
      <c r="A32" s="139"/>
      <c r="B32" s="143" t="s">
        <v>86</v>
      </c>
      <c r="C32" s="141" t="s">
        <v>212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2"/>
      <c r="BS32" s="121"/>
      <c r="BT32" s="123"/>
      <c r="BU32" s="151"/>
      <c r="BW32" s="134" t="s">
        <v>212</v>
      </c>
    </row>
    <row r="33" spans="1:75" s="89" customFormat="1" ht="15" x14ac:dyDescent="0.25">
      <c r="A33" s="196"/>
      <c r="B33" s="197"/>
      <c r="C33" s="197"/>
      <c r="D33" s="197"/>
      <c r="E33" s="198" t="s">
        <v>1065</v>
      </c>
      <c r="F33" s="199"/>
      <c r="G33" s="200"/>
      <c r="H33" s="102"/>
      <c r="I33" s="102"/>
      <c r="J33" s="102"/>
      <c r="K33" s="201">
        <v>1494</v>
      </c>
      <c r="L33" s="202"/>
      <c r="M33" s="202"/>
      <c r="N33" s="203"/>
      <c r="O33" s="203"/>
      <c r="P33" s="204"/>
      <c r="BS33" s="121"/>
      <c r="BT33" s="123"/>
      <c r="BU33" s="151"/>
    </row>
    <row r="34" spans="1:75" s="89" customFormat="1" ht="15" x14ac:dyDescent="0.25">
      <c r="A34" s="196"/>
      <c r="B34" s="197"/>
      <c r="C34" s="197"/>
      <c r="D34" s="197"/>
      <c r="E34" s="198" t="s">
        <v>1066</v>
      </c>
      <c r="F34" s="199"/>
      <c r="G34" s="200"/>
      <c r="H34" s="102"/>
      <c r="I34" s="102"/>
      <c r="J34" s="102"/>
      <c r="K34" s="201">
        <v>747</v>
      </c>
      <c r="L34" s="202"/>
      <c r="M34" s="202"/>
      <c r="N34" s="203"/>
      <c r="O34" s="203"/>
      <c r="P34" s="204"/>
      <c r="BS34" s="121"/>
      <c r="BT34" s="123"/>
      <c r="BU34" s="151"/>
    </row>
    <row r="35" spans="1:75" s="89" customFormat="1" ht="15" x14ac:dyDescent="0.25">
      <c r="A35" s="196"/>
      <c r="B35" s="197"/>
      <c r="C35" s="197"/>
      <c r="D35" s="197"/>
      <c r="E35" s="198" t="s">
        <v>215</v>
      </c>
      <c r="F35" s="199"/>
      <c r="G35" s="200"/>
      <c r="H35" s="102"/>
      <c r="I35" s="102"/>
      <c r="J35" s="102"/>
      <c r="K35" s="201">
        <v>4732</v>
      </c>
      <c r="L35" s="202"/>
      <c r="M35" s="202"/>
      <c r="N35" s="203"/>
      <c r="O35" s="203"/>
      <c r="P35" s="204"/>
      <c r="BS35" s="121"/>
      <c r="BT35" s="123"/>
      <c r="BU35" s="151"/>
    </row>
    <row r="36" spans="1:75" s="89" customFormat="1" ht="15" x14ac:dyDescent="0.25">
      <c r="A36" s="208" t="s">
        <v>1067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10"/>
      <c r="BS36" s="121"/>
      <c r="BT36" s="123" t="s">
        <v>1067</v>
      </c>
      <c r="BU36" s="151"/>
    </row>
    <row r="37" spans="1:75" s="89" customFormat="1" ht="57" x14ac:dyDescent="0.25">
      <c r="A37" s="187" t="s">
        <v>95</v>
      </c>
      <c r="B37" s="125" t="s">
        <v>1068</v>
      </c>
      <c r="C37" s="188" t="s">
        <v>1069</v>
      </c>
      <c r="D37" s="188"/>
      <c r="E37" s="188"/>
      <c r="F37" s="218">
        <v>5.8550000000000004</v>
      </c>
      <c r="G37" s="148">
        <v>816.04</v>
      </c>
      <c r="H37" s="148" t="s">
        <v>1070</v>
      </c>
      <c r="I37" s="148"/>
      <c r="J37" s="148"/>
      <c r="K37" s="148">
        <v>55185</v>
      </c>
      <c r="L37" s="148"/>
      <c r="M37" s="190" t="s">
        <v>1071</v>
      </c>
      <c r="N37" s="148"/>
      <c r="O37" s="206">
        <v>0</v>
      </c>
      <c r="P37" s="206">
        <v>0</v>
      </c>
      <c r="BS37" s="121"/>
      <c r="BT37" s="123"/>
      <c r="BU37" s="151" t="s">
        <v>1069</v>
      </c>
    </row>
    <row r="38" spans="1:75" s="89" customFormat="1" ht="15" x14ac:dyDescent="0.25">
      <c r="A38" s="135"/>
      <c r="B38" s="136"/>
      <c r="C38" s="193" t="s">
        <v>1072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5"/>
      <c r="BS38" s="121"/>
      <c r="BT38" s="123"/>
      <c r="BU38" s="151"/>
    </row>
    <row r="39" spans="1:75" s="89" customFormat="1" ht="57" x14ac:dyDescent="0.25">
      <c r="A39" s="139"/>
      <c r="B39" s="140" t="s">
        <v>91</v>
      </c>
      <c r="C39" s="141" t="s">
        <v>92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2"/>
      <c r="BS39" s="121"/>
      <c r="BT39" s="123"/>
      <c r="BU39" s="151"/>
      <c r="BV39" s="134" t="s">
        <v>92</v>
      </c>
    </row>
    <row r="40" spans="1:75" s="89" customFormat="1" ht="15" x14ac:dyDescent="0.25">
      <c r="A40" s="139"/>
      <c r="B40" s="143" t="s">
        <v>86</v>
      </c>
      <c r="C40" s="141" t="s">
        <v>212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2"/>
      <c r="BS40" s="121"/>
      <c r="BT40" s="123"/>
      <c r="BU40" s="151"/>
      <c r="BW40" s="134" t="s">
        <v>212</v>
      </c>
    </row>
    <row r="41" spans="1:75" s="89" customFormat="1" ht="15" x14ac:dyDescent="0.25">
      <c r="A41" s="196"/>
      <c r="B41" s="197"/>
      <c r="C41" s="197"/>
      <c r="D41" s="197"/>
      <c r="E41" s="198" t="s">
        <v>1073</v>
      </c>
      <c r="F41" s="199"/>
      <c r="G41" s="200"/>
      <c r="H41" s="102"/>
      <c r="I41" s="102"/>
      <c r="J41" s="102"/>
      <c r="K41" s="201">
        <v>33120</v>
      </c>
      <c r="L41" s="202"/>
      <c r="M41" s="202"/>
      <c r="N41" s="203"/>
      <c r="O41" s="203"/>
      <c r="P41" s="204"/>
      <c r="BS41" s="121"/>
      <c r="BT41" s="123"/>
      <c r="BU41" s="151"/>
    </row>
    <row r="42" spans="1:75" s="89" customFormat="1" ht="15" x14ac:dyDescent="0.25">
      <c r="A42" s="196"/>
      <c r="B42" s="197"/>
      <c r="C42" s="197"/>
      <c r="D42" s="197"/>
      <c r="E42" s="198" t="s">
        <v>1074</v>
      </c>
      <c r="F42" s="199"/>
      <c r="G42" s="200"/>
      <c r="H42" s="102"/>
      <c r="I42" s="102"/>
      <c r="J42" s="102"/>
      <c r="K42" s="201">
        <v>16560</v>
      </c>
      <c r="L42" s="202"/>
      <c r="M42" s="202"/>
      <c r="N42" s="203"/>
      <c r="O42" s="203"/>
      <c r="P42" s="204"/>
      <c r="BS42" s="121"/>
      <c r="BT42" s="123"/>
      <c r="BU42" s="151"/>
    </row>
    <row r="43" spans="1:75" s="89" customFormat="1" ht="15" x14ac:dyDescent="0.25">
      <c r="A43" s="196"/>
      <c r="B43" s="197"/>
      <c r="C43" s="197"/>
      <c r="D43" s="197"/>
      <c r="E43" s="198" t="s">
        <v>215</v>
      </c>
      <c r="F43" s="199"/>
      <c r="G43" s="200"/>
      <c r="H43" s="102"/>
      <c r="I43" s="102"/>
      <c r="J43" s="102"/>
      <c r="K43" s="201">
        <v>104865</v>
      </c>
      <c r="L43" s="202"/>
      <c r="M43" s="202"/>
      <c r="N43" s="203"/>
      <c r="O43" s="203"/>
      <c r="P43" s="204"/>
      <c r="BS43" s="121"/>
      <c r="BT43" s="123"/>
      <c r="BU43" s="151"/>
    </row>
    <row r="44" spans="1:75" s="89" customFormat="1" ht="45.75" x14ac:dyDescent="0.25">
      <c r="A44" s="187" t="s">
        <v>102</v>
      </c>
      <c r="B44" s="125" t="s">
        <v>1075</v>
      </c>
      <c r="C44" s="188" t="s">
        <v>1076</v>
      </c>
      <c r="D44" s="188"/>
      <c r="E44" s="188"/>
      <c r="F44" s="218">
        <v>5.8550000000000004</v>
      </c>
      <c r="G44" s="148">
        <v>2283.62</v>
      </c>
      <c r="H44" s="148" t="s">
        <v>1077</v>
      </c>
      <c r="I44" s="148"/>
      <c r="J44" s="148"/>
      <c r="K44" s="148">
        <v>154431</v>
      </c>
      <c r="L44" s="148"/>
      <c r="M44" s="190" t="s">
        <v>1078</v>
      </c>
      <c r="N44" s="148"/>
      <c r="O44" s="206">
        <v>0</v>
      </c>
      <c r="P44" s="206">
        <v>0</v>
      </c>
      <c r="BS44" s="121"/>
      <c r="BT44" s="123"/>
      <c r="BU44" s="151" t="s">
        <v>1076</v>
      </c>
    </row>
    <row r="45" spans="1:75" s="89" customFormat="1" ht="15" x14ac:dyDescent="0.25">
      <c r="A45" s="135"/>
      <c r="B45" s="136"/>
      <c r="C45" s="193" t="s">
        <v>1072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5"/>
      <c r="BS45" s="121"/>
      <c r="BT45" s="123"/>
      <c r="BU45" s="151"/>
    </row>
    <row r="46" spans="1:75" s="89" customFormat="1" ht="15" x14ac:dyDescent="0.25">
      <c r="A46" s="139"/>
      <c r="B46" s="140"/>
      <c r="C46" s="141" t="s">
        <v>1079</v>
      </c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2"/>
      <c r="BS46" s="121"/>
      <c r="BT46" s="123"/>
      <c r="BU46" s="151"/>
      <c r="BV46" s="134" t="s">
        <v>1079</v>
      </c>
    </row>
    <row r="47" spans="1:75" s="89" customFormat="1" ht="57" x14ac:dyDescent="0.25">
      <c r="A47" s="139"/>
      <c r="B47" s="140" t="s">
        <v>91</v>
      </c>
      <c r="C47" s="141" t="s">
        <v>92</v>
      </c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2"/>
      <c r="BS47" s="121"/>
      <c r="BT47" s="123"/>
      <c r="BU47" s="151"/>
      <c r="BV47" s="134" t="s">
        <v>92</v>
      </c>
    </row>
    <row r="48" spans="1:75" s="89" customFormat="1" ht="15" x14ac:dyDescent="0.25">
      <c r="A48" s="139"/>
      <c r="B48" s="143" t="s">
        <v>86</v>
      </c>
      <c r="C48" s="141" t="s">
        <v>212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  <c r="BS48" s="121"/>
      <c r="BT48" s="123"/>
      <c r="BU48" s="151"/>
      <c r="BW48" s="134" t="s">
        <v>212</v>
      </c>
    </row>
    <row r="49" spans="1:75" s="89" customFormat="1" ht="15" x14ac:dyDescent="0.25">
      <c r="A49" s="196"/>
      <c r="B49" s="197"/>
      <c r="C49" s="197"/>
      <c r="D49" s="197"/>
      <c r="E49" s="198" t="s">
        <v>1080</v>
      </c>
      <c r="F49" s="199"/>
      <c r="G49" s="200"/>
      <c r="H49" s="102"/>
      <c r="I49" s="102"/>
      <c r="J49" s="102"/>
      <c r="K49" s="201">
        <v>92684</v>
      </c>
      <c r="L49" s="202"/>
      <c r="M49" s="202"/>
      <c r="N49" s="203"/>
      <c r="O49" s="203"/>
      <c r="P49" s="204"/>
      <c r="BS49" s="121"/>
      <c r="BT49" s="123"/>
      <c r="BU49" s="151"/>
    </row>
    <row r="50" spans="1:75" s="89" customFormat="1" ht="15" x14ac:dyDescent="0.25">
      <c r="A50" s="196"/>
      <c r="B50" s="197"/>
      <c r="C50" s="197"/>
      <c r="D50" s="197"/>
      <c r="E50" s="198" t="s">
        <v>1081</v>
      </c>
      <c r="F50" s="199"/>
      <c r="G50" s="200"/>
      <c r="H50" s="102"/>
      <c r="I50" s="102"/>
      <c r="J50" s="102"/>
      <c r="K50" s="201">
        <v>46342</v>
      </c>
      <c r="L50" s="202"/>
      <c r="M50" s="202"/>
      <c r="N50" s="203"/>
      <c r="O50" s="203"/>
      <c r="P50" s="204"/>
      <c r="BS50" s="121"/>
      <c r="BT50" s="123"/>
      <c r="BU50" s="151"/>
    </row>
    <row r="51" spans="1:75" s="89" customFormat="1" ht="15" x14ac:dyDescent="0.25">
      <c r="A51" s="196"/>
      <c r="B51" s="197"/>
      <c r="C51" s="197"/>
      <c r="D51" s="197"/>
      <c r="E51" s="198" t="s">
        <v>215</v>
      </c>
      <c r="F51" s="199"/>
      <c r="G51" s="200"/>
      <c r="H51" s="102"/>
      <c r="I51" s="102"/>
      <c r="J51" s="102"/>
      <c r="K51" s="201">
        <v>293457</v>
      </c>
      <c r="L51" s="202"/>
      <c r="M51" s="202"/>
      <c r="N51" s="203"/>
      <c r="O51" s="203"/>
      <c r="P51" s="204"/>
      <c r="BS51" s="121"/>
      <c r="BT51" s="123"/>
      <c r="BU51" s="151"/>
    </row>
    <row r="52" spans="1:75" s="89" customFormat="1" ht="68.25" x14ac:dyDescent="0.25">
      <c r="A52" s="187" t="s">
        <v>106</v>
      </c>
      <c r="B52" s="125" t="s">
        <v>204</v>
      </c>
      <c r="C52" s="188" t="s">
        <v>1082</v>
      </c>
      <c r="D52" s="188"/>
      <c r="E52" s="188"/>
      <c r="F52" s="218">
        <v>5.8550000000000004</v>
      </c>
      <c r="G52" s="148" t="s">
        <v>1083</v>
      </c>
      <c r="H52" s="148" t="s">
        <v>207</v>
      </c>
      <c r="I52" s="148">
        <v>8.18</v>
      </c>
      <c r="J52" s="148"/>
      <c r="K52" s="148">
        <v>297519</v>
      </c>
      <c r="L52" s="148">
        <v>26892</v>
      </c>
      <c r="M52" s="190" t="s">
        <v>1084</v>
      </c>
      <c r="N52" s="148">
        <v>415</v>
      </c>
      <c r="O52" s="214">
        <v>10.672000000000001</v>
      </c>
      <c r="P52" s="215">
        <v>62.48</v>
      </c>
      <c r="BS52" s="121"/>
      <c r="BT52" s="123"/>
      <c r="BU52" s="151" t="s">
        <v>1082</v>
      </c>
    </row>
    <row r="53" spans="1:75" s="89" customFormat="1" ht="15" x14ac:dyDescent="0.25">
      <c r="A53" s="135"/>
      <c r="B53" s="136"/>
      <c r="C53" s="193" t="s">
        <v>1072</v>
      </c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BS53" s="121"/>
      <c r="BT53" s="123"/>
      <c r="BU53" s="151"/>
    </row>
    <row r="54" spans="1:75" s="89" customFormat="1" ht="57" x14ac:dyDescent="0.25">
      <c r="A54" s="139"/>
      <c r="B54" s="140" t="s">
        <v>91</v>
      </c>
      <c r="C54" s="141" t="s">
        <v>92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2"/>
      <c r="BS54" s="121"/>
      <c r="BT54" s="123"/>
      <c r="BU54" s="151"/>
      <c r="BV54" s="134" t="s">
        <v>92</v>
      </c>
    </row>
    <row r="55" spans="1:75" s="89" customFormat="1" ht="15" x14ac:dyDescent="0.25">
      <c r="A55" s="139"/>
      <c r="B55" s="143" t="s">
        <v>86</v>
      </c>
      <c r="C55" s="141" t="s">
        <v>212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2"/>
      <c r="BS55" s="121"/>
      <c r="BT55" s="123"/>
      <c r="BU55" s="151"/>
      <c r="BW55" s="134" t="s">
        <v>212</v>
      </c>
    </row>
    <row r="56" spans="1:75" s="89" customFormat="1" ht="15" x14ac:dyDescent="0.25">
      <c r="A56" s="196"/>
      <c r="B56" s="197"/>
      <c r="C56" s="197"/>
      <c r="D56" s="197"/>
      <c r="E56" s="198" t="s">
        <v>1085</v>
      </c>
      <c r="F56" s="199"/>
      <c r="G56" s="200"/>
      <c r="H56" s="102"/>
      <c r="I56" s="102"/>
      <c r="J56" s="102"/>
      <c r="K56" s="201">
        <v>143732</v>
      </c>
      <c r="L56" s="202"/>
      <c r="M56" s="202"/>
      <c r="N56" s="203"/>
      <c r="O56" s="203"/>
      <c r="P56" s="204"/>
      <c r="BS56" s="121"/>
      <c r="BT56" s="123"/>
      <c r="BU56" s="151"/>
    </row>
    <row r="57" spans="1:75" s="89" customFormat="1" ht="15" x14ac:dyDescent="0.25">
      <c r="A57" s="196"/>
      <c r="B57" s="197"/>
      <c r="C57" s="197"/>
      <c r="D57" s="197"/>
      <c r="E57" s="198" t="s">
        <v>1086</v>
      </c>
      <c r="F57" s="199"/>
      <c r="G57" s="200"/>
      <c r="H57" s="102"/>
      <c r="I57" s="102"/>
      <c r="J57" s="102"/>
      <c r="K57" s="201">
        <v>71866</v>
      </c>
      <c r="L57" s="202"/>
      <c r="M57" s="202"/>
      <c r="N57" s="203"/>
      <c r="O57" s="203"/>
      <c r="P57" s="204"/>
      <c r="BS57" s="121"/>
      <c r="BT57" s="123"/>
      <c r="BU57" s="151"/>
    </row>
    <row r="58" spans="1:75" s="89" customFormat="1" ht="15" x14ac:dyDescent="0.25">
      <c r="A58" s="196"/>
      <c r="B58" s="197"/>
      <c r="C58" s="197"/>
      <c r="D58" s="197"/>
      <c r="E58" s="198" t="s">
        <v>215</v>
      </c>
      <c r="F58" s="199"/>
      <c r="G58" s="200"/>
      <c r="H58" s="102"/>
      <c r="I58" s="102"/>
      <c r="J58" s="102"/>
      <c r="K58" s="201">
        <v>513117</v>
      </c>
      <c r="L58" s="202"/>
      <c r="M58" s="202"/>
      <c r="N58" s="203"/>
      <c r="O58" s="203"/>
      <c r="P58" s="204"/>
      <c r="BS58" s="121"/>
      <c r="BT58" s="123"/>
      <c r="BU58" s="151"/>
    </row>
    <row r="59" spans="1:75" s="89" customFormat="1" ht="79.5" x14ac:dyDescent="0.25">
      <c r="A59" s="187" t="s">
        <v>111</v>
      </c>
      <c r="B59" s="125" t="s">
        <v>1087</v>
      </c>
      <c r="C59" s="188" t="s">
        <v>1088</v>
      </c>
      <c r="D59" s="188"/>
      <c r="E59" s="188"/>
      <c r="F59" s="205">
        <v>8841.0499999999993</v>
      </c>
      <c r="G59" s="148">
        <v>124.21</v>
      </c>
      <c r="H59" s="148">
        <v>124.21</v>
      </c>
      <c r="I59" s="148"/>
      <c r="J59" s="148"/>
      <c r="K59" s="148">
        <v>12683749</v>
      </c>
      <c r="L59" s="148"/>
      <c r="M59" s="190">
        <v>12683749</v>
      </c>
      <c r="N59" s="148"/>
      <c r="O59" s="206">
        <v>0</v>
      </c>
      <c r="P59" s="206">
        <v>0</v>
      </c>
      <c r="BS59" s="121"/>
      <c r="BT59" s="123"/>
      <c r="BU59" s="151" t="s">
        <v>1088</v>
      </c>
    </row>
    <row r="60" spans="1:75" s="89" customFormat="1" ht="15" x14ac:dyDescent="0.25">
      <c r="A60" s="135"/>
      <c r="B60" s="136"/>
      <c r="C60" s="193" t="s">
        <v>1089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5"/>
      <c r="BS60" s="121"/>
      <c r="BT60" s="123"/>
      <c r="BU60" s="151"/>
    </row>
    <row r="61" spans="1:75" s="89" customFormat="1" ht="57" x14ac:dyDescent="0.25">
      <c r="A61" s="139"/>
      <c r="B61" s="140" t="s">
        <v>91</v>
      </c>
      <c r="C61" s="141" t="s">
        <v>92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2"/>
      <c r="BS61" s="121"/>
      <c r="BT61" s="123"/>
      <c r="BU61" s="151"/>
      <c r="BV61" s="134" t="s">
        <v>92</v>
      </c>
    </row>
    <row r="62" spans="1:75" s="89" customFormat="1" ht="15" x14ac:dyDescent="0.25">
      <c r="A62" s="139"/>
      <c r="B62" s="143" t="s">
        <v>102</v>
      </c>
      <c r="C62" s="141" t="s">
        <v>218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2"/>
      <c r="BS62" s="121"/>
      <c r="BT62" s="123"/>
      <c r="BU62" s="151"/>
      <c r="BW62" s="134" t="s">
        <v>218</v>
      </c>
    </row>
    <row r="63" spans="1:75" s="89" customFormat="1" ht="15" x14ac:dyDescent="0.25">
      <c r="A63" s="208" t="s">
        <v>1090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10"/>
      <c r="BS63" s="121"/>
      <c r="BT63" s="123" t="s">
        <v>1090</v>
      </c>
      <c r="BU63" s="151"/>
    </row>
    <row r="64" spans="1:75" s="89" customFormat="1" ht="57" x14ac:dyDescent="0.25">
      <c r="A64" s="187" t="s">
        <v>115</v>
      </c>
      <c r="B64" s="125" t="s">
        <v>358</v>
      </c>
      <c r="C64" s="188" t="s">
        <v>1091</v>
      </c>
      <c r="D64" s="188"/>
      <c r="E64" s="188"/>
      <c r="F64" s="205">
        <v>1.18</v>
      </c>
      <c r="G64" s="148" t="s">
        <v>360</v>
      </c>
      <c r="H64" s="148" t="s">
        <v>361</v>
      </c>
      <c r="I64" s="148">
        <v>10.8</v>
      </c>
      <c r="J64" s="148"/>
      <c r="K64" s="148">
        <v>46537</v>
      </c>
      <c r="L64" s="148">
        <v>9435</v>
      </c>
      <c r="M64" s="190" t="s">
        <v>1092</v>
      </c>
      <c r="N64" s="148">
        <v>111</v>
      </c>
      <c r="O64" s="214">
        <v>18.077999999999999</v>
      </c>
      <c r="P64" s="215">
        <v>21.33</v>
      </c>
      <c r="BS64" s="121"/>
      <c r="BT64" s="123"/>
      <c r="BU64" s="151" t="s">
        <v>1091</v>
      </c>
    </row>
    <row r="65" spans="1:75" s="89" customFormat="1" ht="15" x14ac:dyDescent="0.25">
      <c r="A65" s="135"/>
      <c r="B65" s="136"/>
      <c r="C65" s="193" t="s">
        <v>1093</v>
      </c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5"/>
      <c r="BS65" s="121"/>
      <c r="BT65" s="123"/>
      <c r="BU65" s="151"/>
    </row>
    <row r="66" spans="1:75" s="89" customFormat="1" ht="57" x14ac:dyDescent="0.25">
      <c r="A66" s="139"/>
      <c r="B66" s="140" t="s">
        <v>91</v>
      </c>
      <c r="C66" s="141" t="s">
        <v>92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2"/>
      <c r="BS66" s="121"/>
      <c r="BT66" s="123"/>
      <c r="BU66" s="151"/>
      <c r="BV66" s="134" t="s">
        <v>92</v>
      </c>
    </row>
    <row r="67" spans="1:75" s="89" customFormat="1" ht="15" x14ac:dyDescent="0.25">
      <c r="A67" s="139"/>
      <c r="B67" s="143" t="s">
        <v>86</v>
      </c>
      <c r="C67" s="141" t="s">
        <v>212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2"/>
      <c r="BS67" s="121"/>
      <c r="BT67" s="123"/>
      <c r="BU67" s="151"/>
      <c r="BW67" s="134" t="s">
        <v>212</v>
      </c>
    </row>
    <row r="68" spans="1:75" s="89" customFormat="1" ht="15" x14ac:dyDescent="0.25">
      <c r="A68" s="196"/>
      <c r="B68" s="197"/>
      <c r="C68" s="197"/>
      <c r="D68" s="197"/>
      <c r="E68" s="198" t="s">
        <v>1094</v>
      </c>
      <c r="F68" s="199"/>
      <c r="G68" s="200"/>
      <c r="H68" s="102"/>
      <c r="I68" s="102"/>
      <c r="J68" s="102"/>
      <c r="K68" s="201">
        <v>32594</v>
      </c>
      <c r="L68" s="202"/>
      <c r="M68" s="202"/>
      <c r="N68" s="203"/>
      <c r="O68" s="203"/>
      <c r="P68" s="204"/>
      <c r="BS68" s="121"/>
      <c r="BT68" s="123"/>
      <c r="BU68" s="151"/>
    </row>
    <row r="69" spans="1:75" s="89" customFormat="1" ht="15" x14ac:dyDescent="0.25">
      <c r="A69" s="196"/>
      <c r="B69" s="197"/>
      <c r="C69" s="197"/>
      <c r="D69" s="197"/>
      <c r="E69" s="198" t="s">
        <v>1095</v>
      </c>
      <c r="F69" s="199"/>
      <c r="G69" s="200"/>
      <c r="H69" s="102"/>
      <c r="I69" s="102"/>
      <c r="J69" s="102"/>
      <c r="K69" s="201">
        <v>29712</v>
      </c>
      <c r="L69" s="202"/>
      <c r="M69" s="202"/>
      <c r="N69" s="203"/>
      <c r="O69" s="203"/>
      <c r="P69" s="204"/>
      <c r="BS69" s="121"/>
      <c r="BT69" s="123"/>
      <c r="BU69" s="151"/>
    </row>
    <row r="70" spans="1:75" s="89" customFormat="1" ht="15" x14ac:dyDescent="0.25">
      <c r="A70" s="196"/>
      <c r="B70" s="197"/>
      <c r="C70" s="197"/>
      <c r="D70" s="197"/>
      <c r="E70" s="198" t="s">
        <v>215</v>
      </c>
      <c r="F70" s="199"/>
      <c r="G70" s="200"/>
      <c r="H70" s="102"/>
      <c r="I70" s="102"/>
      <c r="J70" s="102"/>
      <c r="K70" s="201">
        <v>108843</v>
      </c>
      <c r="L70" s="202"/>
      <c r="M70" s="202"/>
      <c r="N70" s="203"/>
      <c r="O70" s="203"/>
      <c r="P70" s="204"/>
      <c r="BS70" s="121"/>
      <c r="BT70" s="123"/>
      <c r="BU70" s="151"/>
    </row>
    <row r="71" spans="1:75" s="89" customFormat="1" ht="45" x14ac:dyDescent="0.25">
      <c r="A71" s="187" t="s">
        <v>119</v>
      </c>
      <c r="B71" s="125" t="s">
        <v>1096</v>
      </c>
      <c r="C71" s="188" t="s">
        <v>1097</v>
      </c>
      <c r="D71" s="188"/>
      <c r="E71" s="188"/>
      <c r="F71" s="207">
        <v>129.80000000000001</v>
      </c>
      <c r="G71" s="148" t="s">
        <v>1098</v>
      </c>
      <c r="H71" s="148"/>
      <c r="I71" s="148" t="s">
        <v>1098</v>
      </c>
      <c r="J71" s="148"/>
      <c r="K71" s="148">
        <v>154458</v>
      </c>
      <c r="L71" s="148"/>
      <c r="M71" s="190"/>
      <c r="N71" s="148">
        <v>154458</v>
      </c>
      <c r="O71" s="206">
        <v>0</v>
      </c>
      <c r="P71" s="206">
        <v>0</v>
      </c>
      <c r="BS71" s="121"/>
      <c r="BT71" s="123"/>
      <c r="BU71" s="151" t="s">
        <v>1097</v>
      </c>
    </row>
    <row r="72" spans="1:75" s="89" customFormat="1" ht="15" x14ac:dyDescent="0.25">
      <c r="A72" s="135"/>
      <c r="B72" s="136"/>
      <c r="C72" s="193" t="s">
        <v>1099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5"/>
      <c r="BS72" s="121"/>
      <c r="BT72" s="123"/>
      <c r="BU72" s="151"/>
    </row>
    <row r="73" spans="1:75" s="89" customFormat="1" ht="15" x14ac:dyDescent="0.25">
      <c r="A73" s="139"/>
      <c r="B73" s="136"/>
      <c r="C73" s="193" t="s">
        <v>1100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217"/>
      <c r="BS73" s="121"/>
      <c r="BT73" s="123"/>
      <c r="BU73" s="151"/>
    </row>
    <row r="74" spans="1:75" s="89" customFormat="1" ht="15" x14ac:dyDescent="0.25">
      <c r="A74" s="139"/>
      <c r="B74" s="143" t="s">
        <v>86</v>
      </c>
      <c r="C74" s="141" t="s">
        <v>212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2"/>
      <c r="BS74" s="121"/>
      <c r="BT74" s="123"/>
      <c r="BU74" s="151"/>
      <c r="BW74" s="134" t="s">
        <v>212</v>
      </c>
    </row>
    <row r="75" spans="1:75" s="89" customFormat="1" ht="15" x14ac:dyDescent="0.25">
      <c r="A75" s="184" t="s">
        <v>15</v>
      </c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6"/>
      <c r="BS75" s="121" t="s">
        <v>15</v>
      </c>
      <c r="BT75" s="123"/>
      <c r="BU75" s="151"/>
    </row>
    <row r="76" spans="1:75" s="89" customFormat="1" ht="15" x14ac:dyDescent="0.25">
      <c r="A76" s="208" t="s">
        <v>1062</v>
      </c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10"/>
      <c r="BS76" s="121"/>
      <c r="BT76" s="123" t="s">
        <v>1062</v>
      </c>
      <c r="BU76" s="151"/>
    </row>
    <row r="77" spans="1:75" s="89" customFormat="1" ht="45.75" x14ac:dyDescent="0.25">
      <c r="A77" s="187" t="s">
        <v>123</v>
      </c>
      <c r="B77" s="125" t="s">
        <v>226</v>
      </c>
      <c r="C77" s="188" t="s">
        <v>227</v>
      </c>
      <c r="D77" s="188"/>
      <c r="E77" s="188"/>
      <c r="F77" s="218">
        <v>2.2829999999999999</v>
      </c>
      <c r="G77" s="148">
        <v>27.24</v>
      </c>
      <c r="H77" s="148" t="s">
        <v>228</v>
      </c>
      <c r="I77" s="148"/>
      <c r="J77" s="148"/>
      <c r="K77" s="148">
        <v>718</v>
      </c>
      <c r="L77" s="148"/>
      <c r="M77" s="190" t="s">
        <v>1101</v>
      </c>
      <c r="N77" s="148"/>
      <c r="O77" s="206">
        <v>0</v>
      </c>
      <c r="P77" s="206">
        <v>0</v>
      </c>
      <c r="BS77" s="121"/>
      <c r="BT77" s="123"/>
      <c r="BU77" s="151" t="s">
        <v>227</v>
      </c>
    </row>
    <row r="78" spans="1:75" s="89" customFormat="1" ht="15" x14ac:dyDescent="0.25">
      <c r="A78" s="135"/>
      <c r="B78" s="136"/>
      <c r="C78" s="193" t="s">
        <v>1102</v>
      </c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5"/>
      <c r="BS78" s="121"/>
      <c r="BT78" s="123"/>
      <c r="BU78" s="151"/>
    </row>
    <row r="79" spans="1:75" s="89" customFormat="1" ht="57" x14ac:dyDescent="0.25">
      <c r="A79" s="139"/>
      <c r="B79" s="140" t="s">
        <v>91</v>
      </c>
      <c r="C79" s="141" t="s">
        <v>92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2"/>
      <c r="BS79" s="121"/>
      <c r="BT79" s="123"/>
      <c r="BU79" s="151"/>
      <c r="BV79" s="134" t="s">
        <v>92</v>
      </c>
    </row>
    <row r="80" spans="1:75" s="89" customFormat="1" ht="15" x14ac:dyDescent="0.25">
      <c r="A80" s="139"/>
      <c r="B80" s="143" t="s">
        <v>86</v>
      </c>
      <c r="C80" s="141" t="s">
        <v>212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2"/>
      <c r="BS80" s="121"/>
      <c r="BT80" s="123"/>
      <c r="BU80" s="151"/>
      <c r="BW80" s="134" t="s">
        <v>212</v>
      </c>
    </row>
    <row r="81" spans="1:75" s="89" customFormat="1" ht="15" x14ac:dyDescent="0.25">
      <c r="A81" s="196"/>
      <c r="B81" s="197"/>
      <c r="C81" s="197"/>
      <c r="D81" s="197"/>
      <c r="E81" s="198" t="s">
        <v>1103</v>
      </c>
      <c r="F81" s="199"/>
      <c r="G81" s="200"/>
      <c r="H81" s="102"/>
      <c r="I81" s="102"/>
      <c r="J81" s="102"/>
      <c r="K81" s="201">
        <v>431</v>
      </c>
      <c r="L81" s="202"/>
      <c r="M81" s="202"/>
      <c r="N81" s="203"/>
      <c r="O81" s="203"/>
      <c r="P81" s="204"/>
      <c r="BS81" s="121"/>
      <c r="BT81" s="123"/>
      <c r="BU81" s="151"/>
    </row>
    <row r="82" spans="1:75" s="89" customFormat="1" ht="15" x14ac:dyDescent="0.25">
      <c r="A82" s="196"/>
      <c r="B82" s="197"/>
      <c r="C82" s="197"/>
      <c r="D82" s="197"/>
      <c r="E82" s="198" t="s">
        <v>1104</v>
      </c>
      <c r="F82" s="199"/>
      <c r="G82" s="200"/>
      <c r="H82" s="102"/>
      <c r="I82" s="102"/>
      <c r="J82" s="102"/>
      <c r="K82" s="201">
        <v>215</v>
      </c>
      <c r="L82" s="202"/>
      <c r="M82" s="202"/>
      <c r="N82" s="203"/>
      <c r="O82" s="203"/>
      <c r="P82" s="204"/>
      <c r="BS82" s="121"/>
      <c r="BT82" s="123"/>
      <c r="BU82" s="151"/>
    </row>
    <row r="83" spans="1:75" s="89" customFormat="1" ht="15" x14ac:dyDescent="0.25">
      <c r="A83" s="196"/>
      <c r="B83" s="197"/>
      <c r="C83" s="197"/>
      <c r="D83" s="197"/>
      <c r="E83" s="198" t="s">
        <v>215</v>
      </c>
      <c r="F83" s="199"/>
      <c r="G83" s="200"/>
      <c r="H83" s="102"/>
      <c r="I83" s="102"/>
      <c r="J83" s="102"/>
      <c r="K83" s="201">
        <v>1364</v>
      </c>
      <c r="L83" s="202"/>
      <c r="M83" s="202"/>
      <c r="N83" s="203"/>
      <c r="O83" s="203"/>
      <c r="P83" s="204"/>
      <c r="BS83" s="121"/>
      <c r="BT83" s="123"/>
      <c r="BU83" s="151"/>
    </row>
    <row r="84" spans="1:75" s="89" customFormat="1" ht="15" x14ac:dyDescent="0.25">
      <c r="A84" s="208" t="s">
        <v>1067</v>
      </c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10"/>
      <c r="BS84" s="121"/>
      <c r="BT84" s="123" t="s">
        <v>1067</v>
      </c>
      <c r="BU84" s="151"/>
    </row>
    <row r="85" spans="1:75" s="89" customFormat="1" ht="57" x14ac:dyDescent="0.25">
      <c r="A85" s="187" t="s">
        <v>128</v>
      </c>
      <c r="B85" s="125" t="s">
        <v>1068</v>
      </c>
      <c r="C85" s="188" t="s">
        <v>1069</v>
      </c>
      <c r="D85" s="188"/>
      <c r="E85" s="188"/>
      <c r="F85" s="218">
        <v>4.1420000000000003</v>
      </c>
      <c r="G85" s="148">
        <v>816.04</v>
      </c>
      <c r="H85" s="148" t="s">
        <v>1070</v>
      </c>
      <c r="I85" s="148"/>
      <c r="J85" s="148"/>
      <c r="K85" s="148">
        <v>39039</v>
      </c>
      <c r="L85" s="148"/>
      <c r="M85" s="190" t="s">
        <v>1105</v>
      </c>
      <c r="N85" s="148"/>
      <c r="O85" s="206">
        <v>0</v>
      </c>
      <c r="P85" s="206">
        <v>0</v>
      </c>
      <c r="BS85" s="121"/>
      <c r="BT85" s="123"/>
      <c r="BU85" s="151" t="s">
        <v>1069</v>
      </c>
    </row>
    <row r="86" spans="1:75" s="89" customFormat="1" ht="15" x14ac:dyDescent="0.25">
      <c r="A86" s="135"/>
      <c r="B86" s="136"/>
      <c r="C86" s="193" t="s">
        <v>1106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5"/>
      <c r="BS86" s="121"/>
      <c r="BT86" s="123"/>
      <c r="BU86" s="151"/>
    </row>
    <row r="87" spans="1:75" s="89" customFormat="1" ht="57" x14ac:dyDescent="0.25">
      <c r="A87" s="139"/>
      <c r="B87" s="140" t="s">
        <v>91</v>
      </c>
      <c r="C87" s="141" t="s">
        <v>92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2"/>
      <c r="BS87" s="121"/>
      <c r="BT87" s="123"/>
      <c r="BU87" s="151"/>
      <c r="BV87" s="134" t="s">
        <v>92</v>
      </c>
    </row>
    <row r="88" spans="1:75" s="89" customFormat="1" ht="15" x14ac:dyDescent="0.25">
      <c r="A88" s="139"/>
      <c r="B88" s="143" t="s">
        <v>86</v>
      </c>
      <c r="C88" s="141" t="s">
        <v>212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2"/>
      <c r="BS88" s="121"/>
      <c r="BT88" s="123"/>
      <c r="BU88" s="151"/>
      <c r="BW88" s="134" t="s">
        <v>212</v>
      </c>
    </row>
    <row r="89" spans="1:75" s="89" customFormat="1" ht="15" x14ac:dyDescent="0.25">
      <c r="A89" s="196"/>
      <c r="B89" s="197"/>
      <c r="C89" s="197"/>
      <c r="D89" s="197"/>
      <c r="E89" s="198" t="s">
        <v>1107</v>
      </c>
      <c r="F89" s="199"/>
      <c r="G89" s="200"/>
      <c r="H89" s="102"/>
      <c r="I89" s="102"/>
      <c r="J89" s="102"/>
      <c r="K89" s="201">
        <v>23430</v>
      </c>
      <c r="L89" s="202"/>
      <c r="M89" s="202"/>
      <c r="N89" s="203"/>
      <c r="O89" s="203"/>
      <c r="P89" s="204"/>
      <c r="BS89" s="121"/>
      <c r="BT89" s="123"/>
      <c r="BU89" s="151"/>
    </row>
    <row r="90" spans="1:75" s="89" customFormat="1" ht="15" x14ac:dyDescent="0.25">
      <c r="A90" s="196"/>
      <c r="B90" s="197"/>
      <c r="C90" s="197"/>
      <c r="D90" s="197"/>
      <c r="E90" s="198" t="s">
        <v>1108</v>
      </c>
      <c r="F90" s="199"/>
      <c r="G90" s="200"/>
      <c r="H90" s="102"/>
      <c r="I90" s="102"/>
      <c r="J90" s="102"/>
      <c r="K90" s="201">
        <v>11715</v>
      </c>
      <c r="L90" s="202"/>
      <c r="M90" s="202"/>
      <c r="N90" s="203"/>
      <c r="O90" s="203"/>
      <c r="P90" s="204"/>
      <c r="BS90" s="121"/>
      <c r="BT90" s="123"/>
      <c r="BU90" s="151"/>
    </row>
    <row r="91" spans="1:75" s="89" customFormat="1" ht="15" x14ac:dyDescent="0.25">
      <c r="A91" s="196"/>
      <c r="B91" s="197"/>
      <c r="C91" s="197"/>
      <c r="D91" s="197"/>
      <c r="E91" s="198" t="s">
        <v>215</v>
      </c>
      <c r="F91" s="199"/>
      <c r="G91" s="200"/>
      <c r="H91" s="102"/>
      <c r="I91" s="102"/>
      <c r="J91" s="102"/>
      <c r="K91" s="201">
        <v>74184</v>
      </c>
      <c r="L91" s="202"/>
      <c r="M91" s="202"/>
      <c r="N91" s="203"/>
      <c r="O91" s="203"/>
      <c r="P91" s="204"/>
      <c r="BS91" s="121"/>
      <c r="BT91" s="123"/>
      <c r="BU91" s="151"/>
    </row>
    <row r="92" spans="1:75" s="89" customFormat="1" ht="57" x14ac:dyDescent="0.25">
      <c r="A92" s="187" t="s">
        <v>133</v>
      </c>
      <c r="B92" s="125" t="s">
        <v>1075</v>
      </c>
      <c r="C92" s="188" t="s">
        <v>1109</v>
      </c>
      <c r="D92" s="188"/>
      <c r="E92" s="188"/>
      <c r="F92" s="218">
        <v>4.1420000000000003</v>
      </c>
      <c r="G92" s="148">
        <v>2283.62</v>
      </c>
      <c r="H92" s="148" t="s">
        <v>1077</v>
      </c>
      <c r="I92" s="148"/>
      <c r="J92" s="148"/>
      <c r="K92" s="148">
        <v>109249</v>
      </c>
      <c r="L92" s="148"/>
      <c r="M92" s="190" t="s">
        <v>1110</v>
      </c>
      <c r="N92" s="148"/>
      <c r="O92" s="206">
        <v>0</v>
      </c>
      <c r="P92" s="206">
        <v>0</v>
      </c>
      <c r="BS92" s="121"/>
      <c r="BT92" s="123"/>
      <c r="BU92" s="151" t="s">
        <v>1109</v>
      </c>
    </row>
    <row r="93" spans="1:75" s="89" customFormat="1" ht="15" x14ac:dyDescent="0.25">
      <c r="A93" s="135"/>
      <c r="B93" s="136"/>
      <c r="C93" s="193" t="s">
        <v>1106</v>
      </c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5"/>
      <c r="BS93" s="121"/>
      <c r="BT93" s="123"/>
      <c r="BU93" s="151"/>
    </row>
    <row r="94" spans="1:75" s="89" customFormat="1" ht="15" x14ac:dyDescent="0.25">
      <c r="A94" s="139"/>
      <c r="B94" s="140"/>
      <c r="C94" s="141" t="s">
        <v>1079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2"/>
      <c r="BS94" s="121"/>
      <c r="BT94" s="123"/>
      <c r="BU94" s="151"/>
      <c r="BV94" s="134" t="s">
        <v>1079</v>
      </c>
    </row>
    <row r="95" spans="1:75" s="89" customFormat="1" ht="57" x14ac:dyDescent="0.25">
      <c r="A95" s="139"/>
      <c r="B95" s="140" t="s">
        <v>91</v>
      </c>
      <c r="C95" s="141" t="s">
        <v>92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2"/>
      <c r="BS95" s="121"/>
      <c r="BT95" s="123"/>
      <c r="BU95" s="151"/>
      <c r="BV95" s="134" t="s">
        <v>92</v>
      </c>
    </row>
    <row r="96" spans="1:75" s="89" customFormat="1" ht="15" x14ac:dyDescent="0.25">
      <c r="A96" s="139"/>
      <c r="B96" s="143" t="s">
        <v>86</v>
      </c>
      <c r="C96" s="141" t="s">
        <v>212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2"/>
      <c r="BS96" s="121"/>
      <c r="BT96" s="123"/>
      <c r="BU96" s="151"/>
      <c r="BW96" s="134" t="s">
        <v>212</v>
      </c>
    </row>
    <row r="97" spans="1:76" s="89" customFormat="1" ht="15" x14ac:dyDescent="0.25">
      <c r="A97" s="196"/>
      <c r="B97" s="197"/>
      <c r="C97" s="197"/>
      <c r="D97" s="197"/>
      <c r="E97" s="198" t="s">
        <v>1111</v>
      </c>
      <c r="F97" s="199"/>
      <c r="G97" s="200"/>
      <c r="H97" s="102"/>
      <c r="I97" s="102"/>
      <c r="J97" s="102"/>
      <c r="K97" s="201">
        <v>65567</v>
      </c>
      <c r="L97" s="202"/>
      <c r="M97" s="202"/>
      <c r="N97" s="203"/>
      <c r="O97" s="203"/>
      <c r="P97" s="204"/>
      <c r="BS97" s="121"/>
      <c r="BT97" s="123"/>
      <c r="BU97" s="151"/>
    </row>
    <row r="98" spans="1:76" s="89" customFormat="1" ht="15" x14ac:dyDescent="0.25">
      <c r="A98" s="196"/>
      <c r="B98" s="197"/>
      <c r="C98" s="197"/>
      <c r="D98" s="197"/>
      <c r="E98" s="198" t="s">
        <v>1112</v>
      </c>
      <c r="F98" s="199"/>
      <c r="G98" s="200"/>
      <c r="H98" s="102"/>
      <c r="I98" s="102"/>
      <c r="J98" s="102"/>
      <c r="K98" s="201">
        <v>32784</v>
      </c>
      <c r="L98" s="202"/>
      <c r="M98" s="202"/>
      <c r="N98" s="203"/>
      <c r="O98" s="203"/>
      <c r="P98" s="204"/>
      <c r="BS98" s="121"/>
      <c r="BT98" s="123"/>
      <c r="BU98" s="151"/>
    </row>
    <row r="99" spans="1:76" s="89" customFormat="1" ht="15" x14ac:dyDescent="0.25">
      <c r="A99" s="196"/>
      <c r="B99" s="197"/>
      <c r="C99" s="197"/>
      <c r="D99" s="197"/>
      <c r="E99" s="198" t="s">
        <v>215</v>
      </c>
      <c r="F99" s="199"/>
      <c r="G99" s="200"/>
      <c r="H99" s="102"/>
      <c r="I99" s="102"/>
      <c r="J99" s="102"/>
      <c r="K99" s="201">
        <v>207600</v>
      </c>
      <c r="L99" s="202"/>
      <c r="M99" s="202"/>
      <c r="N99" s="203"/>
      <c r="O99" s="203"/>
      <c r="P99" s="204"/>
      <c r="BS99" s="121"/>
      <c r="BT99" s="123"/>
      <c r="BU99" s="151"/>
    </row>
    <row r="100" spans="1:76" s="89" customFormat="1" ht="68.25" x14ac:dyDescent="0.25">
      <c r="A100" s="187" t="s">
        <v>134</v>
      </c>
      <c r="B100" s="125" t="s">
        <v>204</v>
      </c>
      <c r="C100" s="188" t="s">
        <v>1082</v>
      </c>
      <c r="D100" s="188"/>
      <c r="E100" s="188"/>
      <c r="F100" s="218">
        <v>4.1420000000000003</v>
      </c>
      <c r="G100" s="148" t="s">
        <v>1083</v>
      </c>
      <c r="H100" s="148" t="s">
        <v>207</v>
      </c>
      <c r="I100" s="148">
        <v>8.18</v>
      </c>
      <c r="J100" s="148"/>
      <c r="K100" s="148">
        <v>210474</v>
      </c>
      <c r="L100" s="148">
        <v>19025</v>
      </c>
      <c r="M100" s="190" t="s">
        <v>1113</v>
      </c>
      <c r="N100" s="148">
        <v>293</v>
      </c>
      <c r="O100" s="214">
        <v>10.672000000000001</v>
      </c>
      <c r="P100" s="192">
        <v>44.2</v>
      </c>
      <c r="BS100" s="121"/>
      <c r="BT100" s="123"/>
      <c r="BU100" s="151" t="s">
        <v>1082</v>
      </c>
    </row>
    <row r="101" spans="1:76" s="89" customFormat="1" ht="15" x14ac:dyDescent="0.25">
      <c r="A101" s="135"/>
      <c r="B101" s="136"/>
      <c r="C101" s="193" t="s">
        <v>1106</v>
      </c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5"/>
      <c r="BS101" s="121"/>
      <c r="BT101" s="123"/>
      <c r="BU101" s="151"/>
    </row>
    <row r="102" spans="1:76" s="89" customFormat="1" ht="57" x14ac:dyDescent="0.25">
      <c r="A102" s="139"/>
      <c r="B102" s="140" t="s">
        <v>91</v>
      </c>
      <c r="C102" s="141" t="s">
        <v>92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2"/>
      <c r="BS102" s="121"/>
      <c r="BT102" s="123"/>
      <c r="BU102" s="151"/>
      <c r="BV102" s="134" t="s">
        <v>92</v>
      </c>
    </row>
    <row r="103" spans="1:76" s="89" customFormat="1" ht="15" x14ac:dyDescent="0.25">
      <c r="A103" s="139"/>
      <c r="B103" s="143" t="s">
        <v>86</v>
      </c>
      <c r="C103" s="141" t="s">
        <v>212</v>
      </c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2"/>
      <c r="BS103" s="121"/>
      <c r="BT103" s="123"/>
      <c r="BU103" s="151"/>
      <c r="BW103" s="134" t="s">
        <v>212</v>
      </c>
    </row>
    <row r="104" spans="1:76" s="89" customFormat="1" ht="15" x14ac:dyDescent="0.25">
      <c r="A104" s="196"/>
      <c r="B104" s="197"/>
      <c r="C104" s="197"/>
      <c r="D104" s="197"/>
      <c r="E104" s="198" t="s">
        <v>1114</v>
      </c>
      <c r="F104" s="199"/>
      <c r="G104" s="200"/>
      <c r="H104" s="102"/>
      <c r="I104" s="102"/>
      <c r="J104" s="102"/>
      <c r="K104" s="201">
        <v>101681</v>
      </c>
      <c r="L104" s="202"/>
      <c r="M104" s="202"/>
      <c r="N104" s="203"/>
      <c r="O104" s="203"/>
      <c r="P104" s="204"/>
      <c r="BS104" s="121"/>
      <c r="BT104" s="123"/>
      <c r="BU104" s="151"/>
    </row>
    <row r="105" spans="1:76" s="89" customFormat="1" ht="15" x14ac:dyDescent="0.25">
      <c r="A105" s="196"/>
      <c r="B105" s="197"/>
      <c r="C105" s="197"/>
      <c r="D105" s="197"/>
      <c r="E105" s="198" t="s">
        <v>1115</v>
      </c>
      <c r="F105" s="199"/>
      <c r="G105" s="200"/>
      <c r="H105" s="102"/>
      <c r="I105" s="102"/>
      <c r="J105" s="102"/>
      <c r="K105" s="201">
        <v>50841</v>
      </c>
      <c r="L105" s="202"/>
      <c r="M105" s="202"/>
      <c r="N105" s="203"/>
      <c r="O105" s="203"/>
      <c r="P105" s="204"/>
      <c r="BS105" s="121"/>
      <c r="BT105" s="123"/>
      <c r="BU105" s="151"/>
    </row>
    <row r="106" spans="1:76" s="89" customFormat="1" ht="15" x14ac:dyDescent="0.25">
      <c r="A106" s="196"/>
      <c r="B106" s="197"/>
      <c r="C106" s="197"/>
      <c r="D106" s="197"/>
      <c r="E106" s="198" t="s">
        <v>215</v>
      </c>
      <c r="F106" s="199"/>
      <c r="G106" s="200"/>
      <c r="H106" s="102"/>
      <c r="I106" s="102"/>
      <c r="J106" s="102"/>
      <c r="K106" s="201">
        <v>362996</v>
      </c>
      <c r="L106" s="202"/>
      <c r="M106" s="202"/>
      <c r="N106" s="203"/>
      <c r="O106" s="203"/>
      <c r="P106" s="204"/>
      <c r="BS106" s="121"/>
      <c r="BT106" s="123"/>
      <c r="BU106" s="151"/>
    </row>
    <row r="107" spans="1:76" s="89" customFormat="1" ht="79.5" x14ac:dyDescent="0.25">
      <c r="A107" s="187" t="s">
        <v>137</v>
      </c>
      <c r="B107" s="125" t="s">
        <v>807</v>
      </c>
      <c r="C107" s="188" t="s">
        <v>1088</v>
      </c>
      <c r="D107" s="188"/>
      <c r="E107" s="188"/>
      <c r="F107" s="205">
        <v>6254.42</v>
      </c>
      <c r="G107" s="148">
        <v>124.21</v>
      </c>
      <c r="H107" s="148">
        <v>124.21</v>
      </c>
      <c r="I107" s="148"/>
      <c r="J107" s="148"/>
      <c r="K107" s="148">
        <v>8972859</v>
      </c>
      <c r="L107" s="148"/>
      <c r="M107" s="190">
        <v>8972859</v>
      </c>
      <c r="N107" s="148"/>
      <c r="O107" s="206">
        <v>0</v>
      </c>
      <c r="P107" s="206">
        <v>0</v>
      </c>
      <c r="BS107" s="121"/>
      <c r="BT107" s="123"/>
      <c r="BU107" s="151" t="s">
        <v>1088</v>
      </c>
    </row>
    <row r="108" spans="1:76" s="89" customFormat="1" ht="15" x14ac:dyDescent="0.25">
      <c r="A108" s="135"/>
      <c r="B108" s="136"/>
      <c r="C108" s="193" t="s">
        <v>1116</v>
      </c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5"/>
      <c r="BS108" s="121"/>
      <c r="BT108" s="123"/>
      <c r="BU108" s="151"/>
    </row>
    <row r="109" spans="1:76" s="89" customFormat="1" ht="57" x14ac:dyDescent="0.25">
      <c r="A109" s="139"/>
      <c r="B109" s="140" t="s">
        <v>91</v>
      </c>
      <c r="C109" s="141" t="s">
        <v>92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2"/>
      <c r="BS109" s="121"/>
      <c r="BT109" s="123"/>
      <c r="BU109" s="151"/>
      <c r="BV109" s="134" t="s">
        <v>92</v>
      </c>
    </row>
    <row r="110" spans="1:76" s="89" customFormat="1" ht="15" x14ac:dyDescent="0.25">
      <c r="A110" s="139"/>
      <c r="B110" s="143" t="s">
        <v>102</v>
      </c>
      <c r="C110" s="141" t="s">
        <v>218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2"/>
      <c r="BS110" s="121"/>
      <c r="BT110" s="123"/>
      <c r="BU110" s="151"/>
      <c r="BW110" s="134" t="s">
        <v>218</v>
      </c>
    </row>
    <row r="111" spans="1:76" s="89" customFormat="1" ht="15" x14ac:dyDescent="0.25">
      <c r="A111" s="211" t="s">
        <v>810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3"/>
      <c r="BS111" s="121"/>
      <c r="BT111" s="123"/>
      <c r="BU111" s="151"/>
      <c r="BX111" s="134" t="s">
        <v>810</v>
      </c>
    </row>
    <row r="112" spans="1:76" s="89" customFormat="1" ht="15" x14ac:dyDescent="0.25">
      <c r="A112" s="211" t="s">
        <v>1117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3"/>
      <c r="BS112" s="121"/>
      <c r="BT112" s="123"/>
      <c r="BU112" s="151"/>
      <c r="BX112" s="134" t="s">
        <v>1117</v>
      </c>
    </row>
    <row r="113" spans="1:75" s="89" customFormat="1" ht="15" x14ac:dyDescent="0.25">
      <c r="A113" s="184" t="s">
        <v>16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6"/>
      <c r="BS113" s="121" t="s">
        <v>16</v>
      </c>
      <c r="BT113" s="123"/>
      <c r="BU113" s="151"/>
    </row>
    <row r="114" spans="1:75" s="89" customFormat="1" ht="15" x14ac:dyDescent="0.25">
      <c r="A114" s="208" t="s">
        <v>1062</v>
      </c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10"/>
      <c r="BS114" s="121"/>
      <c r="BT114" s="123" t="s">
        <v>1062</v>
      </c>
      <c r="BU114" s="151"/>
    </row>
    <row r="115" spans="1:75" s="89" customFormat="1" ht="45.75" x14ac:dyDescent="0.25">
      <c r="A115" s="187" t="s">
        <v>142</v>
      </c>
      <c r="B115" s="125" t="s">
        <v>226</v>
      </c>
      <c r="C115" s="188" t="s">
        <v>227</v>
      </c>
      <c r="D115" s="188"/>
      <c r="E115" s="188"/>
      <c r="F115" s="189">
        <v>63.671900000000001</v>
      </c>
      <c r="G115" s="148">
        <v>27.24</v>
      </c>
      <c r="H115" s="148" t="s">
        <v>228</v>
      </c>
      <c r="I115" s="148"/>
      <c r="J115" s="148"/>
      <c r="K115" s="148">
        <v>20035</v>
      </c>
      <c r="L115" s="148"/>
      <c r="M115" s="190" t="s">
        <v>1118</v>
      </c>
      <c r="N115" s="148"/>
      <c r="O115" s="206">
        <v>0</v>
      </c>
      <c r="P115" s="206">
        <v>0</v>
      </c>
      <c r="BS115" s="121"/>
      <c r="BT115" s="123"/>
      <c r="BU115" s="151" t="s">
        <v>227</v>
      </c>
    </row>
    <row r="116" spans="1:75" s="89" customFormat="1" ht="15" x14ac:dyDescent="0.25">
      <c r="A116" s="135"/>
      <c r="B116" s="136"/>
      <c r="C116" s="193" t="s">
        <v>1119</v>
      </c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5"/>
      <c r="BS116" s="121"/>
      <c r="BT116" s="123"/>
      <c r="BU116" s="151"/>
    </row>
    <row r="117" spans="1:75" s="89" customFormat="1" ht="57" x14ac:dyDescent="0.25">
      <c r="A117" s="139"/>
      <c r="B117" s="140" t="s">
        <v>91</v>
      </c>
      <c r="C117" s="141" t="s">
        <v>92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2"/>
      <c r="BS117" s="121"/>
      <c r="BT117" s="123"/>
      <c r="BU117" s="151"/>
      <c r="BV117" s="134" t="s">
        <v>92</v>
      </c>
    </row>
    <row r="118" spans="1:75" s="89" customFormat="1" ht="15" x14ac:dyDescent="0.25">
      <c r="A118" s="139"/>
      <c r="B118" s="143" t="s">
        <v>86</v>
      </c>
      <c r="C118" s="141" t="s">
        <v>212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2"/>
      <c r="BS118" s="121"/>
      <c r="BT118" s="123"/>
      <c r="BU118" s="151"/>
      <c r="BW118" s="134" t="s">
        <v>212</v>
      </c>
    </row>
    <row r="119" spans="1:75" s="89" customFormat="1" ht="15" x14ac:dyDescent="0.25">
      <c r="A119" s="196"/>
      <c r="B119" s="197"/>
      <c r="C119" s="197"/>
      <c r="D119" s="197"/>
      <c r="E119" s="198" t="s">
        <v>1120</v>
      </c>
      <c r="F119" s="199"/>
      <c r="G119" s="200"/>
      <c r="H119" s="102"/>
      <c r="I119" s="102"/>
      <c r="J119" s="102"/>
      <c r="K119" s="201">
        <v>12017</v>
      </c>
      <c r="L119" s="202"/>
      <c r="M119" s="202"/>
      <c r="N119" s="203"/>
      <c r="O119" s="203"/>
      <c r="P119" s="204"/>
      <c r="BS119" s="121"/>
      <c r="BT119" s="123"/>
      <c r="BU119" s="151"/>
    </row>
    <row r="120" spans="1:75" s="89" customFormat="1" ht="15" x14ac:dyDescent="0.25">
      <c r="A120" s="196"/>
      <c r="B120" s="197"/>
      <c r="C120" s="197"/>
      <c r="D120" s="197"/>
      <c r="E120" s="198" t="s">
        <v>1121</v>
      </c>
      <c r="F120" s="199"/>
      <c r="G120" s="200"/>
      <c r="H120" s="102"/>
      <c r="I120" s="102"/>
      <c r="J120" s="102"/>
      <c r="K120" s="201">
        <v>6009</v>
      </c>
      <c r="L120" s="202"/>
      <c r="M120" s="202"/>
      <c r="N120" s="203"/>
      <c r="O120" s="203"/>
      <c r="P120" s="204"/>
      <c r="BS120" s="121"/>
      <c r="BT120" s="123"/>
      <c r="BU120" s="151"/>
    </row>
    <row r="121" spans="1:75" s="89" customFormat="1" ht="15" x14ac:dyDescent="0.25">
      <c r="A121" s="196"/>
      <c r="B121" s="197"/>
      <c r="C121" s="197"/>
      <c r="D121" s="197"/>
      <c r="E121" s="198" t="s">
        <v>215</v>
      </c>
      <c r="F121" s="199"/>
      <c r="G121" s="200"/>
      <c r="H121" s="102"/>
      <c r="I121" s="102"/>
      <c r="J121" s="102"/>
      <c r="K121" s="201">
        <v>38061</v>
      </c>
      <c r="L121" s="202"/>
      <c r="M121" s="202"/>
      <c r="N121" s="203"/>
      <c r="O121" s="203"/>
      <c r="P121" s="204"/>
      <c r="BS121" s="121"/>
      <c r="BT121" s="123"/>
      <c r="BU121" s="151"/>
    </row>
    <row r="122" spans="1:75" s="89" customFormat="1" ht="15" x14ac:dyDescent="0.25">
      <c r="A122" s="208" t="s">
        <v>1122</v>
      </c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10"/>
      <c r="BS122" s="121"/>
      <c r="BT122" s="123" t="s">
        <v>1122</v>
      </c>
      <c r="BU122" s="151"/>
    </row>
    <row r="123" spans="1:75" s="89" customFormat="1" ht="57" x14ac:dyDescent="0.25">
      <c r="A123" s="187" t="s">
        <v>182</v>
      </c>
      <c r="B123" s="125" t="s">
        <v>1068</v>
      </c>
      <c r="C123" s="188" t="s">
        <v>1069</v>
      </c>
      <c r="D123" s="188"/>
      <c r="E123" s="188"/>
      <c r="F123" s="219">
        <v>18.28341</v>
      </c>
      <c r="G123" s="148">
        <v>816.04</v>
      </c>
      <c r="H123" s="148" t="s">
        <v>1070</v>
      </c>
      <c r="I123" s="148"/>
      <c r="J123" s="148"/>
      <c r="K123" s="148">
        <v>172326</v>
      </c>
      <c r="L123" s="148"/>
      <c r="M123" s="190" t="s">
        <v>1123</v>
      </c>
      <c r="N123" s="148"/>
      <c r="O123" s="206">
        <v>0</v>
      </c>
      <c r="P123" s="206">
        <v>0</v>
      </c>
      <c r="BS123" s="121"/>
      <c r="BT123" s="123"/>
      <c r="BU123" s="151" t="s">
        <v>1069</v>
      </c>
    </row>
    <row r="124" spans="1:75" s="89" customFormat="1" ht="15" x14ac:dyDescent="0.25">
      <c r="A124" s="135"/>
      <c r="B124" s="136"/>
      <c r="C124" s="193" t="s">
        <v>1124</v>
      </c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5"/>
      <c r="BS124" s="121"/>
      <c r="BT124" s="123"/>
      <c r="BU124" s="151"/>
    </row>
    <row r="125" spans="1:75" s="89" customFormat="1" ht="57" x14ac:dyDescent="0.25">
      <c r="A125" s="139"/>
      <c r="B125" s="140" t="s">
        <v>91</v>
      </c>
      <c r="C125" s="141" t="s">
        <v>92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2"/>
      <c r="BS125" s="121"/>
      <c r="BT125" s="123"/>
      <c r="BU125" s="151"/>
      <c r="BV125" s="134" t="s">
        <v>92</v>
      </c>
    </row>
    <row r="126" spans="1:75" s="89" customFormat="1" ht="15" x14ac:dyDescent="0.25">
      <c r="A126" s="139"/>
      <c r="B126" s="143" t="s">
        <v>86</v>
      </c>
      <c r="C126" s="141" t="s">
        <v>212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2"/>
      <c r="BS126" s="121"/>
      <c r="BT126" s="123"/>
      <c r="BU126" s="151"/>
      <c r="BW126" s="134" t="s">
        <v>212</v>
      </c>
    </row>
    <row r="127" spans="1:75" s="89" customFormat="1" ht="15" x14ac:dyDescent="0.25">
      <c r="A127" s="196"/>
      <c r="B127" s="197"/>
      <c r="C127" s="197"/>
      <c r="D127" s="197"/>
      <c r="E127" s="198" t="s">
        <v>1125</v>
      </c>
      <c r="F127" s="199"/>
      <c r="G127" s="200"/>
      <c r="H127" s="102"/>
      <c r="I127" s="102"/>
      <c r="J127" s="102"/>
      <c r="K127" s="201">
        <v>103423</v>
      </c>
      <c r="L127" s="202"/>
      <c r="M127" s="202"/>
      <c r="N127" s="203"/>
      <c r="O127" s="203"/>
      <c r="P127" s="204"/>
      <c r="BS127" s="121"/>
      <c r="BT127" s="123"/>
      <c r="BU127" s="151"/>
    </row>
    <row r="128" spans="1:75" s="89" customFormat="1" ht="15" x14ac:dyDescent="0.25">
      <c r="A128" s="196"/>
      <c r="B128" s="197"/>
      <c r="C128" s="197"/>
      <c r="D128" s="197"/>
      <c r="E128" s="198" t="s">
        <v>1126</v>
      </c>
      <c r="F128" s="199"/>
      <c r="G128" s="200"/>
      <c r="H128" s="102"/>
      <c r="I128" s="102"/>
      <c r="J128" s="102"/>
      <c r="K128" s="201">
        <v>51711</v>
      </c>
      <c r="L128" s="202"/>
      <c r="M128" s="202"/>
      <c r="N128" s="203"/>
      <c r="O128" s="203"/>
      <c r="P128" s="204"/>
      <c r="BS128" s="121"/>
      <c r="BT128" s="123"/>
      <c r="BU128" s="151"/>
    </row>
    <row r="129" spans="1:75" s="89" customFormat="1" ht="15" x14ac:dyDescent="0.25">
      <c r="A129" s="196"/>
      <c r="B129" s="197"/>
      <c r="C129" s="197"/>
      <c r="D129" s="197"/>
      <c r="E129" s="198" t="s">
        <v>215</v>
      </c>
      <c r="F129" s="199"/>
      <c r="G129" s="200"/>
      <c r="H129" s="102"/>
      <c r="I129" s="102"/>
      <c r="J129" s="102"/>
      <c r="K129" s="201">
        <v>327460</v>
      </c>
      <c r="L129" s="202"/>
      <c r="M129" s="202"/>
      <c r="N129" s="203"/>
      <c r="O129" s="203"/>
      <c r="P129" s="204"/>
      <c r="BS129" s="121"/>
      <c r="BT129" s="123"/>
      <c r="BU129" s="151"/>
    </row>
    <row r="130" spans="1:75" s="89" customFormat="1" ht="57" x14ac:dyDescent="0.25">
      <c r="A130" s="187" t="s">
        <v>183</v>
      </c>
      <c r="B130" s="125" t="s">
        <v>1075</v>
      </c>
      <c r="C130" s="188" t="s">
        <v>1109</v>
      </c>
      <c r="D130" s="188"/>
      <c r="E130" s="188"/>
      <c r="F130" s="219">
        <v>18.28341</v>
      </c>
      <c r="G130" s="148">
        <v>2283.62</v>
      </c>
      <c r="H130" s="148" t="s">
        <v>1077</v>
      </c>
      <c r="I130" s="148"/>
      <c r="J130" s="148"/>
      <c r="K130" s="148">
        <v>482241</v>
      </c>
      <c r="L130" s="148"/>
      <c r="M130" s="190" t="s">
        <v>1127</v>
      </c>
      <c r="N130" s="148"/>
      <c r="O130" s="206">
        <v>0</v>
      </c>
      <c r="P130" s="206">
        <v>0</v>
      </c>
      <c r="BS130" s="121"/>
      <c r="BT130" s="123"/>
      <c r="BU130" s="151" t="s">
        <v>1109</v>
      </c>
    </row>
    <row r="131" spans="1:75" s="89" customFormat="1" ht="15" x14ac:dyDescent="0.25">
      <c r="A131" s="135"/>
      <c r="B131" s="136"/>
      <c r="C131" s="193" t="s">
        <v>1124</v>
      </c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5"/>
      <c r="BS131" s="121"/>
      <c r="BT131" s="123"/>
      <c r="BU131" s="151"/>
    </row>
    <row r="132" spans="1:75" s="89" customFormat="1" ht="15" x14ac:dyDescent="0.25">
      <c r="A132" s="139"/>
      <c r="B132" s="140"/>
      <c r="C132" s="141" t="s">
        <v>1079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2"/>
      <c r="BS132" s="121"/>
      <c r="BT132" s="123"/>
      <c r="BU132" s="151"/>
      <c r="BV132" s="134" t="s">
        <v>1079</v>
      </c>
    </row>
    <row r="133" spans="1:75" s="89" customFormat="1" ht="57" x14ac:dyDescent="0.25">
      <c r="A133" s="139"/>
      <c r="B133" s="140" t="s">
        <v>91</v>
      </c>
      <c r="C133" s="141" t="s">
        <v>92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2"/>
      <c r="BS133" s="121"/>
      <c r="BT133" s="123"/>
      <c r="BU133" s="151"/>
      <c r="BV133" s="134" t="s">
        <v>92</v>
      </c>
    </row>
    <row r="134" spans="1:75" s="89" customFormat="1" ht="15" x14ac:dyDescent="0.25">
      <c r="A134" s="139"/>
      <c r="B134" s="143" t="s">
        <v>86</v>
      </c>
      <c r="C134" s="141" t="s">
        <v>212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2"/>
      <c r="BS134" s="121"/>
      <c r="BT134" s="123"/>
      <c r="BU134" s="151"/>
      <c r="BW134" s="134" t="s">
        <v>212</v>
      </c>
    </row>
    <row r="135" spans="1:75" s="89" customFormat="1" ht="15" x14ac:dyDescent="0.25">
      <c r="A135" s="196"/>
      <c r="B135" s="197"/>
      <c r="C135" s="197"/>
      <c r="D135" s="197"/>
      <c r="E135" s="198" t="s">
        <v>1128</v>
      </c>
      <c r="F135" s="199"/>
      <c r="G135" s="200"/>
      <c r="H135" s="102"/>
      <c r="I135" s="102"/>
      <c r="J135" s="102"/>
      <c r="K135" s="201">
        <v>289424</v>
      </c>
      <c r="L135" s="202"/>
      <c r="M135" s="202"/>
      <c r="N135" s="203"/>
      <c r="O135" s="203"/>
      <c r="P135" s="204"/>
      <c r="BS135" s="121"/>
      <c r="BT135" s="123"/>
      <c r="BU135" s="151"/>
    </row>
    <row r="136" spans="1:75" s="89" customFormat="1" ht="15" x14ac:dyDescent="0.25">
      <c r="A136" s="196"/>
      <c r="B136" s="197"/>
      <c r="C136" s="197"/>
      <c r="D136" s="197"/>
      <c r="E136" s="198" t="s">
        <v>1129</v>
      </c>
      <c r="F136" s="199"/>
      <c r="G136" s="200"/>
      <c r="H136" s="102"/>
      <c r="I136" s="102"/>
      <c r="J136" s="102"/>
      <c r="K136" s="201">
        <v>144712</v>
      </c>
      <c r="L136" s="202"/>
      <c r="M136" s="202"/>
      <c r="N136" s="203"/>
      <c r="O136" s="203"/>
      <c r="P136" s="204"/>
      <c r="BS136" s="121"/>
      <c r="BT136" s="123"/>
      <c r="BU136" s="151"/>
    </row>
    <row r="137" spans="1:75" s="89" customFormat="1" ht="15" x14ac:dyDescent="0.25">
      <c r="A137" s="196"/>
      <c r="B137" s="197"/>
      <c r="C137" s="197"/>
      <c r="D137" s="197"/>
      <c r="E137" s="198" t="s">
        <v>215</v>
      </c>
      <c r="F137" s="199"/>
      <c r="G137" s="200"/>
      <c r="H137" s="102"/>
      <c r="I137" s="102"/>
      <c r="J137" s="102"/>
      <c r="K137" s="201">
        <v>916377</v>
      </c>
      <c r="L137" s="202"/>
      <c r="M137" s="202"/>
      <c r="N137" s="203"/>
      <c r="O137" s="203"/>
      <c r="P137" s="204"/>
      <c r="BS137" s="121"/>
      <c r="BT137" s="123"/>
      <c r="BU137" s="151"/>
    </row>
    <row r="138" spans="1:75" s="89" customFormat="1" ht="68.25" x14ac:dyDescent="0.25">
      <c r="A138" s="187" t="s">
        <v>185</v>
      </c>
      <c r="B138" s="125" t="s">
        <v>204</v>
      </c>
      <c r="C138" s="188" t="s">
        <v>1082</v>
      </c>
      <c r="D138" s="188"/>
      <c r="E138" s="188"/>
      <c r="F138" s="219">
        <v>18.28341</v>
      </c>
      <c r="G138" s="148" t="s">
        <v>1083</v>
      </c>
      <c r="H138" s="148" t="s">
        <v>207</v>
      </c>
      <c r="I138" s="148">
        <v>8.18</v>
      </c>
      <c r="J138" s="148"/>
      <c r="K138" s="148">
        <v>929062</v>
      </c>
      <c r="L138" s="148">
        <v>83977</v>
      </c>
      <c r="M138" s="190" t="s">
        <v>1130</v>
      </c>
      <c r="N138" s="148">
        <v>1295</v>
      </c>
      <c r="O138" s="214">
        <v>10.672000000000001</v>
      </c>
      <c r="P138" s="215">
        <v>195.12</v>
      </c>
      <c r="BS138" s="121"/>
      <c r="BT138" s="123"/>
      <c r="BU138" s="151" t="s">
        <v>1082</v>
      </c>
    </row>
    <row r="139" spans="1:75" s="89" customFormat="1" ht="15" x14ac:dyDescent="0.25">
      <c r="A139" s="135"/>
      <c r="B139" s="136"/>
      <c r="C139" s="193" t="s">
        <v>1124</v>
      </c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5"/>
      <c r="BS139" s="121"/>
      <c r="BT139" s="123"/>
      <c r="BU139" s="151"/>
    </row>
    <row r="140" spans="1:75" s="89" customFormat="1" ht="57" x14ac:dyDescent="0.25">
      <c r="A140" s="139"/>
      <c r="B140" s="140" t="s">
        <v>91</v>
      </c>
      <c r="C140" s="141" t="s">
        <v>92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2"/>
      <c r="BS140" s="121"/>
      <c r="BT140" s="123"/>
      <c r="BU140" s="151"/>
      <c r="BV140" s="134" t="s">
        <v>92</v>
      </c>
    </row>
    <row r="141" spans="1:75" s="89" customFormat="1" ht="15" x14ac:dyDescent="0.25">
      <c r="A141" s="139"/>
      <c r="B141" s="143" t="s">
        <v>86</v>
      </c>
      <c r="C141" s="141" t="s">
        <v>212</v>
      </c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2"/>
      <c r="BS141" s="121"/>
      <c r="BT141" s="123"/>
      <c r="BU141" s="151"/>
      <c r="BW141" s="134" t="s">
        <v>212</v>
      </c>
    </row>
    <row r="142" spans="1:75" s="89" customFormat="1" ht="15" x14ac:dyDescent="0.25">
      <c r="A142" s="196"/>
      <c r="B142" s="197"/>
      <c r="C142" s="197"/>
      <c r="D142" s="197"/>
      <c r="E142" s="198" t="s">
        <v>1131</v>
      </c>
      <c r="F142" s="199"/>
      <c r="G142" s="200"/>
      <c r="H142" s="102"/>
      <c r="I142" s="102"/>
      <c r="J142" s="102"/>
      <c r="K142" s="201">
        <v>448833</v>
      </c>
      <c r="L142" s="202"/>
      <c r="M142" s="202"/>
      <c r="N142" s="203"/>
      <c r="O142" s="203"/>
      <c r="P142" s="204"/>
      <c r="BS142" s="121"/>
      <c r="BT142" s="123"/>
      <c r="BU142" s="151"/>
    </row>
    <row r="143" spans="1:75" s="89" customFormat="1" ht="15" x14ac:dyDescent="0.25">
      <c r="A143" s="196"/>
      <c r="B143" s="197"/>
      <c r="C143" s="197"/>
      <c r="D143" s="197"/>
      <c r="E143" s="198" t="s">
        <v>1132</v>
      </c>
      <c r="F143" s="199"/>
      <c r="G143" s="200"/>
      <c r="H143" s="102"/>
      <c r="I143" s="102"/>
      <c r="J143" s="102"/>
      <c r="K143" s="201">
        <v>224417</v>
      </c>
      <c r="L143" s="202"/>
      <c r="M143" s="202"/>
      <c r="N143" s="203"/>
      <c r="O143" s="203"/>
      <c r="P143" s="204"/>
      <c r="BS143" s="121"/>
      <c r="BT143" s="123"/>
      <c r="BU143" s="151"/>
    </row>
    <row r="144" spans="1:75" s="89" customFormat="1" ht="15" x14ac:dyDescent="0.25">
      <c r="A144" s="196"/>
      <c r="B144" s="197"/>
      <c r="C144" s="197"/>
      <c r="D144" s="197"/>
      <c r="E144" s="198" t="s">
        <v>215</v>
      </c>
      <c r="F144" s="199"/>
      <c r="G144" s="200"/>
      <c r="H144" s="102"/>
      <c r="I144" s="102"/>
      <c r="J144" s="102"/>
      <c r="K144" s="201">
        <v>1602312</v>
      </c>
      <c r="L144" s="202"/>
      <c r="M144" s="202"/>
      <c r="N144" s="203"/>
      <c r="O144" s="203"/>
      <c r="P144" s="204"/>
      <c r="BS144" s="121"/>
      <c r="BT144" s="123"/>
      <c r="BU144" s="151"/>
    </row>
    <row r="145" spans="1:76" s="89" customFormat="1" ht="79.5" x14ac:dyDescent="0.25">
      <c r="A145" s="187" t="s">
        <v>298</v>
      </c>
      <c r="B145" s="125" t="s">
        <v>807</v>
      </c>
      <c r="C145" s="188" t="s">
        <v>1133</v>
      </c>
      <c r="D145" s="188"/>
      <c r="E145" s="188"/>
      <c r="F145" s="218">
        <v>25231.106</v>
      </c>
      <c r="G145" s="148">
        <v>124.21</v>
      </c>
      <c r="H145" s="148">
        <v>124.21</v>
      </c>
      <c r="I145" s="148"/>
      <c r="J145" s="148"/>
      <c r="K145" s="148">
        <v>36197625</v>
      </c>
      <c r="L145" s="148"/>
      <c r="M145" s="190">
        <v>36197625</v>
      </c>
      <c r="N145" s="148"/>
      <c r="O145" s="206">
        <v>0</v>
      </c>
      <c r="P145" s="206">
        <v>0</v>
      </c>
      <c r="BS145" s="121"/>
      <c r="BT145" s="123"/>
      <c r="BU145" s="151" t="s">
        <v>1133</v>
      </c>
    </row>
    <row r="146" spans="1:76" s="89" customFormat="1" ht="15" x14ac:dyDescent="0.25">
      <c r="A146" s="135"/>
      <c r="B146" s="136"/>
      <c r="C146" s="193" t="s">
        <v>1134</v>
      </c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5"/>
      <c r="BS146" s="121"/>
      <c r="BT146" s="123"/>
      <c r="BU146" s="151"/>
    </row>
    <row r="147" spans="1:76" s="89" customFormat="1" ht="57" x14ac:dyDescent="0.25">
      <c r="A147" s="139"/>
      <c r="B147" s="140" t="s">
        <v>91</v>
      </c>
      <c r="C147" s="141" t="s">
        <v>92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2"/>
      <c r="BS147" s="121"/>
      <c r="BT147" s="123"/>
      <c r="BU147" s="151"/>
      <c r="BV147" s="134" t="s">
        <v>92</v>
      </c>
    </row>
    <row r="148" spans="1:76" s="89" customFormat="1" ht="15" x14ac:dyDescent="0.25">
      <c r="A148" s="139"/>
      <c r="B148" s="143" t="s">
        <v>102</v>
      </c>
      <c r="C148" s="141" t="s">
        <v>218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2"/>
      <c r="BS148" s="121"/>
      <c r="BT148" s="123"/>
      <c r="BU148" s="151"/>
      <c r="BW148" s="134" t="s">
        <v>218</v>
      </c>
    </row>
    <row r="149" spans="1:76" s="89" customFormat="1" ht="15" x14ac:dyDescent="0.25">
      <c r="A149" s="211" t="s">
        <v>810</v>
      </c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12"/>
      <c r="P149" s="213"/>
      <c r="BS149" s="121"/>
      <c r="BT149" s="123"/>
      <c r="BU149" s="151"/>
      <c r="BX149" s="134" t="s">
        <v>810</v>
      </c>
    </row>
    <row r="150" spans="1:76" s="89" customFormat="1" ht="15" x14ac:dyDescent="0.25">
      <c r="A150" s="211" t="s">
        <v>1135</v>
      </c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12"/>
      <c r="P150" s="213"/>
      <c r="BS150" s="121"/>
      <c r="BT150" s="123"/>
      <c r="BU150" s="151"/>
      <c r="BX150" s="134" t="s">
        <v>1135</v>
      </c>
    </row>
    <row r="151" spans="1:76" s="89" customFormat="1" ht="15" x14ac:dyDescent="0.25">
      <c r="A151" s="208" t="s">
        <v>1090</v>
      </c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10"/>
      <c r="BS151" s="121"/>
      <c r="BT151" s="123" t="s">
        <v>1090</v>
      </c>
      <c r="BU151" s="151"/>
    </row>
    <row r="152" spans="1:76" s="89" customFormat="1" ht="57" x14ac:dyDescent="0.25">
      <c r="A152" s="187" t="s">
        <v>299</v>
      </c>
      <c r="B152" s="125" t="s">
        <v>358</v>
      </c>
      <c r="C152" s="188" t="s">
        <v>1091</v>
      </c>
      <c r="D152" s="188"/>
      <c r="E152" s="188"/>
      <c r="F152" s="205">
        <v>11.68</v>
      </c>
      <c r="G152" s="148" t="s">
        <v>360</v>
      </c>
      <c r="H152" s="148" t="s">
        <v>361</v>
      </c>
      <c r="I152" s="148">
        <v>10.8</v>
      </c>
      <c r="J152" s="148"/>
      <c r="K152" s="148">
        <v>460634</v>
      </c>
      <c r="L152" s="148">
        <v>93395</v>
      </c>
      <c r="M152" s="190" t="s">
        <v>1136</v>
      </c>
      <c r="N152" s="148">
        <v>1092</v>
      </c>
      <c r="O152" s="214">
        <v>18.077999999999999</v>
      </c>
      <c r="P152" s="215">
        <v>211.15</v>
      </c>
      <c r="BS152" s="121"/>
      <c r="BT152" s="123"/>
      <c r="BU152" s="151" t="s">
        <v>1091</v>
      </c>
    </row>
    <row r="153" spans="1:76" s="89" customFormat="1" ht="15" x14ac:dyDescent="0.25">
      <c r="A153" s="135"/>
      <c r="B153" s="136"/>
      <c r="C153" s="193" t="s">
        <v>1137</v>
      </c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5"/>
      <c r="BS153" s="121"/>
      <c r="BT153" s="123"/>
      <c r="BU153" s="151"/>
    </row>
    <row r="154" spans="1:76" s="89" customFormat="1" ht="57" x14ac:dyDescent="0.25">
      <c r="A154" s="139"/>
      <c r="B154" s="140" t="s">
        <v>91</v>
      </c>
      <c r="C154" s="141" t="s">
        <v>92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2"/>
      <c r="BS154" s="121"/>
      <c r="BT154" s="123"/>
      <c r="BU154" s="151"/>
      <c r="BV154" s="134" t="s">
        <v>92</v>
      </c>
    </row>
    <row r="155" spans="1:76" s="89" customFormat="1" ht="15" x14ac:dyDescent="0.25">
      <c r="A155" s="139"/>
      <c r="B155" s="143" t="s">
        <v>86</v>
      </c>
      <c r="C155" s="141" t="s">
        <v>212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2"/>
      <c r="BS155" s="121"/>
      <c r="BT155" s="123"/>
      <c r="BU155" s="151"/>
      <c r="BW155" s="134" t="s">
        <v>212</v>
      </c>
    </row>
    <row r="156" spans="1:76" s="89" customFormat="1" ht="15" x14ac:dyDescent="0.25">
      <c r="A156" s="196"/>
      <c r="B156" s="197"/>
      <c r="C156" s="197"/>
      <c r="D156" s="197"/>
      <c r="E156" s="198" t="s">
        <v>1138</v>
      </c>
      <c r="F156" s="199"/>
      <c r="G156" s="200"/>
      <c r="H156" s="102"/>
      <c r="I156" s="102"/>
      <c r="J156" s="102"/>
      <c r="K156" s="201">
        <v>322633</v>
      </c>
      <c r="L156" s="202"/>
      <c r="M156" s="202"/>
      <c r="N156" s="203"/>
      <c r="O156" s="203"/>
      <c r="P156" s="204"/>
      <c r="BS156" s="121"/>
      <c r="BT156" s="123"/>
      <c r="BU156" s="151"/>
    </row>
    <row r="157" spans="1:76" s="89" customFormat="1" ht="15" x14ac:dyDescent="0.25">
      <c r="A157" s="196"/>
      <c r="B157" s="197"/>
      <c r="C157" s="197"/>
      <c r="D157" s="197"/>
      <c r="E157" s="198" t="s">
        <v>1139</v>
      </c>
      <c r="F157" s="199"/>
      <c r="G157" s="200"/>
      <c r="H157" s="102"/>
      <c r="I157" s="102"/>
      <c r="J157" s="102"/>
      <c r="K157" s="201">
        <v>294101</v>
      </c>
      <c r="L157" s="202"/>
      <c r="M157" s="202"/>
      <c r="N157" s="203"/>
      <c r="O157" s="203"/>
      <c r="P157" s="204"/>
      <c r="BS157" s="121"/>
      <c r="BT157" s="123"/>
      <c r="BU157" s="151"/>
    </row>
    <row r="158" spans="1:76" s="89" customFormat="1" ht="15" x14ac:dyDescent="0.25">
      <c r="A158" s="196"/>
      <c r="B158" s="197"/>
      <c r="C158" s="197"/>
      <c r="D158" s="197"/>
      <c r="E158" s="198" t="s">
        <v>215</v>
      </c>
      <c r="F158" s="199"/>
      <c r="G158" s="200"/>
      <c r="H158" s="102"/>
      <c r="I158" s="102"/>
      <c r="J158" s="102"/>
      <c r="K158" s="201">
        <v>1077368</v>
      </c>
      <c r="L158" s="202"/>
      <c r="M158" s="202"/>
      <c r="N158" s="203"/>
      <c r="O158" s="203"/>
      <c r="P158" s="204"/>
      <c r="BS158" s="121"/>
      <c r="BT158" s="123"/>
      <c r="BU158" s="151"/>
    </row>
    <row r="159" spans="1:76" s="89" customFormat="1" ht="45" x14ac:dyDescent="0.25">
      <c r="A159" s="187" t="s">
        <v>305</v>
      </c>
      <c r="B159" s="125" t="s">
        <v>1096</v>
      </c>
      <c r="C159" s="188" t="s">
        <v>1097</v>
      </c>
      <c r="D159" s="188"/>
      <c r="E159" s="188"/>
      <c r="F159" s="207">
        <v>1284.8</v>
      </c>
      <c r="G159" s="148" t="s">
        <v>1098</v>
      </c>
      <c r="H159" s="148"/>
      <c r="I159" s="148" t="s">
        <v>1098</v>
      </c>
      <c r="J159" s="148"/>
      <c r="K159" s="148">
        <v>1528874</v>
      </c>
      <c r="L159" s="148"/>
      <c r="M159" s="190"/>
      <c r="N159" s="148">
        <v>1528874</v>
      </c>
      <c r="O159" s="206">
        <v>0</v>
      </c>
      <c r="P159" s="206">
        <v>0</v>
      </c>
      <c r="BS159" s="121"/>
      <c r="BT159" s="123"/>
      <c r="BU159" s="151" t="s">
        <v>1097</v>
      </c>
    </row>
    <row r="160" spans="1:76" s="89" customFormat="1" ht="15" x14ac:dyDescent="0.25">
      <c r="A160" s="135"/>
      <c r="B160" s="136"/>
      <c r="C160" s="193" t="s">
        <v>1140</v>
      </c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5"/>
      <c r="BS160" s="121"/>
      <c r="BT160" s="123"/>
      <c r="BU160" s="151"/>
    </row>
    <row r="161" spans="1:75" s="89" customFormat="1" ht="15" x14ac:dyDescent="0.25">
      <c r="A161" s="139"/>
      <c r="B161" s="136"/>
      <c r="C161" s="193" t="s">
        <v>1100</v>
      </c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217"/>
      <c r="BS161" s="121"/>
      <c r="BT161" s="123"/>
      <c r="BU161" s="151"/>
    </row>
    <row r="162" spans="1:75" s="89" customFormat="1" ht="15" x14ac:dyDescent="0.25">
      <c r="A162" s="139"/>
      <c r="B162" s="143" t="s">
        <v>86</v>
      </c>
      <c r="C162" s="141" t="s">
        <v>212</v>
      </c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2"/>
      <c r="BS162" s="121"/>
      <c r="BT162" s="123"/>
      <c r="BU162" s="151"/>
      <c r="BW162" s="134" t="s">
        <v>212</v>
      </c>
    </row>
    <row r="163" spans="1:75" s="89" customFormat="1" ht="15" x14ac:dyDescent="0.25">
      <c r="A163" s="184" t="s">
        <v>17</v>
      </c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6"/>
      <c r="BS163" s="121" t="s">
        <v>17</v>
      </c>
      <c r="BT163" s="123"/>
      <c r="BU163" s="151"/>
    </row>
    <row r="164" spans="1:75" s="89" customFormat="1" ht="15" x14ac:dyDescent="0.25">
      <c r="A164" s="208" t="s">
        <v>1062</v>
      </c>
      <c r="B164" s="209"/>
      <c r="C164" s="209"/>
      <c r="D164" s="209"/>
      <c r="E164" s="209"/>
      <c r="F164" s="209"/>
      <c r="G164" s="209"/>
      <c r="H164" s="209"/>
      <c r="I164" s="209"/>
      <c r="J164" s="209"/>
      <c r="K164" s="209"/>
      <c r="L164" s="209"/>
      <c r="M164" s="209"/>
      <c r="N164" s="209"/>
      <c r="O164" s="209"/>
      <c r="P164" s="210"/>
      <c r="BS164" s="121"/>
      <c r="BT164" s="123" t="s">
        <v>1062</v>
      </c>
      <c r="BU164" s="151"/>
    </row>
    <row r="165" spans="1:75" s="89" customFormat="1" ht="45.75" x14ac:dyDescent="0.25">
      <c r="A165" s="187" t="s">
        <v>313</v>
      </c>
      <c r="B165" s="125" t="s">
        <v>226</v>
      </c>
      <c r="C165" s="188" t="s">
        <v>227</v>
      </c>
      <c r="D165" s="188"/>
      <c r="E165" s="188"/>
      <c r="F165" s="219">
        <v>17.837579999999999</v>
      </c>
      <c r="G165" s="148">
        <v>27.24</v>
      </c>
      <c r="H165" s="148" t="s">
        <v>228</v>
      </c>
      <c r="I165" s="148"/>
      <c r="J165" s="148"/>
      <c r="K165" s="148">
        <v>5613</v>
      </c>
      <c r="L165" s="148"/>
      <c r="M165" s="190" t="s">
        <v>1141</v>
      </c>
      <c r="N165" s="148"/>
      <c r="O165" s="206">
        <v>0</v>
      </c>
      <c r="P165" s="206">
        <v>0</v>
      </c>
      <c r="BS165" s="121"/>
      <c r="BT165" s="123"/>
      <c r="BU165" s="151" t="s">
        <v>227</v>
      </c>
    </row>
    <row r="166" spans="1:75" s="89" customFormat="1" ht="15" x14ac:dyDescent="0.25">
      <c r="A166" s="135"/>
      <c r="B166" s="136"/>
      <c r="C166" s="193" t="s">
        <v>1142</v>
      </c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5"/>
      <c r="BS166" s="121"/>
      <c r="BT166" s="123"/>
      <c r="BU166" s="151"/>
    </row>
    <row r="167" spans="1:75" s="89" customFormat="1" ht="57" x14ac:dyDescent="0.25">
      <c r="A167" s="139"/>
      <c r="B167" s="140" t="s">
        <v>91</v>
      </c>
      <c r="C167" s="141" t="s">
        <v>92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2"/>
      <c r="BS167" s="121"/>
      <c r="BT167" s="123"/>
      <c r="BU167" s="151"/>
      <c r="BV167" s="134" t="s">
        <v>92</v>
      </c>
    </row>
    <row r="168" spans="1:75" s="89" customFormat="1" ht="15" x14ac:dyDescent="0.25">
      <c r="A168" s="139"/>
      <c r="B168" s="143" t="s">
        <v>86</v>
      </c>
      <c r="C168" s="141" t="s">
        <v>212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2"/>
      <c r="BS168" s="121"/>
      <c r="BT168" s="123"/>
      <c r="BU168" s="151"/>
      <c r="BW168" s="134" t="s">
        <v>212</v>
      </c>
    </row>
    <row r="169" spans="1:75" s="89" customFormat="1" ht="15" x14ac:dyDescent="0.25">
      <c r="A169" s="196"/>
      <c r="B169" s="197"/>
      <c r="C169" s="197"/>
      <c r="D169" s="197"/>
      <c r="E169" s="198" t="s">
        <v>1143</v>
      </c>
      <c r="F169" s="199"/>
      <c r="G169" s="200"/>
      <c r="H169" s="102"/>
      <c r="I169" s="102"/>
      <c r="J169" s="102"/>
      <c r="K169" s="201">
        <v>3366</v>
      </c>
      <c r="L169" s="202"/>
      <c r="M169" s="202"/>
      <c r="N169" s="203"/>
      <c r="O169" s="203"/>
      <c r="P169" s="204"/>
      <c r="BS169" s="121"/>
      <c r="BT169" s="123"/>
      <c r="BU169" s="151"/>
    </row>
    <row r="170" spans="1:75" s="89" customFormat="1" ht="15" x14ac:dyDescent="0.25">
      <c r="A170" s="196"/>
      <c r="B170" s="197"/>
      <c r="C170" s="197"/>
      <c r="D170" s="197"/>
      <c r="E170" s="198" t="s">
        <v>1144</v>
      </c>
      <c r="F170" s="199"/>
      <c r="G170" s="200"/>
      <c r="H170" s="102"/>
      <c r="I170" s="102"/>
      <c r="J170" s="102"/>
      <c r="K170" s="201">
        <v>1683</v>
      </c>
      <c r="L170" s="202"/>
      <c r="M170" s="202"/>
      <c r="N170" s="203"/>
      <c r="O170" s="203"/>
      <c r="P170" s="204"/>
      <c r="BS170" s="121"/>
      <c r="BT170" s="123"/>
      <c r="BU170" s="151"/>
    </row>
    <row r="171" spans="1:75" s="89" customFormat="1" ht="15" x14ac:dyDescent="0.25">
      <c r="A171" s="196"/>
      <c r="B171" s="197"/>
      <c r="C171" s="197"/>
      <c r="D171" s="197"/>
      <c r="E171" s="198" t="s">
        <v>215</v>
      </c>
      <c r="F171" s="199"/>
      <c r="G171" s="200"/>
      <c r="H171" s="102"/>
      <c r="I171" s="102"/>
      <c r="J171" s="102"/>
      <c r="K171" s="201">
        <v>10662</v>
      </c>
      <c r="L171" s="202"/>
      <c r="M171" s="202"/>
      <c r="N171" s="203"/>
      <c r="O171" s="203"/>
      <c r="P171" s="204"/>
      <c r="BS171" s="121"/>
      <c r="BT171" s="123"/>
      <c r="BU171" s="151"/>
    </row>
    <row r="172" spans="1:75" s="89" customFormat="1" ht="15" x14ac:dyDescent="0.25">
      <c r="A172" s="208" t="s">
        <v>1067</v>
      </c>
      <c r="B172" s="209"/>
      <c r="C172" s="209"/>
      <c r="D172" s="209"/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10"/>
      <c r="BS172" s="121"/>
      <c r="BT172" s="123" t="s">
        <v>1067</v>
      </c>
      <c r="BU172" s="151"/>
    </row>
    <row r="173" spans="1:75" s="89" customFormat="1" ht="57" x14ac:dyDescent="0.25">
      <c r="A173" s="187" t="s">
        <v>318</v>
      </c>
      <c r="B173" s="125" t="s">
        <v>1068</v>
      </c>
      <c r="C173" s="188" t="s">
        <v>1069</v>
      </c>
      <c r="D173" s="188"/>
      <c r="E173" s="188"/>
      <c r="F173" s="189">
        <v>10.4871</v>
      </c>
      <c r="G173" s="148">
        <v>816.04</v>
      </c>
      <c r="H173" s="148" t="s">
        <v>1070</v>
      </c>
      <c r="I173" s="148"/>
      <c r="J173" s="148"/>
      <c r="K173" s="148">
        <v>98844</v>
      </c>
      <c r="L173" s="148"/>
      <c r="M173" s="190" t="s">
        <v>1145</v>
      </c>
      <c r="N173" s="148"/>
      <c r="O173" s="206">
        <v>0</v>
      </c>
      <c r="P173" s="206">
        <v>0</v>
      </c>
      <c r="BS173" s="121"/>
      <c r="BT173" s="123"/>
      <c r="BU173" s="151" t="s">
        <v>1069</v>
      </c>
    </row>
    <row r="174" spans="1:75" s="89" customFormat="1" ht="15" x14ac:dyDescent="0.25">
      <c r="A174" s="135"/>
      <c r="B174" s="136"/>
      <c r="C174" s="193" t="s">
        <v>1146</v>
      </c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5"/>
      <c r="BS174" s="121"/>
      <c r="BT174" s="123"/>
      <c r="BU174" s="151"/>
    </row>
    <row r="175" spans="1:75" s="89" customFormat="1" ht="57" x14ac:dyDescent="0.25">
      <c r="A175" s="139"/>
      <c r="B175" s="140" t="s">
        <v>91</v>
      </c>
      <c r="C175" s="141" t="s">
        <v>92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2"/>
      <c r="BS175" s="121"/>
      <c r="BT175" s="123"/>
      <c r="BU175" s="151"/>
      <c r="BV175" s="134" t="s">
        <v>92</v>
      </c>
    </row>
    <row r="176" spans="1:75" s="89" customFormat="1" ht="15" x14ac:dyDescent="0.25">
      <c r="A176" s="139"/>
      <c r="B176" s="143" t="s">
        <v>86</v>
      </c>
      <c r="C176" s="141" t="s">
        <v>212</v>
      </c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2"/>
      <c r="BS176" s="121"/>
      <c r="BT176" s="123"/>
      <c r="BU176" s="151"/>
      <c r="BW176" s="134" t="s">
        <v>212</v>
      </c>
    </row>
    <row r="177" spans="1:75" s="89" customFormat="1" ht="15" x14ac:dyDescent="0.25">
      <c r="A177" s="196"/>
      <c r="B177" s="197"/>
      <c r="C177" s="197"/>
      <c r="D177" s="197"/>
      <c r="E177" s="198" t="s">
        <v>1147</v>
      </c>
      <c r="F177" s="199"/>
      <c r="G177" s="200"/>
      <c r="H177" s="102"/>
      <c r="I177" s="102"/>
      <c r="J177" s="102"/>
      <c r="K177" s="201">
        <v>59322</v>
      </c>
      <c r="L177" s="202"/>
      <c r="M177" s="202"/>
      <c r="N177" s="203"/>
      <c r="O177" s="203"/>
      <c r="P177" s="204"/>
      <c r="BS177" s="121"/>
      <c r="BT177" s="123"/>
      <c r="BU177" s="151"/>
    </row>
    <row r="178" spans="1:75" s="89" customFormat="1" ht="15" x14ac:dyDescent="0.25">
      <c r="A178" s="196"/>
      <c r="B178" s="197"/>
      <c r="C178" s="197"/>
      <c r="D178" s="197"/>
      <c r="E178" s="198" t="s">
        <v>1148</v>
      </c>
      <c r="F178" s="199"/>
      <c r="G178" s="200"/>
      <c r="H178" s="102"/>
      <c r="I178" s="102"/>
      <c r="J178" s="102"/>
      <c r="K178" s="201">
        <v>29661</v>
      </c>
      <c r="L178" s="202"/>
      <c r="M178" s="202"/>
      <c r="N178" s="203"/>
      <c r="O178" s="203"/>
      <c r="P178" s="204"/>
      <c r="BS178" s="121"/>
      <c r="BT178" s="123"/>
      <c r="BU178" s="151"/>
    </row>
    <row r="179" spans="1:75" s="89" customFormat="1" ht="15" x14ac:dyDescent="0.25">
      <c r="A179" s="196"/>
      <c r="B179" s="197"/>
      <c r="C179" s="197"/>
      <c r="D179" s="197"/>
      <c r="E179" s="198" t="s">
        <v>215</v>
      </c>
      <c r="F179" s="199"/>
      <c r="G179" s="200"/>
      <c r="H179" s="102"/>
      <c r="I179" s="102"/>
      <c r="J179" s="102"/>
      <c r="K179" s="201">
        <v>187827</v>
      </c>
      <c r="L179" s="202"/>
      <c r="M179" s="202"/>
      <c r="N179" s="203"/>
      <c r="O179" s="203"/>
      <c r="P179" s="204"/>
      <c r="BS179" s="121"/>
      <c r="BT179" s="123"/>
      <c r="BU179" s="151"/>
    </row>
    <row r="180" spans="1:75" s="89" customFormat="1" ht="57" x14ac:dyDescent="0.25">
      <c r="A180" s="187" t="s">
        <v>325</v>
      </c>
      <c r="B180" s="125" t="s">
        <v>1075</v>
      </c>
      <c r="C180" s="188" t="s">
        <v>1109</v>
      </c>
      <c r="D180" s="188"/>
      <c r="E180" s="188"/>
      <c r="F180" s="189">
        <v>10.4871</v>
      </c>
      <c r="G180" s="148">
        <v>2283.62</v>
      </c>
      <c r="H180" s="148" t="s">
        <v>1077</v>
      </c>
      <c r="I180" s="148"/>
      <c r="J180" s="148"/>
      <c r="K180" s="148">
        <v>276606</v>
      </c>
      <c r="L180" s="148"/>
      <c r="M180" s="190" t="s">
        <v>1149</v>
      </c>
      <c r="N180" s="148"/>
      <c r="O180" s="206">
        <v>0</v>
      </c>
      <c r="P180" s="206">
        <v>0</v>
      </c>
      <c r="BS180" s="121"/>
      <c r="BT180" s="123"/>
      <c r="BU180" s="151" t="s">
        <v>1109</v>
      </c>
    </row>
    <row r="181" spans="1:75" s="89" customFormat="1" ht="15" x14ac:dyDescent="0.25">
      <c r="A181" s="135"/>
      <c r="B181" s="136"/>
      <c r="C181" s="193" t="s">
        <v>1146</v>
      </c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5"/>
      <c r="BS181" s="121"/>
      <c r="BT181" s="123"/>
      <c r="BU181" s="151"/>
    </row>
    <row r="182" spans="1:75" s="89" customFormat="1" ht="15" x14ac:dyDescent="0.25">
      <c r="A182" s="139"/>
      <c r="B182" s="140"/>
      <c r="C182" s="141" t="s">
        <v>1079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2"/>
      <c r="BS182" s="121"/>
      <c r="BT182" s="123"/>
      <c r="BU182" s="151"/>
      <c r="BV182" s="134" t="s">
        <v>1079</v>
      </c>
    </row>
    <row r="183" spans="1:75" s="89" customFormat="1" ht="57" x14ac:dyDescent="0.25">
      <c r="A183" s="139"/>
      <c r="B183" s="140" t="s">
        <v>91</v>
      </c>
      <c r="C183" s="141" t="s">
        <v>92</v>
      </c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2"/>
      <c r="BS183" s="121"/>
      <c r="BT183" s="123"/>
      <c r="BU183" s="151"/>
      <c r="BV183" s="134" t="s">
        <v>92</v>
      </c>
    </row>
    <row r="184" spans="1:75" s="89" customFormat="1" ht="15" x14ac:dyDescent="0.25">
      <c r="A184" s="139"/>
      <c r="B184" s="143" t="s">
        <v>86</v>
      </c>
      <c r="C184" s="141" t="s">
        <v>212</v>
      </c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2"/>
      <c r="BS184" s="121"/>
      <c r="BT184" s="123"/>
      <c r="BU184" s="151"/>
      <c r="BW184" s="134" t="s">
        <v>212</v>
      </c>
    </row>
    <row r="185" spans="1:75" s="89" customFormat="1" ht="15" x14ac:dyDescent="0.25">
      <c r="A185" s="196"/>
      <c r="B185" s="197"/>
      <c r="C185" s="197"/>
      <c r="D185" s="197"/>
      <c r="E185" s="198" t="s">
        <v>1150</v>
      </c>
      <c r="F185" s="199"/>
      <c r="G185" s="200"/>
      <c r="H185" s="102"/>
      <c r="I185" s="102"/>
      <c r="J185" s="102"/>
      <c r="K185" s="201">
        <v>166009</v>
      </c>
      <c r="L185" s="202"/>
      <c r="M185" s="202"/>
      <c r="N185" s="203"/>
      <c r="O185" s="203"/>
      <c r="P185" s="204"/>
      <c r="BS185" s="121"/>
      <c r="BT185" s="123"/>
      <c r="BU185" s="151"/>
    </row>
    <row r="186" spans="1:75" s="89" customFormat="1" ht="15" x14ac:dyDescent="0.25">
      <c r="A186" s="196"/>
      <c r="B186" s="197"/>
      <c r="C186" s="197"/>
      <c r="D186" s="197"/>
      <c r="E186" s="198" t="s">
        <v>1151</v>
      </c>
      <c r="F186" s="199"/>
      <c r="G186" s="200"/>
      <c r="H186" s="102"/>
      <c r="I186" s="102"/>
      <c r="J186" s="102"/>
      <c r="K186" s="201">
        <v>83005</v>
      </c>
      <c r="L186" s="202"/>
      <c r="M186" s="202"/>
      <c r="N186" s="203"/>
      <c r="O186" s="203"/>
      <c r="P186" s="204"/>
      <c r="BS186" s="121"/>
      <c r="BT186" s="123"/>
      <c r="BU186" s="151"/>
    </row>
    <row r="187" spans="1:75" s="89" customFormat="1" ht="15" x14ac:dyDescent="0.25">
      <c r="A187" s="196"/>
      <c r="B187" s="197"/>
      <c r="C187" s="197"/>
      <c r="D187" s="197"/>
      <c r="E187" s="198" t="s">
        <v>215</v>
      </c>
      <c r="F187" s="199"/>
      <c r="G187" s="200"/>
      <c r="H187" s="102"/>
      <c r="I187" s="102"/>
      <c r="J187" s="102"/>
      <c r="K187" s="201">
        <v>525620</v>
      </c>
      <c r="L187" s="202"/>
      <c r="M187" s="202"/>
      <c r="N187" s="203"/>
      <c r="O187" s="203"/>
      <c r="P187" s="204"/>
      <c r="BS187" s="121"/>
      <c r="BT187" s="123"/>
      <c r="BU187" s="151"/>
    </row>
    <row r="188" spans="1:75" s="89" customFormat="1" ht="68.25" x14ac:dyDescent="0.25">
      <c r="A188" s="187" t="s">
        <v>327</v>
      </c>
      <c r="B188" s="125" t="s">
        <v>204</v>
      </c>
      <c r="C188" s="188" t="s">
        <v>1082</v>
      </c>
      <c r="D188" s="188"/>
      <c r="E188" s="188"/>
      <c r="F188" s="189">
        <v>10.4871</v>
      </c>
      <c r="G188" s="148" t="s">
        <v>1083</v>
      </c>
      <c r="H188" s="148" t="s">
        <v>207</v>
      </c>
      <c r="I188" s="148">
        <v>8.18</v>
      </c>
      <c r="J188" s="148"/>
      <c r="K188" s="148">
        <v>532897</v>
      </c>
      <c r="L188" s="148">
        <v>48168</v>
      </c>
      <c r="M188" s="190" t="s">
        <v>1152</v>
      </c>
      <c r="N188" s="148">
        <v>743</v>
      </c>
      <c r="O188" s="214">
        <v>10.672000000000001</v>
      </c>
      <c r="P188" s="215">
        <v>111.92</v>
      </c>
      <c r="BS188" s="121"/>
      <c r="BT188" s="123"/>
      <c r="BU188" s="151" t="s">
        <v>1082</v>
      </c>
    </row>
    <row r="189" spans="1:75" s="89" customFormat="1" ht="15" x14ac:dyDescent="0.25">
      <c r="A189" s="135"/>
      <c r="B189" s="136"/>
      <c r="C189" s="193" t="s">
        <v>1146</v>
      </c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5"/>
      <c r="BS189" s="121"/>
      <c r="BT189" s="123"/>
      <c r="BU189" s="151"/>
    </row>
    <row r="190" spans="1:75" s="89" customFormat="1" ht="57" x14ac:dyDescent="0.25">
      <c r="A190" s="139"/>
      <c r="B190" s="140" t="s">
        <v>91</v>
      </c>
      <c r="C190" s="141" t="s">
        <v>92</v>
      </c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2"/>
      <c r="BS190" s="121"/>
      <c r="BT190" s="123"/>
      <c r="BU190" s="151"/>
      <c r="BV190" s="134" t="s">
        <v>92</v>
      </c>
    </row>
    <row r="191" spans="1:75" s="89" customFormat="1" ht="15" x14ac:dyDescent="0.25">
      <c r="A191" s="139"/>
      <c r="B191" s="143" t="s">
        <v>86</v>
      </c>
      <c r="C191" s="141" t="s">
        <v>212</v>
      </c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2"/>
      <c r="BS191" s="121"/>
      <c r="BT191" s="123"/>
      <c r="BU191" s="151"/>
      <c r="BW191" s="134" t="s">
        <v>212</v>
      </c>
    </row>
    <row r="192" spans="1:75" s="89" customFormat="1" ht="15" x14ac:dyDescent="0.25">
      <c r="A192" s="196"/>
      <c r="B192" s="197"/>
      <c r="C192" s="197"/>
      <c r="D192" s="197"/>
      <c r="E192" s="198" t="s">
        <v>1153</v>
      </c>
      <c r="F192" s="199"/>
      <c r="G192" s="200"/>
      <c r="H192" s="102"/>
      <c r="I192" s="102"/>
      <c r="J192" s="102"/>
      <c r="K192" s="201">
        <v>257445</v>
      </c>
      <c r="L192" s="202"/>
      <c r="M192" s="202"/>
      <c r="N192" s="203"/>
      <c r="O192" s="203"/>
      <c r="P192" s="204"/>
      <c r="BS192" s="121"/>
      <c r="BT192" s="123"/>
      <c r="BU192" s="151"/>
    </row>
    <row r="193" spans="1:76" s="89" customFormat="1" ht="15" x14ac:dyDescent="0.25">
      <c r="A193" s="196"/>
      <c r="B193" s="197"/>
      <c r="C193" s="197"/>
      <c r="D193" s="197"/>
      <c r="E193" s="198" t="s">
        <v>1154</v>
      </c>
      <c r="F193" s="199"/>
      <c r="G193" s="200"/>
      <c r="H193" s="102"/>
      <c r="I193" s="102"/>
      <c r="J193" s="102"/>
      <c r="K193" s="201">
        <v>128722</v>
      </c>
      <c r="L193" s="202"/>
      <c r="M193" s="202"/>
      <c r="N193" s="203"/>
      <c r="O193" s="203"/>
      <c r="P193" s="204"/>
      <c r="BS193" s="121"/>
      <c r="BT193" s="123"/>
      <c r="BU193" s="151"/>
    </row>
    <row r="194" spans="1:76" s="89" customFormat="1" ht="15" x14ac:dyDescent="0.25">
      <c r="A194" s="196"/>
      <c r="B194" s="197"/>
      <c r="C194" s="197"/>
      <c r="D194" s="197"/>
      <c r="E194" s="198" t="s">
        <v>215</v>
      </c>
      <c r="F194" s="199"/>
      <c r="G194" s="200"/>
      <c r="H194" s="102"/>
      <c r="I194" s="102"/>
      <c r="J194" s="102"/>
      <c r="K194" s="201">
        <v>919064</v>
      </c>
      <c r="L194" s="202"/>
      <c r="M194" s="202"/>
      <c r="N194" s="203"/>
      <c r="O194" s="203"/>
      <c r="P194" s="204"/>
      <c r="BS194" s="121"/>
      <c r="BT194" s="123"/>
      <c r="BU194" s="151"/>
    </row>
    <row r="195" spans="1:76" s="89" customFormat="1" ht="79.5" x14ac:dyDescent="0.25">
      <c r="A195" s="187" t="s">
        <v>336</v>
      </c>
      <c r="B195" s="125" t="s">
        <v>807</v>
      </c>
      <c r="C195" s="188" t="s">
        <v>1088</v>
      </c>
      <c r="D195" s="188"/>
      <c r="E195" s="188"/>
      <c r="F195" s="218">
        <v>15835.521000000001</v>
      </c>
      <c r="G195" s="148">
        <v>124.21</v>
      </c>
      <c r="H195" s="148">
        <v>124.21</v>
      </c>
      <c r="I195" s="148"/>
      <c r="J195" s="148"/>
      <c r="K195" s="148">
        <v>22718317</v>
      </c>
      <c r="L195" s="148"/>
      <c r="M195" s="190">
        <v>22718317</v>
      </c>
      <c r="N195" s="148"/>
      <c r="O195" s="206">
        <v>0</v>
      </c>
      <c r="P195" s="206">
        <v>0</v>
      </c>
      <c r="BS195" s="121"/>
      <c r="BT195" s="123"/>
      <c r="BU195" s="151" t="s">
        <v>1088</v>
      </c>
    </row>
    <row r="196" spans="1:76" s="89" customFormat="1" ht="15" x14ac:dyDescent="0.25">
      <c r="A196" s="135"/>
      <c r="B196" s="136"/>
      <c r="C196" s="193" t="s">
        <v>1155</v>
      </c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5"/>
      <c r="BS196" s="121"/>
      <c r="BT196" s="123"/>
      <c r="BU196" s="151"/>
    </row>
    <row r="197" spans="1:76" s="89" customFormat="1" ht="57" x14ac:dyDescent="0.25">
      <c r="A197" s="139"/>
      <c r="B197" s="140" t="s">
        <v>91</v>
      </c>
      <c r="C197" s="141" t="s">
        <v>92</v>
      </c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2"/>
      <c r="BS197" s="121"/>
      <c r="BT197" s="123"/>
      <c r="BU197" s="151"/>
      <c r="BV197" s="134" t="s">
        <v>92</v>
      </c>
    </row>
    <row r="198" spans="1:76" s="89" customFormat="1" ht="15" x14ac:dyDescent="0.25">
      <c r="A198" s="139"/>
      <c r="B198" s="143" t="s">
        <v>102</v>
      </c>
      <c r="C198" s="141" t="s">
        <v>218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2"/>
      <c r="BS198" s="121"/>
      <c r="BT198" s="123"/>
      <c r="BU198" s="151"/>
      <c r="BW198" s="134" t="s">
        <v>218</v>
      </c>
    </row>
    <row r="199" spans="1:76" s="89" customFormat="1" ht="15" x14ac:dyDescent="0.25">
      <c r="A199" s="211" t="s">
        <v>810</v>
      </c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3"/>
      <c r="BS199" s="121"/>
      <c r="BT199" s="123"/>
      <c r="BU199" s="151"/>
      <c r="BX199" s="134" t="s">
        <v>810</v>
      </c>
    </row>
    <row r="200" spans="1:76" s="89" customFormat="1" ht="15" x14ac:dyDescent="0.25">
      <c r="A200" s="211" t="s">
        <v>1117</v>
      </c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12"/>
      <c r="P200" s="213"/>
      <c r="BS200" s="121"/>
      <c r="BT200" s="123"/>
      <c r="BU200" s="151"/>
      <c r="BX200" s="134" t="s">
        <v>1117</v>
      </c>
    </row>
    <row r="201" spans="1:76" s="89" customFormat="1" ht="15" x14ac:dyDescent="0.25">
      <c r="A201" s="208" t="s">
        <v>1090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10"/>
      <c r="BS201" s="121"/>
      <c r="BT201" s="123" t="s">
        <v>1090</v>
      </c>
      <c r="BU201" s="151"/>
    </row>
    <row r="202" spans="1:76" s="89" customFormat="1" ht="57" x14ac:dyDescent="0.25">
      <c r="A202" s="187" t="s">
        <v>342</v>
      </c>
      <c r="B202" s="125" t="s">
        <v>358</v>
      </c>
      <c r="C202" s="188" t="s">
        <v>1091</v>
      </c>
      <c r="D202" s="188"/>
      <c r="E202" s="188"/>
      <c r="F202" s="189">
        <v>1.0023</v>
      </c>
      <c r="G202" s="148" t="s">
        <v>360</v>
      </c>
      <c r="H202" s="148" t="s">
        <v>361</v>
      </c>
      <c r="I202" s="148">
        <v>10.8</v>
      </c>
      <c r="J202" s="148"/>
      <c r="K202" s="148">
        <v>39529</v>
      </c>
      <c r="L202" s="148">
        <v>8015</v>
      </c>
      <c r="M202" s="190" t="s">
        <v>1156</v>
      </c>
      <c r="N202" s="148">
        <v>94</v>
      </c>
      <c r="O202" s="214">
        <v>18.077999999999999</v>
      </c>
      <c r="P202" s="215">
        <v>18.12</v>
      </c>
      <c r="BS202" s="121"/>
      <c r="BT202" s="123"/>
      <c r="BU202" s="151" t="s">
        <v>1091</v>
      </c>
    </row>
    <row r="203" spans="1:76" s="89" customFormat="1" ht="15" x14ac:dyDescent="0.25">
      <c r="A203" s="135"/>
      <c r="B203" s="136"/>
      <c r="C203" s="193" t="s">
        <v>1157</v>
      </c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5"/>
      <c r="BS203" s="121"/>
      <c r="BT203" s="123"/>
      <c r="BU203" s="151"/>
    </row>
    <row r="204" spans="1:76" s="89" customFormat="1" ht="57" x14ac:dyDescent="0.25">
      <c r="A204" s="139"/>
      <c r="B204" s="140" t="s">
        <v>91</v>
      </c>
      <c r="C204" s="141" t="s">
        <v>92</v>
      </c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2"/>
      <c r="BS204" s="121"/>
      <c r="BT204" s="123"/>
      <c r="BU204" s="151"/>
      <c r="BV204" s="134" t="s">
        <v>92</v>
      </c>
    </row>
    <row r="205" spans="1:76" s="89" customFormat="1" ht="15" x14ac:dyDescent="0.25">
      <c r="A205" s="139"/>
      <c r="B205" s="143" t="s">
        <v>86</v>
      </c>
      <c r="C205" s="141" t="s">
        <v>212</v>
      </c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2"/>
      <c r="BS205" s="121"/>
      <c r="BT205" s="123"/>
      <c r="BU205" s="151"/>
      <c r="BW205" s="134" t="s">
        <v>212</v>
      </c>
    </row>
    <row r="206" spans="1:76" s="89" customFormat="1" ht="15" x14ac:dyDescent="0.25">
      <c r="A206" s="196"/>
      <c r="B206" s="197"/>
      <c r="C206" s="197"/>
      <c r="D206" s="197"/>
      <c r="E206" s="198" t="s">
        <v>1158</v>
      </c>
      <c r="F206" s="199"/>
      <c r="G206" s="200"/>
      <c r="H206" s="102"/>
      <c r="I206" s="102"/>
      <c r="J206" s="102"/>
      <c r="K206" s="201">
        <v>27687</v>
      </c>
      <c r="L206" s="202"/>
      <c r="M206" s="202"/>
      <c r="N206" s="203"/>
      <c r="O206" s="203"/>
      <c r="P206" s="204"/>
      <c r="BS206" s="121"/>
      <c r="BT206" s="123"/>
      <c r="BU206" s="151"/>
    </row>
    <row r="207" spans="1:76" s="89" customFormat="1" ht="15" x14ac:dyDescent="0.25">
      <c r="A207" s="196"/>
      <c r="B207" s="197"/>
      <c r="C207" s="197"/>
      <c r="D207" s="197"/>
      <c r="E207" s="198" t="s">
        <v>1159</v>
      </c>
      <c r="F207" s="199"/>
      <c r="G207" s="200"/>
      <c r="H207" s="102"/>
      <c r="I207" s="102"/>
      <c r="J207" s="102"/>
      <c r="K207" s="201">
        <v>25239</v>
      </c>
      <c r="L207" s="202"/>
      <c r="M207" s="202"/>
      <c r="N207" s="203"/>
      <c r="O207" s="203"/>
      <c r="P207" s="204"/>
      <c r="BS207" s="121"/>
      <c r="BT207" s="123"/>
      <c r="BU207" s="151"/>
    </row>
    <row r="208" spans="1:76" s="89" customFormat="1" ht="15" x14ac:dyDescent="0.25">
      <c r="A208" s="196"/>
      <c r="B208" s="197"/>
      <c r="C208" s="197"/>
      <c r="D208" s="197"/>
      <c r="E208" s="198" t="s">
        <v>215</v>
      </c>
      <c r="F208" s="199"/>
      <c r="G208" s="200"/>
      <c r="H208" s="102"/>
      <c r="I208" s="102"/>
      <c r="J208" s="102"/>
      <c r="K208" s="201">
        <v>92455</v>
      </c>
      <c r="L208" s="202"/>
      <c r="M208" s="202"/>
      <c r="N208" s="203"/>
      <c r="O208" s="203"/>
      <c r="P208" s="204"/>
      <c r="BS208" s="121"/>
      <c r="BT208" s="123"/>
      <c r="BU208" s="151"/>
    </row>
    <row r="209" spans="1:75" s="89" customFormat="1" ht="45" x14ac:dyDescent="0.25">
      <c r="A209" s="187" t="s">
        <v>351</v>
      </c>
      <c r="B209" s="125" t="s">
        <v>1096</v>
      </c>
      <c r="C209" s="188" t="s">
        <v>1097</v>
      </c>
      <c r="D209" s="188"/>
      <c r="E209" s="188"/>
      <c r="F209" s="218">
        <v>110.253</v>
      </c>
      <c r="G209" s="148" t="s">
        <v>1098</v>
      </c>
      <c r="H209" s="148"/>
      <c r="I209" s="148" t="s">
        <v>1098</v>
      </c>
      <c r="J209" s="148"/>
      <c r="K209" s="148">
        <v>131198</v>
      </c>
      <c r="L209" s="148"/>
      <c r="M209" s="190"/>
      <c r="N209" s="148">
        <v>131198</v>
      </c>
      <c r="O209" s="206">
        <v>0</v>
      </c>
      <c r="P209" s="206">
        <v>0</v>
      </c>
      <c r="BS209" s="121"/>
      <c r="BT209" s="123"/>
      <c r="BU209" s="151" t="s">
        <v>1097</v>
      </c>
    </row>
    <row r="210" spans="1:75" s="89" customFormat="1" ht="15" x14ac:dyDescent="0.25">
      <c r="A210" s="135"/>
      <c r="B210" s="136"/>
      <c r="C210" s="193" t="s">
        <v>1160</v>
      </c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5"/>
      <c r="BS210" s="121"/>
      <c r="BT210" s="123"/>
      <c r="BU210" s="151"/>
    </row>
    <row r="211" spans="1:75" s="89" customFormat="1" ht="15" x14ac:dyDescent="0.25">
      <c r="A211" s="139"/>
      <c r="B211" s="136"/>
      <c r="C211" s="193" t="s">
        <v>1100</v>
      </c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217"/>
      <c r="BS211" s="121"/>
      <c r="BT211" s="123"/>
      <c r="BU211" s="151"/>
    </row>
    <row r="212" spans="1:75" s="89" customFormat="1" ht="15" x14ac:dyDescent="0.25">
      <c r="A212" s="139"/>
      <c r="B212" s="143" t="s">
        <v>86</v>
      </c>
      <c r="C212" s="141" t="s">
        <v>212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2"/>
      <c r="BS212" s="121"/>
      <c r="BT212" s="123"/>
      <c r="BU212" s="151"/>
      <c r="BW212" s="134" t="s">
        <v>212</v>
      </c>
    </row>
    <row r="213" spans="1:75" s="89" customFormat="1" ht="15" x14ac:dyDescent="0.25">
      <c r="A213" s="184" t="s">
        <v>18</v>
      </c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6"/>
      <c r="BS213" s="121" t="s">
        <v>18</v>
      </c>
      <c r="BT213" s="123"/>
      <c r="BU213" s="151"/>
    </row>
    <row r="214" spans="1:75" s="89" customFormat="1" ht="15" x14ac:dyDescent="0.25">
      <c r="A214" s="208" t="s">
        <v>1062</v>
      </c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 s="209"/>
      <c r="N214" s="209"/>
      <c r="O214" s="209"/>
      <c r="P214" s="210"/>
      <c r="BS214" s="121"/>
      <c r="BT214" s="123" t="s">
        <v>1062</v>
      </c>
      <c r="BU214" s="151"/>
    </row>
    <row r="215" spans="1:75" s="89" customFormat="1" ht="45.75" x14ac:dyDescent="0.25">
      <c r="A215" s="187" t="s">
        <v>357</v>
      </c>
      <c r="B215" s="125" t="s">
        <v>226</v>
      </c>
      <c r="C215" s="188" t="s">
        <v>227</v>
      </c>
      <c r="D215" s="188"/>
      <c r="E215" s="188"/>
      <c r="F215" s="219">
        <v>12.68439</v>
      </c>
      <c r="G215" s="148">
        <v>27.24</v>
      </c>
      <c r="H215" s="148" t="s">
        <v>228</v>
      </c>
      <c r="I215" s="148"/>
      <c r="J215" s="148"/>
      <c r="K215" s="148">
        <v>3991</v>
      </c>
      <c r="L215" s="148"/>
      <c r="M215" s="190" t="s">
        <v>1161</v>
      </c>
      <c r="N215" s="148"/>
      <c r="O215" s="206">
        <v>0</v>
      </c>
      <c r="P215" s="206">
        <v>0</v>
      </c>
      <c r="BS215" s="121"/>
      <c r="BT215" s="123"/>
      <c r="BU215" s="151" t="s">
        <v>227</v>
      </c>
    </row>
    <row r="216" spans="1:75" s="89" customFormat="1" ht="15" x14ac:dyDescent="0.25">
      <c r="A216" s="135"/>
      <c r="B216" s="136"/>
      <c r="C216" s="193" t="s">
        <v>1162</v>
      </c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5"/>
      <c r="BS216" s="121"/>
      <c r="BT216" s="123"/>
      <c r="BU216" s="151"/>
    </row>
    <row r="217" spans="1:75" s="89" customFormat="1" ht="57" x14ac:dyDescent="0.25">
      <c r="A217" s="139"/>
      <c r="B217" s="140" t="s">
        <v>91</v>
      </c>
      <c r="C217" s="141" t="s">
        <v>92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2"/>
      <c r="BS217" s="121"/>
      <c r="BT217" s="123"/>
      <c r="BU217" s="151"/>
      <c r="BV217" s="134" t="s">
        <v>92</v>
      </c>
    </row>
    <row r="218" spans="1:75" s="89" customFormat="1" ht="15" x14ac:dyDescent="0.25">
      <c r="A218" s="139"/>
      <c r="B218" s="143" t="s">
        <v>86</v>
      </c>
      <c r="C218" s="141" t="s">
        <v>212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2"/>
      <c r="BS218" s="121"/>
      <c r="BT218" s="123"/>
      <c r="BU218" s="151"/>
      <c r="BW218" s="134" t="s">
        <v>212</v>
      </c>
    </row>
    <row r="219" spans="1:75" s="89" customFormat="1" ht="15" x14ac:dyDescent="0.25">
      <c r="A219" s="196"/>
      <c r="B219" s="197"/>
      <c r="C219" s="197"/>
      <c r="D219" s="197"/>
      <c r="E219" s="198" t="s">
        <v>1163</v>
      </c>
      <c r="F219" s="199"/>
      <c r="G219" s="200"/>
      <c r="H219" s="102"/>
      <c r="I219" s="102"/>
      <c r="J219" s="102"/>
      <c r="K219" s="201">
        <v>2394</v>
      </c>
      <c r="L219" s="202"/>
      <c r="M219" s="202"/>
      <c r="N219" s="203"/>
      <c r="O219" s="203"/>
      <c r="P219" s="204"/>
      <c r="BS219" s="121"/>
      <c r="BT219" s="123"/>
      <c r="BU219" s="151"/>
    </row>
    <row r="220" spans="1:75" s="89" customFormat="1" ht="15" x14ac:dyDescent="0.25">
      <c r="A220" s="196"/>
      <c r="B220" s="197"/>
      <c r="C220" s="197"/>
      <c r="D220" s="197"/>
      <c r="E220" s="198" t="s">
        <v>1164</v>
      </c>
      <c r="F220" s="199"/>
      <c r="G220" s="200"/>
      <c r="H220" s="102"/>
      <c r="I220" s="102"/>
      <c r="J220" s="102"/>
      <c r="K220" s="201">
        <v>1197</v>
      </c>
      <c r="L220" s="202"/>
      <c r="M220" s="202"/>
      <c r="N220" s="203"/>
      <c r="O220" s="203"/>
      <c r="P220" s="204"/>
      <c r="BS220" s="121"/>
      <c r="BT220" s="123"/>
      <c r="BU220" s="151"/>
    </row>
    <row r="221" spans="1:75" s="89" customFormat="1" ht="15" x14ac:dyDescent="0.25">
      <c r="A221" s="196"/>
      <c r="B221" s="197"/>
      <c r="C221" s="197"/>
      <c r="D221" s="197"/>
      <c r="E221" s="198" t="s">
        <v>215</v>
      </c>
      <c r="F221" s="199"/>
      <c r="G221" s="200"/>
      <c r="H221" s="102"/>
      <c r="I221" s="102"/>
      <c r="J221" s="102"/>
      <c r="K221" s="201">
        <v>7582</v>
      </c>
      <c r="L221" s="202"/>
      <c r="M221" s="202"/>
      <c r="N221" s="203"/>
      <c r="O221" s="203"/>
      <c r="P221" s="204"/>
      <c r="BS221" s="121"/>
      <c r="BT221" s="123"/>
      <c r="BU221" s="151"/>
    </row>
    <row r="222" spans="1:75" s="89" customFormat="1" ht="15" x14ac:dyDescent="0.25">
      <c r="A222" s="208" t="s">
        <v>1067</v>
      </c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09"/>
      <c r="P222" s="210"/>
      <c r="BS222" s="121"/>
      <c r="BT222" s="123" t="s">
        <v>1067</v>
      </c>
      <c r="BU222" s="151"/>
    </row>
    <row r="223" spans="1:75" s="89" customFormat="1" ht="57" x14ac:dyDescent="0.25">
      <c r="A223" s="187" t="s">
        <v>366</v>
      </c>
      <c r="B223" s="125" t="s">
        <v>1068</v>
      </c>
      <c r="C223" s="188" t="s">
        <v>1069</v>
      </c>
      <c r="D223" s="188"/>
      <c r="E223" s="188"/>
      <c r="F223" s="219">
        <v>4.3142300000000002</v>
      </c>
      <c r="G223" s="148">
        <v>816.04</v>
      </c>
      <c r="H223" s="148" t="s">
        <v>1070</v>
      </c>
      <c r="I223" s="148"/>
      <c r="J223" s="148"/>
      <c r="K223" s="148">
        <v>40663</v>
      </c>
      <c r="L223" s="148"/>
      <c r="M223" s="190" t="s">
        <v>1165</v>
      </c>
      <c r="N223" s="148"/>
      <c r="O223" s="206">
        <v>0</v>
      </c>
      <c r="P223" s="206">
        <v>0</v>
      </c>
      <c r="BS223" s="121"/>
      <c r="BT223" s="123"/>
      <c r="BU223" s="151" t="s">
        <v>1069</v>
      </c>
    </row>
    <row r="224" spans="1:75" s="89" customFormat="1" ht="15" x14ac:dyDescent="0.25">
      <c r="A224" s="135"/>
      <c r="B224" s="136"/>
      <c r="C224" s="193" t="s">
        <v>1166</v>
      </c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5"/>
      <c r="BS224" s="121"/>
      <c r="BT224" s="123"/>
      <c r="BU224" s="151"/>
    </row>
    <row r="225" spans="1:75" s="89" customFormat="1" ht="57" x14ac:dyDescent="0.25">
      <c r="A225" s="139"/>
      <c r="B225" s="140" t="s">
        <v>91</v>
      </c>
      <c r="C225" s="141" t="s">
        <v>92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2"/>
      <c r="BS225" s="121"/>
      <c r="BT225" s="123"/>
      <c r="BU225" s="151"/>
      <c r="BV225" s="134" t="s">
        <v>92</v>
      </c>
    </row>
    <row r="226" spans="1:75" s="89" customFormat="1" ht="15" x14ac:dyDescent="0.25">
      <c r="A226" s="139"/>
      <c r="B226" s="143" t="s">
        <v>86</v>
      </c>
      <c r="C226" s="141" t="s">
        <v>212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2"/>
      <c r="BS226" s="121"/>
      <c r="BT226" s="123"/>
      <c r="BU226" s="151"/>
      <c r="BW226" s="134" t="s">
        <v>212</v>
      </c>
    </row>
    <row r="227" spans="1:75" s="89" customFormat="1" ht="15" x14ac:dyDescent="0.25">
      <c r="A227" s="196"/>
      <c r="B227" s="197"/>
      <c r="C227" s="197"/>
      <c r="D227" s="197"/>
      <c r="E227" s="198" t="s">
        <v>1167</v>
      </c>
      <c r="F227" s="199"/>
      <c r="G227" s="200"/>
      <c r="H227" s="102"/>
      <c r="I227" s="102"/>
      <c r="J227" s="102"/>
      <c r="K227" s="201">
        <v>24404</v>
      </c>
      <c r="L227" s="202"/>
      <c r="M227" s="202"/>
      <c r="N227" s="203"/>
      <c r="O227" s="203"/>
      <c r="P227" s="204"/>
      <c r="BS227" s="121"/>
      <c r="BT227" s="123"/>
      <c r="BU227" s="151"/>
    </row>
    <row r="228" spans="1:75" s="89" customFormat="1" ht="15" x14ac:dyDescent="0.25">
      <c r="A228" s="196"/>
      <c r="B228" s="197"/>
      <c r="C228" s="197"/>
      <c r="D228" s="197"/>
      <c r="E228" s="198" t="s">
        <v>1168</v>
      </c>
      <c r="F228" s="199"/>
      <c r="G228" s="200"/>
      <c r="H228" s="102"/>
      <c r="I228" s="102"/>
      <c r="J228" s="102"/>
      <c r="K228" s="201">
        <v>12202</v>
      </c>
      <c r="L228" s="202"/>
      <c r="M228" s="202"/>
      <c r="N228" s="203"/>
      <c r="O228" s="203"/>
      <c r="P228" s="204"/>
      <c r="BS228" s="121"/>
      <c r="BT228" s="123"/>
      <c r="BU228" s="151"/>
    </row>
    <row r="229" spans="1:75" s="89" customFormat="1" ht="15" x14ac:dyDescent="0.25">
      <c r="A229" s="196"/>
      <c r="B229" s="197"/>
      <c r="C229" s="197"/>
      <c r="D229" s="197"/>
      <c r="E229" s="198" t="s">
        <v>215</v>
      </c>
      <c r="F229" s="199"/>
      <c r="G229" s="200"/>
      <c r="H229" s="102"/>
      <c r="I229" s="102"/>
      <c r="J229" s="102"/>
      <c r="K229" s="201">
        <v>77269</v>
      </c>
      <c r="L229" s="202"/>
      <c r="M229" s="202"/>
      <c r="N229" s="203"/>
      <c r="O229" s="203"/>
      <c r="P229" s="204"/>
      <c r="BS229" s="121"/>
      <c r="BT229" s="123"/>
      <c r="BU229" s="151"/>
    </row>
    <row r="230" spans="1:75" s="89" customFormat="1" ht="57" x14ac:dyDescent="0.25">
      <c r="A230" s="187" t="s">
        <v>370</v>
      </c>
      <c r="B230" s="125" t="s">
        <v>1075</v>
      </c>
      <c r="C230" s="188" t="s">
        <v>1109</v>
      </c>
      <c r="D230" s="188"/>
      <c r="E230" s="188"/>
      <c r="F230" s="219">
        <v>4.3142300000000002</v>
      </c>
      <c r="G230" s="148">
        <v>2283.62</v>
      </c>
      <c r="H230" s="148" t="s">
        <v>1077</v>
      </c>
      <c r="I230" s="148"/>
      <c r="J230" s="148"/>
      <c r="K230" s="148">
        <v>113792</v>
      </c>
      <c r="L230" s="148"/>
      <c r="M230" s="190" t="s">
        <v>1169</v>
      </c>
      <c r="N230" s="148"/>
      <c r="O230" s="206">
        <v>0</v>
      </c>
      <c r="P230" s="206">
        <v>0</v>
      </c>
      <c r="BS230" s="121"/>
      <c r="BT230" s="123"/>
      <c r="BU230" s="151" t="s">
        <v>1109</v>
      </c>
    </row>
    <row r="231" spans="1:75" s="89" customFormat="1" ht="15" x14ac:dyDescent="0.25">
      <c r="A231" s="135"/>
      <c r="B231" s="136"/>
      <c r="C231" s="193" t="s">
        <v>1166</v>
      </c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5"/>
      <c r="BS231" s="121"/>
      <c r="BT231" s="123"/>
      <c r="BU231" s="151"/>
    </row>
    <row r="232" spans="1:75" s="89" customFormat="1" ht="15" x14ac:dyDescent="0.25">
      <c r="A232" s="139"/>
      <c r="B232" s="140"/>
      <c r="C232" s="141" t="s">
        <v>1079</v>
      </c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2"/>
      <c r="BS232" s="121"/>
      <c r="BT232" s="123"/>
      <c r="BU232" s="151"/>
      <c r="BV232" s="134" t="s">
        <v>1079</v>
      </c>
    </row>
    <row r="233" spans="1:75" s="89" customFormat="1" ht="57" x14ac:dyDescent="0.25">
      <c r="A233" s="139"/>
      <c r="B233" s="140" t="s">
        <v>91</v>
      </c>
      <c r="C233" s="141" t="s">
        <v>92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2"/>
      <c r="BS233" s="121"/>
      <c r="BT233" s="123"/>
      <c r="BU233" s="151"/>
      <c r="BV233" s="134" t="s">
        <v>92</v>
      </c>
    </row>
    <row r="234" spans="1:75" s="89" customFormat="1" ht="15" x14ac:dyDescent="0.25">
      <c r="A234" s="139"/>
      <c r="B234" s="143" t="s">
        <v>86</v>
      </c>
      <c r="C234" s="141" t="s">
        <v>212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2"/>
      <c r="BS234" s="121"/>
      <c r="BT234" s="123"/>
      <c r="BU234" s="151"/>
      <c r="BW234" s="134" t="s">
        <v>212</v>
      </c>
    </row>
    <row r="235" spans="1:75" s="89" customFormat="1" ht="15" x14ac:dyDescent="0.25">
      <c r="A235" s="196"/>
      <c r="B235" s="197"/>
      <c r="C235" s="197"/>
      <c r="D235" s="197"/>
      <c r="E235" s="198" t="s">
        <v>1170</v>
      </c>
      <c r="F235" s="199"/>
      <c r="G235" s="200"/>
      <c r="H235" s="102"/>
      <c r="I235" s="102"/>
      <c r="J235" s="102"/>
      <c r="K235" s="201">
        <v>68293</v>
      </c>
      <c r="L235" s="202"/>
      <c r="M235" s="202"/>
      <c r="N235" s="203"/>
      <c r="O235" s="203"/>
      <c r="P235" s="204"/>
      <c r="BS235" s="121"/>
      <c r="BT235" s="123"/>
      <c r="BU235" s="151"/>
    </row>
    <row r="236" spans="1:75" s="89" customFormat="1" ht="15" x14ac:dyDescent="0.25">
      <c r="A236" s="196"/>
      <c r="B236" s="197"/>
      <c r="C236" s="197"/>
      <c r="D236" s="197"/>
      <c r="E236" s="198" t="s">
        <v>1171</v>
      </c>
      <c r="F236" s="199"/>
      <c r="G236" s="200"/>
      <c r="H236" s="102"/>
      <c r="I236" s="102"/>
      <c r="J236" s="102"/>
      <c r="K236" s="201">
        <v>34147</v>
      </c>
      <c r="L236" s="202"/>
      <c r="M236" s="202"/>
      <c r="N236" s="203"/>
      <c r="O236" s="203"/>
      <c r="P236" s="204"/>
      <c r="BS236" s="121"/>
      <c r="BT236" s="123"/>
      <c r="BU236" s="151"/>
    </row>
    <row r="237" spans="1:75" s="89" customFormat="1" ht="15" x14ac:dyDescent="0.25">
      <c r="A237" s="196"/>
      <c r="B237" s="197"/>
      <c r="C237" s="197"/>
      <c r="D237" s="197"/>
      <c r="E237" s="198" t="s">
        <v>215</v>
      </c>
      <c r="F237" s="199"/>
      <c r="G237" s="200"/>
      <c r="H237" s="102"/>
      <c r="I237" s="102"/>
      <c r="J237" s="102"/>
      <c r="K237" s="201">
        <v>216232</v>
      </c>
      <c r="L237" s="202"/>
      <c r="M237" s="202"/>
      <c r="N237" s="203"/>
      <c r="O237" s="203"/>
      <c r="P237" s="204"/>
      <c r="BS237" s="121"/>
      <c r="BT237" s="123"/>
      <c r="BU237" s="151"/>
    </row>
    <row r="238" spans="1:75" s="89" customFormat="1" ht="68.25" x14ac:dyDescent="0.25">
      <c r="A238" s="187" t="s">
        <v>379</v>
      </c>
      <c r="B238" s="125" t="s">
        <v>204</v>
      </c>
      <c r="C238" s="188" t="s">
        <v>1082</v>
      </c>
      <c r="D238" s="188"/>
      <c r="E238" s="188"/>
      <c r="F238" s="219">
        <v>4.3142300000000002</v>
      </c>
      <c r="G238" s="148" t="s">
        <v>1083</v>
      </c>
      <c r="H238" s="148" t="s">
        <v>207</v>
      </c>
      <c r="I238" s="148">
        <v>8.18</v>
      </c>
      <c r="J238" s="148"/>
      <c r="K238" s="148">
        <v>219225</v>
      </c>
      <c r="L238" s="148">
        <v>19816</v>
      </c>
      <c r="M238" s="190" t="s">
        <v>1172</v>
      </c>
      <c r="N238" s="148">
        <v>305</v>
      </c>
      <c r="O238" s="214">
        <v>10.672000000000001</v>
      </c>
      <c r="P238" s="215">
        <v>46.04</v>
      </c>
      <c r="BS238" s="121"/>
      <c r="BT238" s="123"/>
      <c r="BU238" s="151" t="s">
        <v>1082</v>
      </c>
    </row>
    <row r="239" spans="1:75" s="89" customFormat="1" ht="15" x14ac:dyDescent="0.25">
      <c r="A239" s="135"/>
      <c r="B239" s="136"/>
      <c r="C239" s="193" t="s">
        <v>1166</v>
      </c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5"/>
      <c r="BS239" s="121"/>
      <c r="BT239" s="123"/>
      <c r="BU239" s="151"/>
    </row>
    <row r="240" spans="1:75" s="89" customFormat="1" ht="57" x14ac:dyDescent="0.25">
      <c r="A240" s="139"/>
      <c r="B240" s="140" t="s">
        <v>91</v>
      </c>
      <c r="C240" s="141" t="s">
        <v>92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2"/>
      <c r="BS240" s="121"/>
      <c r="BT240" s="123"/>
      <c r="BU240" s="151"/>
      <c r="BV240" s="134" t="s">
        <v>92</v>
      </c>
    </row>
    <row r="241" spans="1:76" s="89" customFormat="1" ht="15" x14ac:dyDescent="0.25">
      <c r="A241" s="139"/>
      <c r="B241" s="143" t="s">
        <v>86</v>
      </c>
      <c r="C241" s="141" t="s">
        <v>212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2"/>
      <c r="BS241" s="121"/>
      <c r="BT241" s="123"/>
      <c r="BU241" s="151"/>
      <c r="BW241" s="134" t="s">
        <v>212</v>
      </c>
    </row>
    <row r="242" spans="1:76" s="89" customFormat="1" ht="15" x14ac:dyDescent="0.25">
      <c r="A242" s="196"/>
      <c r="B242" s="197"/>
      <c r="C242" s="197"/>
      <c r="D242" s="197"/>
      <c r="E242" s="198" t="s">
        <v>1173</v>
      </c>
      <c r="F242" s="199"/>
      <c r="G242" s="200"/>
      <c r="H242" s="102"/>
      <c r="I242" s="102"/>
      <c r="J242" s="102"/>
      <c r="K242" s="201">
        <v>105909</v>
      </c>
      <c r="L242" s="202"/>
      <c r="M242" s="202"/>
      <c r="N242" s="203"/>
      <c r="O242" s="203"/>
      <c r="P242" s="204"/>
      <c r="BS242" s="121"/>
      <c r="BT242" s="123"/>
      <c r="BU242" s="151"/>
    </row>
    <row r="243" spans="1:76" s="89" customFormat="1" ht="15" x14ac:dyDescent="0.25">
      <c r="A243" s="196"/>
      <c r="B243" s="197"/>
      <c r="C243" s="197"/>
      <c r="D243" s="197"/>
      <c r="E243" s="198" t="s">
        <v>1174</v>
      </c>
      <c r="F243" s="199"/>
      <c r="G243" s="200"/>
      <c r="H243" s="102"/>
      <c r="I243" s="102"/>
      <c r="J243" s="102"/>
      <c r="K243" s="201">
        <v>52954</v>
      </c>
      <c r="L243" s="202"/>
      <c r="M243" s="202"/>
      <c r="N243" s="203"/>
      <c r="O243" s="203"/>
      <c r="P243" s="204"/>
      <c r="BS243" s="121"/>
      <c r="BT243" s="123"/>
      <c r="BU243" s="151"/>
    </row>
    <row r="244" spans="1:76" s="89" customFormat="1" ht="15" x14ac:dyDescent="0.25">
      <c r="A244" s="196"/>
      <c r="B244" s="197"/>
      <c r="C244" s="197"/>
      <c r="D244" s="197"/>
      <c r="E244" s="198" t="s">
        <v>215</v>
      </c>
      <c r="F244" s="199"/>
      <c r="G244" s="200"/>
      <c r="H244" s="102"/>
      <c r="I244" s="102"/>
      <c r="J244" s="102"/>
      <c r="K244" s="201">
        <v>378088</v>
      </c>
      <c r="L244" s="202"/>
      <c r="M244" s="202"/>
      <c r="N244" s="203"/>
      <c r="O244" s="203"/>
      <c r="P244" s="204"/>
      <c r="BS244" s="121"/>
      <c r="BT244" s="123"/>
      <c r="BU244" s="151"/>
    </row>
    <row r="245" spans="1:76" s="89" customFormat="1" ht="79.5" x14ac:dyDescent="0.25">
      <c r="A245" s="187" t="s">
        <v>384</v>
      </c>
      <c r="B245" s="125" t="s">
        <v>807</v>
      </c>
      <c r="C245" s="188" t="s">
        <v>1088</v>
      </c>
      <c r="D245" s="188"/>
      <c r="E245" s="188"/>
      <c r="F245" s="218">
        <v>6514.4870000000001</v>
      </c>
      <c r="G245" s="148">
        <v>124.21</v>
      </c>
      <c r="H245" s="148">
        <v>124.21</v>
      </c>
      <c r="I245" s="148"/>
      <c r="J245" s="148"/>
      <c r="K245" s="148">
        <v>9345962</v>
      </c>
      <c r="L245" s="148"/>
      <c r="M245" s="190">
        <v>9345962</v>
      </c>
      <c r="N245" s="148"/>
      <c r="O245" s="206">
        <v>0</v>
      </c>
      <c r="P245" s="206">
        <v>0</v>
      </c>
      <c r="BS245" s="121"/>
      <c r="BT245" s="123"/>
      <c r="BU245" s="151" t="s">
        <v>1088</v>
      </c>
    </row>
    <row r="246" spans="1:76" s="89" customFormat="1" ht="15" x14ac:dyDescent="0.25">
      <c r="A246" s="135"/>
      <c r="B246" s="136"/>
      <c r="C246" s="193" t="s">
        <v>1175</v>
      </c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5"/>
      <c r="BS246" s="121"/>
      <c r="BT246" s="123"/>
      <c r="BU246" s="151"/>
    </row>
    <row r="247" spans="1:76" s="89" customFormat="1" ht="57" x14ac:dyDescent="0.25">
      <c r="A247" s="139"/>
      <c r="B247" s="140" t="s">
        <v>91</v>
      </c>
      <c r="C247" s="141" t="s">
        <v>92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2"/>
      <c r="BS247" s="121"/>
      <c r="BT247" s="123"/>
      <c r="BU247" s="151"/>
      <c r="BV247" s="134" t="s">
        <v>92</v>
      </c>
    </row>
    <row r="248" spans="1:76" s="89" customFormat="1" ht="15" x14ac:dyDescent="0.25">
      <c r="A248" s="139"/>
      <c r="B248" s="143" t="s">
        <v>102</v>
      </c>
      <c r="C248" s="141" t="s">
        <v>218</v>
      </c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2"/>
      <c r="BS248" s="121"/>
      <c r="BT248" s="123"/>
      <c r="BU248" s="151"/>
      <c r="BW248" s="134" t="s">
        <v>218</v>
      </c>
    </row>
    <row r="249" spans="1:76" s="89" customFormat="1" ht="15" x14ac:dyDescent="0.25">
      <c r="A249" s="211" t="s">
        <v>810</v>
      </c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12"/>
      <c r="P249" s="213"/>
      <c r="BS249" s="121"/>
      <c r="BT249" s="123"/>
      <c r="BU249" s="151"/>
      <c r="BX249" s="134" t="s">
        <v>810</v>
      </c>
    </row>
    <row r="250" spans="1:76" s="89" customFormat="1" ht="15" x14ac:dyDescent="0.25">
      <c r="A250" s="211" t="s">
        <v>1117</v>
      </c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12"/>
      <c r="P250" s="213"/>
      <c r="BS250" s="121"/>
      <c r="BT250" s="123"/>
      <c r="BU250" s="151"/>
      <c r="BX250" s="134" t="s">
        <v>1117</v>
      </c>
    </row>
    <row r="251" spans="1:76" s="89" customFormat="1" ht="15" x14ac:dyDescent="0.25">
      <c r="A251" s="208" t="s">
        <v>1090</v>
      </c>
      <c r="B251" s="209"/>
      <c r="C251" s="209"/>
      <c r="D251" s="209"/>
      <c r="E251" s="209"/>
      <c r="F251" s="209"/>
      <c r="G251" s="209"/>
      <c r="H251" s="209"/>
      <c r="I251" s="209"/>
      <c r="J251" s="209"/>
      <c r="K251" s="209"/>
      <c r="L251" s="209"/>
      <c r="M251" s="209"/>
      <c r="N251" s="209"/>
      <c r="O251" s="209"/>
      <c r="P251" s="210"/>
      <c r="BS251" s="121"/>
      <c r="BT251" s="123" t="s">
        <v>1090</v>
      </c>
      <c r="BU251" s="151"/>
    </row>
    <row r="252" spans="1:76" s="89" customFormat="1" ht="57" x14ac:dyDescent="0.25">
      <c r="A252" s="187" t="s">
        <v>393</v>
      </c>
      <c r="B252" s="125" t="s">
        <v>358</v>
      </c>
      <c r="C252" s="188" t="s">
        <v>1091</v>
      </c>
      <c r="D252" s="188"/>
      <c r="E252" s="188"/>
      <c r="F252" s="189">
        <v>7.9863</v>
      </c>
      <c r="G252" s="148" t="s">
        <v>360</v>
      </c>
      <c r="H252" s="148" t="s">
        <v>361</v>
      </c>
      <c r="I252" s="148">
        <v>10.8</v>
      </c>
      <c r="J252" s="148"/>
      <c r="K252" s="148">
        <v>314962</v>
      </c>
      <c r="L252" s="148">
        <v>63859</v>
      </c>
      <c r="M252" s="190" t="s">
        <v>1176</v>
      </c>
      <c r="N252" s="148">
        <v>747</v>
      </c>
      <c r="O252" s="214">
        <v>18.077999999999999</v>
      </c>
      <c r="P252" s="215">
        <v>144.38</v>
      </c>
      <c r="BS252" s="121"/>
      <c r="BT252" s="123"/>
      <c r="BU252" s="151" t="s">
        <v>1091</v>
      </c>
    </row>
    <row r="253" spans="1:76" s="89" customFormat="1" ht="15" x14ac:dyDescent="0.25">
      <c r="A253" s="135"/>
      <c r="B253" s="136"/>
      <c r="C253" s="193" t="s">
        <v>1177</v>
      </c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5"/>
      <c r="BS253" s="121"/>
      <c r="BT253" s="123"/>
      <c r="BU253" s="151"/>
    </row>
    <row r="254" spans="1:76" s="89" customFormat="1" ht="57" x14ac:dyDescent="0.25">
      <c r="A254" s="139"/>
      <c r="B254" s="140" t="s">
        <v>91</v>
      </c>
      <c r="C254" s="141" t="s">
        <v>92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2"/>
      <c r="BS254" s="121"/>
      <c r="BT254" s="123"/>
      <c r="BU254" s="151"/>
      <c r="BV254" s="134" t="s">
        <v>92</v>
      </c>
    </row>
    <row r="255" spans="1:76" s="89" customFormat="1" ht="15" x14ac:dyDescent="0.25">
      <c r="A255" s="139"/>
      <c r="B255" s="143" t="s">
        <v>86</v>
      </c>
      <c r="C255" s="141" t="s">
        <v>212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2"/>
      <c r="BS255" s="121"/>
      <c r="BT255" s="123"/>
      <c r="BU255" s="151"/>
      <c r="BW255" s="134" t="s">
        <v>212</v>
      </c>
    </row>
    <row r="256" spans="1:76" s="89" customFormat="1" ht="15" x14ac:dyDescent="0.25">
      <c r="A256" s="196"/>
      <c r="B256" s="197"/>
      <c r="C256" s="197"/>
      <c r="D256" s="197"/>
      <c r="E256" s="198" t="s">
        <v>1178</v>
      </c>
      <c r="F256" s="199"/>
      <c r="G256" s="200"/>
      <c r="H256" s="102"/>
      <c r="I256" s="102"/>
      <c r="J256" s="102"/>
      <c r="K256" s="201">
        <v>220603</v>
      </c>
      <c r="L256" s="202"/>
      <c r="M256" s="202"/>
      <c r="N256" s="203"/>
      <c r="O256" s="203"/>
      <c r="P256" s="204"/>
      <c r="BS256" s="121"/>
      <c r="BT256" s="123"/>
      <c r="BU256" s="151"/>
    </row>
    <row r="257" spans="1:78" s="89" customFormat="1" ht="15" x14ac:dyDescent="0.25">
      <c r="A257" s="196"/>
      <c r="B257" s="197"/>
      <c r="C257" s="197"/>
      <c r="D257" s="197"/>
      <c r="E257" s="198" t="s">
        <v>1179</v>
      </c>
      <c r="F257" s="199"/>
      <c r="G257" s="200"/>
      <c r="H257" s="102"/>
      <c r="I257" s="102"/>
      <c r="J257" s="102"/>
      <c r="K257" s="201">
        <v>201094</v>
      </c>
      <c r="L257" s="202"/>
      <c r="M257" s="202"/>
      <c r="N257" s="203"/>
      <c r="O257" s="203"/>
      <c r="P257" s="204"/>
      <c r="BS257" s="121"/>
      <c r="BT257" s="123"/>
      <c r="BU257" s="151"/>
    </row>
    <row r="258" spans="1:78" s="89" customFormat="1" ht="15" x14ac:dyDescent="0.25">
      <c r="A258" s="196"/>
      <c r="B258" s="197"/>
      <c r="C258" s="197"/>
      <c r="D258" s="197"/>
      <c r="E258" s="198" t="s">
        <v>215</v>
      </c>
      <c r="F258" s="199"/>
      <c r="G258" s="200"/>
      <c r="H258" s="102"/>
      <c r="I258" s="102"/>
      <c r="J258" s="102"/>
      <c r="K258" s="201">
        <v>736659</v>
      </c>
      <c r="L258" s="202"/>
      <c r="M258" s="202"/>
      <c r="N258" s="203"/>
      <c r="O258" s="203"/>
      <c r="P258" s="204"/>
      <c r="BS258" s="121"/>
      <c r="BT258" s="123"/>
      <c r="BU258" s="151"/>
    </row>
    <row r="259" spans="1:78" s="89" customFormat="1" ht="45" x14ac:dyDescent="0.25">
      <c r="A259" s="187" t="s">
        <v>400</v>
      </c>
      <c r="B259" s="125" t="s">
        <v>1096</v>
      </c>
      <c r="C259" s="188" t="s">
        <v>1097</v>
      </c>
      <c r="D259" s="188"/>
      <c r="E259" s="188"/>
      <c r="F259" s="218">
        <v>878.49300000000005</v>
      </c>
      <c r="G259" s="148" t="s">
        <v>1098</v>
      </c>
      <c r="H259" s="148"/>
      <c r="I259" s="148" t="s">
        <v>1098</v>
      </c>
      <c r="J259" s="148"/>
      <c r="K259" s="148">
        <v>1045381</v>
      </c>
      <c r="L259" s="148"/>
      <c r="M259" s="190"/>
      <c r="N259" s="148">
        <v>1045381</v>
      </c>
      <c r="O259" s="206">
        <v>0</v>
      </c>
      <c r="P259" s="206">
        <v>0</v>
      </c>
      <c r="BS259" s="121"/>
      <c r="BT259" s="123"/>
      <c r="BU259" s="151" t="s">
        <v>1097</v>
      </c>
    </row>
    <row r="260" spans="1:78" s="89" customFormat="1" ht="15" x14ac:dyDescent="0.25">
      <c r="A260" s="135"/>
      <c r="B260" s="136"/>
      <c r="C260" s="193" t="s">
        <v>1180</v>
      </c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5"/>
      <c r="BS260" s="121"/>
      <c r="BT260" s="123"/>
      <c r="BU260" s="151"/>
    </row>
    <row r="261" spans="1:78" s="89" customFormat="1" ht="15" x14ac:dyDescent="0.25">
      <c r="A261" s="139"/>
      <c r="B261" s="136"/>
      <c r="C261" s="193" t="s">
        <v>1100</v>
      </c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217"/>
      <c r="BS261" s="121"/>
      <c r="BT261" s="123"/>
      <c r="BU261" s="151"/>
    </row>
    <row r="262" spans="1:78" s="89" customFormat="1" ht="15" x14ac:dyDescent="0.25">
      <c r="A262" s="139"/>
      <c r="B262" s="143" t="s">
        <v>86</v>
      </c>
      <c r="C262" s="141" t="s">
        <v>212</v>
      </c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2"/>
      <c r="BS262" s="121"/>
      <c r="BT262" s="123"/>
      <c r="BU262" s="151"/>
      <c r="BW262" s="134" t="s">
        <v>212</v>
      </c>
    </row>
    <row r="263" spans="1:78" s="89" customFormat="1" ht="22.5" x14ac:dyDescent="0.25">
      <c r="A263" s="220" t="s">
        <v>146</v>
      </c>
      <c r="B263" s="221"/>
      <c r="C263" s="221"/>
      <c r="D263" s="221"/>
      <c r="E263" s="221"/>
      <c r="F263" s="221"/>
      <c r="G263" s="221"/>
      <c r="H263" s="221"/>
      <c r="I263" s="221"/>
      <c r="J263" s="222"/>
      <c r="K263" s="148">
        <v>97404486</v>
      </c>
      <c r="L263" s="148">
        <v>372582</v>
      </c>
      <c r="M263" s="148" t="s">
        <v>1181</v>
      </c>
      <c r="N263" s="148">
        <v>2865006</v>
      </c>
      <c r="O263" s="152"/>
      <c r="P263" s="215">
        <v>854.74</v>
      </c>
      <c r="BY263" s="151" t="s">
        <v>146</v>
      </c>
    </row>
    <row r="264" spans="1:78" s="89" customFormat="1" ht="15" x14ac:dyDescent="0.25">
      <c r="A264" s="220" t="s">
        <v>147</v>
      </c>
      <c r="B264" s="221"/>
      <c r="C264" s="221"/>
      <c r="D264" s="221"/>
      <c r="E264" s="221"/>
      <c r="F264" s="221"/>
      <c r="G264" s="221"/>
      <c r="H264" s="221"/>
      <c r="I264" s="221"/>
      <c r="J264" s="222"/>
      <c r="K264" s="148">
        <v>2606493</v>
      </c>
      <c r="L264" s="148"/>
      <c r="M264" s="148"/>
      <c r="N264" s="148"/>
      <c r="O264" s="152"/>
      <c r="P264" s="152"/>
      <c r="BY264" s="151" t="s">
        <v>147</v>
      </c>
    </row>
    <row r="265" spans="1:78" s="89" customFormat="1" ht="15" x14ac:dyDescent="0.25">
      <c r="A265" s="220" t="s">
        <v>148</v>
      </c>
      <c r="B265" s="221"/>
      <c r="C265" s="221"/>
      <c r="D265" s="221"/>
      <c r="E265" s="221"/>
      <c r="F265" s="221"/>
      <c r="G265" s="221"/>
      <c r="H265" s="221"/>
      <c r="I265" s="221"/>
      <c r="J265" s="222"/>
      <c r="K265" s="148">
        <v>1551633</v>
      </c>
      <c r="L265" s="148"/>
      <c r="M265" s="148"/>
      <c r="N265" s="148"/>
      <c r="O265" s="152"/>
      <c r="P265" s="152"/>
      <c r="BY265" s="151" t="s">
        <v>148</v>
      </c>
    </row>
    <row r="266" spans="1:78" s="89" customFormat="1" ht="15" x14ac:dyDescent="0.25">
      <c r="A266" s="220" t="s">
        <v>149</v>
      </c>
      <c r="B266" s="221"/>
      <c r="C266" s="221"/>
      <c r="D266" s="221"/>
      <c r="E266" s="221"/>
      <c r="F266" s="221"/>
      <c r="G266" s="221"/>
      <c r="H266" s="221"/>
      <c r="I266" s="221"/>
      <c r="J266" s="222"/>
      <c r="K266" s="148"/>
      <c r="L266" s="148"/>
      <c r="M266" s="148"/>
      <c r="N266" s="148"/>
      <c r="O266" s="152"/>
      <c r="P266" s="152"/>
      <c r="BY266" s="151" t="s">
        <v>149</v>
      </c>
    </row>
    <row r="267" spans="1:78" s="89" customFormat="1" ht="15" x14ac:dyDescent="0.25">
      <c r="A267" s="223" t="s">
        <v>150</v>
      </c>
      <c r="B267" s="224"/>
      <c r="C267" s="224"/>
      <c r="D267" s="224"/>
      <c r="E267" s="224"/>
      <c r="F267" s="224"/>
      <c r="G267" s="224"/>
      <c r="H267" s="224"/>
      <c r="I267" s="224"/>
      <c r="J267" s="225"/>
      <c r="K267" s="128">
        <v>6768865</v>
      </c>
      <c r="L267" s="128"/>
      <c r="M267" s="128"/>
      <c r="N267" s="128"/>
      <c r="O267" s="129"/>
      <c r="P267" s="130">
        <v>459.76</v>
      </c>
      <c r="BY267" s="151"/>
      <c r="BZ267" s="134" t="s">
        <v>150</v>
      </c>
    </row>
    <row r="268" spans="1:78" s="89" customFormat="1" ht="15" x14ac:dyDescent="0.25">
      <c r="A268" s="223" t="s">
        <v>152</v>
      </c>
      <c r="B268" s="224"/>
      <c r="C268" s="224"/>
      <c r="D268" s="224"/>
      <c r="E268" s="224"/>
      <c r="F268" s="224"/>
      <c r="G268" s="224"/>
      <c r="H268" s="224"/>
      <c r="I268" s="224"/>
      <c r="J268" s="225"/>
      <c r="K268" s="128">
        <v>89918512</v>
      </c>
      <c r="L268" s="128"/>
      <c r="M268" s="128"/>
      <c r="N268" s="128"/>
      <c r="O268" s="129"/>
      <c r="P268" s="129"/>
      <c r="BY268" s="151"/>
      <c r="BZ268" s="134" t="s">
        <v>152</v>
      </c>
    </row>
    <row r="269" spans="1:78" s="89" customFormat="1" ht="15" x14ac:dyDescent="0.25">
      <c r="A269" s="223" t="s">
        <v>153</v>
      </c>
      <c r="B269" s="224"/>
      <c r="C269" s="224"/>
      <c r="D269" s="224"/>
      <c r="E269" s="224"/>
      <c r="F269" s="224"/>
      <c r="G269" s="224"/>
      <c r="H269" s="224"/>
      <c r="I269" s="224"/>
      <c r="J269" s="225"/>
      <c r="K269" s="128">
        <v>2015324</v>
      </c>
      <c r="L269" s="128"/>
      <c r="M269" s="128"/>
      <c r="N269" s="128"/>
      <c r="O269" s="129"/>
      <c r="P269" s="130">
        <v>394.98</v>
      </c>
      <c r="BY269" s="151"/>
      <c r="BZ269" s="134" t="s">
        <v>153</v>
      </c>
    </row>
    <row r="270" spans="1:78" s="89" customFormat="1" ht="15" x14ac:dyDescent="0.25">
      <c r="A270" s="223" t="s">
        <v>154</v>
      </c>
      <c r="B270" s="224"/>
      <c r="C270" s="224"/>
      <c r="D270" s="224"/>
      <c r="E270" s="224"/>
      <c r="F270" s="224"/>
      <c r="G270" s="224"/>
      <c r="H270" s="224"/>
      <c r="I270" s="224"/>
      <c r="J270" s="225"/>
      <c r="K270" s="128">
        <v>2859911</v>
      </c>
      <c r="L270" s="128"/>
      <c r="M270" s="128"/>
      <c r="N270" s="128"/>
      <c r="O270" s="129"/>
      <c r="P270" s="129"/>
      <c r="BY270" s="151"/>
      <c r="BZ270" s="134" t="s">
        <v>154</v>
      </c>
    </row>
    <row r="271" spans="1:78" s="89" customFormat="1" ht="15" x14ac:dyDescent="0.25">
      <c r="A271" s="223" t="s">
        <v>155</v>
      </c>
      <c r="B271" s="224"/>
      <c r="C271" s="224"/>
      <c r="D271" s="224"/>
      <c r="E271" s="224"/>
      <c r="F271" s="224"/>
      <c r="G271" s="224"/>
      <c r="H271" s="224"/>
      <c r="I271" s="224"/>
      <c r="J271" s="225"/>
      <c r="K271" s="128">
        <v>101562612</v>
      </c>
      <c r="L271" s="128"/>
      <c r="M271" s="128"/>
      <c r="N271" s="128"/>
      <c r="O271" s="129"/>
      <c r="P271" s="130">
        <v>854.74</v>
      </c>
      <c r="BY271" s="151"/>
      <c r="BZ271" s="134" t="s">
        <v>155</v>
      </c>
    </row>
    <row r="272" spans="1:78" s="89" customFormat="1" ht="15" x14ac:dyDescent="0.25">
      <c r="A272" s="223" t="s">
        <v>1182</v>
      </c>
      <c r="B272" s="224"/>
      <c r="C272" s="224"/>
      <c r="D272" s="224"/>
      <c r="E272" s="224"/>
      <c r="F272" s="224"/>
      <c r="G272" s="224"/>
      <c r="H272" s="224"/>
      <c r="I272" s="224"/>
      <c r="J272" s="225"/>
      <c r="K272" s="128">
        <v>5281256</v>
      </c>
      <c r="L272" s="128"/>
      <c r="M272" s="128"/>
      <c r="N272" s="128"/>
      <c r="O272" s="129"/>
      <c r="P272" s="129"/>
      <c r="BY272" s="151"/>
      <c r="BZ272" s="134" t="s">
        <v>1182</v>
      </c>
    </row>
    <row r="273" spans="1:80" s="89" customFormat="1" ht="15" x14ac:dyDescent="0.25">
      <c r="A273" s="220" t="s">
        <v>155</v>
      </c>
      <c r="B273" s="221"/>
      <c r="C273" s="221"/>
      <c r="D273" s="221"/>
      <c r="E273" s="221"/>
      <c r="F273" s="221"/>
      <c r="G273" s="221"/>
      <c r="H273" s="221"/>
      <c r="I273" s="221"/>
      <c r="J273" s="222"/>
      <c r="K273" s="148">
        <v>106843868</v>
      </c>
      <c r="L273" s="148"/>
      <c r="M273" s="148"/>
      <c r="N273" s="148"/>
      <c r="O273" s="152"/>
      <c r="P273" s="152"/>
      <c r="BY273" s="151"/>
      <c r="CA273" s="151" t="s">
        <v>155</v>
      </c>
    </row>
    <row r="274" spans="1:80" s="89" customFormat="1" ht="15" x14ac:dyDescent="0.25">
      <c r="A274" s="223" t="s">
        <v>1183</v>
      </c>
      <c r="B274" s="224"/>
      <c r="C274" s="224"/>
      <c r="D274" s="224"/>
      <c r="E274" s="224"/>
      <c r="F274" s="224"/>
      <c r="G274" s="224"/>
      <c r="H274" s="224"/>
      <c r="I274" s="224"/>
      <c r="J274" s="225"/>
      <c r="K274" s="128">
        <v>2243721</v>
      </c>
      <c r="L274" s="128"/>
      <c r="M274" s="128"/>
      <c r="N274" s="128"/>
      <c r="O274" s="129"/>
      <c r="P274" s="129"/>
      <c r="BY274" s="151"/>
      <c r="BZ274" s="134" t="s">
        <v>1183</v>
      </c>
      <c r="CA274" s="151"/>
    </row>
    <row r="275" spans="1:80" s="89" customFormat="1" ht="15" x14ac:dyDescent="0.25">
      <c r="A275" s="223" t="s">
        <v>1184</v>
      </c>
      <c r="B275" s="224"/>
      <c r="C275" s="224"/>
      <c r="D275" s="224"/>
      <c r="E275" s="224"/>
      <c r="F275" s="224"/>
      <c r="G275" s="224"/>
      <c r="H275" s="224"/>
      <c r="I275" s="224"/>
      <c r="J275" s="225"/>
      <c r="K275" s="128">
        <v>3739535</v>
      </c>
      <c r="L275" s="128"/>
      <c r="M275" s="128"/>
      <c r="N275" s="128"/>
      <c r="O275" s="129"/>
      <c r="P275" s="129"/>
      <c r="BY275" s="151"/>
      <c r="BZ275" s="134" t="s">
        <v>1184</v>
      </c>
      <c r="CA275" s="151"/>
    </row>
    <row r="276" spans="1:80" s="89" customFormat="1" ht="15" x14ac:dyDescent="0.25">
      <c r="A276" s="223" t="s">
        <v>1185</v>
      </c>
      <c r="B276" s="224"/>
      <c r="C276" s="224"/>
      <c r="D276" s="224"/>
      <c r="E276" s="224"/>
      <c r="F276" s="224"/>
      <c r="G276" s="224"/>
      <c r="H276" s="224"/>
      <c r="I276" s="224"/>
      <c r="J276" s="225"/>
      <c r="K276" s="128">
        <v>2671097</v>
      </c>
      <c r="L276" s="128"/>
      <c r="M276" s="128"/>
      <c r="N276" s="128"/>
      <c r="O276" s="129"/>
      <c r="P276" s="129"/>
      <c r="BY276" s="151"/>
      <c r="BZ276" s="134" t="s">
        <v>1185</v>
      </c>
      <c r="CA276" s="151"/>
    </row>
    <row r="277" spans="1:80" s="89" customFormat="1" ht="15" x14ac:dyDescent="0.25">
      <c r="A277" s="223" t="s">
        <v>1186</v>
      </c>
      <c r="B277" s="224"/>
      <c r="C277" s="224"/>
      <c r="D277" s="224"/>
      <c r="E277" s="224"/>
      <c r="F277" s="224"/>
      <c r="G277" s="224"/>
      <c r="H277" s="224"/>
      <c r="I277" s="224"/>
      <c r="J277" s="225"/>
      <c r="K277" s="128">
        <v>2136877</v>
      </c>
      <c r="L277" s="128"/>
      <c r="M277" s="128"/>
      <c r="N277" s="128"/>
      <c r="O277" s="129"/>
      <c r="P277" s="129"/>
      <c r="BY277" s="151"/>
      <c r="BZ277" s="134" t="s">
        <v>1186</v>
      </c>
      <c r="CA277" s="151"/>
    </row>
    <row r="278" spans="1:80" s="89" customFormat="1" ht="15" x14ac:dyDescent="0.25">
      <c r="A278" s="220" t="s">
        <v>155</v>
      </c>
      <c r="B278" s="221"/>
      <c r="C278" s="221"/>
      <c r="D278" s="221"/>
      <c r="E278" s="221"/>
      <c r="F278" s="221"/>
      <c r="G278" s="221"/>
      <c r="H278" s="221"/>
      <c r="I278" s="221"/>
      <c r="J278" s="222"/>
      <c r="K278" s="148">
        <v>117635098</v>
      </c>
      <c r="L278" s="148"/>
      <c r="M278" s="148"/>
      <c r="N278" s="148"/>
      <c r="O278" s="152"/>
      <c r="P278" s="152"/>
      <c r="BY278" s="151"/>
      <c r="CA278" s="151" t="s">
        <v>155</v>
      </c>
    </row>
    <row r="279" spans="1:80" s="89" customFormat="1" ht="15" x14ac:dyDescent="0.25">
      <c r="A279" s="223" t="s">
        <v>1187</v>
      </c>
      <c r="B279" s="224"/>
      <c r="C279" s="224"/>
      <c r="D279" s="224"/>
      <c r="E279" s="224"/>
      <c r="F279" s="224"/>
      <c r="G279" s="224"/>
      <c r="H279" s="224"/>
      <c r="I279" s="224"/>
      <c r="J279" s="225"/>
      <c r="K279" s="128">
        <v>3529053</v>
      </c>
      <c r="L279" s="128"/>
      <c r="M279" s="128"/>
      <c r="N279" s="128"/>
      <c r="O279" s="129"/>
      <c r="P279" s="129"/>
      <c r="BY279" s="151"/>
      <c r="BZ279" s="134" t="s">
        <v>1187</v>
      </c>
      <c r="CA279" s="151"/>
    </row>
    <row r="280" spans="1:80" s="89" customFormat="1" ht="15" x14ac:dyDescent="0.25">
      <c r="A280" s="220" t="s">
        <v>169</v>
      </c>
      <c r="B280" s="221"/>
      <c r="C280" s="221"/>
      <c r="D280" s="221"/>
      <c r="E280" s="221"/>
      <c r="F280" s="221"/>
      <c r="G280" s="221"/>
      <c r="H280" s="221"/>
      <c r="I280" s="221"/>
      <c r="J280" s="222"/>
      <c r="K280" s="148">
        <v>121164151</v>
      </c>
      <c r="L280" s="148"/>
      <c r="M280" s="148"/>
      <c r="N280" s="148"/>
      <c r="O280" s="152"/>
      <c r="P280" s="152"/>
      <c r="BY280" s="151"/>
      <c r="CA280" s="151" t="s">
        <v>169</v>
      </c>
    </row>
    <row r="281" spans="1:80" s="89" customFormat="1" ht="15" x14ac:dyDescent="0.25">
      <c r="A281" s="223" t="s">
        <v>1188</v>
      </c>
      <c r="B281" s="224"/>
      <c r="C281" s="224"/>
      <c r="D281" s="224"/>
      <c r="E281" s="224"/>
      <c r="F281" s="224"/>
      <c r="G281" s="224"/>
      <c r="H281" s="224"/>
      <c r="I281" s="224"/>
      <c r="J281" s="225"/>
      <c r="K281" s="128">
        <v>24232830.199999999</v>
      </c>
      <c r="L281" s="128"/>
      <c r="M281" s="128"/>
      <c r="N281" s="128"/>
      <c r="O281" s="129"/>
      <c r="P281" s="129"/>
      <c r="BY281" s="151"/>
      <c r="BZ281" s="134" t="s">
        <v>1188</v>
      </c>
      <c r="CA281" s="151"/>
    </row>
    <row r="282" spans="1:80" s="89" customFormat="1" ht="15" x14ac:dyDescent="0.25">
      <c r="A282" s="220" t="s">
        <v>171</v>
      </c>
      <c r="B282" s="221"/>
      <c r="C282" s="221"/>
      <c r="D282" s="221"/>
      <c r="E282" s="221"/>
      <c r="F282" s="221"/>
      <c r="G282" s="221"/>
      <c r="H282" s="221"/>
      <c r="I282" s="221"/>
      <c r="J282" s="222"/>
      <c r="K282" s="148">
        <v>145396981.19999999</v>
      </c>
      <c r="L282" s="148"/>
      <c r="M282" s="148"/>
      <c r="N282" s="148"/>
      <c r="O282" s="152"/>
      <c r="P282" s="215">
        <v>854.74</v>
      </c>
      <c r="BY282" s="151"/>
      <c r="CA282" s="151"/>
      <c r="CB282" s="151" t="s">
        <v>171</v>
      </c>
    </row>
    <row r="283" spans="1:80" s="89" customFormat="1" ht="53.25" customHeight="1" x14ac:dyDescent="0.25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</row>
    <row r="284" spans="1:80" s="101" customFormat="1" ht="13.5" customHeight="1" x14ac:dyDescent="0.25">
      <c r="A284" s="97"/>
      <c r="B284" s="97"/>
      <c r="C284" s="97"/>
      <c r="D284" s="97"/>
      <c r="E284" s="97"/>
      <c r="F284" s="97"/>
      <c r="G284" s="97"/>
      <c r="H284" s="230"/>
      <c r="I284" s="166"/>
      <c r="J284" s="166"/>
      <c r="K284" s="166"/>
      <c r="L284" s="166"/>
      <c r="M284" s="97"/>
      <c r="N284" s="97"/>
      <c r="O284" s="97"/>
      <c r="P284" s="97"/>
      <c r="Q284" s="89"/>
      <c r="R284" s="89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  <c r="AJ284" s="100"/>
      <c r="AK284" s="100"/>
      <c r="AL284" s="100"/>
      <c r="AM284" s="100"/>
      <c r="AN284" s="100"/>
      <c r="AO284" s="100"/>
      <c r="AP284" s="100"/>
      <c r="AQ284" s="100"/>
      <c r="AR284" s="100"/>
      <c r="AS284" s="100"/>
      <c r="AT284" s="100"/>
      <c r="AU284" s="100"/>
      <c r="AV284" s="100"/>
      <c r="AW284" s="100"/>
      <c r="AX284" s="100"/>
      <c r="AY284" s="100"/>
      <c r="AZ284" s="100"/>
      <c r="BA284" s="100"/>
      <c r="BB284" s="100"/>
      <c r="BC284" s="100"/>
      <c r="BD284" s="100"/>
      <c r="BE284" s="100"/>
      <c r="BF284" s="100"/>
      <c r="BG284" s="100"/>
      <c r="BH284" s="100"/>
      <c r="BI284" s="100"/>
      <c r="BJ284" s="100"/>
      <c r="BK284" s="100"/>
      <c r="BL284" s="100"/>
      <c r="BM284" s="100"/>
      <c r="BN284" s="100"/>
      <c r="BO284" s="100"/>
      <c r="BP284" s="100"/>
      <c r="BQ284" s="100"/>
      <c r="BR284" s="100"/>
      <c r="BS284" s="100"/>
      <c r="BT284" s="100"/>
      <c r="BU284" s="100"/>
      <c r="BV284" s="100"/>
      <c r="BW284" s="100"/>
      <c r="BX284" s="100"/>
      <c r="BY284" s="100"/>
      <c r="BZ284" s="100"/>
      <c r="CA284" s="100"/>
      <c r="CB284" s="100"/>
    </row>
    <row r="285" spans="1:80" s="101" customFormat="1" ht="12.75" customHeight="1" x14ac:dyDescent="0.2">
      <c r="A285" s="226" t="s">
        <v>1056</v>
      </c>
      <c r="B285" s="226"/>
      <c r="C285" s="226"/>
      <c r="D285" s="226"/>
      <c r="E285" s="226"/>
      <c r="F285" s="226"/>
      <c r="G285" s="226"/>
      <c r="H285" s="226"/>
      <c r="I285" s="226"/>
      <c r="J285" s="226"/>
      <c r="K285" s="226"/>
      <c r="L285" s="226"/>
      <c r="M285" s="226"/>
      <c r="N285" s="226"/>
      <c r="O285" s="226"/>
      <c r="P285" s="226"/>
      <c r="Q285" s="227"/>
      <c r="R285" s="227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0"/>
      <c r="AV285" s="100"/>
      <c r="AW285" s="100"/>
      <c r="AX285" s="100"/>
      <c r="AY285" s="100"/>
      <c r="AZ285" s="100"/>
      <c r="BA285" s="100"/>
      <c r="BB285" s="100"/>
      <c r="BC285" s="100"/>
      <c r="BD285" s="100"/>
      <c r="BE285" s="100"/>
      <c r="BF285" s="100"/>
      <c r="BG285" s="100"/>
      <c r="BH285" s="100"/>
      <c r="BI285" s="100"/>
      <c r="BJ285" s="100"/>
      <c r="BK285" s="100"/>
      <c r="BL285" s="100"/>
      <c r="BM285" s="100"/>
      <c r="BN285" s="100"/>
      <c r="BO285" s="100"/>
      <c r="BP285" s="100"/>
      <c r="BQ285" s="100"/>
      <c r="BR285" s="100"/>
      <c r="BS285" s="100"/>
      <c r="BT285" s="100"/>
      <c r="BU285" s="100"/>
      <c r="BV285" s="100"/>
      <c r="BW285" s="100"/>
      <c r="BX285" s="100"/>
      <c r="BY285" s="100"/>
      <c r="BZ285" s="100"/>
      <c r="CA285" s="100"/>
      <c r="CB285" s="100"/>
    </row>
    <row r="286" spans="1:80" s="101" customFormat="1" ht="12.75" customHeight="1" x14ac:dyDescent="0.2">
      <c r="A286" s="228" t="s">
        <v>1057</v>
      </c>
      <c r="B286" s="228"/>
      <c r="C286" s="228"/>
      <c r="D286" s="228"/>
      <c r="E286" s="228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9"/>
      <c r="R286" s="229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  <c r="AJ286" s="100"/>
      <c r="AK286" s="100"/>
      <c r="AL286" s="100"/>
      <c r="AM286" s="100"/>
      <c r="AN286" s="100"/>
      <c r="AO286" s="100"/>
      <c r="AP286" s="100"/>
      <c r="AQ286" s="100"/>
      <c r="AR286" s="100"/>
      <c r="AS286" s="100"/>
      <c r="AT286" s="100"/>
      <c r="AU286" s="100"/>
      <c r="AV286" s="100"/>
      <c r="AW286" s="100"/>
      <c r="AX286" s="100"/>
      <c r="AY286" s="100"/>
      <c r="AZ286" s="100"/>
      <c r="BA286" s="100"/>
      <c r="BB286" s="100"/>
      <c r="BC286" s="100"/>
      <c r="BD286" s="100"/>
      <c r="BE286" s="100"/>
      <c r="BF286" s="100"/>
      <c r="BG286" s="100"/>
      <c r="BH286" s="100"/>
      <c r="BI286" s="100"/>
      <c r="BJ286" s="100"/>
      <c r="BK286" s="100"/>
      <c r="BL286" s="100"/>
      <c r="BM286" s="100"/>
      <c r="BN286" s="100"/>
      <c r="BO286" s="100"/>
      <c r="BP286" s="100"/>
      <c r="BQ286" s="100"/>
      <c r="BR286" s="100"/>
      <c r="BS286" s="100"/>
      <c r="BT286" s="100"/>
      <c r="BU286" s="100"/>
      <c r="BV286" s="100"/>
      <c r="BW286" s="100"/>
      <c r="BX286" s="100"/>
      <c r="BY286" s="100"/>
      <c r="BZ286" s="100"/>
      <c r="CA286" s="100"/>
      <c r="CB286" s="100"/>
    </row>
    <row r="287" spans="1:80" s="101" customFormat="1" ht="13.5" customHeight="1" x14ac:dyDescent="0.25">
      <c r="A287" s="97"/>
      <c r="B287" s="97"/>
      <c r="C287" s="97"/>
      <c r="D287" s="97"/>
      <c r="E287" s="97"/>
      <c r="F287" s="97"/>
      <c r="G287" s="97"/>
      <c r="H287" s="230"/>
      <c r="I287" s="166"/>
      <c r="J287" s="166"/>
      <c r="K287" s="166"/>
      <c r="L287" s="166"/>
      <c r="M287" s="97"/>
      <c r="N287" s="97"/>
      <c r="O287" s="97"/>
      <c r="P287" s="97"/>
      <c r="Q287" s="89"/>
      <c r="R287" s="89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N287" s="100"/>
      <c r="AO287" s="100"/>
      <c r="AP287" s="100"/>
      <c r="AQ287" s="100"/>
      <c r="AR287" s="100"/>
      <c r="AS287" s="100"/>
      <c r="AT287" s="100"/>
      <c r="AU287" s="100"/>
      <c r="AV287" s="100"/>
      <c r="AW287" s="100"/>
      <c r="AX287" s="100"/>
      <c r="AY287" s="100"/>
      <c r="AZ287" s="100"/>
      <c r="BA287" s="100"/>
      <c r="BB287" s="100"/>
      <c r="BC287" s="100"/>
      <c r="BD287" s="100"/>
      <c r="BE287" s="100"/>
      <c r="BF287" s="100"/>
      <c r="BG287" s="100"/>
      <c r="BH287" s="100"/>
      <c r="BI287" s="100"/>
      <c r="BJ287" s="100"/>
      <c r="BK287" s="100"/>
      <c r="BL287" s="100"/>
      <c r="BM287" s="100"/>
      <c r="BN287" s="100"/>
      <c r="BO287" s="100"/>
      <c r="BP287" s="100"/>
      <c r="BQ287" s="100"/>
      <c r="BR287" s="100"/>
      <c r="BS287" s="100"/>
      <c r="BT287" s="100"/>
      <c r="BU287" s="100"/>
      <c r="BV287" s="100"/>
      <c r="BW287" s="100"/>
      <c r="BX287" s="100"/>
      <c r="BY287" s="100"/>
      <c r="BZ287" s="100"/>
      <c r="CA287" s="100"/>
      <c r="CB287" s="100"/>
    </row>
    <row r="288" spans="1:80" s="101" customFormat="1" ht="12.75" customHeight="1" x14ac:dyDescent="0.2">
      <c r="A288" s="226" t="s">
        <v>1058</v>
      </c>
      <c r="B288" s="226"/>
      <c r="C288" s="226"/>
      <c r="D288" s="226"/>
      <c r="E288" s="226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7"/>
      <c r="R288" s="227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0"/>
      <c r="AM288" s="100"/>
      <c r="AN288" s="100"/>
      <c r="AO288" s="100"/>
      <c r="AP288" s="100"/>
      <c r="AQ288" s="100"/>
      <c r="AR288" s="100"/>
      <c r="AS288" s="100"/>
      <c r="AT288" s="100"/>
      <c r="AU288" s="100"/>
      <c r="AV288" s="100"/>
      <c r="AW288" s="100"/>
      <c r="AX288" s="100"/>
      <c r="AY288" s="100"/>
      <c r="AZ288" s="100"/>
      <c r="BA288" s="100"/>
      <c r="BB288" s="100"/>
      <c r="BC288" s="100"/>
      <c r="BD288" s="100"/>
      <c r="BE288" s="100"/>
      <c r="BF288" s="100"/>
      <c r="BG288" s="100"/>
      <c r="BH288" s="100"/>
      <c r="BI288" s="100"/>
      <c r="BJ288" s="100"/>
      <c r="BK288" s="100"/>
      <c r="BL288" s="100"/>
      <c r="BM288" s="100"/>
      <c r="BN288" s="100"/>
      <c r="BO288" s="100"/>
      <c r="BP288" s="100"/>
      <c r="BQ288" s="100"/>
      <c r="BR288" s="100"/>
      <c r="BS288" s="100"/>
      <c r="BT288" s="100"/>
      <c r="BU288" s="100"/>
      <c r="BV288" s="100"/>
      <c r="BW288" s="100"/>
      <c r="BX288" s="100"/>
      <c r="BY288" s="100"/>
      <c r="BZ288" s="100"/>
      <c r="CA288" s="100"/>
      <c r="CB288" s="100"/>
    </row>
    <row r="289" spans="1:80" s="101" customFormat="1" ht="12.75" customHeight="1" x14ac:dyDescent="0.2">
      <c r="A289" s="228" t="s">
        <v>1057</v>
      </c>
      <c r="B289" s="228"/>
      <c r="C289" s="228"/>
      <c r="D289" s="228"/>
      <c r="E289" s="228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9"/>
      <c r="R289" s="229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  <c r="AI289" s="100"/>
      <c r="AJ289" s="100"/>
      <c r="AK289" s="100"/>
      <c r="AL289" s="100"/>
      <c r="AM289" s="100"/>
      <c r="AN289" s="100"/>
      <c r="AO289" s="100"/>
      <c r="AP289" s="100"/>
      <c r="AQ289" s="100"/>
      <c r="AR289" s="100"/>
      <c r="AS289" s="100"/>
      <c r="AT289" s="100"/>
      <c r="AU289" s="100"/>
      <c r="AV289" s="100"/>
      <c r="AW289" s="100"/>
      <c r="AX289" s="100"/>
      <c r="AY289" s="100"/>
      <c r="AZ289" s="100"/>
      <c r="BA289" s="100"/>
      <c r="BB289" s="100"/>
      <c r="BC289" s="100"/>
      <c r="BD289" s="100"/>
      <c r="BE289" s="100"/>
      <c r="BF289" s="100"/>
      <c r="BG289" s="100"/>
      <c r="BH289" s="100"/>
      <c r="BI289" s="100"/>
      <c r="BJ289" s="100"/>
      <c r="BK289" s="100"/>
      <c r="BL289" s="100"/>
      <c r="BM289" s="100"/>
      <c r="BN289" s="100"/>
      <c r="BO289" s="100"/>
      <c r="BP289" s="100"/>
      <c r="BQ289" s="100"/>
      <c r="BR289" s="100"/>
      <c r="BS289" s="100"/>
      <c r="BT289" s="100"/>
      <c r="BU289" s="100"/>
      <c r="BV289" s="100"/>
      <c r="BW289" s="100"/>
      <c r="BX289" s="100"/>
      <c r="BY289" s="100"/>
      <c r="BZ289" s="100"/>
      <c r="CA289" s="100"/>
      <c r="CB289" s="100"/>
    </row>
    <row r="290" spans="1:80" s="101" customFormat="1" ht="13.5" customHeight="1" x14ac:dyDescent="0.25">
      <c r="A290" s="97"/>
      <c r="B290" s="97"/>
      <c r="C290" s="97"/>
      <c r="D290" s="97"/>
      <c r="E290" s="97"/>
      <c r="F290" s="97"/>
      <c r="G290" s="97"/>
      <c r="H290" s="230"/>
      <c r="I290" s="166"/>
      <c r="J290" s="166"/>
      <c r="K290" s="166"/>
      <c r="L290" s="166"/>
      <c r="M290" s="97"/>
      <c r="N290" s="97"/>
      <c r="O290" s="97"/>
      <c r="P290" s="97"/>
      <c r="Q290" s="89"/>
      <c r="R290" s="89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  <c r="AJ290" s="100"/>
      <c r="AK290" s="100"/>
      <c r="AL290" s="100"/>
      <c r="AM290" s="100"/>
      <c r="AN290" s="100"/>
      <c r="AO290" s="100"/>
      <c r="AP290" s="100"/>
      <c r="AQ290" s="100"/>
      <c r="AR290" s="100"/>
      <c r="AS290" s="100"/>
      <c r="AT290" s="100"/>
      <c r="AU290" s="100"/>
      <c r="AV290" s="100"/>
      <c r="AW290" s="100"/>
      <c r="AX290" s="100"/>
      <c r="AY290" s="100"/>
      <c r="AZ290" s="100"/>
      <c r="BA290" s="100"/>
      <c r="BB290" s="100"/>
      <c r="BC290" s="100"/>
      <c r="BD290" s="100"/>
      <c r="BE290" s="100"/>
      <c r="BF290" s="100"/>
      <c r="BG290" s="100"/>
      <c r="BH290" s="100"/>
      <c r="BI290" s="100"/>
      <c r="BJ290" s="100"/>
      <c r="BK290" s="100"/>
      <c r="BL290" s="100"/>
      <c r="BM290" s="100"/>
      <c r="BN290" s="100"/>
      <c r="BO290" s="100"/>
      <c r="BP290" s="100"/>
      <c r="BQ290" s="100"/>
      <c r="BR290" s="100"/>
      <c r="BS290" s="100"/>
      <c r="BT290" s="100"/>
      <c r="BU290" s="100"/>
      <c r="BV290" s="100"/>
      <c r="BW290" s="100"/>
      <c r="BX290" s="100"/>
      <c r="BY290" s="100"/>
      <c r="BZ290" s="100"/>
      <c r="CA290" s="100"/>
      <c r="CB290" s="100"/>
    </row>
    <row r="291" spans="1:80" s="89" customFormat="1" ht="15" x14ac:dyDescent="0.25">
      <c r="A291" s="95"/>
      <c r="B291" s="95"/>
      <c r="C291" s="95"/>
      <c r="D291" s="95"/>
      <c r="E291" s="95"/>
      <c r="F291" s="95"/>
      <c r="G291" s="95"/>
      <c r="H291" s="97"/>
      <c r="I291" s="231"/>
      <c r="J291" s="231"/>
      <c r="K291" s="231"/>
      <c r="L291" s="231"/>
      <c r="M291" s="95"/>
      <c r="N291" s="95"/>
      <c r="O291" s="95"/>
      <c r="P291" s="95"/>
    </row>
  </sheetData>
  <mergeCells count="180">
    <mergeCell ref="A289:P289"/>
    <mergeCell ref="I291:L291"/>
    <mergeCell ref="A280:J280"/>
    <mergeCell ref="A281:J281"/>
    <mergeCell ref="A282:J282"/>
    <mergeCell ref="A285:P285"/>
    <mergeCell ref="A286:P286"/>
    <mergeCell ref="A288:P288"/>
    <mergeCell ref="A274:J274"/>
    <mergeCell ref="A275:J275"/>
    <mergeCell ref="A276:J276"/>
    <mergeCell ref="A277:J277"/>
    <mergeCell ref="A278:J278"/>
    <mergeCell ref="A279:J279"/>
    <mergeCell ref="A268:J268"/>
    <mergeCell ref="A269:J269"/>
    <mergeCell ref="A270:J270"/>
    <mergeCell ref="A271:J271"/>
    <mergeCell ref="A272:J272"/>
    <mergeCell ref="A273:J273"/>
    <mergeCell ref="C262:P262"/>
    <mergeCell ref="A263:J263"/>
    <mergeCell ref="A264:J264"/>
    <mergeCell ref="A265:J265"/>
    <mergeCell ref="A266:J266"/>
    <mergeCell ref="A267:J267"/>
    <mergeCell ref="A250:P250"/>
    <mergeCell ref="A251:P251"/>
    <mergeCell ref="C252:E252"/>
    <mergeCell ref="C254:P254"/>
    <mergeCell ref="C255:P255"/>
    <mergeCell ref="C259:E259"/>
    <mergeCell ref="C240:P240"/>
    <mergeCell ref="C241:P241"/>
    <mergeCell ref="C245:E245"/>
    <mergeCell ref="C247:P247"/>
    <mergeCell ref="C248:P248"/>
    <mergeCell ref="A249:P249"/>
    <mergeCell ref="C226:P226"/>
    <mergeCell ref="C230:E230"/>
    <mergeCell ref="C232:P232"/>
    <mergeCell ref="C233:P233"/>
    <mergeCell ref="C234:P234"/>
    <mergeCell ref="C238:E238"/>
    <mergeCell ref="C215:E215"/>
    <mergeCell ref="C217:P217"/>
    <mergeCell ref="C218:P218"/>
    <mergeCell ref="A222:P222"/>
    <mergeCell ref="C223:E223"/>
    <mergeCell ref="C225:P225"/>
    <mergeCell ref="C204:P204"/>
    <mergeCell ref="C205:P205"/>
    <mergeCell ref="C209:E209"/>
    <mergeCell ref="C212:P212"/>
    <mergeCell ref="A213:P213"/>
    <mergeCell ref="A214:P214"/>
    <mergeCell ref="C197:P197"/>
    <mergeCell ref="C198:P198"/>
    <mergeCell ref="A199:P199"/>
    <mergeCell ref="A200:P200"/>
    <mergeCell ref="A201:P201"/>
    <mergeCell ref="C202:E202"/>
    <mergeCell ref="C183:P183"/>
    <mergeCell ref="C184:P184"/>
    <mergeCell ref="C188:E188"/>
    <mergeCell ref="C190:P190"/>
    <mergeCell ref="C191:P191"/>
    <mergeCell ref="C195:E195"/>
    <mergeCell ref="A172:P172"/>
    <mergeCell ref="C173:E173"/>
    <mergeCell ref="C175:P175"/>
    <mergeCell ref="C176:P176"/>
    <mergeCell ref="C180:E180"/>
    <mergeCell ref="C182:P182"/>
    <mergeCell ref="C162:P162"/>
    <mergeCell ref="A163:P163"/>
    <mergeCell ref="A164:P164"/>
    <mergeCell ref="C165:E165"/>
    <mergeCell ref="C167:P167"/>
    <mergeCell ref="C168:P168"/>
    <mergeCell ref="A150:P150"/>
    <mergeCell ref="A151:P151"/>
    <mergeCell ref="C152:E152"/>
    <mergeCell ref="C154:P154"/>
    <mergeCell ref="C155:P155"/>
    <mergeCell ref="C159:E159"/>
    <mergeCell ref="C140:P140"/>
    <mergeCell ref="C141:P141"/>
    <mergeCell ref="C145:E145"/>
    <mergeCell ref="C147:P147"/>
    <mergeCell ref="C148:P148"/>
    <mergeCell ref="A149:P149"/>
    <mergeCell ref="C126:P126"/>
    <mergeCell ref="C130:E130"/>
    <mergeCell ref="C132:P132"/>
    <mergeCell ref="C133:P133"/>
    <mergeCell ref="C134:P134"/>
    <mergeCell ref="C138:E138"/>
    <mergeCell ref="C115:E115"/>
    <mergeCell ref="C117:P117"/>
    <mergeCell ref="C118:P118"/>
    <mergeCell ref="A122:P122"/>
    <mergeCell ref="C123:E123"/>
    <mergeCell ref="C125:P125"/>
    <mergeCell ref="C109:P109"/>
    <mergeCell ref="C110:P110"/>
    <mergeCell ref="A111:P111"/>
    <mergeCell ref="A112:P112"/>
    <mergeCell ref="A113:P113"/>
    <mergeCell ref="A114:P114"/>
    <mergeCell ref="C95:P95"/>
    <mergeCell ref="C96:P96"/>
    <mergeCell ref="C100:E100"/>
    <mergeCell ref="C102:P102"/>
    <mergeCell ref="C103:P103"/>
    <mergeCell ref="C107:E107"/>
    <mergeCell ref="A84:P84"/>
    <mergeCell ref="C85:E85"/>
    <mergeCell ref="C87:P87"/>
    <mergeCell ref="C88:P88"/>
    <mergeCell ref="C92:E92"/>
    <mergeCell ref="C94:P94"/>
    <mergeCell ref="C74:P74"/>
    <mergeCell ref="A75:P75"/>
    <mergeCell ref="A76:P76"/>
    <mergeCell ref="C77:E77"/>
    <mergeCell ref="C79:P79"/>
    <mergeCell ref="C80:P80"/>
    <mergeCell ref="C62:P62"/>
    <mergeCell ref="A63:P63"/>
    <mergeCell ref="C64:E64"/>
    <mergeCell ref="C66:P66"/>
    <mergeCell ref="C67:P67"/>
    <mergeCell ref="C71:E71"/>
    <mergeCell ref="C48:P48"/>
    <mergeCell ref="C52:E52"/>
    <mergeCell ref="C54:P54"/>
    <mergeCell ref="C55:P55"/>
    <mergeCell ref="C59:E59"/>
    <mergeCell ref="C61:P61"/>
    <mergeCell ref="C37:E37"/>
    <mergeCell ref="C39:P39"/>
    <mergeCell ref="C40:P40"/>
    <mergeCell ref="C44:E44"/>
    <mergeCell ref="C46:P46"/>
    <mergeCell ref="C47:P47"/>
    <mergeCell ref="A27:P27"/>
    <mergeCell ref="A28:P28"/>
    <mergeCell ref="C29:E29"/>
    <mergeCell ref="C31:P31"/>
    <mergeCell ref="C32:P32"/>
    <mergeCell ref="A36:P36"/>
    <mergeCell ref="I24:I25"/>
    <mergeCell ref="J24:J25"/>
    <mergeCell ref="K24:K25"/>
    <mergeCell ref="L24:L25"/>
    <mergeCell ref="N24:N25"/>
    <mergeCell ref="C26:E26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A8:P8"/>
    <mergeCell ref="A9:P9"/>
    <mergeCell ref="A11:P11"/>
    <mergeCell ref="A12:P12"/>
    <mergeCell ref="A13:P13"/>
    <mergeCell ref="A14:P14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66BA-055E-46AE-9927-CA2712F2C339}">
  <sheetPr>
    <pageSetUpPr fitToPage="1"/>
  </sheetPr>
  <dimension ref="A1:CB958"/>
  <sheetViews>
    <sheetView topLeftCell="A922" workbookViewId="0">
      <selection activeCell="K946" sqref="K946"/>
    </sheetView>
  </sheetViews>
  <sheetFormatPr defaultColWidth="9.140625" defaultRowHeight="11.25" customHeight="1" x14ac:dyDescent="0.2"/>
  <cols>
    <col min="1" max="1" width="6.5703125" style="157" customWidth="1"/>
    <col min="2" max="2" width="18.5703125" style="157" customWidth="1"/>
    <col min="3" max="4" width="10.42578125" style="157" customWidth="1"/>
    <col min="5" max="5" width="13.28515625" style="157" customWidth="1"/>
    <col min="6" max="6" width="8.5703125" style="157" customWidth="1"/>
    <col min="7" max="9" width="10.7109375" style="157" customWidth="1"/>
    <col min="10" max="11" width="12.28515625" style="157" customWidth="1"/>
    <col min="12" max="13" width="10.7109375" style="157" customWidth="1"/>
    <col min="14" max="14" width="12.28515625" style="157" customWidth="1"/>
    <col min="15" max="15" width="10.7109375" style="157" customWidth="1"/>
    <col min="16" max="16" width="12.28515625" style="157" customWidth="1"/>
    <col min="17" max="17" width="8.42578125" style="157" customWidth="1"/>
    <col min="18" max="18" width="8.7109375" style="157" customWidth="1"/>
    <col min="19" max="22" width="46" style="134" hidden="1" customWidth="1"/>
    <col min="23" max="27" width="56.7109375" style="134" hidden="1" customWidth="1"/>
    <col min="28" max="59" width="181.28515625" style="134" hidden="1" customWidth="1"/>
    <col min="60" max="70" width="122" style="134" hidden="1" customWidth="1"/>
    <col min="71" max="71" width="181.28515625" style="134" hidden="1" customWidth="1"/>
    <col min="72" max="72" width="34.140625" style="134" hidden="1" customWidth="1"/>
    <col min="73" max="74" width="156.140625" style="134" hidden="1" customWidth="1"/>
    <col min="75" max="76" width="181.28515625" style="134" hidden="1" customWidth="1"/>
    <col min="77" max="80" width="112.28515625" style="134" hidden="1" customWidth="1"/>
    <col min="81" max="16384" width="9.140625" style="157"/>
  </cols>
  <sheetData>
    <row r="1" spans="1:59" s="89" customFormat="1" ht="15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06"/>
      <c r="O1" s="95"/>
      <c r="P1" s="95"/>
    </row>
    <row r="2" spans="1:59" s="89" customFormat="1" ht="11.25" customHeight="1" x14ac:dyDescent="0.25">
      <c r="A2" s="158" t="s">
        <v>186</v>
      </c>
      <c r="B2" s="158"/>
      <c r="C2" s="158"/>
      <c r="D2" s="159"/>
      <c r="E2" s="95"/>
      <c r="F2" s="95"/>
      <c r="G2" s="95"/>
      <c r="H2" s="95"/>
      <c r="I2" s="95"/>
      <c r="J2" s="95"/>
      <c r="K2" s="95"/>
      <c r="L2" s="95"/>
      <c r="M2" s="158" t="s">
        <v>187</v>
      </c>
      <c r="N2" s="158"/>
      <c r="O2" s="158"/>
      <c r="P2" s="158"/>
    </row>
    <row r="3" spans="1:59" s="89" customFormat="1" ht="11.25" customHeight="1" x14ac:dyDescent="0.25">
      <c r="A3" s="160"/>
      <c r="B3" s="160"/>
      <c r="C3" s="160"/>
      <c r="D3" s="160"/>
      <c r="E3" s="95"/>
      <c r="F3" s="95"/>
      <c r="G3" s="95"/>
      <c r="H3" s="95"/>
      <c r="I3" s="95"/>
      <c r="J3" s="95"/>
      <c r="K3" s="95"/>
      <c r="L3" s="161"/>
      <c r="M3" s="161"/>
      <c r="N3" s="161"/>
      <c r="O3" s="161"/>
      <c r="P3" s="161"/>
    </row>
    <row r="4" spans="1:59" s="89" customFormat="1" ht="15" x14ac:dyDescent="0.25">
      <c r="A4" s="162"/>
      <c r="B4" s="162"/>
      <c r="C4" s="162"/>
      <c r="D4" s="162"/>
      <c r="E4" s="95"/>
      <c r="F4" s="95"/>
      <c r="G4" s="95"/>
      <c r="H4" s="95"/>
      <c r="I4" s="95"/>
      <c r="J4" s="95"/>
      <c r="K4" s="95"/>
      <c r="L4" s="162"/>
      <c r="M4" s="162"/>
      <c r="N4" s="162"/>
      <c r="O4" s="162"/>
      <c r="P4" s="162"/>
      <c r="S4" s="134" t="s">
        <v>1</v>
      </c>
      <c r="T4" s="134" t="s">
        <v>1</v>
      </c>
      <c r="U4" s="134" t="s">
        <v>1</v>
      </c>
      <c r="V4" s="134" t="s">
        <v>1</v>
      </c>
      <c r="W4" s="134" t="s">
        <v>1</v>
      </c>
      <c r="X4" s="134" t="s">
        <v>1</v>
      </c>
      <c r="Y4" s="134" t="s">
        <v>1</v>
      </c>
      <c r="Z4" s="134" t="s">
        <v>1</v>
      </c>
      <c r="AA4" s="134" t="s">
        <v>1</v>
      </c>
    </row>
    <row r="5" spans="1:59" s="89" customFormat="1" ht="11.25" customHeight="1" x14ac:dyDescent="0.25">
      <c r="A5" s="163"/>
      <c r="B5" s="164"/>
      <c r="C5" s="165"/>
      <c r="D5" s="165"/>
      <c r="E5" s="95"/>
      <c r="F5" s="95"/>
      <c r="G5" s="95"/>
      <c r="H5" s="95"/>
      <c r="I5" s="95"/>
      <c r="J5" s="95"/>
      <c r="K5" s="95"/>
      <c r="L5" s="163"/>
      <c r="M5" s="163"/>
      <c r="N5" s="163"/>
      <c r="O5" s="163"/>
      <c r="P5" s="164"/>
    </row>
    <row r="6" spans="1:59" s="89" customFormat="1" ht="11.25" customHeight="1" x14ac:dyDescent="0.25">
      <c r="A6" s="95" t="s">
        <v>188</v>
      </c>
      <c r="B6" s="166"/>
      <c r="C6" s="166"/>
      <c r="D6" s="166"/>
      <c r="E6" s="95"/>
      <c r="F6" s="95"/>
      <c r="G6" s="95"/>
      <c r="H6" s="95"/>
      <c r="I6" s="95"/>
      <c r="J6" s="95"/>
      <c r="K6" s="95"/>
      <c r="L6" s="95"/>
      <c r="M6" s="95"/>
      <c r="N6" s="166"/>
      <c r="O6" s="166"/>
      <c r="P6" s="167" t="s">
        <v>188</v>
      </c>
    </row>
    <row r="7" spans="1:59" s="89" customFormat="1" ht="11.25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06"/>
      <c r="O7" s="95"/>
      <c r="P7" s="95"/>
    </row>
    <row r="8" spans="1:59" s="89" customFormat="1" ht="15" x14ac:dyDescent="0.25">
      <c r="A8" s="168" t="s">
        <v>189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AB8" s="92" t="s">
        <v>189</v>
      </c>
      <c r="AC8" s="92" t="s">
        <v>1</v>
      </c>
      <c r="AD8" s="92" t="s">
        <v>1</v>
      </c>
      <c r="AE8" s="92" t="s">
        <v>1</v>
      </c>
      <c r="AF8" s="92" t="s">
        <v>1</v>
      </c>
      <c r="AG8" s="92" t="s">
        <v>1</v>
      </c>
      <c r="AH8" s="92" t="s">
        <v>1</v>
      </c>
      <c r="AI8" s="92" t="s">
        <v>1</v>
      </c>
      <c r="AJ8" s="92" t="s">
        <v>1</v>
      </c>
      <c r="AK8" s="92" t="s">
        <v>1</v>
      </c>
      <c r="AL8" s="92" t="s">
        <v>1</v>
      </c>
      <c r="AM8" s="92" t="s">
        <v>1</v>
      </c>
      <c r="AN8" s="92" t="s">
        <v>1</v>
      </c>
      <c r="AO8" s="92" t="s">
        <v>1</v>
      </c>
      <c r="AP8" s="92" t="s">
        <v>1</v>
      </c>
      <c r="AQ8" s="92" t="s">
        <v>1</v>
      </c>
    </row>
    <row r="9" spans="1:59" s="89" customFormat="1" ht="15" x14ac:dyDescent="0.25">
      <c r="A9" s="169" t="s">
        <v>55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</row>
    <row r="10" spans="1:59" s="89" customFormat="1" ht="15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</row>
    <row r="11" spans="1:59" s="89" customFormat="1" ht="28.5" customHeight="1" x14ac:dyDescent="0.25">
      <c r="A11" s="96" t="s">
        <v>190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59" s="89" customFormat="1" ht="21" customHeight="1" x14ac:dyDescent="0.25">
      <c r="A12" s="93" t="s">
        <v>57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</row>
    <row r="13" spans="1:59" s="89" customFormat="1" ht="15" x14ac:dyDescent="0.25">
      <c r="A13" s="170" t="s">
        <v>191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AR13" s="92" t="s">
        <v>191</v>
      </c>
      <c r="AS13" s="92" t="s">
        <v>1</v>
      </c>
      <c r="AT13" s="92" t="s">
        <v>1</v>
      </c>
      <c r="AU13" s="92" t="s">
        <v>1</v>
      </c>
      <c r="AV13" s="92" t="s">
        <v>1</v>
      </c>
      <c r="AW13" s="92" t="s">
        <v>1</v>
      </c>
      <c r="AX13" s="92" t="s">
        <v>1</v>
      </c>
      <c r="AY13" s="92" t="s">
        <v>1</v>
      </c>
      <c r="AZ13" s="92" t="s">
        <v>1</v>
      </c>
      <c r="BA13" s="92" t="s">
        <v>1</v>
      </c>
      <c r="BB13" s="92" t="s">
        <v>1</v>
      </c>
      <c r="BC13" s="92" t="s">
        <v>1</v>
      </c>
      <c r="BD13" s="92" t="s">
        <v>1</v>
      </c>
      <c r="BE13" s="92" t="s">
        <v>1</v>
      </c>
      <c r="BF13" s="92" t="s">
        <v>1</v>
      </c>
      <c r="BG13" s="92" t="s">
        <v>1</v>
      </c>
    </row>
    <row r="14" spans="1:59" s="89" customFormat="1" ht="15.75" customHeight="1" x14ac:dyDescent="0.25">
      <c r="A14" s="93" t="s">
        <v>59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</row>
    <row r="15" spans="1:59" s="89" customFormat="1" ht="30.75" customHeight="1" x14ac:dyDescent="0.25">
      <c r="A15" s="95"/>
      <c r="B15" s="97" t="s">
        <v>60</v>
      </c>
      <c r="C15" s="98" t="s">
        <v>192</v>
      </c>
      <c r="D15" s="98"/>
      <c r="E15" s="98"/>
      <c r="F15" s="98"/>
      <c r="G15" s="98"/>
      <c r="H15" s="99"/>
      <c r="I15" s="99"/>
      <c r="J15" s="99"/>
      <c r="K15" s="99"/>
      <c r="L15" s="99"/>
      <c r="M15" s="99"/>
      <c r="N15" s="99"/>
      <c r="O15" s="99"/>
      <c r="P15" s="95"/>
    </row>
    <row r="16" spans="1:59" s="89" customFormat="1" ht="12.75" customHeight="1" x14ac:dyDescent="0.25">
      <c r="B16" s="101" t="s">
        <v>9</v>
      </c>
      <c r="C16" s="101"/>
      <c r="D16" s="102"/>
      <c r="E16" s="103">
        <v>492336.27</v>
      </c>
      <c r="F16" s="104" t="s">
        <v>193</v>
      </c>
      <c r="H16" s="101"/>
      <c r="I16" s="101"/>
      <c r="J16" s="101"/>
      <c r="K16" s="101"/>
      <c r="L16" s="101"/>
      <c r="M16" s="105"/>
      <c r="N16" s="105"/>
      <c r="O16" s="101"/>
    </row>
    <row r="17" spans="1:74" s="89" customFormat="1" ht="12.75" customHeight="1" x14ac:dyDescent="0.25">
      <c r="B17" s="101" t="s">
        <v>63</v>
      </c>
      <c r="D17" s="102"/>
      <c r="E17" s="103">
        <v>343906.44</v>
      </c>
      <c r="F17" s="104" t="s">
        <v>193</v>
      </c>
      <c r="H17" s="101"/>
      <c r="I17" s="101"/>
      <c r="J17" s="101"/>
      <c r="K17" s="101"/>
      <c r="L17" s="101"/>
      <c r="M17" s="105"/>
      <c r="N17" s="105"/>
      <c r="O17" s="101"/>
    </row>
    <row r="18" spans="1:74" s="89" customFormat="1" ht="12.75" customHeight="1" x14ac:dyDescent="0.25">
      <c r="B18" s="101" t="s">
        <v>64</v>
      </c>
      <c r="C18" s="101"/>
      <c r="D18" s="102"/>
      <c r="E18" s="103">
        <v>31941.32</v>
      </c>
      <c r="F18" s="104" t="s">
        <v>193</v>
      </c>
      <c r="H18" s="101"/>
      <c r="J18" s="101"/>
      <c r="K18" s="101"/>
      <c r="L18" s="101"/>
      <c r="M18" s="110"/>
      <c r="N18" s="106"/>
      <c r="O18" s="107"/>
    </row>
    <row r="19" spans="1:74" s="89" customFormat="1" ht="12.75" customHeight="1" x14ac:dyDescent="0.25">
      <c r="B19" s="101" t="s">
        <v>65</v>
      </c>
      <c r="C19" s="101"/>
      <c r="D19" s="108"/>
      <c r="E19" s="103">
        <v>55134.080000000002</v>
      </c>
      <c r="F19" s="104" t="s">
        <v>66</v>
      </c>
      <c r="H19" s="101"/>
      <c r="J19" s="101"/>
      <c r="K19" s="101"/>
      <c r="L19" s="101"/>
      <c r="M19" s="109"/>
      <c r="N19" s="109"/>
      <c r="O19" s="104"/>
    </row>
    <row r="20" spans="1:74" s="89" customFormat="1" ht="15" x14ac:dyDescent="0.25">
      <c r="B20" s="101" t="s">
        <v>68</v>
      </c>
      <c r="C20" s="101"/>
      <c r="E20" s="110"/>
      <c r="F20" s="111" t="s">
        <v>194</v>
      </c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BH20" s="100" t="s">
        <v>194</v>
      </c>
      <c r="BI20" s="100" t="s">
        <v>1</v>
      </c>
      <c r="BJ20" s="100" t="s">
        <v>1</v>
      </c>
      <c r="BK20" s="100" t="s">
        <v>1</v>
      </c>
      <c r="BL20" s="100" t="s">
        <v>1</v>
      </c>
      <c r="BM20" s="100" t="s">
        <v>1</v>
      </c>
      <c r="BN20" s="100" t="s">
        <v>1</v>
      </c>
      <c r="BO20" s="100" t="s">
        <v>1</v>
      </c>
      <c r="BP20" s="100" t="s">
        <v>1</v>
      </c>
      <c r="BQ20" s="100" t="s">
        <v>1</v>
      </c>
      <c r="BR20" s="100" t="s">
        <v>1</v>
      </c>
    </row>
    <row r="21" spans="1:74" s="89" customFormat="1" ht="12.75" customHeight="1" x14ac:dyDescent="0.25">
      <c r="A21" s="101"/>
      <c r="B21" s="101"/>
      <c r="D21" s="110"/>
      <c r="E21" s="107"/>
      <c r="F21" s="112"/>
      <c r="G21" s="113"/>
      <c r="H21" s="101"/>
      <c r="I21" s="101"/>
      <c r="J21" s="101"/>
      <c r="K21" s="101"/>
      <c r="L21" s="171"/>
      <c r="M21" s="171"/>
      <c r="N21" s="101"/>
    </row>
    <row r="22" spans="1:74" s="89" customFormat="1" ht="15" x14ac:dyDescent="0.25">
      <c r="A22" s="115"/>
    </row>
    <row r="23" spans="1:74" s="89" customFormat="1" ht="36" customHeight="1" x14ac:dyDescent="0.25">
      <c r="A23" s="116" t="s">
        <v>70</v>
      </c>
      <c r="B23" s="116" t="s">
        <v>195</v>
      </c>
      <c r="C23" s="116" t="s">
        <v>196</v>
      </c>
      <c r="D23" s="116"/>
      <c r="E23" s="116"/>
      <c r="F23" s="116" t="s">
        <v>74</v>
      </c>
      <c r="G23" s="172" t="s">
        <v>75</v>
      </c>
      <c r="H23" s="173"/>
      <c r="I23" s="174"/>
      <c r="J23" s="116" t="s">
        <v>76</v>
      </c>
      <c r="K23" s="116"/>
      <c r="L23" s="116"/>
      <c r="M23" s="116"/>
      <c r="N23" s="116"/>
      <c r="O23" s="175" t="s">
        <v>197</v>
      </c>
      <c r="P23" s="176"/>
    </row>
    <row r="24" spans="1:74" s="89" customFormat="1" ht="46.5" customHeight="1" x14ac:dyDescent="0.25">
      <c r="A24" s="116"/>
      <c r="B24" s="116"/>
      <c r="C24" s="116"/>
      <c r="D24" s="116"/>
      <c r="E24" s="116"/>
      <c r="F24" s="116"/>
      <c r="G24" s="177" t="s">
        <v>19</v>
      </c>
      <c r="H24" s="177" t="s">
        <v>198</v>
      </c>
      <c r="I24" s="178" t="s">
        <v>45</v>
      </c>
      <c r="J24" s="116" t="s">
        <v>199</v>
      </c>
      <c r="K24" s="116" t="s">
        <v>19</v>
      </c>
      <c r="L24" s="179" t="s">
        <v>200</v>
      </c>
      <c r="M24" s="177" t="s">
        <v>198</v>
      </c>
      <c r="N24" s="178" t="s">
        <v>45</v>
      </c>
      <c r="O24" s="180"/>
      <c r="P24" s="181"/>
    </row>
    <row r="25" spans="1:74" s="89" customFormat="1" ht="36" x14ac:dyDescent="0.25">
      <c r="A25" s="116"/>
      <c r="B25" s="116"/>
      <c r="C25" s="116"/>
      <c r="D25" s="116"/>
      <c r="E25" s="116"/>
      <c r="F25" s="116"/>
      <c r="G25" s="177" t="s">
        <v>200</v>
      </c>
      <c r="H25" s="118" t="s">
        <v>201</v>
      </c>
      <c r="I25" s="182"/>
      <c r="J25" s="116"/>
      <c r="K25" s="116"/>
      <c r="L25" s="183"/>
      <c r="M25" s="118" t="s">
        <v>201</v>
      </c>
      <c r="N25" s="182"/>
      <c r="O25" s="177" t="s">
        <v>202</v>
      </c>
      <c r="P25" s="177" t="s">
        <v>203</v>
      </c>
    </row>
    <row r="26" spans="1:74" s="89" customFormat="1" ht="15" x14ac:dyDescent="0.25">
      <c r="A26" s="119">
        <v>1</v>
      </c>
      <c r="B26" s="119">
        <v>2</v>
      </c>
      <c r="C26" s="117">
        <v>3</v>
      </c>
      <c r="D26" s="117"/>
      <c r="E26" s="117"/>
      <c r="F26" s="119">
        <v>4</v>
      </c>
      <c r="G26" s="119">
        <v>5</v>
      </c>
      <c r="H26" s="119">
        <v>6</v>
      </c>
      <c r="I26" s="119">
        <v>7</v>
      </c>
      <c r="J26" s="119">
        <v>8</v>
      </c>
      <c r="K26" s="119">
        <v>9</v>
      </c>
      <c r="L26" s="119">
        <v>10</v>
      </c>
      <c r="M26" s="119">
        <v>11</v>
      </c>
      <c r="N26" s="119">
        <v>12</v>
      </c>
      <c r="O26" s="119">
        <v>13</v>
      </c>
      <c r="P26" s="119">
        <v>14</v>
      </c>
    </row>
    <row r="27" spans="1:74" s="89" customFormat="1" ht="15" x14ac:dyDescent="0.25">
      <c r="A27" s="184" t="s">
        <v>29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6"/>
      <c r="BS27" s="121" t="s">
        <v>29</v>
      </c>
    </row>
    <row r="28" spans="1:74" s="89" customFormat="1" ht="90.75" x14ac:dyDescent="0.25">
      <c r="A28" s="187" t="s">
        <v>86</v>
      </c>
      <c r="B28" s="125" t="s">
        <v>204</v>
      </c>
      <c r="C28" s="188" t="s">
        <v>205</v>
      </c>
      <c r="D28" s="188"/>
      <c r="E28" s="188"/>
      <c r="F28" s="189">
        <v>12.1304</v>
      </c>
      <c r="G28" s="148" t="s">
        <v>206</v>
      </c>
      <c r="H28" s="148" t="s">
        <v>207</v>
      </c>
      <c r="I28" s="148">
        <v>8.18</v>
      </c>
      <c r="J28" s="148"/>
      <c r="K28" s="148">
        <v>621971.64</v>
      </c>
      <c r="L28" s="148">
        <v>61287.37</v>
      </c>
      <c r="M28" s="190" t="s">
        <v>208</v>
      </c>
      <c r="N28" s="148">
        <v>859.3</v>
      </c>
      <c r="O28" s="191">
        <v>11.7392</v>
      </c>
      <c r="P28" s="192">
        <v>142.4</v>
      </c>
      <c r="BS28" s="121"/>
      <c r="BT28" s="151" t="s">
        <v>205</v>
      </c>
    </row>
    <row r="29" spans="1:74" s="89" customFormat="1" ht="15" x14ac:dyDescent="0.25">
      <c r="A29" s="135"/>
      <c r="B29" s="136"/>
      <c r="C29" s="193" t="s">
        <v>209</v>
      </c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5"/>
      <c r="BS29" s="121"/>
      <c r="BT29" s="151"/>
    </row>
    <row r="30" spans="1:74" s="89" customFormat="1" ht="15" x14ac:dyDescent="0.25">
      <c r="A30" s="139"/>
      <c r="B30" s="140" t="s">
        <v>210</v>
      </c>
      <c r="C30" s="141" t="s">
        <v>211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2"/>
      <c r="BS30" s="121"/>
      <c r="BT30" s="151"/>
      <c r="BU30" s="134" t="s">
        <v>211</v>
      </c>
    </row>
    <row r="31" spans="1:74" s="89" customFormat="1" ht="57" x14ac:dyDescent="0.25">
      <c r="A31" s="139"/>
      <c r="B31" s="140" t="s">
        <v>91</v>
      </c>
      <c r="C31" s="141" t="s">
        <v>92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2"/>
      <c r="BS31" s="121"/>
      <c r="BT31" s="151"/>
      <c r="BU31" s="134" t="s">
        <v>92</v>
      </c>
    </row>
    <row r="32" spans="1:74" s="89" customFormat="1" ht="15" x14ac:dyDescent="0.25">
      <c r="A32" s="139"/>
      <c r="B32" s="143" t="s">
        <v>86</v>
      </c>
      <c r="C32" s="141" t="s">
        <v>212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2"/>
      <c r="BS32" s="121"/>
      <c r="BT32" s="151"/>
      <c r="BV32" s="134" t="s">
        <v>212</v>
      </c>
    </row>
    <row r="33" spans="1:74" s="89" customFormat="1" ht="15" x14ac:dyDescent="0.25">
      <c r="A33" s="196"/>
      <c r="B33" s="197"/>
      <c r="C33" s="197"/>
      <c r="D33" s="197"/>
      <c r="E33" s="198" t="s">
        <v>213</v>
      </c>
      <c r="F33" s="199"/>
      <c r="G33" s="200"/>
      <c r="H33" s="102"/>
      <c r="I33" s="102"/>
      <c r="J33" s="102"/>
      <c r="K33" s="201">
        <v>302910.83</v>
      </c>
      <c r="L33" s="202"/>
      <c r="M33" s="202"/>
      <c r="N33" s="203"/>
      <c r="O33" s="203"/>
      <c r="P33" s="204"/>
      <c r="BS33" s="121"/>
      <c r="BT33" s="151"/>
    </row>
    <row r="34" spans="1:74" s="89" customFormat="1" ht="15" x14ac:dyDescent="0.25">
      <c r="A34" s="196"/>
      <c r="B34" s="197"/>
      <c r="C34" s="197"/>
      <c r="D34" s="197"/>
      <c r="E34" s="198" t="s">
        <v>214</v>
      </c>
      <c r="F34" s="199"/>
      <c r="G34" s="200"/>
      <c r="H34" s="102"/>
      <c r="I34" s="102"/>
      <c r="J34" s="102"/>
      <c r="K34" s="201">
        <v>151455.41</v>
      </c>
      <c r="L34" s="202"/>
      <c r="M34" s="202"/>
      <c r="N34" s="203"/>
      <c r="O34" s="203"/>
      <c r="P34" s="204"/>
      <c r="BS34" s="121"/>
      <c r="BT34" s="151"/>
    </row>
    <row r="35" spans="1:74" s="89" customFormat="1" ht="15" x14ac:dyDescent="0.25">
      <c r="A35" s="196"/>
      <c r="B35" s="197"/>
      <c r="C35" s="197"/>
      <c r="D35" s="197"/>
      <c r="E35" s="198" t="s">
        <v>215</v>
      </c>
      <c r="F35" s="199"/>
      <c r="G35" s="200"/>
      <c r="H35" s="102"/>
      <c r="I35" s="102"/>
      <c r="J35" s="102"/>
      <c r="K35" s="201">
        <v>1076337.8799999999</v>
      </c>
      <c r="L35" s="202"/>
      <c r="M35" s="202"/>
      <c r="N35" s="203"/>
      <c r="O35" s="203"/>
      <c r="P35" s="204"/>
      <c r="BS35" s="121"/>
      <c r="BT35" s="151"/>
    </row>
    <row r="36" spans="1:74" s="89" customFormat="1" ht="113.25" x14ac:dyDescent="0.25">
      <c r="A36" s="187" t="s">
        <v>95</v>
      </c>
      <c r="B36" s="125" t="s">
        <v>103</v>
      </c>
      <c r="C36" s="188" t="s">
        <v>216</v>
      </c>
      <c r="D36" s="188"/>
      <c r="E36" s="188"/>
      <c r="F36" s="205">
        <v>16651.66</v>
      </c>
      <c r="G36" s="148">
        <v>4.3899999999999997</v>
      </c>
      <c r="H36" s="148">
        <v>4.3899999999999997</v>
      </c>
      <c r="I36" s="148"/>
      <c r="J36" s="148"/>
      <c r="K36" s="148">
        <v>844891.07</v>
      </c>
      <c r="L36" s="148"/>
      <c r="M36" s="190">
        <v>844891.07</v>
      </c>
      <c r="N36" s="148"/>
      <c r="O36" s="206">
        <v>0</v>
      </c>
      <c r="P36" s="206">
        <v>0</v>
      </c>
      <c r="BS36" s="121"/>
      <c r="BT36" s="151" t="s">
        <v>216</v>
      </c>
    </row>
    <row r="37" spans="1:74" s="89" customFormat="1" ht="15" x14ac:dyDescent="0.25">
      <c r="A37" s="135"/>
      <c r="B37" s="136"/>
      <c r="C37" s="193" t="s">
        <v>217</v>
      </c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5"/>
      <c r="BS37" s="121"/>
      <c r="BT37" s="151"/>
    </row>
    <row r="38" spans="1:74" s="89" customFormat="1" ht="57" x14ac:dyDescent="0.25">
      <c r="A38" s="139"/>
      <c r="B38" s="140" t="s">
        <v>91</v>
      </c>
      <c r="C38" s="141" t="s">
        <v>92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2"/>
      <c r="BS38" s="121"/>
      <c r="BT38" s="151"/>
      <c r="BU38" s="134" t="s">
        <v>92</v>
      </c>
    </row>
    <row r="39" spans="1:74" s="89" customFormat="1" ht="15" x14ac:dyDescent="0.25">
      <c r="A39" s="139"/>
      <c r="B39" s="143" t="s">
        <v>102</v>
      </c>
      <c r="C39" s="141" t="s">
        <v>218</v>
      </c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2"/>
      <c r="BS39" s="121"/>
      <c r="BT39" s="151"/>
      <c r="BV39" s="134" t="s">
        <v>218</v>
      </c>
    </row>
    <row r="40" spans="1:74" s="89" customFormat="1" ht="68.25" x14ac:dyDescent="0.25">
      <c r="A40" s="187" t="s">
        <v>102</v>
      </c>
      <c r="B40" s="125" t="s">
        <v>219</v>
      </c>
      <c r="C40" s="188" t="s">
        <v>220</v>
      </c>
      <c r="D40" s="188"/>
      <c r="E40" s="188"/>
      <c r="F40" s="205">
        <v>12.07</v>
      </c>
      <c r="G40" s="148">
        <v>381.33</v>
      </c>
      <c r="H40" s="148" t="s">
        <v>221</v>
      </c>
      <c r="I40" s="148"/>
      <c r="J40" s="148"/>
      <c r="K40" s="148">
        <v>53160.43</v>
      </c>
      <c r="L40" s="148"/>
      <c r="M40" s="190" t="s">
        <v>222</v>
      </c>
      <c r="N40" s="148"/>
      <c r="O40" s="206">
        <v>0</v>
      </c>
      <c r="P40" s="206">
        <v>0</v>
      </c>
      <c r="BS40" s="121"/>
      <c r="BT40" s="151" t="s">
        <v>220</v>
      </c>
    </row>
    <row r="41" spans="1:74" s="89" customFormat="1" ht="15" x14ac:dyDescent="0.25">
      <c r="A41" s="135"/>
      <c r="B41" s="136"/>
      <c r="C41" s="193" t="s">
        <v>223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5"/>
      <c r="BS41" s="121"/>
      <c r="BT41" s="151"/>
    </row>
    <row r="42" spans="1:74" s="89" customFormat="1" ht="57" x14ac:dyDescent="0.25">
      <c r="A42" s="139"/>
      <c r="B42" s="140" t="s">
        <v>91</v>
      </c>
      <c r="C42" s="141" t="s">
        <v>92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2"/>
      <c r="BS42" s="121"/>
      <c r="BT42" s="151"/>
      <c r="BU42" s="134" t="s">
        <v>92</v>
      </c>
    </row>
    <row r="43" spans="1:74" s="89" customFormat="1" ht="15" x14ac:dyDescent="0.25">
      <c r="A43" s="139"/>
      <c r="B43" s="143" t="s">
        <v>86</v>
      </c>
      <c r="C43" s="141" t="s">
        <v>212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  <c r="BS43" s="121"/>
      <c r="BT43" s="151"/>
      <c r="BV43" s="134" t="s">
        <v>212</v>
      </c>
    </row>
    <row r="44" spans="1:74" s="89" customFormat="1" ht="15" x14ac:dyDescent="0.25">
      <c r="A44" s="196"/>
      <c r="B44" s="197"/>
      <c r="C44" s="197"/>
      <c r="D44" s="197"/>
      <c r="E44" s="198" t="s">
        <v>224</v>
      </c>
      <c r="F44" s="199"/>
      <c r="G44" s="200"/>
      <c r="H44" s="102"/>
      <c r="I44" s="102"/>
      <c r="J44" s="102"/>
      <c r="K44" s="201">
        <v>31906.33</v>
      </c>
      <c r="L44" s="202"/>
      <c r="M44" s="202"/>
      <c r="N44" s="203"/>
      <c r="O44" s="203"/>
      <c r="P44" s="204"/>
      <c r="BS44" s="121"/>
      <c r="BT44" s="151"/>
    </row>
    <row r="45" spans="1:74" s="89" customFormat="1" ht="15" x14ac:dyDescent="0.25">
      <c r="A45" s="196"/>
      <c r="B45" s="197"/>
      <c r="C45" s="197"/>
      <c r="D45" s="197"/>
      <c r="E45" s="198" t="s">
        <v>225</v>
      </c>
      <c r="F45" s="199"/>
      <c r="G45" s="200"/>
      <c r="H45" s="102"/>
      <c r="I45" s="102"/>
      <c r="J45" s="102"/>
      <c r="K45" s="201">
        <v>15953.16</v>
      </c>
      <c r="L45" s="202"/>
      <c r="M45" s="202"/>
      <c r="N45" s="203"/>
      <c r="O45" s="203"/>
      <c r="P45" s="204"/>
      <c r="BS45" s="121"/>
      <c r="BT45" s="151"/>
    </row>
    <row r="46" spans="1:74" s="89" customFormat="1" ht="15" x14ac:dyDescent="0.25">
      <c r="A46" s="196"/>
      <c r="B46" s="197"/>
      <c r="C46" s="197"/>
      <c r="D46" s="197"/>
      <c r="E46" s="198" t="s">
        <v>215</v>
      </c>
      <c r="F46" s="199"/>
      <c r="G46" s="200"/>
      <c r="H46" s="102"/>
      <c r="I46" s="102"/>
      <c r="J46" s="102"/>
      <c r="K46" s="201">
        <v>101019.92</v>
      </c>
      <c r="L46" s="202"/>
      <c r="M46" s="202"/>
      <c r="N46" s="203"/>
      <c r="O46" s="203"/>
      <c r="P46" s="204"/>
      <c r="BS46" s="121"/>
      <c r="BT46" s="151"/>
    </row>
    <row r="47" spans="1:74" s="89" customFormat="1" ht="15" x14ac:dyDescent="0.25">
      <c r="A47" s="184" t="s">
        <v>30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6"/>
      <c r="BS47" s="121" t="s">
        <v>30</v>
      </c>
      <c r="BT47" s="151"/>
    </row>
    <row r="48" spans="1:74" s="89" customFormat="1" ht="45.75" x14ac:dyDescent="0.25">
      <c r="A48" s="187" t="s">
        <v>106</v>
      </c>
      <c r="B48" s="125" t="s">
        <v>226</v>
      </c>
      <c r="C48" s="188" t="s">
        <v>227</v>
      </c>
      <c r="D48" s="188"/>
      <c r="E48" s="188"/>
      <c r="F48" s="207">
        <v>61.9</v>
      </c>
      <c r="G48" s="148">
        <v>27.24</v>
      </c>
      <c r="H48" s="148" t="s">
        <v>228</v>
      </c>
      <c r="I48" s="148"/>
      <c r="J48" s="148"/>
      <c r="K48" s="148">
        <v>19477.599999999999</v>
      </c>
      <c r="L48" s="148"/>
      <c r="M48" s="190" t="s">
        <v>229</v>
      </c>
      <c r="N48" s="148"/>
      <c r="O48" s="206">
        <v>0</v>
      </c>
      <c r="P48" s="206">
        <v>0</v>
      </c>
      <c r="BS48" s="121"/>
      <c r="BT48" s="151" t="s">
        <v>227</v>
      </c>
    </row>
    <row r="49" spans="1:74" s="89" customFormat="1" ht="15" x14ac:dyDescent="0.25">
      <c r="A49" s="135"/>
      <c r="B49" s="136"/>
      <c r="C49" s="193" t="s">
        <v>230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5"/>
      <c r="BS49" s="121"/>
      <c r="BT49" s="151"/>
    </row>
    <row r="50" spans="1:74" s="89" customFormat="1" ht="57" x14ac:dyDescent="0.25">
      <c r="A50" s="139"/>
      <c r="B50" s="140" t="s">
        <v>91</v>
      </c>
      <c r="C50" s="141" t="s">
        <v>92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2"/>
      <c r="BS50" s="121"/>
      <c r="BT50" s="151"/>
      <c r="BU50" s="134" t="s">
        <v>92</v>
      </c>
    </row>
    <row r="51" spans="1:74" s="89" customFormat="1" ht="15" x14ac:dyDescent="0.25">
      <c r="A51" s="139"/>
      <c r="B51" s="143" t="s">
        <v>86</v>
      </c>
      <c r="C51" s="141" t="s">
        <v>212</v>
      </c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2"/>
      <c r="BS51" s="121"/>
      <c r="BT51" s="151"/>
      <c r="BV51" s="134" t="s">
        <v>212</v>
      </c>
    </row>
    <row r="52" spans="1:74" s="89" customFormat="1" ht="15" x14ac:dyDescent="0.25">
      <c r="A52" s="196"/>
      <c r="B52" s="197"/>
      <c r="C52" s="197"/>
      <c r="D52" s="197"/>
      <c r="E52" s="198" t="s">
        <v>231</v>
      </c>
      <c r="F52" s="199"/>
      <c r="G52" s="200"/>
      <c r="H52" s="102"/>
      <c r="I52" s="102"/>
      <c r="J52" s="102"/>
      <c r="K52" s="201">
        <v>11682.33</v>
      </c>
      <c r="L52" s="202"/>
      <c r="M52" s="202"/>
      <c r="N52" s="203"/>
      <c r="O52" s="203"/>
      <c r="P52" s="204"/>
      <c r="BS52" s="121"/>
      <c r="BT52" s="151"/>
    </row>
    <row r="53" spans="1:74" s="89" customFormat="1" ht="15" x14ac:dyDescent="0.25">
      <c r="A53" s="196"/>
      <c r="B53" s="197"/>
      <c r="C53" s="197"/>
      <c r="D53" s="197"/>
      <c r="E53" s="198" t="s">
        <v>232</v>
      </c>
      <c r="F53" s="199"/>
      <c r="G53" s="200"/>
      <c r="H53" s="102"/>
      <c r="I53" s="102"/>
      <c r="J53" s="102"/>
      <c r="K53" s="201">
        <v>5841.17</v>
      </c>
      <c r="L53" s="202"/>
      <c r="M53" s="202"/>
      <c r="N53" s="203"/>
      <c r="O53" s="203"/>
      <c r="P53" s="204"/>
      <c r="BS53" s="121"/>
      <c r="BT53" s="151"/>
    </row>
    <row r="54" spans="1:74" s="89" customFormat="1" ht="15" x14ac:dyDescent="0.25">
      <c r="A54" s="196"/>
      <c r="B54" s="197"/>
      <c r="C54" s="197"/>
      <c r="D54" s="197"/>
      <c r="E54" s="198" t="s">
        <v>215</v>
      </c>
      <c r="F54" s="199"/>
      <c r="G54" s="200"/>
      <c r="H54" s="102"/>
      <c r="I54" s="102"/>
      <c r="J54" s="102"/>
      <c r="K54" s="201">
        <v>37001.1</v>
      </c>
      <c r="L54" s="202"/>
      <c r="M54" s="202"/>
      <c r="N54" s="203"/>
      <c r="O54" s="203"/>
      <c r="P54" s="204"/>
      <c r="BS54" s="121"/>
      <c r="BT54" s="151"/>
    </row>
    <row r="55" spans="1:74" s="89" customFormat="1" ht="79.5" x14ac:dyDescent="0.25">
      <c r="A55" s="187" t="s">
        <v>111</v>
      </c>
      <c r="B55" s="125" t="s">
        <v>233</v>
      </c>
      <c r="C55" s="188" t="s">
        <v>234</v>
      </c>
      <c r="D55" s="188"/>
      <c r="E55" s="188"/>
      <c r="F55" s="205">
        <v>30.95</v>
      </c>
      <c r="G55" s="148">
        <v>1744.01</v>
      </c>
      <c r="H55" s="148" t="s">
        <v>235</v>
      </c>
      <c r="I55" s="148"/>
      <c r="J55" s="148"/>
      <c r="K55" s="148">
        <v>623435.43999999994</v>
      </c>
      <c r="L55" s="148"/>
      <c r="M55" s="190" t="s">
        <v>236</v>
      </c>
      <c r="N55" s="148"/>
      <c r="O55" s="206">
        <v>0</v>
      </c>
      <c r="P55" s="206">
        <v>0</v>
      </c>
      <c r="BS55" s="121"/>
      <c r="BT55" s="151" t="s">
        <v>234</v>
      </c>
    </row>
    <row r="56" spans="1:74" s="89" customFormat="1" ht="15" x14ac:dyDescent="0.25">
      <c r="A56" s="135"/>
      <c r="B56" s="136"/>
      <c r="C56" s="193" t="s">
        <v>237</v>
      </c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5"/>
      <c r="BS56" s="121"/>
      <c r="BT56" s="151"/>
    </row>
    <row r="57" spans="1:74" s="89" customFormat="1" ht="57" x14ac:dyDescent="0.25">
      <c r="A57" s="139"/>
      <c r="B57" s="140" t="s">
        <v>91</v>
      </c>
      <c r="C57" s="141" t="s">
        <v>92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2"/>
      <c r="BS57" s="121"/>
      <c r="BT57" s="151"/>
      <c r="BU57" s="134" t="s">
        <v>92</v>
      </c>
    </row>
    <row r="58" spans="1:74" s="89" customFormat="1" ht="15" x14ac:dyDescent="0.25">
      <c r="A58" s="139"/>
      <c r="B58" s="143" t="s">
        <v>86</v>
      </c>
      <c r="C58" s="141" t="s">
        <v>212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2"/>
      <c r="BS58" s="121"/>
      <c r="BT58" s="151"/>
      <c r="BV58" s="134" t="s">
        <v>212</v>
      </c>
    </row>
    <row r="59" spans="1:74" s="89" customFormat="1" ht="15" x14ac:dyDescent="0.25">
      <c r="A59" s="196"/>
      <c r="B59" s="197"/>
      <c r="C59" s="197"/>
      <c r="D59" s="197"/>
      <c r="E59" s="198" t="s">
        <v>238</v>
      </c>
      <c r="F59" s="199"/>
      <c r="G59" s="200"/>
      <c r="H59" s="102"/>
      <c r="I59" s="102"/>
      <c r="J59" s="102"/>
      <c r="K59" s="201">
        <v>361933.33</v>
      </c>
      <c r="L59" s="202"/>
      <c r="M59" s="202"/>
      <c r="N59" s="203"/>
      <c r="O59" s="203"/>
      <c r="P59" s="204"/>
      <c r="BS59" s="121"/>
      <c r="BT59" s="151"/>
    </row>
    <row r="60" spans="1:74" s="89" customFormat="1" ht="15" x14ac:dyDescent="0.25">
      <c r="A60" s="196"/>
      <c r="B60" s="197"/>
      <c r="C60" s="197"/>
      <c r="D60" s="197"/>
      <c r="E60" s="198" t="s">
        <v>239</v>
      </c>
      <c r="F60" s="199"/>
      <c r="G60" s="200"/>
      <c r="H60" s="102"/>
      <c r="I60" s="102"/>
      <c r="J60" s="102"/>
      <c r="K60" s="201">
        <v>180966.66</v>
      </c>
      <c r="L60" s="202"/>
      <c r="M60" s="202"/>
      <c r="N60" s="203"/>
      <c r="O60" s="203"/>
      <c r="P60" s="204"/>
      <c r="BS60" s="121"/>
      <c r="BT60" s="151"/>
    </row>
    <row r="61" spans="1:74" s="89" customFormat="1" ht="15" x14ac:dyDescent="0.25">
      <c r="A61" s="196"/>
      <c r="B61" s="197"/>
      <c r="C61" s="197"/>
      <c r="D61" s="197"/>
      <c r="E61" s="198" t="s">
        <v>215</v>
      </c>
      <c r="F61" s="199"/>
      <c r="G61" s="200"/>
      <c r="H61" s="102"/>
      <c r="I61" s="102"/>
      <c r="J61" s="102"/>
      <c r="K61" s="201">
        <v>1166335.43</v>
      </c>
      <c r="L61" s="202"/>
      <c r="M61" s="202"/>
      <c r="N61" s="203"/>
      <c r="O61" s="203"/>
      <c r="P61" s="204"/>
      <c r="BS61" s="121"/>
      <c r="BT61" s="151"/>
    </row>
    <row r="62" spans="1:74" s="89" customFormat="1" ht="45.75" x14ac:dyDescent="0.25">
      <c r="A62" s="187" t="s">
        <v>115</v>
      </c>
      <c r="B62" s="125" t="s">
        <v>240</v>
      </c>
      <c r="C62" s="188" t="s">
        <v>241</v>
      </c>
      <c r="D62" s="188"/>
      <c r="E62" s="188"/>
      <c r="F62" s="205">
        <v>30.95</v>
      </c>
      <c r="G62" s="148">
        <v>1088.07</v>
      </c>
      <c r="H62" s="148" t="s">
        <v>242</v>
      </c>
      <c r="I62" s="148"/>
      <c r="J62" s="148"/>
      <c r="K62" s="148">
        <v>388956</v>
      </c>
      <c r="L62" s="148"/>
      <c r="M62" s="190" t="s">
        <v>243</v>
      </c>
      <c r="N62" s="148"/>
      <c r="O62" s="206">
        <v>0</v>
      </c>
      <c r="P62" s="206">
        <v>0</v>
      </c>
      <c r="BS62" s="121"/>
      <c r="BT62" s="151" t="s">
        <v>241</v>
      </c>
    </row>
    <row r="63" spans="1:74" s="89" customFormat="1" ht="15" x14ac:dyDescent="0.25">
      <c r="A63" s="135"/>
      <c r="B63" s="136"/>
      <c r="C63" s="193" t="s">
        <v>237</v>
      </c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5"/>
      <c r="BS63" s="121"/>
      <c r="BT63" s="151"/>
    </row>
    <row r="64" spans="1:74" s="89" customFormat="1" ht="15" x14ac:dyDescent="0.25">
      <c r="A64" s="139"/>
      <c r="B64" s="140"/>
      <c r="C64" s="141" t="s">
        <v>244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2"/>
      <c r="BS64" s="121"/>
      <c r="BT64" s="151"/>
      <c r="BU64" s="134" t="s">
        <v>244</v>
      </c>
    </row>
    <row r="65" spans="1:76" s="89" customFormat="1" ht="57" x14ac:dyDescent="0.25">
      <c r="A65" s="139"/>
      <c r="B65" s="140" t="s">
        <v>91</v>
      </c>
      <c r="C65" s="141" t="s">
        <v>92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2"/>
      <c r="BS65" s="121"/>
      <c r="BT65" s="151"/>
      <c r="BU65" s="134" t="s">
        <v>92</v>
      </c>
    </row>
    <row r="66" spans="1:76" s="89" customFormat="1" ht="15" x14ac:dyDescent="0.25">
      <c r="A66" s="139"/>
      <c r="B66" s="143" t="s">
        <v>86</v>
      </c>
      <c r="C66" s="141" t="s">
        <v>212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2"/>
      <c r="BS66" s="121"/>
      <c r="BT66" s="151"/>
      <c r="BV66" s="134" t="s">
        <v>212</v>
      </c>
    </row>
    <row r="67" spans="1:76" s="89" customFormat="1" ht="15" x14ac:dyDescent="0.25">
      <c r="A67" s="196"/>
      <c r="B67" s="197"/>
      <c r="C67" s="197"/>
      <c r="D67" s="197"/>
      <c r="E67" s="198" t="s">
        <v>245</v>
      </c>
      <c r="F67" s="199"/>
      <c r="G67" s="200"/>
      <c r="H67" s="102"/>
      <c r="I67" s="102"/>
      <c r="J67" s="102"/>
      <c r="K67" s="201">
        <v>172042.92</v>
      </c>
      <c r="L67" s="202"/>
      <c r="M67" s="202"/>
      <c r="N67" s="203"/>
      <c r="O67" s="203"/>
      <c r="P67" s="204"/>
      <c r="BS67" s="121"/>
      <c r="BT67" s="151"/>
    </row>
    <row r="68" spans="1:76" s="89" customFormat="1" ht="15" x14ac:dyDescent="0.25">
      <c r="A68" s="196"/>
      <c r="B68" s="197"/>
      <c r="C68" s="197"/>
      <c r="D68" s="197"/>
      <c r="E68" s="198" t="s">
        <v>246</v>
      </c>
      <c r="F68" s="199"/>
      <c r="G68" s="200"/>
      <c r="H68" s="102"/>
      <c r="I68" s="102"/>
      <c r="J68" s="102"/>
      <c r="K68" s="201">
        <v>86021.46</v>
      </c>
      <c r="L68" s="202"/>
      <c r="M68" s="202"/>
      <c r="N68" s="203"/>
      <c r="O68" s="203"/>
      <c r="P68" s="204"/>
      <c r="BS68" s="121"/>
      <c r="BT68" s="151"/>
    </row>
    <row r="69" spans="1:76" s="89" customFormat="1" ht="15" x14ac:dyDescent="0.25">
      <c r="A69" s="196"/>
      <c r="B69" s="197"/>
      <c r="C69" s="197"/>
      <c r="D69" s="197"/>
      <c r="E69" s="198" t="s">
        <v>215</v>
      </c>
      <c r="F69" s="199"/>
      <c r="G69" s="200"/>
      <c r="H69" s="102"/>
      <c r="I69" s="102"/>
      <c r="J69" s="102"/>
      <c r="K69" s="201">
        <v>647020.38</v>
      </c>
      <c r="L69" s="202"/>
      <c r="M69" s="202"/>
      <c r="N69" s="203"/>
      <c r="O69" s="203"/>
      <c r="P69" s="204"/>
      <c r="BS69" s="121"/>
      <c r="BT69" s="151"/>
    </row>
    <row r="70" spans="1:76" s="89" customFormat="1" ht="15" x14ac:dyDescent="0.25">
      <c r="A70" s="208" t="s">
        <v>247</v>
      </c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0"/>
      <c r="BS70" s="121"/>
      <c r="BT70" s="151"/>
      <c r="BW70" s="123" t="s">
        <v>247</v>
      </c>
    </row>
    <row r="71" spans="1:76" s="89" customFormat="1" ht="79.5" x14ac:dyDescent="0.25">
      <c r="A71" s="211" t="s">
        <v>248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3"/>
      <c r="BS71" s="121"/>
      <c r="BT71" s="151"/>
      <c r="BW71" s="123"/>
      <c r="BX71" s="134" t="s">
        <v>248</v>
      </c>
    </row>
    <row r="72" spans="1:76" s="89" customFormat="1" ht="45.75" x14ac:dyDescent="0.25">
      <c r="A72" s="187" t="s">
        <v>119</v>
      </c>
      <c r="B72" s="125" t="s">
        <v>107</v>
      </c>
      <c r="C72" s="188" t="s">
        <v>249</v>
      </c>
      <c r="D72" s="188"/>
      <c r="E72" s="188"/>
      <c r="F72" s="207">
        <v>61.9</v>
      </c>
      <c r="G72" s="148" t="s">
        <v>250</v>
      </c>
      <c r="H72" s="148" t="s">
        <v>251</v>
      </c>
      <c r="I72" s="148">
        <v>756.08</v>
      </c>
      <c r="J72" s="148"/>
      <c r="K72" s="148">
        <v>3469882.72</v>
      </c>
      <c r="L72" s="148">
        <v>1992352.83</v>
      </c>
      <c r="M72" s="190" t="s">
        <v>252</v>
      </c>
      <c r="N72" s="148">
        <v>405299.71</v>
      </c>
      <c r="O72" s="214">
        <v>72.150999999999996</v>
      </c>
      <c r="P72" s="215">
        <v>4466.1499999999996</v>
      </c>
      <c r="BS72" s="121"/>
      <c r="BT72" s="151" t="s">
        <v>249</v>
      </c>
      <c r="BW72" s="123"/>
    </row>
    <row r="73" spans="1:76" s="89" customFormat="1" ht="15" x14ac:dyDescent="0.25">
      <c r="A73" s="135"/>
      <c r="B73" s="136"/>
      <c r="C73" s="193" t="s">
        <v>230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5"/>
      <c r="BS73" s="121"/>
      <c r="BT73" s="151"/>
      <c r="BW73" s="123"/>
    </row>
    <row r="74" spans="1:76" s="89" customFormat="1" ht="57" x14ac:dyDescent="0.25">
      <c r="A74" s="139"/>
      <c r="B74" s="140" t="s">
        <v>91</v>
      </c>
      <c r="C74" s="141" t="s">
        <v>92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2"/>
      <c r="BS74" s="121"/>
      <c r="BT74" s="151"/>
      <c r="BU74" s="134" t="s">
        <v>92</v>
      </c>
      <c r="BW74" s="123"/>
    </row>
    <row r="75" spans="1:76" s="89" customFormat="1" ht="15" x14ac:dyDescent="0.25">
      <c r="A75" s="139"/>
      <c r="B75" s="143" t="s">
        <v>86</v>
      </c>
      <c r="C75" s="141" t="s">
        <v>212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2"/>
      <c r="BS75" s="121"/>
      <c r="BT75" s="151"/>
      <c r="BV75" s="134" t="s">
        <v>212</v>
      </c>
      <c r="BW75" s="123"/>
    </row>
    <row r="76" spans="1:76" s="89" customFormat="1" ht="15" x14ac:dyDescent="0.25">
      <c r="A76" s="196"/>
      <c r="B76" s="197"/>
      <c r="C76" s="197"/>
      <c r="D76" s="197"/>
      <c r="E76" s="198" t="s">
        <v>253</v>
      </c>
      <c r="F76" s="199"/>
      <c r="G76" s="200"/>
      <c r="H76" s="102"/>
      <c r="I76" s="102"/>
      <c r="J76" s="102"/>
      <c r="K76" s="201">
        <v>3598036.96</v>
      </c>
      <c r="L76" s="202"/>
      <c r="M76" s="202"/>
      <c r="N76" s="203"/>
      <c r="O76" s="203"/>
      <c r="P76" s="204"/>
      <c r="BS76" s="121"/>
      <c r="BT76" s="151"/>
      <c r="BW76" s="123"/>
    </row>
    <row r="77" spans="1:76" s="89" customFormat="1" ht="15" x14ac:dyDescent="0.25">
      <c r="A77" s="196"/>
      <c r="B77" s="197"/>
      <c r="C77" s="197"/>
      <c r="D77" s="197"/>
      <c r="E77" s="198" t="s">
        <v>254</v>
      </c>
      <c r="F77" s="199"/>
      <c r="G77" s="200"/>
      <c r="H77" s="102"/>
      <c r="I77" s="102"/>
      <c r="J77" s="102"/>
      <c r="K77" s="201">
        <v>3279843.21</v>
      </c>
      <c r="L77" s="202"/>
      <c r="M77" s="202"/>
      <c r="N77" s="203"/>
      <c r="O77" s="203"/>
      <c r="P77" s="204"/>
      <c r="BS77" s="121"/>
      <c r="BT77" s="151"/>
      <c r="BW77" s="123"/>
    </row>
    <row r="78" spans="1:76" s="89" customFormat="1" ht="15" x14ac:dyDescent="0.25">
      <c r="A78" s="196"/>
      <c r="B78" s="197"/>
      <c r="C78" s="197"/>
      <c r="D78" s="197"/>
      <c r="E78" s="198" t="s">
        <v>215</v>
      </c>
      <c r="F78" s="199"/>
      <c r="G78" s="200"/>
      <c r="H78" s="102"/>
      <c r="I78" s="102"/>
      <c r="J78" s="102"/>
      <c r="K78" s="201">
        <v>10347762.890000001</v>
      </c>
      <c r="L78" s="202"/>
      <c r="M78" s="202"/>
      <c r="N78" s="203"/>
      <c r="O78" s="203"/>
      <c r="P78" s="204"/>
      <c r="BS78" s="121"/>
      <c r="BT78" s="151"/>
      <c r="BW78" s="123"/>
    </row>
    <row r="79" spans="1:76" s="89" customFormat="1" ht="45" x14ac:dyDescent="0.25">
      <c r="A79" s="187" t="s">
        <v>123</v>
      </c>
      <c r="B79" s="125" t="s">
        <v>255</v>
      </c>
      <c r="C79" s="188" t="s">
        <v>256</v>
      </c>
      <c r="D79" s="188"/>
      <c r="E79" s="188"/>
      <c r="F79" s="216">
        <v>80470</v>
      </c>
      <c r="G79" s="148" t="s">
        <v>257</v>
      </c>
      <c r="H79" s="148"/>
      <c r="I79" s="148" t="s">
        <v>257</v>
      </c>
      <c r="J79" s="148"/>
      <c r="K79" s="148">
        <v>23805086.030000001</v>
      </c>
      <c r="L79" s="148"/>
      <c r="M79" s="190"/>
      <c r="N79" s="148">
        <v>23805086.030000001</v>
      </c>
      <c r="O79" s="206">
        <v>0</v>
      </c>
      <c r="P79" s="206">
        <v>0</v>
      </c>
      <c r="BS79" s="121"/>
      <c r="BT79" s="151" t="s">
        <v>256</v>
      </c>
      <c r="BW79" s="123"/>
    </row>
    <row r="80" spans="1:76" s="89" customFormat="1" ht="15" x14ac:dyDescent="0.25">
      <c r="A80" s="135"/>
      <c r="B80" s="136"/>
      <c r="C80" s="193" t="s">
        <v>258</v>
      </c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5"/>
      <c r="BS80" s="121"/>
      <c r="BT80" s="151"/>
      <c r="BW80" s="123"/>
    </row>
    <row r="81" spans="1:75" s="89" customFormat="1" ht="15" x14ac:dyDescent="0.25">
      <c r="A81" s="139"/>
      <c r="B81" s="136"/>
      <c r="C81" s="193" t="s">
        <v>259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217"/>
      <c r="BS81" s="121"/>
      <c r="BT81" s="151"/>
      <c r="BW81" s="123"/>
    </row>
    <row r="82" spans="1:75" s="89" customFormat="1" ht="15" x14ac:dyDescent="0.25">
      <c r="A82" s="139"/>
      <c r="B82" s="143" t="s">
        <v>86</v>
      </c>
      <c r="C82" s="141" t="s">
        <v>212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2"/>
      <c r="BS82" s="121"/>
      <c r="BT82" s="151"/>
      <c r="BV82" s="134" t="s">
        <v>212</v>
      </c>
      <c r="BW82" s="123"/>
    </row>
    <row r="83" spans="1:75" s="89" customFormat="1" ht="45" x14ac:dyDescent="0.25">
      <c r="A83" s="187" t="s">
        <v>128</v>
      </c>
      <c r="B83" s="125" t="s">
        <v>260</v>
      </c>
      <c r="C83" s="188" t="s">
        <v>261</v>
      </c>
      <c r="D83" s="188"/>
      <c r="E83" s="188"/>
      <c r="F83" s="207">
        <v>15598.8</v>
      </c>
      <c r="G83" s="148" t="s">
        <v>262</v>
      </c>
      <c r="H83" s="148"/>
      <c r="I83" s="148" t="s">
        <v>262</v>
      </c>
      <c r="J83" s="148"/>
      <c r="K83" s="148">
        <v>39114037.799999997</v>
      </c>
      <c r="L83" s="148"/>
      <c r="M83" s="190"/>
      <c r="N83" s="148">
        <v>39114037.799999997</v>
      </c>
      <c r="O83" s="206">
        <v>0</v>
      </c>
      <c r="P83" s="206">
        <v>0</v>
      </c>
      <c r="BS83" s="121"/>
      <c r="BT83" s="151" t="s">
        <v>261</v>
      </c>
      <c r="BW83" s="123"/>
    </row>
    <row r="84" spans="1:75" s="89" customFormat="1" ht="15" x14ac:dyDescent="0.25">
      <c r="A84" s="135"/>
      <c r="B84" s="136"/>
      <c r="C84" s="193" t="s">
        <v>263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5"/>
      <c r="BS84" s="121"/>
      <c r="BT84" s="151"/>
      <c r="BW84" s="123"/>
    </row>
    <row r="85" spans="1:75" s="89" customFormat="1" ht="15" x14ac:dyDescent="0.25">
      <c r="A85" s="139"/>
      <c r="B85" s="136"/>
      <c r="C85" s="193" t="s">
        <v>264</v>
      </c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217"/>
      <c r="BS85" s="121"/>
      <c r="BT85" s="151"/>
      <c r="BW85" s="123"/>
    </row>
    <row r="86" spans="1:75" s="89" customFormat="1" ht="15" x14ac:dyDescent="0.25">
      <c r="A86" s="139"/>
      <c r="B86" s="143" t="s">
        <v>86</v>
      </c>
      <c r="C86" s="141" t="s">
        <v>212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2"/>
      <c r="BS86" s="121"/>
      <c r="BT86" s="151"/>
      <c r="BV86" s="134" t="s">
        <v>212</v>
      </c>
      <c r="BW86" s="123"/>
    </row>
    <row r="87" spans="1:75" s="89" customFormat="1" ht="56.25" x14ac:dyDescent="0.25">
      <c r="A87" s="187" t="s">
        <v>133</v>
      </c>
      <c r="B87" s="125" t="s">
        <v>265</v>
      </c>
      <c r="C87" s="188" t="s">
        <v>266</v>
      </c>
      <c r="D87" s="188"/>
      <c r="E87" s="188"/>
      <c r="F87" s="207">
        <v>61.9</v>
      </c>
      <c r="G87" s="148" t="s">
        <v>250</v>
      </c>
      <c r="H87" s="148" t="s">
        <v>251</v>
      </c>
      <c r="I87" s="148">
        <v>756.08</v>
      </c>
      <c r="J87" s="148"/>
      <c r="K87" s="148">
        <v>3469882.72</v>
      </c>
      <c r="L87" s="148">
        <v>1992352.83</v>
      </c>
      <c r="M87" s="190" t="s">
        <v>252</v>
      </c>
      <c r="N87" s="148">
        <v>405299.71</v>
      </c>
      <c r="O87" s="214">
        <v>72.150999999999996</v>
      </c>
      <c r="P87" s="215">
        <v>4466.1499999999996</v>
      </c>
      <c r="BS87" s="121"/>
      <c r="BT87" s="151" t="s">
        <v>266</v>
      </c>
      <c r="BW87" s="123"/>
    </row>
    <row r="88" spans="1:75" s="89" customFormat="1" ht="15" x14ac:dyDescent="0.25">
      <c r="A88" s="135"/>
      <c r="B88" s="136"/>
      <c r="C88" s="193" t="s">
        <v>230</v>
      </c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  <c r="BS88" s="121"/>
      <c r="BT88" s="151"/>
      <c r="BW88" s="123"/>
    </row>
    <row r="89" spans="1:75" s="89" customFormat="1" ht="57" x14ac:dyDescent="0.25">
      <c r="A89" s="139"/>
      <c r="B89" s="140" t="s">
        <v>91</v>
      </c>
      <c r="C89" s="141" t="s">
        <v>92</v>
      </c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2"/>
      <c r="BS89" s="121"/>
      <c r="BT89" s="151"/>
      <c r="BU89" s="134" t="s">
        <v>92</v>
      </c>
      <c r="BW89" s="123"/>
    </row>
    <row r="90" spans="1:75" s="89" customFormat="1" ht="15" x14ac:dyDescent="0.25">
      <c r="A90" s="139"/>
      <c r="B90" s="143" t="s">
        <v>86</v>
      </c>
      <c r="C90" s="141" t="s">
        <v>212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2"/>
      <c r="BS90" s="121"/>
      <c r="BT90" s="151"/>
      <c r="BV90" s="134" t="s">
        <v>212</v>
      </c>
      <c r="BW90" s="123"/>
    </row>
    <row r="91" spans="1:75" s="89" customFormat="1" ht="15" x14ac:dyDescent="0.25">
      <c r="A91" s="196"/>
      <c r="B91" s="197"/>
      <c r="C91" s="197"/>
      <c r="D91" s="197"/>
      <c r="E91" s="198" t="s">
        <v>253</v>
      </c>
      <c r="F91" s="199"/>
      <c r="G91" s="200"/>
      <c r="H91" s="102"/>
      <c r="I91" s="102"/>
      <c r="J91" s="102"/>
      <c r="K91" s="201">
        <v>3598036.96</v>
      </c>
      <c r="L91" s="202"/>
      <c r="M91" s="202"/>
      <c r="N91" s="203"/>
      <c r="O91" s="203"/>
      <c r="P91" s="204"/>
      <c r="BS91" s="121"/>
      <c r="BT91" s="151"/>
      <c r="BW91" s="123"/>
    </row>
    <row r="92" spans="1:75" s="89" customFormat="1" ht="15" x14ac:dyDescent="0.25">
      <c r="A92" s="196"/>
      <c r="B92" s="197"/>
      <c r="C92" s="197"/>
      <c r="D92" s="197"/>
      <c r="E92" s="198" t="s">
        <v>254</v>
      </c>
      <c r="F92" s="199"/>
      <c r="G92" s="200"/>
      <c r="H92" s="102"/>
      <c r="I92" s="102"/>
      <c r="J92" s="102"/>
      <c r="K92" s="201">
        <v>3279843.21</v>
      </c>
      <c r="L92" s="202"/>
      <c r="M92" s="202"/>
      <c r="N92" s="203"/>
      <c r="O92" s="203"/>
      <c r="P92" s="204"/>
      <c r="BS92" s="121"/>
      <c r="BT92" s="151"/>
      <c r="BW92" s="123"/>
    </row>
    <row r="93" spans="1:75" s="89" customFormat="1" ht="15" x14ac:dyDescent="0.25">
      <c r="A93" s="196"/>
      <c r="B93" s="197"/>
      <c r="C93" s="197"/>
      <c r="D93" s="197"/>
      <c r="E93" s="198" t="s">
        <v>215</v>
      </c>
      <c r="F93" s="199"/>
      <c r="G93" s="200"/>
      <c r="H93" s="102"/>
      <c r="I93" s="102"/>
      <c r="J93" s="102"/>
      <c r="K93" s="201">
        <v>10347762.890000001</v>
      </c>
      <c r="L93" s="202"/>
      <c r="M93" s="202"/>
      <c r="N93" s="203"/>
      <c r="O93" s="203"/>
      <c r="P93" s="204"/>
      <c r="BS93" s="121"/>
      <c r="BT93" s="151"/>
      <c r="BW93" s="123"/>
    </row>
    <row r="94" spans="1:75" s="89" customFormat="1" ht="45" x14ac:dyDescent="0.25">
      <c r="A94" s="187" t="s">
        <v>134</v>
      </c>
      <c r="B94" s="125" t="s">
        <v>255</v>
      </c>
      <c r="C94" s="188" t="s">
        <v>267</v>
      </c>
      <c r="D94" s="188"/>
      <c r="E94" s="188"/>
      <c r="F94" s="216">
        <v>80470</v>
      </c>
      <c r="G94" s="148" t="s">
        <v>268</v>
      </c>
      <c r="H94" s="148"/>
      <c r="I94" s="148" t="s">
        <v>268</v>
      </c>
      <c r="J94" s="148"/>
      <c r="K94" s="148">
        <v>19700520.550000001</v>
      </c>
      <c r="L94" s="148"/>
      <c r="M94" s="190"/>
      <c r="N94" s="148">
        <v>19700520.550000001</v>
      </c>
      <c r="O94" s="206">
        <v>0</v>
      </c>
      <c r="P94" s="206">
        <v>0</v>
      </c>
      <c r="BS94" s="121"/>
      <c r="BT94" s="151" t="s">
        <v>267</v>
      </c>
      <c r="BW94" s="123"/>
    </row>
    <row r="95" spans="1:75" s="89" customFormat="1" ht="15" x14ac:dyDescent="0.25">
      <c r="A95" s="135"/>
      <c r="B95" s="136"/>
      <c r="C95" s="193" t="s">
        <v>258</v>
      </c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5"/>
      <c r="BS95" s="121"/>
      <c r="BT95" s="151"/>
      <c r="BW95" s="123"/>
    </row>
    <row r="96" spans="1:75" s="89" customFormat="1" ht="15" x14ac:dyDescent="0.25">
      <c r="A96" s="139"/>
      <c r="B96" s="136"/>
      <c r="C96" s="193" t="s">
        <v>269</v>
      </c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217"/>
      <c r="BS96" s="121"/>
      <c r="BT96" s="151"/>
      <c r="BW96" s="123"/>
    </row>
    <row r="97" spans="1:75" s="89" customFormat="1" ht="15" x14ac:dyDescent="0.25">
      <c r="A97" s="139"/>
      <c r="B97" s="143" t="s">
        <v>86</v>
      </c>
      <c r="C97" s="141" t="s">
        <v>212</v>
      </c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2"/>
      <c r="BS97" s="121"/>
      <c r="BT97" s="151"/>
      <c r="BV97" s="134" t="s">
        <v>212</v>
      </c>
      <c r="BW97" s="123"/>
    </row>
    <row r="98" spans="1:75" s="89" customFormat="1" ht="45" x14ac:dyDescent="0.25">
      <c r="A98" s="187" t="s">
        <v>137</v>
      </c>
      <c r="B98" s="125" t="s">
        <v>260</v>
      </c>
      <c r="C98" s="188" t="s">
        <v>270</v>
      </c>
      <c r="D98" s="188"/>
      <c r="E98" s="188"/>
      <c r="F98" s="207">
        <v>11699.1</v>
      </c>
      <c r="G98" s="148" t="s">
        <v>262</v>
      </c>
      <c r="H98" s="148"/>
      <c r="I98" s="148" t="s">
        <v>262</v>
      </c>
      <c r="J98" s="148"/>
      <c r="K98" s="148">
        <v>29335528.350000001</v>
      </c>
      <c r="L98" s="148"/>
      <c r="M98" s="190"/>
      <c r="N98" s="148">
        <v>29335528.350000001</v>
      </c>
      <c r="O98" s="206">
        <v>0</v>
      </c>
      <c r="P98" s="206">
        <v>0</v>
      </c>
      <c r="BS98" s="121"/>
      <c r="BT98" s="151" t="s">
        <v>270</v>
      </c>
      <c r="BW98" s="123"/>
    </row>
    <row r="99" spans="1:75" s="89" customFormat="1" ht="15" x14ac:dyDescent="0.25">
      <c r="A99" s="135"/>
      <c r="B99" s="136"/>
      <c r="C99" s="193" t="s">
        <v>271</v>
      </c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5"/>
      <c r="BS99" s="121"/>
      <c r="BT99" s="151"/>
      <c r="BW99" s="123"/>
    </row>
    <row r="100" spans="1:75" s="89" customFormat="1" ht="15" x14ac:dyDescent="0.25">
      <c r="A100" s="139"/>
      <c r="B100" s="136"/>
      <c r="C100" s="193" t="s">
        <v>264</v>
      </c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217"/>
      <c r="BS100" s="121"/>
      <c r="BT100" s="151"/>
      <c r="BW100" s="123"/>
    </row>
    <row r="101" spans="1:75" s="89" customFormat="1" ht="15" x14ac:dyDescent="0.25">
      <c r="A101" s="139"/>
      <c r="B101" s="143" t="s">
        <v>86</v>
      </c>
      <c r="C101" s="141" t="s">
        <v>212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2"/>
      <c r="BS101" s="121"/>
      <c r="BT101" s="151"/>
      <c r="BV101" s="134" t="s">
        <v>212</v>
      </c>
      <c r="BW101" s="123"/>
    </row>
    <row r="102" spans="1:75" s="89" customFormat="1" ht="78.75" x14ac:dyDescent="0.25">
      <c r="A102" s="187" t="s">
        <v>142</v>
      </c>
      <c r="B102" s="125" t="s">
        <v>272</v>
      </c>
      <c r="C102" s="188" t="s">
        <v>273</v>
      </c>
      <c r="D102" s="188"/>
      <c r="E102" s="188"/>
      <c r="F102" s="205">
        <v>49.52</v>
      </c>
      <c r="G102" s="148">
        <v>1637.9</v>
      </c>
      <c r="H102" s="148" t="s">
        <v>274</v>
      </c>
      <c r="I102" s="148">
        <v>1580.83</v>
      </c>
      <c r="J102" s="148"/>
      <c r="K102" s="148">
        <v>710572.3</v>
      </c>
      <c r="L102" s="148"/>
      <c r="M102" s="190" t="s">
        <v>275</v>
      </c>
      <c r="N102" s="148">
        <v>677928.2</v>
      </c>
      <c r="O102" s="206">
        <v>0</v>
      </c>
      <c r="P102" s="206">
        <v>0</v>
      </c>
      <c r="BS102" s="121"/>
      <c r="BT102" s="151" t="s">
        <v>273</v>
      </c>
      <c r="BW102" s="123"/>
    </row>
    <row r="103" spans="1:75" s="89" customFormat="1" ht="15" x14ac:dyDescent="0.25">
      <c r="A103" s="135"/>
      <c r="B103" s="136"/>
      <c r="C103" s="193" t="s">
        <v>276</v>
      </c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5"/>
      <c r="BS103" s="121"/>
      <c r="BT103" s="151"/>
      <c r="BW103" s="123"/>
    </row>
    <row r="104" spans="1:75" s="89" customFormat="1" ht="57" x14ac:dyDescent="0.25">
      <c r="A104" s="139"/>
      <c r="B104" s="140" t="s">
        <v>91</v>
      </c>
      <c r="C104" s="141" t="s">
        <v>92</v>
      </c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2"/>
      <c r="BS104" s="121"/>
      <c r="BT104" s="151"/>
      <c r="BU104" s="134" t="s">
        <v>92</v>
      </c>
      <c r="BW104" s="123"/>
    </row>
    <row r="105" spans="1:75" s="89" customFormat="1" ht="15" x14ac:dyDescent="0.25">
      <c r="A105" s="139"/>
      <c r="B105" s="143" t="s">
        <v>86</v>
      </c>
      <c r="C105" s="141" t="s">
        <v>212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2"/>
      <c r="BS105" s="121"/>
      <c r="BT105" s="151"/>
      <c r="BV105" s="134" t="s">
        <v>212</v>
      </c>
      <c r="BW105" s="123"/>
    </row>
    <row r="106" spans="1:75" s="89" customFormat="1" ht="15" x14ac:dyDescent="0.25">
      <c r="A106" s="196"/>
      <c r="B106" s="197"/>
      <c r="C106" s="197"/>
      <c r="D106" s="197"/>
      <c r="E106" s="198" t="s">
        <v>277</v>
      </c>
      <c r="F106" s="199"/>
      <c r="G106" s="200"/>
      <c r="H106" s="102"/>
      <c r="I106" s="102"/>
      <c r="J106" s="102"/>
      <c r="K106" s="201">
        <v>31571.4</v>
      </c>
      <c r="L106" s="202"/>
      <c r="M106" s="202"/>
      <c r="N106" s="203"/>
      <c r="O106" s="203"/>
      <c r="P106" s="204"/>
      <c r="BS106" s="121"/>
      <c r="BT106" s="151"/>
      <c r="BW106" s="123"/>
    </row>
    <row r="107" spans="1:75" s="89" customFormat="1" ht="15" x14ac:dyDescent="0.25">
      <c r="A107" s="196"/>
      <c r="B107" s="197"/>
      <c r="C107" s="197"/>
      <c r="D107" s="197"/>
      <c r="E107" s="198" t="s">
        <v>278</v>
      </c>
      <c r="F107" s="199"/>
      <c r="G107" s="200"/>
      <c r="H107" s="102"/>
      <c r="I107" s="102"/>
      <c r="J107" s="102"/>
      <c r="K107" s="201">
        <v>28779.37</v>
      </c>
      <c r="L107" s="202"/>
      <c r="M107" s="202"/>
      <c r="N107" s="203"/>
      <c r="O107" s="203"/>
      <c r="P107" s="204"/>
      <c r="BS107" s="121"/>
      <c r="BT107" s="151"/>
      <c r="BW107" s="123"/>
    </row>
    <row r="108" spans="1:75" s="89" customFormat="1" ht="15" x14ac:dyDescent="0.25">
      <c r="A108" s="196"/>
      <c r="B108" s="197"/>
      <c r="C108" s="197"/>
      <c r="D108" s="197"/>
      <c r="E108" s="198" t="s">
        <v>215</v>
      </c>
      <c r="F108" s="199"/>
      <c r="G108" s="200"/>
      <c r="H108" s="102"/>
      <c r="I108" s="102"/>
      <c r="J108" s="102"/>
      <c r="K108" s="201">
        <v>770923.07</v>
      </c>
      <c r="L108" s="202"/>
      <c r="M108" s="202"/>
      <c r="N108" s="203"/>
      <c r="O108" s="203"/>
      <c r="P108" s="204"/>
      <c r="BS108" s="121"/>
      <c r="BT108" s="151"/>
      <c r="BW108" s="123"/>
    </row>
    <row r="109" spans="1:75" s="89" customFormat="1" ht="68.25" x14ac:dyDescent="0.25">
      <c r="A109" s="187" t="s">
        <v>182</v>
      </c>
      <c r="B109" s="125" t="s">
        <v>279</v>
      </c>
      <c r="C109" s="188" t="s">
        <v>280</v>
      </c>
      <c r="D109" s="188"/>
      <c r="E109" s="188"/>
      <c r="F109" s="207">
        <v>61.9</v>
      </c>
      <c r="G109" s="148" t="s">
        <v>281</v>
      </c>
      <c r="H109" s="148" t="s">
        <v>282</v>
      </c>
      <c r="I109" s="148">
        <v>60.72</v>
      </c>
      <c r="J109" s="148"/>
      <c r="K109" s="148">
        <v>3651464.94</v>
      </c>
      <c r="L109" s="148">
        <v>1447117.66</v>
      </c>
      <c r="M109" s="190" t="s">
        <v>283</v>
      </c>
      <c r="N109" s="148">
        <v>32549.200000000001</v>
      </c>
      <c r="O109" s="214">
        <v>44.045000000000002</v>
      </c>
      <c r="P109" s="215">
        <v>2726.39</v>
      </c>
      <c r="BS109" s="121"/>
      <c r="BT109" s="151" t="s">
        <v>280</v>
      </c>
      <c r="BW109" s="123"/>
    </row>
    <row r="110" spans="1:75" s="89" customFormat="1" ht="15" x14ac:dyDescent="0.25">
      <c r="A110" s="135"/>
      <c r="B110" s="136"/>
      <c r="C110" s="193" t="s">
        <v>230</v>
      </c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5"/>
      <c r="BS110" s="121"/>
      <c r="BT110" s="151"/>
      <c r="BW110" s="123"/>
    </row>
    <row r="111" spans="1:75" s="89" customFormat="1" ht="15" x14ac:dyDescent="0.25">
      <c r="A111" s="139"/>
      <c r="B111" s="136"/>
      <c r="C111" s="193" t="s">
        <v>284</v>
      </c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217"/>
      <c r="BS111" s="121"/>
      <c r="BT111" s="151"/>
      <c r="BW111" s="123"/>
    </row>
    <row r="112" spans="1:75" s="89" customFormat="1" ht="57" x14ac:dyDescent="0.25">
      <c r="A112" s="139"/>
      <c r="B112" s="140" t="s">
        <v>91</v>
      </c>
      <c r="C112" s="141" t="s">
        <v>92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2"/>
      <c r="BS112" s="121"/>
      <c r="BT112" s="151"/>
      <c r="BU112" s="134" t="s">
        <v>92</v>
      </c>
      <c r="BW112" s="123"/>
    </row>
    <row r="113" spans="1:75" s="89" customFormat="1" ht="15" x14ac:dyDescent="0.25">
      <c r="A113" s="139"/>
      <c r="B113" s="143" t="s">
        <v>86</v>
      </c>
      <c r="C113" s="141" t="s">
        <v>212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2"/>
      <c r="BS113" s="121"/>
      <c r="BT113" s="151"/>
      <c r="BV113" s="134" t="s">
        <v>212</v>
      </c>
      <c r="BW113" s="123"/>
    </row>
    <row r="114" spans="1:75" s="89" customFormat="1" ht="15" x14ac:dyDescent="0.25">
      <c r="A114" s="196"/>
      <c r="B114" s="197"/>
      <c r="C114" s="197"/>
      <c r="D114" s="197"/>
      <c r="E114" s="198" t="s">
        <v>285</v>
      </c>
      <c r="F114" s="199"/>
      <c r="G114" s="200"/>
      <c r="H114" s="102"/>
      <c r="I114" s="102"/>
      <c r="J114" s="102"/>
      <c r="K114" s="201">
        <v>3576904.11</v>
      </c>
      <c r="L114" s="202"/>
      <c r="M114" s="202"/>
      <c r="N114" s="203"/>
      <c r="O114" s="203"/>
      <c r="P114" s="204"/>
      <c r="BS114" s="121"/>
      <c r="BT114" s="151"/>
      <c r="BW114" s="123"/>
    </row>
    <row r="115" spans="1:75" s="89" customFormat="1" ht="15" x14ac:dyDescent="0.25">
      <c r="A115" s="196"/>
      <c r="B115" s="197"/>
      <c r="C115" s="197"/>
      <c r="D115" s="197"/>
      <c r="E115" s="198" t="s">
        <v>286</v>
      </c>
      <c r="F115" s="199"/>
      <c r="G115" s="200"/>
      <c r="H115" s="102"/>
      <c r="I115" s="102"/>
      <c r="J115" s="102"/>
      <c r="K115" s="201">
        <v>3260579.25</v>
      </c>
      <c r="L115" s="202"/>
      <c r="M115" s="202"/>
      <c r="N115" s="203"/>
      <c r="O115" s="203"/>
      <c r="P115" s="204"/>
      <c r="BS115" s="121"/>
      <c r="BT115" s="151"/>
      <c r="BW115" s="123"/>
    </row>
    <row r="116" spans="1:75" s="89" customFormat="1" ht="15" x14ac:dyDescent="0.25">
      <c r="A116" s="196"/>
      <c r="B116" s="197"/>
      <c r="C116" s="197"/>
      <c r="D116" s="197"/>
      <c r="E116" s="198" t="s">
        <v>215</v>
      </c>
      <c r="F116" s="199"/>
      <c r="G116" s="200"/>
      <c r="H116" s="102"/>
      <c r="I116" s="102"/>
      <c r="J116" s="102"/>
      <c r="K116" s="201">
        <v>10488948.300000001</v>
      </c>
      <c r="L116" s="202"/>
      <c r="M116" s="202"/>
      <c r="N116" s="203"/>
      <c r="O116" s="203"/>
      <c r="P116" s="204"/>
      <c r="BS116" s="121"/>
      <c r="BT116" s="151"/>
      <c r="BW116" s="123"/>
    </row>
    <row r="117" spans="1:75" s="89" customFormat="1" ht="45" x14ac:dyDescent="0.25">
      <c r="A117" s="187" t="s">
        <v>183</v>
      </c>
      <c r="B117" s="125" t="s">
        <v>287</v>
      </c>
      <c r="C117" s="188" t="s">
        <v>288</v>
      </c>
      <c r="D117" s="188"/>
      <c r="E117" s="188"/>
      <c r="F117" s="205">
        <v>5725.75</v>
      </c>
      <c r="G117" s="148" t="s">
        <v>289</v>
      </c>
      <c r="H117" s="148"/>
      <c r="I117" s="148" t="s">
        <v>289</v>
      </c>
      <c r="J117" s="148"/>
      <c r="K117" s="148">
        <v>20976436.280000001</v>
      </c>
      <c r="L117" s="148"/>
      <c r="M117" s="190"/>
      <c r="N117" s="148">
        <v>20976436.280000001</v>
      </c>
      <c r="O117" s="206">
        <v>0</v>
      </c>
      <c r="P117" s="206">
        <v>0</v>
      </c>
      <c r="BS117" s="121"/>
      <c r="BT117" s="151" t="s">
        <v>288</v>
      </c>
      <c r="BW117" s="123"/>
    </row>
    <row r="118" spans="1:75" s="89" customFormat="1" ht="15" x14ac:dyDescent="0.25">
      <c r="A118" s="139"/>
      <c r="B118" s="136"/>
      <c r="C118" s="193" t="s">
        <v>290</v>
      </c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217"/>
      <c r="BS118" s="121"/>
      <c r="BT118" s="151"/>
      <c r="BW118" s="123"/>
    </row>
    <row r="119" spans="1:75" s="89" customFormat="1" ht="15" x14ac:dyDescent="0.25">
      <c r="A119" s="139"/>
      <c r="B119" s="143" t="s">
        <v>86</v>
      </c>
      <c r="C119" s="141" t="s">
        <v>212</v>
      </c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2"/>
      <c r="BS119" s="121"/>
      <c r="BT119" s="151"/>
      <c r="BV119" s="134" t="s">
        <v>212</v>
      </c>
      <c r="BW119" s="123"/>
    </row>
    <row r="120" spans="1:75" s="89" customFormat="1" ht="45.75" x14ac:dyDescent="0.25">
      <c r="A120" s="187" t="s">
        <v>185</v>
      </c>
      <c r="B120" s="125" t="s">
        <v>291</v>
      </c>
      <c r="C120" s="188" t="s">
        <v>292</v>
      </c>
      <c r="D120" s="188"/>
      <c r="E120" s="188"/>
      <c r="F120" s="207">
        <v>61.9</v>
      </c>
      <c r="G120" s="148" t="s">
        <v>293</v>
      </c>
      <c r="H120" s="148">
        <v>20.149999999999999</v>
      </c>
      <c r="I120" s="148">
        <v>10.01</v>
      </c>
      <c r="J120" s="148"/>
      <c r="K120" s="148">
        <v>40159.370000000003</v>
      </c>
      <c r="L120" s="148">
        <v>20383.400000000001</v>
      </c>
      <c r="M120" s="190">
        <v>14404.71</v>
      </c>
      <c r="N120" s="148">
        <v>5371.26</v>
      </c>
      <c r="O120" s="214">
        <v>0.621</v>
      </c>
      <c r="P120" s="215">
        <v>38.44</v>
      </c>
      <c r="BS120" s="121"/>
      <c r="BT120" s="151" t="s">
        <v>292</v>
      </c>
      <c r="BW120" s="123"/>
    </row>
    <row r="121" spans="1:75" s="89" customFormat="1" ht="15" x14ac:dyDescent="0.25">
      <c r="A121" s="135"/>
      <c r="B121" s="136"/>
      <c r="C121" s="193" t="s">
        <v>230</v>
      </c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5"/>
      <c r="BS121" s="121"/>
      <c r="BT121" s="151"/>
      <c r="BW121" s="123"/>
    </row>
    <row r="122" spans="1:75" s="89" customFormat="1" ht="15" x14ac:dyDescent="0.25">
      <c r="A122" s="139"/>
      <c r="B122" s="136"/>
      <c r="C122" s="193" t="s">
        <v>294</v>
      </c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217"/>
      <c r="BS122" s="121"/>
      <c r="BT122" s="151"/>
      <c r="BW122" s="123"/>
    </row>
    <row r="123" spans="1:75" s="89" customFormat="1" ht="15" x14ac:dyDescent="0.25">
      <c r="A123" s="139"/>
      <c r="B123" s="140"/>
      <c r="C123" s="141" t="s">
        <v>295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2"/>
      <c r="BS123" s="121"/>
      <c r="BT123" s="151"/>
      <c r="BU123" s="134" t="s">
        <v>295</v>
      </c>
      <c r="BW123" s="123"/>
    </row>
    <row r="124" spans="1:75" s="89" customFormat="1" ht="57" x14ac:dyDescent="0.25">
      <c r="A124" s="139"/>
      <c r="B124" s="140" t="s">
        <v>91</v>
      </c>
      <c r="C124" s="141" t="s">
        <v>92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2"/>
      <c r="BS124" s="121"/>
      <c r="BT124" s="151"/>
      <c r="BU124" s="134" t="s">
        <v>92</v>
      </c>
      <c r="BW124" s="123"/>
    </row>
    <row r="125" spans="1:75" s="89" customFormat="1" ht="15" x14ac:dyDescent="0.25">
      <c r="A125" s="139"/>
      <c r="B125" s="143" t="s">
        <v>86</v>
      </c>
      <c r="C125" s="141" t="s">
        <v>212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2"/>
      <c r="BS125" s="121"/>
      <c r="BT125" s="151"/>
      <c r="BV125" s="134" t="s">
        <v>212</v>
      </c>
      <c r="BW125" s="123"/>
    </row>
    <row r="126" spans="1:75" s="89" customFormat="1" ht="15" x14ac:dyDescent="0.25">
      <c r="A126" s="196"/>
      <c r="B126" s="197"/>
      <c r="C126" s="197"/>
      <c r="D126" s="197"/>
      <c r="E126" s="198" t="s">
        <v>296</v>
      </c>
      <c r="F126" s="199"/>
      <c r="G126" s="200"/>
      <c r="H126" s="102"/>
      <c r="I126" s="102"/>
      <c r="J126" s="102"/>
      <c r="K126" s="201">
        <v>29963.599999999999</v>
      </c>
      <c r="L126" s="202"/>
      <c r="M126" s="202"/>
      <c r="N126" s="203"/>
      <c r="O126" s="203"/>
      <c r="P126" s="204"/>
      <c r="BS126" s="121"/>
      <c r="BT126" s="151"/>
      <c r="BW126" s="123"/>
    </row>
    <row r="127" spans="1:75" s="89" customFormat="1" ht="15" x14ac:dyDescent="0.25">
      <c r="A127" s="196"/>
      <c r="B127" s="197"/>
      <c r="C127" s="197"/>
      <c r="D127" s="197"/>
      <c r="E127" s="198" t="s">
        <v>297</v>
      </c>
      <c r="F127" s="199"/>
      <c r="G127" s="200"/>
      <c r="H127" s="102"/>
      <c r="I127" s="102"/>
      <c r="J127" s="102"/>
      <c r="K127" s="201">
        <v>27313.759999999998</v>
      </c>
      <c r="L127" s="202"/>
      <c r="M127" s="202"/>
      <c r="N127" s="203"/>
      <c r="O127" s="203"/>
      <c r="P127" s="204"/>
      <c r="BS127" s="121"/>
      <c r="BT127" s="151"/>
      <c r="BW127" s="123"/>
    </row>
    <row r="128" spans="1:75" s="89" customFormat="1" ht="15" x14ac:dyDescent="0.25">
      <c r="A128" s="196"/>
      <c r="B128" s="197"/>
      <c r="C128" s="197"/>
      <c r="D128" s="197"/>
      <c r="E128" s="198" t="s">
        <v>215</v>
      </c>
      <c r="F128" s="199"/>
      <c r="G128" s="200"/>
      <c r="H128" s="102"/>
      <c r="I128" s="102"/>
      <c r="J128" s="102"/>
      <c r="K128" s="201">
        <v>97436.73</v>
      </c>
      <c r="L128" s="202"/>
      <c r="M128" s="202"/>
      <c r="N128" s="203"/>
      <c r="O128" s="203"/>
      <c r="P128" s="204"/>
      <c r="BS128" s="121"/>
      <c r="BT128" s="151"/>
      <c r="BW128" s="123"/>
    </row>
    <row r="129" spans="1:75" s="89" customFormat="1" ht="45" x14ac:dyDescent="0.25">
      <c r="A129" s="187" t="s">
        <v>298</v>
      </c>
      <c r="B129" s="125" t="s">
        <v>287</v>
      </c>
      <c r="C129" s="188" t="s">
        <v>288</v>
      </c>
      <c r="D129" s="188"/>
      <c r="E129" s="188"/>
      <c r="F129" s="205">
        <v>4308.24</v>
      </c>
      <c r="G129" s="148" t="s">
        <v>289</v>
      </c>
      <c r="H129" s="148"/>
      <c r="I129" s="148" t="s">
        <v>289</v>
      </c>
      <c r="J129" s="148"/>
      <c r="K129" s="148">
        <v>15783350.98</v>
      </c>
      <c r="L129" s="148"/>
      <c r="M129" s="190"/>
      <c r="N129" s="148">
        <v>15783350.98</v>
      </c>
      <c r="O129" s="206">
        <v>0</v>
      </c>
      <c r="P129" s="206">
        <v>0</v>
      </c>
      <c r="BS129" s="121"/>
      <c r="BT129" s="151" t="s">
        <v>288</v>
      </c>
      <c r="BW129" s="123"/>
    </row>
    <row r="130" spans="1:75" s="89" customFormat="1" ht="15" x14ac:dyDescent="0.25">
      <c r="A130" s="139"/>
      <c r="B130" s="136"/>
      <c r="C130" s="193" t="s">
        <v>290</v>
      </c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217"/>
      <c r="BS130" s="121"/>
      <c r="BT130" s="151"/>
      <c r="BW130" s="123"/>
    </row>
    <row r="131" spans="1:75" s="89" customFormat="1" ht="15" x14ac:dyDescent="0.25">
      <c r="A131" s="139"/>
      <c r="B131" s="143" t="s">
        <v>86</v>
      </c>
      <c r="C131" s="141" t="s">
        <v>212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2"/>
      <c r="BS131" s="121"/>
      <c r="BT131" s="151"/>
      <c r="BV131" s="134" t="s">
        <v>212</v>
      </c>
      <c r="BW131" s="123"/>
    </row>
    <row r="132" spans="1:75" s="89" customFormat="1" ht="78.75" x14ac:dyDescent="0.25">
      <c r="A132" s="187" t="s">
        <v>299</v>
      </c>
      <c r="B132" s="125" t="s">
        <v>272</v>
      </c>
      <c r="C132" s="188" t="s">
        <v>300</v>
      </c>
      <c r="D132" s="188"/>
      <c r="E132" s="188"/>
      <c r="F132" s="205">
        <v>18.57</v>
      </c>
      <c r="G132" s="148">
        <v>1637.9</v>
      </c>
      <c r="H132" s="148" t="s">
        <v>274</v>
      </c>
      <c r="I132" s="148">
        <v>1580.83</v>
      </c>
      <c r="J132" s="148"/>
      <c r="K132" s="148">
        <v>266464.61</v>
      </c>
      <c r="L132" s="148"/>
      <c r="M132" s="190" t="s">
        <v>301</v>
      </c>
      <c r="N132" s="148">
        <v>254223.07</v>
      </c>
      <c r="O132" s="206">
        <v>0</v>
      </c>
      <c r="P132" s="206">
        <v>0</v>
      </c>
      <c r="BS132" s="121"/>
      <c r="BT132" s="151" t="s">
        <v>300</v>
      </c>
      <c r="BW132" s="123"/>
    </row>
    <row r="133" spans="1:75" s="89" customFormat="1" ht="15" x14ac:dyDescent="0.25">
      <c r="A133" s="135"/>
      <c r="B133" s="136"/>
      <c r="C133" s="193" t="s">
        <v>302</v>
      </c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5"/>
      <c r="BS133" s="121"/>
      <c r="BT133" s="151"/>
      <c r="BW133" s="123"/>
    </row>
    <row r="134" spans="1:75" s="89" customFormat="1" ht="57" x14ac:dyDescent="0.25">
      <c r="A134" s="139"/>
      <c r="B134" s="140" t="s">
        <v>91</v>
      </c>
      <c r="C134" s="141" t="s">
        <v>92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2"/>
      <c r="BS134" s="121"/>
      <c r="BT134" s="151"/>
      <c r="BU134" s="134" t="s">
        <v>92</v>
      </c>
      <c r="BW134" s="123"/>
    </row>
    <row r="135" spans="1:75" s="89" customFormat="1" ht="15" x14ac:dyDescent="0.25">
      <c r="A135" s="139"/>
      <c r="B135" s="143" t="s">
        <v>86</v>
      </c>
      <c r="C135" s="141" t="s">
        <v>212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2"/>
      <c r="BS135" s="121"/>
      <c r="BT135" s="151"/>
      <c r="BV135" s="134" t="s">
        <v>212</v>
      </c>
      <c r="BW135" s="123"/>
    </row>
    <row r="136" spans="1:75" s="89" customFormat="1" ht="15" x14ac:dyDescent="0.25">
      <c r="A136" s="196"/>
      <c r="B136" s="197"/>
      <c r="C136" s="197"/>
      <c r="D136" s="197"/>
      <c r="E136" s="198" t="s">
        <v>303</v>
      </c>
      <c r="F136" s="199"/>
      <c r="G136" s="200"/>
      <c r="H136" s="102"/>
      <c r="I136" s="102"/>
      <c r="J136" s="102"/>
      <c r="K136" s="201">
        <v>11839.28</v>
      </c>
      <c r="L136" s="202"/>
      <c r="M136" s="202"/>
      <c r="N136" s="203"/>
      <c r="O136" s="203"/>
      <c r="P136" s="204"/>
      <c r="BS136" s="121"/>
      <c r="BT136" s="151"/>
      <c r="BW136" s="123"/>
    </row>
    <row r="137" spans="1:75" s="89" customFormat="1" ht="15" x14ac:dyDescent="0.25">
      <c r="A137" s="196"/>
      <c r="B137" s="197"/>
      <c r="C137" s="197"/>
      <c r="D137" s="197"/>
      <c r="E137" s="198" t="s">
        <v>304</v>
      </c>
      <c r="F137" s="199"/>
      <c r="G137" s="200"/>
      <c r="H137" s="102"/>
      <c r="I137" s="102"/>
      <c r="J137" s="102"/>
      <c r="K137" s="201">
        <v>10792.27</v>
      </c>
      <c r="L137" s="202"/>
      <c r="M137" s="202"/>
      <c r="N137" s="203"/>
      <c r="O137" s="203"/>
      <c r="P137" s="204"/>
      <c r="BS137" s="121"/>
      <c r="BT137" s="151"/>
      <c r="BW137" s="123"/>
    </row>
    <row r="138" spans="1:75" s="89" customFormat="1" ht="15" x14ac:dyDescent="0.25">
      <c r="A138" s="196"/>
      <c r="B138" s="197"/>
      <c r="C138" s="197"/>
      <c r="D138" s="197"/>
      <c r="E138" s="198" t="s">
        <v>215</v>
      </c>
      <c r="F138" s="199"/>
      <c r="G138" s="200"/>
      <c r="H138" s="102"/>
      <c r="I138" s="102"/>
      <c r="J138" s="102"/>
      <c r="K138" s="201">
        <v>289096.15999999997</v>
      </c>
      <c r="L138" s="202"/>
      <c r="M138" s="202"/>
      <c r="N138" s="203"/>
      <c r="O138" s="203"/>
      <c r="P138" s="204"/>
      <c r="BS138" s="121"/>
      <c r="BT138" s="151"/>
      <c r="BW138" s="123"/>
    </row>
    <row r="139" spans="1:75" s="89" customFormat="1" ht="68.25" x14ac:dyDescent="0.25">
      <c r="A139" s="187" t="s">
        <v>305</v>
      </c>
      <c r="B139" s="125" t="s">
        <v>124</v>
      </c>
      <c r="C139" s="188" t="s">
        <v>306</v>
      </c>
      <c r="D139" s="188"/>
      <c r="E139" s="188"/>
      <c r="F139" s="207">
        <v>61.9</v>
      </c>
      <c r="G139" s="148" t="s">
        <v>307</v>
      </c>
      <c r="H139" s="148" t="s">
        <v>308</v>
      </c>
      <c r="I139" s="148">
        <v>317.08999999999997</v>
      </c>
      <c r="J139" s="148"/>
      <c r="K139" s="148">
        <v>3794952.61</v>
      </c>
      <c r="L139" s="148">
        <v>1447117.66</v>
      </c>
      <c r="M139" s="190" t="s">
        <v>309</v>
      </c>
      <c r="N139" s="148">
        <v>169977.36</v>
      </c>
      <c r="O139" s="214">
        <v>44.045000000000002</v>
      </c>
      <c r="P139" s="215">
        <v>2726.39</v>
      </c>
      <c r="BS139" s="121"/>
      <c r="BT139" s="151" t="s">
        <v>306</v>
      </c>
      <c r="BW139" s="123"/>
    </row>
    <row r="140" spans="1:75" s="89" customFormat="1" ht="15" x14ac:dyDescent="0.25">
      <c r="A140" s="135"/>
      <c r="B140" s="136"/>
      <c r="C140" s="193" t="s">
        <v>230</v>
      </c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5"/>
      <c r="BS140" s="121"/>
      <c r="BT140" s="151"/>
      <c r="BW140" s="123"/>
    </row>
    <row r="141" spans="1:75" s="89" customFormat="1" ht="15" x14ac:dyDescent="0.25">
      <c r="A141" s="139"/>
      <c r="B141" s="136"/>
      <c r="C141" s="193" t="s">
        <v>310</v>
      </c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217"/>
      <c r="BS141" s="121"/>
      <c r="BT141" s="151"/>
      <c r="BW141" s="123"/>
    </row>
    <row r="142" spans="1:75" s="89" customFormat="1" ht="57" x14ac:dyDescent="0.25">
      <c r="A142" s="139"/>
      <c r="B142" s="140" t="s">
        <v>91</v>
      </c>
      <c r="C142" s="141" t="s">
        <v>92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2"/>
      <c r="BS142" s="121"/>
      <c r="BT142" s="151"/>
      <c r="BU142" s="134" t="s">
        <v>92</v>
      </c>
      <c r="BW142" s="123"/>
    </row>
    <row r="143" spans="1:75" s="89" customFormat="1" ht="15" x14ac:dyDescent="0.25">
      <c r="A143" s="139"/>
      <c r="B143" s="143" t="s">
        <v>86</v>
      </c>
      <c r="C143" s="141" t="s">
        <v>212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2"/>
      <c r="BS143" s="121"/>
      <c r="BT143" s="151"/>
      <c r="BV143" s="134" t="s">
        <v>212</v>
      </c>
      <c r="BW143" s="123"/>
    </row>
    <row r="144" spans="1:75" s="89" customFormat="1" ht="15" x14ac:dyDescent="0.25">
      <c r="A144" s="196"/>
      <c r="B144" s="197"/>
      <c r="C144" s="197"/>
      <c r="D144" s="197"/>
      <c r="E144" s="198" t="s">
        <v>311</v>
      </c>
      <c r="F144" s="199"/>
      <c r="G144" s="200"/>
      <c r="H144" s="102"/>
      <c r="I144" s="102"/>
      <c r="J144" s="102"/>
      <c r="K144" s="201">
        <v>3579187.91</v>
      </c>
      <c r="L144" s="202"/>
      <c r="M144" s="202"/>
      <c r="N144" s="203"/>
      <c r="O144" s="203"/>
      <c r="P144" s="204"/>
      <c r="BS144" s="121"/>
      <c r="BT144" s="151"/>
      <c r="BW144" s="123"/>
    </row>
    <row r="145" spans="1:75" s="89" customFormat="1" ht="15" x14ac:dyDescent="0.25">
      <c r="A145" s="196"/>
      <c r="B145" s="197"/>
      <c r="C145" s="197"/>
      <c r="D145" s="197"/>
      <c r="E145" s="198" t="s">
        <v>312</v>
      </c>
      <c r="F145" s="199"/>
      <c r="G145" s="200"/>
      <c r="H145" s="102"/>
      <c r="I145" s="102"/>
      <c r="J145" s="102"/>
      <c r="K145" s="201">
        <v>3262661.09</v>
      </c>
      <c r="L145" s="202"/>
      <c r="M145" s="202"/>
      <c r="N145" s="203"/>
      <c r="O145" s="203"/>
      <c r="P145" s="204"/>
      <c r="BS145" s="121"/>
      <c r="BT145" s="151"/>
      <c r="BW145" s="123"/>
    </row>
    <row r="146" spans="1:75" s="89" customFormat="1" ht="15" x14ac:dyDescent="0.25">
      <c r="A146" s="196"/>
      <c r="B146" s="197"/>
      <c r="C146" s="197"/>
      <c r="D146" s="197"/>
      <c r="E146" s="198" t="s">
        <v>215</v>
      </c>
      <c r="F146" s="199"/>
      <c r="G146" s="200"/>
      <c r="H146" s="102"/>
      <c r="I146" s="102"/>
      <c r="J146" s="102"/>
      <c r="K146" s="201">
        <v>10636801.609999999</v>
      </c>
      <c r="L146" s="202"/>
      <c r="M146" s="202"/>
      <c r="N146" s="203"/>
      <c r="O146" s="203"/>
      <c r="P146" s="204"/>
      <c r="BS146" s="121"/>
      <c r="BT146" s="151"/>
      <c r="BW146" s="123"/>
    </row>
    <row r="147" spans="1:75" s="89" customFormat="1" ht="45" x14ac:dyDescent="0.25">
      <c r="A147" s="187" t="s">
        <v>313</v>
      </c>
      <c r="B147" s="125" t="s">
        <v>314</v>
      </c>
      <c r="C147" s="188" t="s">
        <v>315</v>
      </c>
      <c r="D147" s="188"/>
      <c r="E147" s="188"/>
      <c r="F147" s="205">
        <v>5979.54</v>
      </c>
      <c r="G147" s="148" t="s">
        <v>316</v>
      </c>
      <c r="H147" s="148"/>
      <c r="I147" s="148" t="s">
        <v>316</v>
      </c>
      <c r="J147" s="148"/>
      <c r="K147" s="148">
        <v>23634195.23</v>
      </c>
      <c r="L147" s="148"/>
      <c r="M147" s="190"/>
      <c r="N147" s="148">
        <v>23634195.23</v>
      </c>
      <c r="O147" s="206">
        <v>0</v>
      </c>
      <c r="P147" s="206">
        <v>0</v>
      </c>
      <c r="BS147" s="121"/>
      <c r="BT147" s="151" t="s">
        <v>315</v>
      </c>
      <c r="BW147" s="123"/>
    </row>
    <row r="148" spans="1:75" s="89" customFormat="1" ht="15" x14ac:dyDescent="0.25">
      <c r="A148" s="139"/>
      <c r="B148" s="136"/>
      <c r="C148" s="193" t="s">
        <v>317</v>
      </c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217"/>
      <c r="BS148" s="121"/>
      <c r="BT148" s="151"/>
      <c r="BW148" s="123"/>
    </row>
    <row r="149" spans="1:75" s="89" customFormat="1" ht="15" x14ac:dyDescent="0.25">
      <c r="A149" s="139"/>
      <c r="B149" s="143" t="s">
        <v>86</v>
      </c>
      <c r="C149" s="141" t="s">
        <v>212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2"/>
      <c r="BS149" s="121"/>
      <c r="BT149" s="151"/>
      <c r="BV149" s="134" t="s">
        <v>212</v>
      </c>
      <c r="BW149" s="123"/>
    </row>
    <row r="150" spans="1:75" s="89" customFormat="1" ht="45.75" x14ac:dyDescent="0.25">
      <c r="A150" s="187" t="s">
        <v>318</v>
      </c>
      <c r="B150" s="125" t="s">
        <v>129</v>
      </c>
      <c r="C150" s="188" t="s">
        <v>319</v>
      </c>
      <c r="D150" s="188"/>
      <c r="E150" s="188"/>
      <c r="F150" s="207">
        <v>61.9</v>
      </c>
      <c r="G150" s="148" t="s">
        <v>320</v>
      </c>
      <c r="H150" s="148">
        <v>7.13</v>
      </c>
      <c r="I150" s="148">
        <v>3.32</v>
      </c>
      <c r="J150" s="148"/>
      <c r="K150" s="148">
        <v>13671.73</v>
      </c>
      <c r="L150" s="148">
        <v>6794.47</v>
      </c>
      <c r="M150" s="190">
        <v>5097.5600000000004</v>
      </c>
      <c r="N150" s="148">
        <v>1779.7</v>
      </c>
      <c r="O150" s="214">
        <v>0.20699999999999999</v>
      </c>
      <c r="P150" s="215">
        <v>12.81</v>
      </c>
      <c r="BS150" s="121"/>
      <c r="BT150" s="151" t="s">
        <v>319</v>
      </c>
      <c r="BW150" s="123"/>
    </row>
    <row r="151" spans="1:75" s="89" customFormat="1" ht="15" x14ac:dyDescent="0.25">
      <c r="A151" s="135"/>
      <c r="B151" s="136"/>
      <c r="C151" s="193" t="s">
        <v>230</v>
      </c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5"/>
      <c r="BS151" s="121"/>
      <c r="BT151" s="151"/>
      <c r="BW151" s="123"/>
    </row>
    <row r="152" spans="1:75" s="89" customFormat="1" ht="15" x14ac:dyDescent="0.25">
      <c r="A152" s="139"/>
      <c r="B152" s="136"/>
      <c r="C152" s="193" t="s">
        <v>321</v>
      </c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217"/>
      <c r="BS152" s="121"/>
      <c r="BT152" s="151"/>
      <c r="BW152" s="123"/>
    </row>
    <row r="153" spans="1:75" s="89" customFormat="1" ht="15" x14ac:dyDescent="0.25">
      <c r="A153" s="139"/>
      <c r="B153" s="140"/>
      <c r="C153" s="141" t="s">
        <v>322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2"/>
      <c r="BS153" s="121"/>
      <c r="BT153" s="151"/>
      <c r="BU153" s="134" t="s">
        <v>322</v>
      </c>
      <c r="BW153" s="123"/>
    </row>
    <row r="154" spans="1:75" s="89" customFormat="1" ht="57" x14ac:dyDescent="0.25">
      <c r="A154" s="139"/>
      <c r="B154" s="140" t="s">
        <v>91</v>
      </c>
      <c r="C154" s="141" t="s">
        <v>92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2"/>
      <c r="BS154" s="121"/>
      <c r="BT154" s="151"/>
      <c r="BU154" s="134" t="s">
        <v>92</v>
      </c>
      <c r="BW154" s="123"/>
    </row>
    <row r="155" spans="1:75" s="89" customFormat="1" ht="15" x14ac:dyDescent="0.25">
      <c r="A155" s="139"/>
      <c r="B155" s="143" t="s">
        <v>86</v>
      </c>
      <c r="C155" s="141" t="s">
        <v>212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2"/>
      <c r="BS155" s="121"/>
      <c r="BT155" s="151"/>
      <c r="BV155" s="134" t="s">
        <v>212</v>
      </c>
      <c r="BW155" s="123"/>
    </row>
    <row r="156" spans="1:75" s="89" customFormat="1" ht="15" x14ac:dyDescent="0.25">
      <c r="A156" s="196"/>
      <c r="B156" s="197"/>
      <c r="C156" s="197"/>
      <c r="D156" s="197"/>
      <c r="E156" s="198" t="s">
        <v>323</v>
      </c>
      <c r="F156" s="199"/>
      <c r="G156" s="200"/>
      <c r="H156" s="102"/>
      <c r="I156" s="102"/>
      <c r="J156" s="102"/>
      <c r="K156" s="201">
        <v>9987.8700000000008</v>
      </c>
      <c r="L156" s="202"/>
      <c r="M156" s="202"/>
      <c r="N156" s="203"/>
      <c r="O156" s="203"/>
      <c r="P156" s="204"/>
      <c r="BS156" s="121"/>
      <c r="BT156" s="151"/>
      <c r="BW156" s="123"/>
    </row>
    <row r="157" spans="1:75" s="89" customFormat="1" ht="15" x14ac:dyDescent="0.25">
      <c r="A157" s="196"/>
      <c r="B157" s="197"/>
      <c r="C157" s="197"/>
      <c r="D157" s="197"/>
      <c r="E157" s="198" t="s">
        <v>324</v>
      </c>
      <c r="F157" s="199"/>
      <c r="G157" s="200"/>
      <c r="H157" s="102"/>
      <c r="I157" s="102"/>
      <c r="J157" s="102"/>
      <c r="K157" s="201">
        <v>9104.59</v>
      </c>
      <c r="L157" s="202"/>
      <c r="M157" s="202"/>
      <c r="N157" s="203"/>
      <c r="O157" s="203"/>
      <c r="P157" s="204"/>
      <c r="BS157" s="121"/>
      <c r="BT157" s="151"/>
      <c r="BW157" s="123"/>
    </row>
    <row r="158" spans="1:75" s="89" customFormat="1" ht="15" x14ac:dyDescent="0.25">
      <c r="A158" s="196"/>
      <c r="B158" s="197"/>
      <c r="C158" s="197"/>
      <c r="D158" s="197"/>
      <c r="E158" s="198" t="s">
        <v>215</v>
      </c>
      <c r="F158" s="199"/>
      <c r="G158" s="200"/>
      <c r="H158" s="102"/>
      <c r="I158" s="102"/>
      <c r="J158" s="102"/>
      <c r="K158" s="201">
        <v>32764.19</v>
      </c>
      <c r="L158" s="202"/>
      <c r="M158" s="202"/>
      <c r="N158" s="203"/>
      <c r="O158" s="203"/>
      <c r="P158" s="204"/>
      <c r="BS158" s="121"/>
      <c r="BT158" s="151"/>
      <c r="BW158" s="123"/>
    </row>
    <row r="159" spans="1:75" s="89" customFormat="1" ht="45" x14ac:dyDescent="0.25">
      <c r="A159" s="187" t="s">
        <v>325</v>
      </c>
      <c r="B159" s="125" t="s">
        <v>314</v>
      </c>
      <c r="C159" s="188" t="s">
        <v>315</v>
      </c>
      <c r="D159" s="188"/>
      <c r="E159" s="188"/>
      <c r="F159" s="205">
        <v>1497.98</v>
      </c>
      <c r="G159" s="148" t="s">
        <v>316</v>
      </c>
      <c r="H159" s="148"/>
      <c r="I159" s="148" t="s">
        <v>316</v>
      </c>
      <c r="J159" s="148"/>
      <c r="K159" s="148">
        <v>5920781.8300000001</v>
      </c>
      <c r="L159" s="148"/>
      <c r="M159" s="190"/>
      <c r="N159" s="148">
        <v>5920781.8300000001</v>
      </c>
      <c r="O159" s="206">
        <v>0</v>
      </c>
      <c r="P159" s="206">
        <v>0</v>
      </c>
      <c r="BS159" s="121"/>
      <c r="BT159" s="151" t="s">
        <v>315</v>
      </c>
      <c r="BW159" s="123"/>
    </row>
    <row r="160" spans="1:75" s="89" customFormat="1" ht="15" x14ac:dyDescent="0.25">
      <c r="A160" s="139"/>
      <c r="B160" s="136"/>
      <c r="C160" s="193" t="s">
        <v>317</v>
      </c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217"/>
      <c r="BS160" s="121"/>
      <c r="BT160" s="151"/>
      <c r="BW160" s="123"/>
    </row>
    <row r="161" spans="1:75" s="89" customFormat="1" ht="15" x14ac:dyDescent="0.25">
      <c r="A161" s="139"/>
      <c r="B161" s="143" t="s">
        <v>86</v>
      </c>
      <c r="C161" s="141" t="s">
        <v>212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2"/>
      <c r="BS161" s="121"/>
      <c r="BT161" s="151"/>
      <c r="BV161" s="134" t="s">
        <v>212</v>
      </c>
      <c r="BW161" s="123"/>
    </row>
    <row r="162" spans="1:75" s="89" customFormat="1" ht="15" x14ac:dyDescent="0.25">
      <c r="A162" s="208" t="s">
        <v>326</v>
      </c>
      <c r="B162" s="209"/>
      <c r="C162" s="209"/>
      <c r="D162" s="209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09"/>
      <c r="P162" s="210"/>
      <c r="BS162" s="121"/>
      <c r="BT162" s="151"/>
      <c r="BW162" s="123" t="s">
        <v>326</v>
      </c>
    </row>
    <row r="163" spans="1:75" s="89" customFormat="1" ht="56.25" x14ac:dyDescent="0.25">
      <c r="A163" s="187" t="s">
        <v>327</v>
      </c>
      <c r="B163" s="125" t="s">
        <v>328</v>
      </c>
      <c r="C163" s="188" t="s">
        <v>329</v>
      </c>
      <c r="D163" s="188"/>
      <c r="E163" s="188"/>
      <c r="F163" s="205">
        <v>2.38</v>
      </c>
      <c r="G163" s="148" t="s">
        <v>330</v>
      </c>
      <c r="H163" s="148" t="s">
        <v>331</v>
      </c>
      <c r="I163" s="148">
        <v>43.2</v>
      </c>
      <c r="J163" s="148"/>
      <c r="K163" s="148">
        <v>149697.22</v>
      </c>
      <c r="L163" s="148">
        <v>59538.3</v>
      </c>
      <c r="M163" s="190" t="s">
        <v>332</v>
      </c>
      <c r="N163" s="148">
        <v>890.39</v>
      </c>
      <c r="O163" s="191">
        <v>55.533499999999997</v>
      </c>
      <c r="P163" s="215">
        <v>132.16999999999999</v>
      </c>
      <c r="BS163" s="121"/>
      <c r="BT163" s="151" t="s">
        <v>329</v>
      </c>
      <c r="BW163" s="123"/>
    </row>
    <row r="164" spans="1:75" s="89" customFormat="1" ht="15" x14ac:dyDescent="0.25">
      <c r="A164" s="135"/>
      <c r="B164" s="136"/>
      <c r="C164" s="193" t="s">
        <v>333</v>
      </c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5"/>
      <c r="BS164" s="121"/>
      <c r="BT164" s="151"/>
      <c r="BW164" s="123"/>
    </row>
    <row r="165" spans="1:75" s="89" customFormat="1" ht="57" x14ac:dyDescent="0.25">
      <c r="A165" s="139"/>
      <c r="B165" s="140" t="s">
        <v>91</v>
      </c>
      <c r="C165" s="141" t="s">
        <v>92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2"/>
      <c r="BS165" s="121"/>
      <c r="BT165" s="151"/>
      <c r="BU165" s="134" t="s">
        <v>92</v>
      </c>
      <c r="BW165" s="123"/>
    </row>
    <row r="166" spans="1:75" s="89" customFormat="1" ht="15" x14ac:dyDescent="0.25">
      <c r="A166" s="139"/>
      <c r="B166" s="143" t="s">
        <v>86</v>
      </c>
      <c r="C166" s="141" t="s">
        <v>212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2"/>
      <c r="BS166" s="121"/>
      <c r="BT166" s="151"/>
      <c r="BV166" s="134" t="s">
        <v>212</v>
      </c>
      <c r="BW166" s="123"/>
    </row>
    <row r="167" spans="1:75" s="89" customFormat="1" ht="15" x14ac:dyDescent="0.25">
      <c r="A167" s="196"/>
      <c r="B167" s="197"/>
      <c r="C167" s="197"/>
      <c r="D167" s="197"/>
      <c r="E167" s="198" t="s">
        <v>334</v>
      </c>
      <c r="F167" s="199"/>
      <c r="G167" s="200"/>
      <c r="H167" s="102"/>
      <c r="I167" s="102"/>
      <c r="J167" s="102"/>
      <c r="K167" s="201">
        <v>156922.03</v>
      </c>
      <c r="L167" s="202"/>
      <c r="M167" s="202"/>
      <c r="N167" s="203"/>
      <c r="O167" s="203"/>
      <c r="P167" s="204"/>
      <c r="BS167" s="121"/>
      <c r="BT167" s="151"/>
      <c r="BW167" s="123"/>
    </row>
    <row r="168" spans="1:75" s="89" customFormat="1" ht="15" x14ac:dyDescent="0.25">
      <c r="A168" s="196"/>
      <c r="B168" s="197"/>
      <c r="C168" s="197"/>
      <c r="D168" s="197"/>
      <c r="E168" s="198" t="s">
        <v>335</v>
      </c>
      <c r="F168" s="199"/>
      <c r="G168" s="200"/>
      <c r="H168" s="102"/>
      <c r="I168" s="102"/>
      <c r="J168" s="102"/>
      <c r="K168" s="201">
        <v>143044.57</v>
      </c>
      <c r="L168" s="202"/>
      <c r="M168" s="202"/>
      <c r="N168" s="203"/>
      <c r="O168" s="203"/>
      <c r="P168" s="204"/>
      <c r="BS168" s="121"/>
      <c r="BT168" s="151"/>
      <c r="BW168" s="123"/>
    </row>
    <row r="169" spans="1:75" s="89" customFormat="1" ht="15" x14ac:dyDescent="0.25">
      <c r="A169" s="196"/>
      <c r="B169" s="197"/>
      <c r="C169" s="197"/>
      <c r="D169" s="197"/>
      <c r="E169" s="198" t="s">
        <v>215</v>
      </c>
      <c r="F169" s="199"/>
      <c r="G169" s="200"/>
      <c r="H169" s="102"/>
      <c r="I169" s="102"/>
      <c r="J169" s="102"/>
      <c r="K169" s="201">
        <v>449663.82</v>
      </c>
      <c r="L169" s="202"/>
      <c r="M169" s="202"/>
      <c r="N169" s="203"/>
      <c r="O169" s="203"/>
      <c r="P169" s="204"/>
      <c r="BS169" s="121"/>
      <c r="BT169" s="151"/>
      <c r="BW169" s="123"/>
    </row>
    <row r="170" spans="1:75" s="89" customFormat="1" ht="45" x14ac:dyDescent="0.25">
      <c r="A170" s="187" t="s">
        <v>336</v>
      </c>
      <c r="B170" s="125" t="s">
        <v>337</v>
      </c>
      <c r="C170" s="188" t="s">
        <v>338</v>
      </c>
      <c r="D170" s="188"/>
      <c r="E170" s="188"/>
      <c r="F170" s="218">
        <v>359.85599999999999</v>
      </c>
      <c r="G170" s="148" t="s">
        <v>339</v>
      </c>
      <c r="H170" s="148"/>
      <c r="I170" s="148" t="s">
        <v>339</v>
      </c>
      <c r="J170" s="148"/>
      <c r="K170" s="148">
        <v>843004.64</v>
      </c>
      <c r="L170" s="148"/>
      <c r="M170" s="190"/>
      <c r="N170" s="148">
        <v>843004.64</v>
      </c>
      <c r="O170" s="206">
        <v>0</v>
      </c>
      <c r="P170" s="206">
        <v>0</v>
      </c>
      <c r="BS170" s="121"/>
      <c r="BT170" s="151" t="s">
        <v>338</v>
      </c>
      <c r="BW170" s="123"/>
    </row>
    <row r="171" spans="1:75" s="89" customFormat="1" ht="15" x14ac:dyDescent="0.25">
      <c r="A171" s="135"/>
      <c r="B171" s="136"/>
      <c r="C171" s="193" t="s">
        <v>340</v>
      </c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5"/>
      <c r="BS171" s="121"/>
      <c r="BT171" s="151"/>
      <c r="BW171" s="123"/>
    </row>
    <row r="172" spans="1:75" s="89" customFormat="1" ht="15" x14ac:dyDescent="0.25">
      <c r="A172" s="139"/>
      <c r="B172" s="136"/>
      <c r="C172" s="193" t="s">
        <v>341</v>
      </c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217"/>
      <c r="BS172" s="121"/>
      <c r="BT172" s="151"/>
      <c r="BW172" s="123"/>
    </row>
    <row r="173" spans="1:75" s="89" customFormat="1" ht="15" x14ac:dyDescent="0.25">
      <c r="A173" s="139"/>
      <c r="B173" s="143" t="s">
        <v>86</v>
      </c>
      <c r="C173" s="141" t="s">
        <v>212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2"/>
      <c r="BS173" s="121"/>
      <c r="BT173" s="151"/>
      <c r="BV173" s="134" t="s">
        <v>212</v>
      </c>
      <c r="BW173" s="123"/>
    </row>
    <row r="174" spans="1:75" s="89" customFormat="1" ht="15" x14ac:dyDescent="0.25">
      <c r="A174" s="184" t="s">
        <v>31</v>
      </c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6"/>
      <c r="BS174" s="121" t="s">
        <v>31</v>
      </c>
      <c r="BT174" s="151"/>
      <c r="BW174" s="123"/>
    </row>
    <row r="175" spans="1:75" s="89" customFormat="1" ht="57" x14ac:dyDescent="0.25">
      <c r="A175" s="187" t="s">
        <v>342</v>
      </c>
      <c r="B175" s="125" t="s">
        <v>343</v>
      </c>
      <c r="C175" s="188" t="s">
        <v>344</v>
      </c>
      <c r="D175" s="188"/>
      <c r="E175" s="188"/>
      <c r="F175" s="218">
        <v>0.93799999999999994</v>
      </c>
      <c r="G175" s="148" t="s">
        <v>345</v>
      </c>
      <c r="H175" s="148" t="s">
        <v>346</v>
      </c>
      <c r="I175" s="148">
        <v>15.13</v>
      </c>
      <c r="J175" s="148"/>
      <c r="K175" s="148">
        <v>57439.62</v>
      </c>
      <c r="L175" s="148">
        <v>11640.42</v>
      </c>
      <c r="M175" s="190" t="s">
        <v>347</v>
      </c>
      <c r="N175" s="148">
        <v>122.82</v>
      </c>
      <c r="O175" s="191">
        <v>27.8185</v>
      </c>
      <c r="P175" s="215">
        <v>26.09</v>
      </c>
      <c r="BS175" s="121"/>
      <c r="BT175" s="151" t="s">
        <v>344</v>
      </c>
      <c r="BW175" s="123"/>
    </row>
    <row r="176" spans="1:75" s="89" customFormat="1" ht="15" x14ac:dyDescent="0.25">
      <c r="A176" s="135"/>
      <c r="B176" s="136"/>
      <c r="C176" s="193" t="s">
        <v>348</v>
      </c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5"/>
      <c r="BS176" s="121"/>
      <c r="BT176" s="151"/>
      <c r="BW176" s="123"/>
    </row>
    <row r="177" spans="1:75" s="89" customFormat="1" ht="57" x14ac:dyDescent="0.25">
      <c r="A177" s="139"/>
      <c r="B177" s="140" t="s">
        <v>91</v>
      </c>
      <c r="C177" s="141" t="s">
        <v>92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2"/>
      <c r="BS177" s="121"/>
      <c r="BT177" s="151"/>
      <c r="BU177" s="134" t="s">
        <v>92</v>
      </c>
      <c r="BW177" s="123"/>
    </row>
    <row r="178" spans="1:75" s="89" customFormat="1" ht="15" x14ac:dyDescent="0.25">
      <c r="A178" s="139"/>
      <c r="B178" s="143" t="s">
        <v>86</v>
      </c>
      <c r="C178" s="141" t="s">
        <v>212</v>
      </c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2"/>
      <c r="BS178" s="121"/>
      <c r="BT178" s="151"/>
      <c r="BV178" s="134" t="s">
        <v>212</v>
      </c>
      <c r="BW178" s="123"/>
    </row>
    <row r="179" spans="1:75" s="89" customFormat="1" ht="15" x14ac:dyDescent="0.25">
      <c r="A179" s="196"/>
      <c r="B179" s="197"/>
      <c r="C179" s="197"/>
      <c r="D179" s="197"/>
      <c r="E179" s="198" t="s">
        <v>349</v>
      </c>
      <c r="F179" s="199"/>
      <c r="G179" s="200"/>
      <c r="H179" s="102"/>
      <c r="I179" s="102"/>
      <c r="J179" s="102"/>
      <c r="K179" s="201">
        <v>40466.51</v>
      </c>
      <c r="L179" s="202"/>
      <c r="M179" s="202"/>
      <c r="N179" s="203"/>
      <c r="O179" s="203"/>
      <c r="P179" s="204"/>
      <c r="BS179" s="121"/>
      <c r="BT179" s="151"/>
      <c r="BW179" s="123"/>
    </row>
    <row r="180" spans="1:75" s="89" customFormat="1" ht="15" x14ac:dyDescent="0.25">
      <c r="A180" s="196"/>
      <c r="B180" s="197"/>
      <c r="C180" s="197"/>
      <c r="D180" s="197"/>
      <c r="E180" s="198" t="s">
        <v>350</v>
      </c>
      <c r="F180" s="199"/>
      <c r="G180" s="200"/>
      <c r="H180" s="102"/>
      <c r="I180" s="102"/>
      <c r="J180" s="102"/>
      <c r="K180" s="201">
        <v>36887.839999999997</v>
      </c>
      <c r="L180" s="202"/>
      <c r="M180" s="202"/>
      <c r="N180" s="203"/>
      <c r="O180" s="203"/>
      <c r="P180" s="204"/>
      <c r="BS180" s="121"/>
      <c r="BT180" s="151"/>
      <c r="BW180" s="123"/>
    </row>
    <row r="181" spans="1:75" s="89" customFormat="1" ht="15" x14ac:dyDescent="0.25">
      <c r="A181" s="196"/>
      <c r="B181" s="197"/>
      <c r="C181" s="197"/>
      <c r="D181" s="197"/>
      <c r="E181" s="198" t="s">
        <v>215</v>
      </c>
      <c r="F181" s="199"/>
      <c r="G181" s="200"/>
      <c r="H181" s="102"/>
      <c r="I181" s="102"/>
      <c r="J181" s="102"/>
      <c r="K181" s="201">
        <v>134793.97</v>
      </c>
      <c r="L181" s="202"/>
      <c r="M181" s="202"/>
      <c r="N181" s="203"/>
      <c r="O181" s="203"/>
      <c r="P181" s="204"/>
      <c r="BS181" s="121"/>
      <c r="BT181" s="151"/>
      <c r="BW181" s="123"/>
    </row>
    <row r="182" spans="1:75" s="89" customFormat="1" ht="45" x14ac:dyDescent="0.25">
      <c r="A182" s="187" t="s">
        <v>351</v>
      </c>
      <c r="B182" s="125" t="s">
        <v>352</v>
      </c>
      <c r="C182" s="188" t="s">
        <v>353</v>
      </c>
      <c r="D182" s="188"/>
      <c r="E182" s="188"/>
      <c r="F182" s="218">
        <v>118.188</v>
      </c>
      <c r="G182" s="148" t="s">
        <v>354</v>
      </c>
      <c r="H182" s="148"/>
      <c r="I182" s="148" t="s">
        <v>354</v>
      </c>
      <c r="J182" s="148"/>
      <c r="K182" s="148">
        <v>288926.09999999998</v>
      </c>
      <c r="L182" s="148"/>
      <c r="M182" s="190"/>
      <c r="N182" s="148">
        <v>288926.09999999998</v>
      </c>
      <c r="O182" s="206">
        <v>0</v>
      </c>
      <c r="P182" s="206">
        <v>0</v>
      </c>
      <c r="BS182" s="121"/>
      <c r="BT182" s="151" t="s">
        <v>353</v>
      </c>
      <c r="BW182" s="123"/>
    </row>
    <row r="183" spans="1:75" s="89" customFormat="1" ht="15" x14ac:dyDescent="0.25">
      <c r="A183" s="135"/>
      <c r="B183" s="136"/>
      <c r="C183" s="193" t="s">
        <v>355</v>
      </c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5"/>
      <c r="BS183" s="121"/>
      <c r="BT183" s="151"/>
      <c r="BW183" s="123"/>
    </row>
    <row r="184" spans="1:75" s="89" customFormat="1" ht="15" x14ac:dyDescent="0.25">
      <c r="A184" s="139"/>
      <c r="B184" s="136"/>
      <c r="C184" s="193" t="s">
        <v>356</v>
      </c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217"/>
      <c r="BS184" s="121"/>
      <c r="BT184" s="151"/>
      <c r="BW184" s="123"/>
    </row>
    <row r="185" spans="1:75" s="89" customFormat="1" ht="15" x14ac:dyDescent="0.25">
      <c r="A185" s="139"/>
      <c r="B185" s="143" t="s">
        <v>86</v>
      </c>
      <c r="C185" s="141" t="s">
        <v>212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2"/>
      <c r="BS185" s="121"/>
      <c r="BT185" s="151"/>
      <c r="BV185" s="134" t="s">
        <v>212</v>
      </c>
      <c r="BW185" s="123"/>
    </row>
    <row r="186" spans="1:75" s="89" customFormat="1" ht="68.25" x14ac:dyDescent="0.25">
      <c r="A186" s="187" t="s">
        <v>357</v>
      </c>
      <c r="B186" s="125" t="s">
        <v>358</v>
      </c>
      <c r="C186" s="188" t="s">
        <v>359</v>
      </c>
      <c r="D186" s="188"/>
      <c r="E186" s="188"/>
      <c r="F186" s="205">
        <v>0.67</v>
      </c>
      <c r="G186" s="148" t="s">
        <v>360</v>
      </c>
      <c r="H186" s="148" t="s">
        <v>361</v>
      </c>
      <c r="I186" s="148">
        <v>10.8</v>
      </c>
      <c r="J186" s="148"/>
      <c r="K186" s="148">
        <v>26423.34</v>
      </c>
      <c r="L186" s="148">
        <v>5357.41</v>
      </c>
      <c r="M186" s="190" t="s">
        <v>362</v>
      </c>
      <c r="N186" s="148">
        <v>62.66</v>
      </c>
      <c r="O186" s="214">
        <v>18.077999999999999</v>
      </c>
      <c r="P186" s="215">
        <v>12.11</v>
      </c>
      <c r="BS186" s="121"/>
      <c r="BT186" s="151" t="s">
        <v>359</v>
      </c>
      <c r="BW186" s="123"/>
    </row>
    <row r="187" spans="1:75" s="89" customFormat="1" ht="15" x14ac:dyDescent="0.25">
      <c r="A187" s="135"/>
      <c r="B187" s="136"/>
      <c r="C187" s="193" t="s">
        <v>363</v>
      </c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5"/>
      <c r="BS187" s="121"/>
      <c r="BT187" s="151"/>
      <c r="BW187" s="123"/>
    </row>
    <row r="188" spans="1:75" s="89" customFormat="1" ht="57" x14ac:dyDescent="0.25">
      <c r="A188" s="139"/>
      <c r="B188" s="140" t="s">
        <v>91</v>
      </c>
      <c r="C188" s="141" t="s">
        <v>92</v>
      </c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2"/>
      <c r="BS188" s="121"/>
      <c r="BT188" s="151"/>
      <c r="BU188" s="134" t="s">
        <v>92</v>
      </c>
      <c r="BW188" s="123"/>
    </row>
    <row r="189" spans="1:75" s="89" customFormat="1" ht="15" x14ac:dyDescent="0.25">
      <c r="A189" s="139"/>
      <c r="B189" s="143" t="s">
        <v>86</v>
      </c>
      <c r="C189" s="141" t="s">
        <v>212</v>
      </c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2"/>
      <c r="BS189" s="121"/>
      <c r="BT189" s="151"/>
      <c r="BV189" s="134" t="s">
        <v>212</v>
      </c>
      <c r="BW189" s="123"/>
    </row>
    <row r="190" spans="1:75" s="89" customFormat="1" ht="15" x14ac:dyDescent="0.25">
      <c r="A190" s="196"/>
      <c r="B190" s="197"/>
      <c r="C190" s="197"/>
      <c r="D190" s="197"/>
      <c r="E190" s="198" t="s">
        <v>364</v>
      </c>
      <c r="F190" s="199"/>
      <c r="G190" s="200"/>
      <c r="H190" s="102"/>
      <c r="I190" s="102"/>
      <c r="J190" s="102"/>
      <c r="K190" s="201">
        <v>18507.2</v>
      </c>
      <c r="L190" s="202"/>
      <c r="M190" s="202"/>
      <c r="N190" s="203"/>
      <c r="O190" s="203"/>
      <c r="P190" s="204"/>
      <c r="BS190" s="121"/>
      <c r="BT190" s="151"/>
      <c r="BW190" s="123"/>
    </row>
    <row r="191" spans="1:75" s="89" customFormat="1" ht="15" x14ac:dyDescent="0.25">
      <c r="A191" s="196"/>
      <c r="B191" s="197"/>
      <c r="C191" s="197"/>
      <c r="D191" s="197"/>
      <c r="E191" s="198" t="s">
        <v>365</v>
      </c>
      <c r="F191" s="199"/>
      <c r="G191" s="200"/>
      <c r="H191" s="102"/>
      <c r="I191" s="102"/>
      <c r="J191" s="102"/>
      <c r="K191" s="201">
        <v>16870.509999999998</v>
      </c>
      <c r="L191" s="202"/>
      <c r="M191" s="202"/>
      <c r="N191" s="203"/>
      <c r="O191" s="203"/>
      <c r="P191" s="204"/>
      <c r="BS191" s="121"/>
      <c r="BT191" s="151"/>
      <c r="BW191" s="123"/>
    </row>
    <row r="192" spans="1:75" s="89" customFormat="1" ht="15" x14ac:dyDescent="0.25">
      <c r="A192" s="196"/>
      <c r="B192" s="197"/>
      <c r="C192" s="197"/>
      <c r="D192" s="197"/>
      <c r="E192" s="198" t="s">
        <v>215</v>
      </c>
      <c r="F192" s="199"/>
      <c r="G192" s="200"/>
      <c r="H192" s="102"/>
      <c r="I192" s="102"/>
      <c r="J192" s="102"/>
      <c r="K192" s="201">
        <v>61801.05</v>
      </c>
      <c r="L192" s="202"/>
      <c r="M192" s="202"/>
      <c r="N192" s="203"/>
      <c r="O192" s="203"/>
      <c r="P192" s="204"/>
      <c r="BS192" s="121"/>
      <c r="BT192" s="151"/>
      <c r="BW192" s="123"/>
    </row>
    <row r="193" spans="1:75" s="89" customFormat="1" ht="56.25" x14ac:dyDescent="0.25">
      <c r="A193" s="187" t="s">
        <v>366</v>
      </c>
      <c r="B193" s="125" t="s">
        <v>367</v>
      </c>
      <c r="C193" s="188" t="s">
        <v>368</v>
      </c>
      <c r="D193" s="188"/>
      <c r="E193" s="188"/>
      <c r="F193" s="207">
        <v>73.7</v>
      </c>
      <c r="G193" s="148">
        <v>541.91</v>
      </c>
      <c r="H193" s="148"/>
      <c r="I193" s="148">
        <v>541.91</v>
      </c>
      <c r="J193" s="148"/>
      <c r="K193" s="148">
        <v>345869.72</v>
      </c>
      <c r="L193" s="148"/>
      <c r="M193" s="190"/>
      <c r="N193" s="148">
        <v>345869.72</v>
      </c>
      <c r="O193" s="206">
        <v>0</v>
      </c>
      <c r="P193" s="206">
        <v>0</v>
      </c>
      <c r="BS193" s="121"/>
      <c r="BT193" s="151" t="s">
        <v>368</v>
      </c>
      <c r="BW193" s="123"/>
    </row>
    <row r="194" spans="1:75" s="89" customFormat="1" ht="15" x14ac:dyDescent="0.25">
      <c r="A194" s="135"/>
      <c r="B194" s="136"/>
      <c r="C194" s="193" t="s">
        <v>369</v>
      </c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5"/>
      <c r="BS194" s="121"/>
      <c r="BT194" s="151"/>
      <c r="BW194" s="123"/>
    </row>
    <row r="195" spans="1:75" s="89" customFormat="1" ht="15" x14ac:dyDescent="0.25">
      <c r="A195" s="139"/>
      <c r="B195" s="143" t="s">
        <v>86</v>
      </c>
      <c r="C195" s="141" t="s">
        <v>212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2"/>
      <c r="BS195" s="121"/>
      <c r="BT195" s="151"/>
      <c r="BV195" s="134" t="s">
        <v>212</v>
      </c>
      <c r="BW195" s="123"/>
    </row>
    <row r="196" spans="1:75" s="89" customFormat="1" ht="45.75" x14ac:dyDescent="0.25">
      <c r="A196" s="187" t="s">
        <v>370</v>
      </c>
      <c r="B196" s="125" t="s">
        <v>371</v>
      </c>
      <c r="C196" s="188" t="s">
        <v>372</v>
      </c>
      <c r="D196" s="188"/>
      <c r="E196" s="188"/>
      <c r="F196" s="189">
        <v>1.6632</v>
      </c>
      <c r="G196" s="148" t="s">
        <v>373</v>
      </c>
      <c r="H196" s="148" t="s">
        <v>374</v>
      </c>
      <c r="I196" s="148">
        <v>176.85</v>
      </c>
      <c r="J196" s="148"/>
      <c r="K196" s="148">
        <v>250946.05</v>
      </c>
      <c r="L196" s="148">
        <v>137854.51</v>
      </c>
      <c r="M196" s="190" t="s">
        <v>375</v>
      </c>
      <c r="N196" s="148">
        <v>2547.23</v>
      </c>
      <c r="O196" s="191">
        <v>179.25049999999999</v>
      </c>
      <c r="P196" s="215">
        <v>298.13</v>
      </c>
      <c r="BS196" s="121"/>
      <c r="BT196" s="151" t="s">
        <v>372</v>
      </c>
      <c r="BW196" s="123"/>
    </row>
    <row r="197" spans="1:75" s="89" customFormat="1" ht="15" x14ac:dyDescent="0.25">
      <c r="A197" s="135"/>
      <c r="B197" s="136"/>
      <c r="C197" s="193" t="s">
        <v>376</v>
      </c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5"/>
      <c r="BS197" s="121"/>
      <c r="BT197" s="151"/>
      <c r="BW197" s="123"/>
    </row>
    <row r="198" spans="1:75" s="89" customFormat="1" ht="57" x14ac:dyDescent="0.25">
      <c r="A198" s="139"/>
      <c r="B198" s="140" t="s">
        <v>91</v>
      </c>
      <c r="C198" s="141" t="s">
        <v>92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2"/>
      <c r="BS198" s="121"/>
      <c r="BT198" s="151"/>
      <c r="BU198" s="134" t="s">
        <v>92</v>
      </c>
      <c r="BW198" s="123"/>
    </row>
    <row r="199" spans="1:75" s="89" customFormat="1" ht="15" x14ac:dyDescent="0.25">
      <c r="A199" s="139"/>
      <c r="B199" s="143" t="s">
        <v>86</v>
      </c>
      <c r="C199" s="141" t="s">
        <v>212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2"/>
      <c r="BS199" s="121"/>
      <c r="BT199" s="151"/>
      <c r="BV199" s="134" t="s">
        <v>212</v>
      </c>
      <c r="BW199" s="123"/>
    </row>
    <row r="200" spans="1:75" s="89" customFormat="1" ht="15" x14ac:dyDescent="0.25">
      <c r="A200" s="196"/>
      <c r="B200" s="197"/>
      <c r="C200" s="197"/>
      <c r="D200" s="197"/>
      <c r="E200" s="198" t="s">
        <v>377</v>
      </c>
      <c r="F200" s="199"/>
      <c r="G200" s="200"/>
      <c r="H200" s="102"/>
      <c r="I200" s="102"/>
      <c r="J200" s="102"/>
      <c r="K200" s="201">
        <v>282347.37</v>
      </c>
      <c r="L200" s="202"/>
      <c r="M200" s="202"/>
      <c r="N200" s="203"/>
      <c r="O200" s="203"/>
      <c r="P200" s="204"/>
      <c r="BS200" s="121"/>
      <c r="BT200" s="151"/>
      <c r="BW200" s="123"/>
    </row>
    <row r="201" spans="1:75" s="89" customFormat="1" ht="15" x14ac:dyDescent="0.25">
      <c r="A201" s="196"/>
      <c r="B201" s="197"/>
      <c r="C201" s="197"/>
      <c r="D201" s="197"/>
      <c r="E201" s="198" t="s">
        <v>378</v>
      </c>
      <c r="F201" s="199"/>
      <c r="G201" s="200"/>
      <c r="H201" s="102"/>
      <c r="I201" s="102"/>
      <c r="J201" s="102"/>
      <c r="K201" s="201">
        <v>257377.87</v>
      </c>
      <c r="L201" s="202"/>
      <c r="M201" s="202"/>
      <c r="N201" s="203"/>
      <c r="O201" s="203"/>
      <c r="P201" s="204"/>
      <c r="BS201" s="121"/>
      <c r="BT201" s="151"/>
      <c r="BW201" s="123"/>
    </row>
    <row r="202" spans="1:75" s="89" customFormat="1" ht="15" x14ac:dyDescent="0.25">
      <c r="A202" s="196"/>
      <c r="B202" s="197"/>
      <c r="C202" s="197"/>
      <c r="D202" s="197"/>
      <c r="E202" s="198" t="s">
        <v>215</v>
      </c>
      <c r="F202" s="199"/>
      <c r="G202" s="200"/>
      <c r="H202" s="102"/>
      <c r="I202" s="102"/>
      <c r="J202" s="102"/>
      <c r="K202" s="201">
        <v>790671.29</v>
      </c>
      <c r="L202" s="202"/>
      <c r="M202" s="202"/>
      <c r="N202" s="203"/>
      <c r="O202" s="203"/>
      <c r="P202" s="204"/>
      <c r="BS202" s="121"/>
      <c r="BT202" s="151"/>
      <c r="BW202" s="123"/>
    </row>
    <row r="203" spans="1:75" s="89" customFormat="1" ht="56.25" x14ac:dyDescent="0.25">
      <c r="A203" s="187" t="s">
        <v>379</v>
      </c>
      <c r="B203" s="125" t="s">
        <v>380</v>
      </c>
      <c r="C203" s="188" t="s">
        <v>381</v>
      </c>
      <c r="D203" s="188"/>
      <c r="E203" s="188"/>
      <c r="F203" s="216">
        <v>594</v>
      </c>
      <c r="G203" s="148" t="s">
        <v>382</v>
      </c>
      <c r="H203" s="148"/>
      <c r="I203" s="148" t="s">
        <v>382</v>
      </c>
      <c r="J203" s="148"/>
      <c r="K203" s="148">
        <v>2200363.11</v>
      </c>
      <c r="L203" s="148"/>
      <c r="M203" s="190"/>
      <c r="N203" s="148">
        <v>2200363.11</v>
      </c>
      <c r="O203" s="206">
        <v>0</v>
      </c>
      <c r="P203" s="206">
        <v>0</v>
      </c>
      <c r="BS203" s="121"/>
      <c r="BT203" s="151" t="s">
        <v>381</v>
      </c>
      <c r="BW203" s="123"/>
    </row>
    <row r="204" spans="1:75" s="89" customFormat="1" ht="15" x14ac:dyDescent="0.25">
      <c r="A204" s="139"/>
      <c r="B204" s="136"/>
      <c r="C204" s="193" t="s">
        <v>383</v>
      </c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217"/>
      <c r="BS204" s="121"/>
      <c r="BT204" s="151"/>
      <c r="BW204" s="123"/>
    </row>
    <row r="205" spans="1:75" s="89" customFormat="1" ht="15" x14ac:dyDescent="0.25">
      <c r="A205" s="139"/>
      <c r="B205" s="143" t="s">
        <v>86</v>
      </c>
      <c r="C205" s="141" t="s">
        <v>212</v>
      </c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2"/>
      <c r="BS205" s="121"/>
      <c r="BT205" s="151"/>
      <c r="BV205" s="134" t="s">
        <v>212</v>
      </c>
      <c r="BW205" s="123"/>
    </row>
    <row r="206" spans="1:75" s="89" customFormat="1" ht="90.75" x14ac:dyDescent="0.25">
      <c r="A206" s="187" t="s">
        <v>384</v>
      </c>
      <c r="B206" s="125" t="s">
        <v>385</v>
      </c>
      <c r="C206" s="188" t="s">
        <v>386</v>
      </c>
      <c r="D206" s="188"/>
      <c r="E206" s="188"/>
      <c r="F206" s="205">
        <v>9.66</v>
      </c>
      <c r="G206" s="148" t="s">
        <v>387</v>
      </c>
      <c r="H206" s="148" t="s">
        <v>388</v>
      </c>
      <c r="I206" s="148">
        <v>2047.31</v>
      </c>
      <c r="J206" s="148"/>
      <c r="K206" s="148">
        <v>562501.72</v>
      </c>
      <c r="L206" s="148">
        <v>346518.38</v>
      </c>
      <c r="M206" s="190" t="s">
        <v>389</v>
      </c>
      <c r="N206" s="148">
        <v>171268.95</v>
      </c>
      <c r="O206" s="214">
        <v>75.302000000000007</v>
      </c>
      <c r="P206" s="215">
        <v>727.42</v>
      </c>
      <c r="BS206" s="121"/>
      <c r="BT206" s="151" t="s">
        <v>386</v>
      </c>
      <c r="BW206" s="123"/>
    </row>
    <row r="207" spans="1:75" s="89" customFormat="1" ht="15" x14ac:dyDescent="0.25">
      <c r="A207" s="135"/>
      <c r="B207" s="136"/>
      <c r="C207" s="193" t="s">
        <v>390</v>
      </c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5"/>
      <c r="BS207" s="121"/>
      <c r="BT207" s="151"/>
      <c r="BW207" s="123"/>
    </row>
    <row r="208" spans="1:75" s="89" customFormat="1" ht="57" x14ac:dyDescent="0.25">
      <c r="A208" s="139"/>
      <c r="B208" s="140" t="s">
        <v>91</v>
      </c>
      <c r="C208" s="141" t="s">
        <v>92</v>
      </c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2"/>
      <c r="BS208" s="121"/>
      <c r="BT208" s="151"/>
      <c r="BU208" s="134" t="s">
        <v>92</v>
      </c>
      <c r="BW208" s="123"/>
    </row>
    <row r="209" spans="1:75" s="89" customFormat="1" ht="15" x14ac:dyDescent="0.25">
      <c r="A209" s="139"/>
      <c r="B209" s="143" t="s">
        <v>86</v>
      </c>
      <c r="C209" s="141" t="s">
        <v>212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2"/>
      <c r="BS209" s="121"/>
      <c r="BT209" s="151"/>
      <c r="BV209" s="134" t="s">
        <v>212</v>
      </c>
      <c r="BW209" s="123"/>
    </row>
    <row r="210" spans="1:75" s="89" customFormat="1" ht="15" x14ac:dyDescent="0.25">
      <c r="A210" s="196"/>
      <c r="B210" s="197"/>
      <c r="C210" s="197"/>
      <c r="D210" s="197"/>
      <c r="E210" s="198" t="s">
        <v>391</v>
      </c>
      <c r="F210" s="199"/>
      <c r="G210" s="200"/>
      <c r="H210" s="102"/>
      <c r="I210" s="102"/>
      <c r="J210" s="102"/>
      <c r="K210" s="201">
        <v>354741.32</v>
      </c>
      <c r="L210" s="202"/>
      <c r="M210" s="202"/>
      <c r="N210" s="203"/>
      <c r="O210" s="203"/>
      <c r="P210" s="204"/>
      <c r="BS210" s="121"/>
      <c r="BT210" s="151"/>
      <c r="BW210" s="123"/>
    </row>
    <row r="211" spans="1:75" s="89" customFormat="1" ht="15" x14ac:dyDescent="0.25">
      <c r="A211" s="196"/>
      <c r="B211" s="197"/>
      <c r="C211" s="197"/>
      <c r="D211" s="197"/>
      <c r="E211" s="198" t="s">
        <v>392</v>
      </c>
      <c r="F211" s="199"/>
      <c r="G211" s="200"/>
      <c r="H211" s="102"/>
      <c r="I211" s="102"/>
      <c r="J211" s="102"/>
      <c r="K211" s="201">
        <v>201715.65</v>
      </c>
      <c r="L211" s="202"/>
      <c r="M211" s="202"/>
      <c r="N211" s="203"/>
      <c r="O211" s="203"/>
      <c r="P211" s="204"/>
      <c r="BS211" s="121"/>
      <c r="BT211" s="151"/>
      <c r="BW211" s="123"/>
    </row>
    <row r="212" spans="1:75" s="89" customFormat="1" ht="15" x14ac:dyDescent="0.25">
      <c r="A212" s="196"/>
      <c r="B212" s="197"/>
      <c r="C212" s="197"/>
      <c r="D212" s="197"/>
      <c r="E212" s="198" t="s">
        <v>215</v>
      </c>
      <c r="F212" s="199"/>
      <c r="G212" s="200"/>
      <c r="H212" s="102"/>
      <c r="I212" s="102"/>
      <c r="J212" s="102"/>
      <c r="K212" s="201">
        <v>1118958.69</v>
      </c>
      <c r="L212" s="202"/>
      <c r="M212" s="202"/>
      <c r="N212" s="203"/>
      <c r="O212" s="203"/>
      <c r="P212" s="204"/>
      <c r="BS212" s="121"/>
      <c r="BT212" s="151"/>
      <c r="BW212" s="123"/>
    </row>
    <row r="213" spans="1:75" s="89" customFormat="1" ht="68.25" x14ac:dyDescent="0.25">
      <c r="A213" s="187" t="s">
        <v>393</v>
      </c>
      <c r="B213" s="125" t="s">
        <v>394</v>
      </c>
      <c r="C213" s="188" t="s">
        <v>395</v>
      </c>
      <c r="D213" s="188"/>
      <c r="E213" s="188"/>
      <c r="F213" s="205">
        <v>9.66</v>
      </c>
      <c r="G213" s="148" t="s">
        <v>396</v>
      </c>
      <c r="H213" s="148"/>
      <c r="I213" s="148">
        <v>0.06</v>
      </c>
      <c r="J213" s="148"/>
      <c r="K213" s="148">
        <v>370319.45</v>
      </c>
      <c r="L213" s="148">
        <v>370314.43</v>
      </c>
      <c r="M213" s="190"/>
      <c r="N213" s="148">
        <v>5.0199999999999996</v>
      </c>
      <c r="O213" s="192">
        <v>85.1</v>
      </c>
      <c r="P213" s="215">
        <v>822.07</v>
      </c>
      <c r="BS213" s="121"/>
      <c r="BT213" s="151" t="s">
        <v>395</v>
      </c>
      <c r="BW213" s="123"/>
    </row>
    <row r="214" spans="1:75" s="89" customFormat="1" ht="15" x14ac:dyDescent="0.25">
      <c r="A214" s="135"/>
      <c r="B214" s="136"/>
      <c r="C214" s="193" t="s">
        <v>390</v>
      </c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5"/>
      <c r="BS214" s="121"/>
      <c r="BT214" s="151"/>
      <c r="BW214" s="123"/>
    </row>
    <row r="215" spans="1:75" s="89" customFormat="1" ht="15" x14ac:dyDescent="0.25">
      <c r="A215" s="139"/>
      <c r="B215" s="136"/>
      <c r="C215" s="193" t="s">
        <v>397</v>
      </c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217"/>
      <c r="BS215" s="121"/>
      <c r="BT215" s="151"/>
      <c r="BW215" s="123"/>
    </row>
    <row r="216" spans="1:75" s="89" customFormat="1" ht="57" x14ac:dyDescent="0.25">
      <c r="A216" s="139"/>
      <c r="B216" s="140" t="s">
        <v>91</v>
      </c>
      <c r="C216" s="141" t="s">
        <v>92</v>
      </c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2"/>
      <c r="BS216" s="121"/>
      <c r="BT216" s="151"/>
      <c r="BU216" s="134" t="s">
        <v>92</v>
      </c>
      <c r="BW216" s="123"/>
    </row>
    <row r="217" spans="1:75" s="89" customFormat="1" ht="15" x14ac:dyDescent="0.25">
      <c r="A217" s="139"/>
      <c r="B217" s="143" t="s">
        <v>86</v>
      </c>
      <c r="C217" s="141" t="s">
        <v>212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2"/>
      <c r="BS217" s="121"/>
      <c r="BT217" s="151"/>
      <c r="BV217" s="134" t="s">
        <v>212</v>
      </c>
      <c r="BW217" s="123"/>
    </row>
    <row r="218" spans="1:75" s="89" customFormat="1" ht="15" x14ac:dyDescent="0.25">
      <c r="A218" s="196"/>
      <c r="B218" s="197"/>
      <c r="C218" s="197"/>
      <c r="D218" s="197"/>
      <c r="E218" s="198" t="s">
        <v>398</v>
      </c>
      <c r="F218" s="199"/>
      <c r="G218" s="200"/>
      <c r="H218" s="102"/>
      <c r="I218" s="102"/>
      <c r="J218" s="102"/>
      <c r="K218" s="201">
        <v>407345.87</v>
      </c>
      <c r="L218" s="202"/>
      <c r="M218" s="202"/>
      <c r="N218" s="203"/>
      <c r="O218" s="203"/>
      <c r="P218" s="204"/>
      <c r="BS218" s="121"/>
      <c r="BT218" s="151"/>
      <c r="BW218" s="123"/>
    </row>
    <row r="219" spans="1:75" s="89" customFormat="1" ht="15" x14ac:dyDescent="0.25">
      <c r="A219" s="196"/>
      <c r="B219" s="197"/>
      <c r="C219" s="197"/>
      <c r="D219" s="197"/>
      <c r="E219" s="198" t="s">
        <v>399</v>
      </c>
      <c r="F219" s="199"/>
      <c r="G219" s="200"/>
      <c r="H219" s="102"/>
      <c r="I219" s="102"/>
      <c r="J219" s="102"/>
      <c r="K219" s="201">
        <v>270329.53000000003</v>
      </c>
      <c r="L219" s="202"/>
      <c r="M219" s="202"/>
      <c r="N219" s="203"/>
      <c r="O219" s="203"/>
      <c r="P219" s="204"/>
      <c r="BS219" s="121"/>
      <c r="BT219" s="151"/>
      <c r="BW219" s="123"/>
    </row>
    <row r="220" spans="1:75" s="89" customFormat="1" ht="15" x14ac:dyDescent="0.25">
      <c r="A220" s="196"/>
      <c r="B220" s="197"/>
      <c r="C220" s="197"/>
      <c r="D220" s="197"/>
      <c r="E220" s="198" t="s">
        <v>215</v>
      </c>
      <c r="F220" s="199"/>
      <c r="G220" s="200"/>
      <c r="H220" s="102"/>
      <c r="I220" s="102"/>
      <c r="J220" s="102"/>
      <c r="K220" s="201">
        <v>1047994.85</v>
      </c>
      <c r="L220" s="202"/>
      <c r="M220" s="202"/>
      <c r="N220" s="203"/>
      <c r="O220" s="203"/>
      <c r="P220" s="204"/>
      <c r="BS220" s="121"/>
      <c r="BT220" s="151"/>
      <c r="BW220" s="123"/>
    </row>
    <row r="221" spans="1:75" s="89" customFormat="1" ht="45" x14ac:dyDescent="0.25">
      <c r="A221" s="187" t="s">
        <v>400</v>
      </c>
      <c r="B221" s="125" t="s">
        <v>401</v>
      </c>
      <c r="C221" s="188" t="s">
        <v>402</v>
      </c>
      <c r="D221" s="188"/>
      <c r="E221" s="188"/>
      <c r="F221" s="205">
        <v>1.79</v>
      </c>
      <c r="G221" s="148" t="s">
        <v>403</v>
      </c>
      <c r="H221" s="148"/>
      <c r="I221" s="148" t="s">
        <v>403</v>
      </c>
      <c r="J221" s="148"/>
      <c r="K221" s="148">
        <v>5097.0200000000004</v>
      </c>
      <c r="L221" s="148"/>
      <c r="M221" s="190"/>
      <c r="N221" s="148">
        <v>5097.0200000000004</v>
      </c>
      <c r="O221" s="206">
        <v>0</v>
      </c>
      <c r="P221" s="206">
        <v>0</v>
      </c>
      <c r="BS221" s="121"/>
      <c r="BT221" s="151" t="s">
        <v>402</v>
      </c>
      <c r="BW221" s="123"/>
    </row>
    <row r="222" spans="1:75" s="89" customFormat="1" ht="15" x14ac:dyDescent="0.25">
      <c r="A222" s="139"/>
      <c r="B222" s="136"/>
      <c r="C222" s="193" t="s">
        <v>404</v>
      </c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217"/>
      <c r="BS222" s="121"/>
      <c r="BT222" s="151"/>
      <c r="BW222" s="123"/>
    </row>
    <row r="223" spans="1:75" s="89" customFormat="1" ht="15" x14ac:dyDescent="0.25">
      <c r="A223" s="139"/>
      <c r="B223" s="143" t="s">
        <v>86</v>
      </c>
      <c r="C223" s="141" t="s">
        <v>212</v>
      </c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2"/>
      <c r="BS223" s="121"/>
      <c r="BT223" s="151"/>
      <c r="BV223" s="134" t="s">
        <v>212</v>
      </c>
      <c r="BW223" s="123"/>
    </row>
    <row r="224" spans="1:75" s="89" customFormat="1" ht="78.75" x14ac:dyDescent="0.25">
      <c r="A224" s="187" t="s">
        <v>405</v>
      </c>
      <c r="B224" s="125" t="s">
        <v>272</v>
      </c>
      <c r="C224" s="188" t="s">
        <v>273</v>
      </c>
      <c r="D224" s="188"/>
      <c r="E224" s="188"/>
      <c r="F224" s="189">
        <v>0.12239999999999999</v>
      </c>
      <c r="G224" s="148">
        <v>1637.9</v>
      </c>
      <c r="H224" s="148" t="s">
        <v>274</v>
      </c>
      <c r="I224" s="148">
        <v>1580.83</v>
      </c>
      <c r="J224" s="148"/>
      <c r="K224" s="148">
        <v>1756.34</v>
      </c>
      <c r="L224" s="148"/>
      <c r="M224" s="190" t="s">
        <v>406</v>
      </c>
      <c r="N224" s="148">
        <v>1675.65</v>
      </c>
      <c r="O224" s="206">
        <v>0</v>
      </c>
      <c r="P224" s="206">
        <v>0</v>
      </c>
      <c r="BS224" s="121"/>
      <c r="BT224" s="151" t="s">
        <v>273</v>
      </c>
      <c r="BW224" s="123"/>
    </row>
    <row r="225" spans="1:75" s="89" customFormat="1" ht="15" x14ac:dyDescent="0.25">
      <c r="A225" s="135"/>
      <c r="B225" s="136"/>
      <c r="C225" s="193" t="s">
        <v>407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5"/>
      <c r="BS225" s="121"/>
      <c r="BT225" s="151"/>
      <c r="BW225" s="123"/>
    </row>
    <row r="226" spans="1:75" s="89" customFormat="1" ht="57" x14ac:dyDescent="0.25">
      <c r="A226" s="139"/>
      <c r="B226" s="140" t="s">
        <v>91</v>
      </c>
      <c r="C226" s="141" t="s">
        <v>92</v>
      </c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2"/>
      <c r="BS226" s="121"/>
      <c r="BT226" s="151"/>
      <c r="BU226" s="134" t="s">
        <v>92</v>
      </c>
      <c r="BW226" s="123"/>
    </row>
    <row r="227" spans="1:75" s="89" customFormat="1" ht="15" x14ac:dyDescent="0.25">
      <c r="A227" s="139"/>
      <c r="B227" s="143" t="s">
        <v>86</v>
      </c>
      <c r="C227" s="141" t="s">
        <v>212</v>
      </c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2"/>
      <c r="BS227" s="121"/>
      <c r="BT227" s="151"/>
      <c r="BV227" s="134" t="s">
        <v>212</v>
      </c>
      <c r="BW227" s="123"/>
    </row>
    <row r="228" spans="1:75" s="89" customFormat="1" ht="15" x14ac:dyDescent="0.25">
      <c r="A228" s="196"/>
      <c r="B228" s="197"/>
      <c r="C228" s="197"/>
      <c r="D228" s="197"/>
      <c r="E228" s="198" t="s">
        <v>408</v>
      </c>
      <c r="F228" s="199"/>
      <c r="G228" s="200"/>
      <c r="H228" s="102"/>
      <c r="I228" s="102"/>
      <c r="J228" s="102"/>
      <c r="K228" s="201">
        <v>78.040000000000006</v>
      </c>
      <c r="L228" s="202"/>
      <c r="M228" s="202"/>
      <c r="N228" s="203"/>
      <c r="O228" s="203"/>
      <c r="P228" s="204"/>
      <c r="BS228" s="121"/>
      <c r="BT228" s="151"/>
      <c r="BW228" s="123"/>
    </row>
    <row r="229" spans="1:75" s="89" customFormat="1" ht="15" x14ac:dyDescent="0.25">
      <c r="A229" s="196"/>
      <c r="B229" s="197"/>
      <c r="C229" s="197"/>
      <c r="D229" s="197"/>
      <c r="E229" s="198" t="s">
        <v>409</v>
      </c>
      <c r="F229" s="199"/>
      <c r="G229" s="200"/>
      <c r="H229" s="102"/>
      <c r="I229" s="102"/>
      <c r="J229" s="102"/>
      <c r="K229" s="201">
        <v>71.14</v>
      </c>
      <c r="L229" s="202"/>
      <c r="M229" s="202"/>
      <c r="N229" s="203"/>
      <c r="O229" s="203"/>
      <c r="P229" s="204"/>
      <c r="BS229" s="121"/>
      <c r="BT229" s="151"/>
      <c r="BW229" s="123"/>
    </row>
    <row r="230" spans="1:75" s="89" customFormat="1" ht="15" x14ac:dyDescent="0.25">
      <c r="A230" s="196"/>
      <c r="B230" s="197"/>
      <c r="C230" s="197"/>
      <c r="D230" s="197"/>
      <c r="E230" s="198" t="s">
        <v>215</v>
      </c>
      <c r="F230" s="199"/>
      <c r="G230" s="200"/>
      <c r="H230" s="102"/>
      <c r="I230" s="102"/>
      <c r="J230" s="102"/>
      <c r="K230" s="201">
        <v>1905.52</v>
      </c>
      <c r="L230" s="202"/>
      <c r="M230" s="202"/>
      <c r="N230" s="203"/>
      <c r="O230" s="203"/>
      <c r="P230" s="204"/>
      <c r="BS230" s="121"/>
      <c r="BT230" s="151"/>
      <c r="BW230" s="123"/>
    </row>
    <row r="231" spans="1:75" s="89" customFormat="1" ht="79.5" x14ac:dyDescent="0.25">
      <c r="A231" s="187" t="s">
        <v>410</v>
      </c>
      <c r="B231" s="125" t="s">
        <v>411</v>
      </c>
      <c r="C231" s="188" t="s">
        <v>412</v>
      </c>
      <c r="D231" s="188"/>
      <c r="E231" s="188"/>
      <c r="F231" s="205">
        <v>1.53</v>
      </c>
      <c r="G231" s="148" t="s">
        <v>413</v>
      </c>
      <c r="H231" s="148" t="s">
        <v>414</v>
      </c>
      <c r="I231" s="148">
        <v>127.03</v>
      </c>
      <c r="J231" s="148"/>
      <c r="K231" s="148">
        <v>16553.439999999999</v>
      </c>
      <c r="L231" s="148">
        <v>13632.9</v>
      </c>
      <c r="M231" s="190" t="s">
        <v>415</v>
      </c>
      <c r="N231" s="148">
        <v>1683.12</v>
      </c>
      <c r="O231" s="214">
        <v>17.388000000000002</v>
      </c>
      <c r="P231" s="192">
        <v>26.6</v>
      </c>
      <c r="BS231" s="121"/>
      <c r="BT231" s="151" t="s">
        <v>412</v>
      </c>
      <c r="BW231" s="123"/>
    </row>
    <row r="232" spans="1:75" s="89" customFormat="1" ht="15" x14ac:dyDescent="0.25">
      <c r="A232" s="135"/>
      <c r="B232" s="136"/>
      <c r="C232" s="193" t="s">
        <v>416</v>
      </c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5"/>
      <c r="BS232" s="121"/>
      <c r="BT232" s="151"/>
      <c r="BW232" s="123"/>
    </row>
    <row r="233" spans="1:75" s="89" customFormat="1" ht="15" x14ac:dyDescent="0.25">
      <c r="A233" s="139"/>
      <c r="B233" s="136"/>
      <c r="C233" s="193" t="s">
        <v>417</v>
      </c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217"/>
      <c r="BS233" s="121"/>
      <c r="BT233" s="151"/>
      <c r="BW233" s="123"/>
    </row>
    <row r="234" spans="1:75" s="89" customFormat="1" ht="57" x14ac:dyDescent="0.25">
      <c r="A234" s="139"/>
      <c r="B234" s="140" t="s">
        <v>91</v>
      </c>
      <c r="C234" s="141" t="s">
        <v>92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2"/>
      <c r="BS234" s="121"/>
      <c r="BT234" s="151"/>
      <c r="BU234" s="134" t="s">
        <v>92</v>
      </c>
      <c r="BW234" s="123"/>
    </row>
    <row r="235" spans="1:75" s="89" customFormat="1" ht="15" x14ac:dyDescent="0.25">
      <c r="A235" s="139"/>
      <c r="B235" s="143" t="s">
        <v>86</v>
      </c>
      <c r="C235" s="141" t="s">
        <v>212</v>
      </c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2"/>
      <c r="BS235" s="121"/>
      <c r="BT235" s="151"/>
      <c r="BV235" s="134" t="s">
        <v>212</v>
      </c>
      <c r="BW235" s="123"/>
    </row>
    <row r="236" spans="1:75" s="89" customFormat="1" ht="15" x14ac:dyDescent="0.25">
      <c r="A236" s="196"/>
      <c r="B236" s="197"/>
      <c r="C236" s="197"/>
      <c r="D236" s="197"/>
      <c r="E236" s="198" t="s">
        <v>418</v>
      </c>
      <c r="F236" s="199"/>
      <c r="G236" s="200"/>
      <c r="H236" s="102"/>
      <c r="I236" s="102"/>
      <c r="J236" s="102"/>
      <c r="K236" s="201">
        <v>15465.35</v>
      </c>
      <c r="L236" s="202"/>
      <c r="M236" s="202"/>
      <c r="N236" s="203"/>
      <c r="O236" s="203"/>
      <c r="P236" s="204"/>
      <c r="BS236" s="121"/>
      <c r="BT236" s="151"/>
      <c r="BW236" s="123"/>
    </row>
    <row r="237" spans="1:75" s="89" customFormat="1" ht="15" x14ac:dyDescent="0.25">
      <c r="A237" s="196"/>
      <c r="B237" s="197"/>
      <c r="C237" s="197"/>
      <c r="D237" s="197"/>
      <c r="E237" s="198" t="s">
        <v>419</v>
      </c>
      <c r="F237" s="199"/>
      <c r="G237" s="200"/>
      <c r="H237" s="102"/>
      <c r="I237" s="102"/>
      <c r="J237" s="102"/>
      <c r="K237" s="201">
        <v>10538.34</v>
      </c>
      <c r="L237" s="202"/>
      <c r="M237" s="202"/>
      <c r="N237" s="203"/>
      <c r="O237" s="203"/>
      <c r="P237" s="204"/>
      <c r="BS237" s="121"/>
      <c r="BT237" s="151"/>
      <c r="BW237" s="123"/>
    </row>
    <row r="238" spans="1:75" s="89" customFormat="1" ht="15" x14ac:dyDescent="0.25">
      <c r="A238" s="196"/>
      <c r="B238" s="197"/>
      <c r="C238" s="197"/>
      <c r="D238" s="197"/>
      <c r="E238" s="198" t="s">
        <v>215</v>
      </c>
      <c r="F238" s="199"/>
      <c r="G238" s="200"/>
      <c r="H238" s="102"/>
      <c r="I238" s="102"/>
      <c r="J238" s="102"/>
      <c r="K238" s="201">
        <v>42557.13</v>
      </c>
      <c r="L238" s="202"/>
      <c r="M238" s="202"/>
      <c r="N238" s="203"/>
      <c r="O238" s="203"/>
      <c r="P238" s="204"/>
      <c r="BS238" s="121"/>
      <c r="BT238" s="151"/>
      <c r="BW238" s="123"/>
    </row>
    <row r="239" spans="1:75" s="89" customFormat="1" ht="45" x14ac:dyDescent="0.25">
      <c r="A239" s="187" t="s">
        <v>420</v>
      </c>
      <c r="B239" s="125" t="s">
        <v>287</v>
      </c>
      <c r="C239" s="188" t="s">
        <v>421</v>
      </c>
      <c r="D239" s="188"/>
      <c r="E239" s="188"/>
      <c r="F239" s="189">
        <v>10.924200000000001</v>
      </c>
      <c r="G239" s="148" t="s">
        <v>289</v>
      </c>
      <c r="H239" s="148"/>
      <c r="I239" s="148" t="s">
        <v>289</v>
      </c>
      <c r="J239" s="148"/>
      <c r="K239" s="148">
        <v>40021.1</v>
      </c>
      <c r="L239" s="148"/>
      <c r="M239" s="190"/>
      <c r="N239" s="148">
        <v>40021.1</v>
      </c>
      <c r="O239" s="206">
        <v>0</v>
      </c>
      <c r="P239" s="206">
        <v>0</v>
      </c>
      <c r="BS239" s="121"/>
      <c r="BT239" s="151" t="s">
        <v>421</v>
      </c>
      <c r="BW239" s="123"/>
    </row>
    <row r="240" spans="1:75" s="89" customFormat="1" ht="15" x14ac:dyDescent="0.25">
      <c r="A240" s="139"/>
      <c r="B240" s="136"/>
      <c r="C240" s="193" t="s">
        <v>290</v>
      </c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217"/>
      <c r="BS240" s="121"/>
      <c r="BT240" s="151"/>
      <c r="BW240" s="123"/>
    </row>
    <row r="241" spans="1:75" s="89" customFormat="1" ht="15" x14ac:dyDescent="0.25">
      <c r="A241" s="139"/>
      <c r="B241" s="143" t="s">
        <v>86</v>
      </c>
      <c r="C241" s="141" t="s">
        <v>212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2"/>
      <c r="BS241" s="121"/>
      <c r="BT241" s="151"/>
      <c r="BV241" s="134" t="s">
        <v>212</v>
      </c>
      <c r="BW241" s="123"/>
    </row>
    <row r="242" spans="1:75" s="89" customFormat="1" ht="45.75" x14ac:dyDescent="0.25">
      <c r="A242" s="187" t="s">
        <v>422</v>
      </c>
      <c r="B242" s="125" t="s">
        <v>423</v>
      </c>
      <c r="C242" s="188" t="s">
        <v>424</v>
      </c>
      <c r="D242" s="188"/>
      <c r="E242" s="188"/>
      <c r="F242" s="205">
        <v>1.53</v>
      </c>
      <c r="G242" s="148" t="s">
        <v>425</v>
      </c>
      <c r="H242" s="148">
        <v>180.3</v>
      </c>
      <c r="I242" s="148"/>
      <c r="J242" s="148"/>
      <c r="K242" s="148">
        <v>40843.760000000002</v>
      </c>
      <c r="L242" s="148">
        <v>37657.64</v>
      </c>
      <c r="M242" s="190">
        <v>3186.12</v>
      </c>
      <c r="N242" s="148"/>
      <c r="O242" s="214">
        <v>48.024000000000001</v>
      </c>
      <c r="P242" s="215">
        <v>73.48</v>
      </c>
      <c r="BS242" s="121"/>
      <c r="BT242" s="151" t="s">
        <v>424</v>
      </c>
      <c r="BW242" s="123"/>
    </row>
    <row r="243" spans="1:75" s="89" customFormat="1" ht="15" x14ac:dyDescent="0.25">
      <c r="A243" s="135"/>
      <c r="B243" s="136"/>
      <c r="C243" s="193" t="s">
        <v>416</v>
      </c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5"/>
      <c r="BS243" s="121"/>
      <c r="BT243" s="151"/>
      <c r="BW243" s="123"/>
    </row>
    <row r="244" spans="1:75" s="89" customFormat="1" ht="15" x14ac:dyDescent="0.25">
      <c r="A244" s="139"/>
      <c r="B244" s="136"/>
      <c r="C244" s="193" t="s">
        <v>426</v>
      </c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217"/>
      <c r="BS244" s="121"/>
      <c r="BT244" s="151"/>
      <c r="BW244" s="123"/>
    </row>
    <row r="245" spans="1:75" s="89" customFormat="1" ht="15" x14ac:dyDescent="0.25">
      <c r="A245" s="139"/>
      <c r="B245" s="140"/>
      <c r="C245" s="141" t="s">
        <v>427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2"/>
      <c r="BS245" s="121"/>
      <c r="BT245" s="151"/>
      <c r="BU245" s="134" t="s">
        <v>427</v>
      </c>
      <c r="BW245" s="123"/>
    </row>
    <row r="246" spans="1:75" s="89" customFormat="1" ht="57" x14ac:dyDescent="0.25">
      <c r="A246" s="139"/>
      <c r="B246" s="140" t="s">
        <v>91</v>
      </c>
      <c r="C246" s="141" t="s">
        <v>92</v>
      </c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2"/>
      <c r="BS246" s="121"/>
      <c r="BT246" s="151"/>
      <c r="BU246" s="134" t="s">
        <v>92</v>
      </c>
      <c r="BW246" s="123"/>
    </row>
    <row r="247" spans="1:75" s="89" customFormat="1" ht="15" x14ac:dyDescent="0.25">
      <c r="A247" s="139"/>
      <c r="B247" s="143" t="s">
        <v>86</v>
      </c>
      <c r="C247" s="141" t="s">
        <v>212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2"/>
      <c r="BS247" s="121"/>
      <c r="BT247" s="151"/>
      <c r="BV247" s="134" t="s">
        <v>212</v>
      </c>
      <c r="BW247" s="123"/>
    </row>
    <row r="248" spans="1:75" s="89" customFormat="1" ht="15" x14ac:dyDescent="0.25">
      <c r="A248" s="196"/>
      <c r="B248" s="197"/>
      <c r="C248" s="197"/>
      <c r="D248" s="197"/>
      <c r="E248" s="198" t="s">
        <v>428</v>
      </c>
      <c r="F248" s="199"/>
      <c r="G248" s="200"/>
      <c r="H248" s="102"/>
      <c r="I248" s="102"/>
      <c r="J248" s="102"/>
      <c r="K248" s="201">
        <v>42553.13</v>
      </c>
      <c r="L248" s="202"/>
      <c r="M248" s="202"/>
      <c r="N248" s="203"/>
      <c r="O248" s="203"/>
      <c r="P248" s="204"/>
      <c r="BS248" s="121"/>
      <c r="BT248" s="151"/>
      <c r="BW248" s="123"/>
    </row>
    <row r="249" spans="1:75" s="89" customFormat="1" ht="15" x14ac:dyDescent="0.25">
      <c r="A249" s="196"/>
      <c r="B249" s="197"/>
      <c r="C249" s="197"/>
      <c r="D249" s="197"/>
      <c r="E249" s="198" t="s">
        <v>429</v>
      </c>
      <c r="F249" s="199"/>
      <c r="G249" s="200"/>
      <c r="H249" s="102"/>
      <c r="I249" s="102"/>
      <c r="J249" s="102"/>
      <c r="K249" s="201">
        <v>28996.38</v>
      </c>
      <c r="L249" s="202"/>
      <c r="M249" s="202"/>
      <c r="N249" s="203"/>
      <c r="O249" s="203"/>
      <c r="P249" s="204"/>
      <c r="BS249" s="121"/>
      <c r="BT249" s="151"/>
      <c r="BW249" s="123"/>
    </row>
    <row r="250" spans="1:75" s="89" customFormat="1" ht="15" x14ac:dyDescent="0.25">
      <c r="A250" s="196"/>
      <c r="B250" s="197"/>
      <c r="C250" s="197"/>
      <c r="D250" s="197"/>
      <c r="E250" s="198" t="s">
        <v>215</v>
      </c>
      <c r="F250" s="199"/>
      <c r="G250" s="200"/>
      <c r="H250" s="102"/>
      <c r="I250" s="102"/>
      <c r="J250" s="102"/>
      <c r="K250" s="201">
        <v>112393.27</v>
      </c>
      <c r="L250" s="202"/>
      <c r="M250" s="202"/>
      <c r="N250" s="203"/>
      <c r="O250" s="203"/>
      <c r="P250" s="204"/>
      <c r="BS250" s="121"/>
      <c r="BT250" s="151"/>
      <c r="BW250" s="123"/>
    </row>
    <row r="251" spans="1:75" s="89" customFormat="1" ht="45" x14ac:dyDescent="0.25">
      <c r="A251" s="187" t="s">
        <v>430</v>
      </c>
      <c r="B251" s="125" t="s">
        <v>287</v>
      </c>
      <c r="C251" s="188" t="s">
        <v>421</v>
      </c>
      <c r="D251" s="188"/>
      <c r="E251" s="188"/>
      <c r="F251" s="189">
        <v>33.323399999999999</v>
      </c>
      <c r="G251" s="148" t="s">
        <v>289</v>
      </c>
      <c r="H251" s="148"/>
      <c r="I251" s="148" t="s">
        <v>289</v>
      </c>
      <c r="J251" s="148"/>
      <c r="K251" s="148">
        <v>122081.16</v>
      </c>
      <c r="L251" s="148"/>
      <c r="M251" s="190"/>
      <c r="N251" s="148">
        <v>122081.16</v>
      </c>
      <c r="O251" s="206">
        <v>0</v>
      </c>
      <c r="P251" s="206">
        <v>0</v>
      </c>
      <c r="BS251" s="121"/>
      <c r="BT251" s="151" t="s">
        <v>421</v>
      </c>
      <c r="BW251" s="123"/>
    </row>
    <row r="252" spans="1:75" s="89" customFormat="1" ht="15" x14ac:dyDescent="0.25">
      <c r="A252" s="139"/>
      <c r="B252" s="136"/>
      <c r="C252" s="193" t="s">
        <v>290</v>
      </c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217"/>
      <c r="BS252" s="121"/>
      <c r="BT252" s="151"/>
      <c r="BW252" s="123"/>
    </row>
    <row r="253" spans="1:75" s="89" customFormat="1" ht="15" x14ac:dyDescent="0.25">
      <c r="A253" s="139"/>
      <c r="B253" s="143" t="s">
        <v>86</v>
      </c>
      <c r="C253" s="141" t="s">
        <v>212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2"/>
      <c r="BS253" s="121"/>
      <c r="BT253" s="151"/>
      <c r="BV253" s="134" t="s">
        <v>212</v>
      </c>
      <c r="BW253" s="123"/>
    </row>
    <row r="254" spans="1:75" s="89" customFormat="1" ht="15" x14ac:dyDescent="0.25">
      <c r="A254" s="208" t="s">
        <v>431</v>
      </c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10"/>
      <c r="BS254" s="121"/>
      <c r="BT254" s="151"/>
      <c r="BW254" s="123" t="s">
        <v>431</v>
      </c>
    </row>
    <row r="255" spans="1:75" s="89" customFormat="1" ht="78.75" x14ac:dyDescent="0.25">
      <c r="A255" s="187" t="s">
        <v>432</v>
      </c>
      <c r="B255" s="125" t="s">
        <v>272</v>
      </c>
      <c r="C255" s="188" t="s">
        <v>273</v>
      </c>
      <c r="D255" s="188"/>
      <c r="E255" s="188"/>
      <c r="F255" s="218">
        <v>8.0000000000000002E-3</v>
      </c>
      <c r="G255" s="148">
        <v>1637.9</v>
      </c>
      <c r="H255" s="148" t="s">
        <v>274</v>
      </c>
      <c r="I255" s="148">
        <v>1580.83</v>
      </c>
      <c r="J255" s="148"/>
      <c r="K255" s="148">
        <v>114.79</v>
      </c>
      <c r="L255" s="148"/>
      <c r="M255" s="190" t="s">
        <v>433</v>
      </c>
      <c r="N255" s="148">
        <v>109.52</v>
      </c>
      <c r="O255" s="206">
        <v>0</v>
      </c>
      <c r="P255" s="206">
        <v>0</v>
      </c>
      <c r="BS255" s="121"/>
      <c r="BT255" s="151" t="s">
        <v>273</v>
      </c>
      <c r="BW255" s="123"/>
    </row>
    <row r="256" spans="1:75" s="89" customFormat="1" ht="15" x14ac:dyDescent="0.25">
      <c r="A256" s="135"/>
      <c r="B256" s="136"/>
      <c r="C256" s="193" t="s">
        <v>434</v>
      </c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5"/>
      <c r="BS256" s="121"/>
      <c r="BT256" s="151"/>
      <c r="BW256" s="123"/>
    </row>
    <row r="257" spans="1:75" s="89" customFormat="1" ht="57" x14ac:dyDescent="0.25">
      <c r="A257" s="139"/>
      <c r="B257" s="140" t="s">
        <v>91</v>
      </c>
      <c r="C257" s="141" t="s">
        <v>92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2"/>
      <c r="BS257" s="121"/>
      <c r="BT257" s="151"/>
      <c r="BU257" s="134" t="s">
        <v>92</v>
      </c>
      <c r="BW257" s="123"/>
    </row>
    <row r="258" spans="1:75" s="89" customFormat="1" ht="15" x14ac:dyDescent="0.25">
      <c r="A258" s="139"/>
      <c r="B258" s="143" t="s">
        <v>86</v>
      </c>
      <c r="C258" s="141" t="s">
        <v>212</v>
      </c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2"/>
      <c r="BS258" s="121"/>
      <c r="BT258" s="151"/>
      <c r="BV258" s="134" t="s">
        <v>212</v>
      </c>
      <c r="BW258" s="123"/>
    </row>
    <row r="259" spans="1:75" s="89" customFormat="1" ht="15" x14ac:dyDescent="0.25">
      <c r="A259" s="196"/>
      <c r="B259" s="197"/>
      <c r="C259" s="197"/>
      <c r="D259" s="197"/>
      <c r="E259" s="198" t="s">
        <v>435</v>
      </c>
      <c r="F259" s="199"/>
      <c r="G259" s="200"/>
      <c r="H259" s="102"/>
      <c r="I259" s="102"/>
      <c r="J259" s="102"/>
      <c r="K259" s="201">
        <v>5.0999999999999996</v>
      </c>
      <c r="L259" s="202"/>
      <c r="M259" s="202"/>
      <c r="N259" s="203"/>
      <c r="O259" s="203"/>
      <c r="P259" s="204"/>
      <c r="BS259" s="121"/>
      <c r="BT259" s="151"/>
      <c r="BW259" s="123"/>
    </row>
    <row r="260" spans="1:75" s="89" customFormat="1" ht="15" x14ac:dyDescent="0.25">
      <c r="A260" s="196"/>
      <c r="B260" s="197"/>
      <c r="C260" s="197"/>
      <c r="D260" s="197"/>
      <c r="E260" s="198" t="s">
        <v>436</v>
      </c>
      <c r="F260" s="199"/>
      <c r="G260" s="200"/>
      <c r="H260" s="102"/>
      <c r="I260" s="102"/>
      <c r="J260" s="102"/>
      <c r="K260" s="201">
        <v>4.6500000000000004</v>
      </c>
      <c r="L260" s="202"/>
      <c r="M260" s="202"/>
      <c r="N260" s="203"/>
      <c r="O260" s="203"/>
      <c r="P260" s="204"/>
      <c r="BS260" s="121"/>
      <c r="BT260" s="151"/>
      <c r="BW260" s="123"/>
    </row>
    <row r="261" spans="1:75" s="89" customFormat="1" ht="15" x14ac:dyDescent="0.25">
      <c r="A261" s="196"/>
      <c r="B261" s="197"/>
      <c r="C261" s="197"/>
      <c r="D261" s="197"/>
      <c r="E261" s="198" t="s">
        <v>215</v>
      </c>
      <c r="F261" s="199"/>
      <c r="G261" s="200"/>
      <c r="H261" s="102"/>
      <c r="I261" s="102"/>
      <c r="J261" s="102"/>
      <c r="K261" s="201">
        <v>124.54</v>
      </c>
      <c r="L261" s="202"/>
      <c r="M261" s="202"/>
      <c r="N261" s="203"/>
      <c r="O261" s="203"/>
      <c r="P261" s="204"/>
      <c r="BS261" s="121"/>
      <c r="BT261" s="151"/>
      <c r="BW261" s="123"/>
    </row>
    <row r="262" spans="1:75" s="89" customFormat="1" ht="68.25" x14ac:dyDescent="0.25">
      <c r="A262" s="187" t="s">
        <v>437</v>
      </c>
      <c r="B262" s="125" t="s">
        <v>279</v>
      </c>
      <c r="C262" s="188" t="s">
        <v>280</v>
      </c>
      <c r="D262" s="188"/>
      <c r="E262" s="188"/>
      <c r="F262" s="205">
        <v>0.01</v>
      </c>
      <c r="G262" s="148" t="s">
        <v>281</v>
      </c>
      <c r="H262" s="148" t="s">
        <v>282</v>
      </c>
      <c r="I262" s="148">
        <v>60.72</v>
      </c>
      <c r="J262" s="148"/>
      <c r="K262" s="148">
        <v>589.9</v>
      </c>
      <c r="L262" s="148">
        <v>233.78</v>
      </c>
      <c r="M262" s="190" t="s">
        <v>438</v>
      </c>
      <c r="N262" s="148">
        <v>5.26</v>
      </c>
      <c r="O262" s="214">
        <v>44.045000000000002</v>
      </c>
      <c r="P262" s="215">
        <v>0.44</v>
      </c>
      <c r="BS262" s="121"/>
      <c r="BT262" s="151" t="s">
        <v>280</v>
      </c>
      <c r="BW262" s="123"/>
    </row>
    <row r="263" spans="1:75" s="89" customFormat="1" ht="15" x14ac:dyDescent="0.25">
      <c r="A263" s="135"/>
      <c r="B263" s="136"/>
      <c r="C263" s="193" t="s">
        <v>439</v>
      </c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5"/>
      <c r="BS263" s="121"/>
      <c r="BT263" s="151"/>
      <c r="BW263" s="123"/>
    </row>
    <row r="264" spans="1:75" s="89" customFormat="1" ht="15" x14ac:dyDescent="0.25">
      <c r="A264" s="139"/>
      <c r="B264" s="136"/>
      <c r="C264" s="193" t="s">
        <v>284</v>
      </c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217"/>
      <c r="BS264" s="121"/>
      <c r="BT264" s="151"/>
      <c r="BW264" s="123"/>
    </row>
    <row r="265" spans="1:75" s="89" customFormat="1" ht="57" x14ac:dyDescent="0.25">
      <c r="A265" s="139"/>
      <c r="B265" s="140" t="s">
        <v>91</v>
      </c>
      <c r="C265" s="141" t="s">
        <v>92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2"/>
      <c r="BS265" s="121"/>
      <c r="BT265" s="151"/>
      <c r="BU265" s="134" t="s">
        <v>92</v>
      </c>
      <c r="BW265" s="123"/>
    </row>
    <row r="266" spans="1:75" s="89" customFormat="1" ht="15" x14ac:dyDescent="0.25">
      <c r="A266" s="139"/>
      <c r="B266" s="143" t="s">
        <v>86</v>
      </c>
      <c r="C266" s="141" t="s">
        <v>212</v>
      </c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2"/>
      <c r="BS266" s="121"/>
      <c r="BT266" s="151"/>
      <c r="BV266" s="134" t="s">
        <v>212</v>
      </c>
      <c r="BW266" s="123"/>
    </row>
    <row r="267" spans="1:75" s="89" customFormat="1" ht="15" x14ac:dyDescent="0.25">
      <c r="A267" s="196"/>
      <c r="B267" s="197"/>
      <c r="C267" s="197"/>
      <c r="D267" s="197"/>
      <c r="E267" s="198" t="s">
        <v>440</v>
      </c>
      <c r="F267" s="199"/>
      <c r="G267" s="200"/>
      <c r="H267" s="102"/>
      <c r="I267" s="102"/>
      <c r="J267" s="102"/>
      <c r="K267" s="201">
        <v>577.84</v>
      </c>
      <c r="L267" s="202"/>
      <c r="M267" s="202"/>
      <c r="N267" s="203"/>
      <c r="O267" s="203"/>
      <c r="P267" s="204"/>
      <c r="BS267" s="121"/>
      <c r="BT267" s="151"/>
      <c r="BW267" s="123"/>
    </row>
    <row r="268" spans="1:75" s="89" customFormat="1" ht="15" x14ac:dyDescent="0.25">
      <c r="A268" s="196"/>
      <c r="B268" s="197"/>
      <c r="C268" s="197"/>
      <c r="D268" s="197"/>
      <c r="E268" s="198" t="s">
        <v>441</v>
      </c>
      <c r="F268" s="199"/>
      <c r="G268" s="200"/>
      <c r="H268" s="102"/>
      <c r="I268" s="102"/>
      <c r="J268" s="102"/>
      <c r="K268" s="201">
        <v>526.74</v>
      </c>
      <c r="L268" s="202"/>
      <c r="M268" s="202"/>
      <c r="N268" s="203"/>
      <c r="O268" s="203"/>
      <c r="P268" s="204"/>
      <c r="BS268" s="121"/>
      <c r="BT268" s="151"/>
      <c r="BW268" s="123"/>
    </row>
    <row r="269" spans="1:75" s="89" customFormat="1" ht="15" x14ac:dyDescent="0.25">
      <c r="A269" s="196"/>
      <c r="B269" s="197"/>
      <c r="C269" s="197"/>
      <c r="D269" s="197"/>
      <c r="E269" s="198" t="s">
        <v>215</v>
      </c>
      <c r="F269" s="199"/>
      <c r="G269" s="200"/>
      <c r="H269" s="102"/>
      <c r="I269" s="102"/>
      <c r="J269" s="102"/>
      <c r="K269" s="201">
        <v>1694.48</v>
      </c>
      <c r="L269" s="202"/>
      <c r="M269" s="202"/>
      <c r="N269" s="203"/>
      <c r="O269" s="203"/>
      <c r="P269" s="204"/>
      <c r="BS269" s="121"/>
      <c r="BT269" s="151"/>
      <c r="BW269" s="123"/>
    </row>
    <row r="270" spans="1:75" s="89" customFormat="1" ht="45" x14ac:dyDescent="0.25">
      <c r="A270" s="187" t="s">
        <v>442</v>
      </c>
      <c r="B270" s="125" t="s">
        <v>287</v>
      </c>
      <c r="C270" s="188" t="s">
        <v>288</v>
      </c>
      <c r="D270" s="188"/>
      <c r="E270" s="188"/>
      <c r="F270" s="218">
        <v>0.92500000000000004</v>
      </c>
      <c r="G270" s="148" t="s">
        <v>289</v>
      </c>
      <c r="H270" s="148"/>
      <c r="I270" s="148" t="s">
        <v>289</v>
      </c>
      <c r="J270" s="148"/>
      <c r="K270" s="148">
        <v>3388.76</v>
      </c>
      <c r="L270" s="148"/>
      <c r="M270" s="190"/>
      <c r="N270" s="148">
        <v>3388.76</v>
      </c>
      <c r="O270" s="206">
        <v>0</v>
      </c>
      <c r="P270" s="206">
        <v>0</v>
      </c>
      <c r="BS270" s="121"/>
      <c r="BT270" s="151" t="s">
        <v>288</v>
      </c>
      <c r="BW270" s="123"/>
    </row>
    <row r="271" spans="1:75" s="89" customFormat="1" ht="15" x14ac:dyDescent="0.25">
      <c r="A271" s="139"/>
      <c r="B271" s="136"/>
      <c r="C271" s="193" t="s">
        <v>290</v>
      </c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217"/>
      <c r="BS271" s="121"/>
      <c r="BT271" s="151"/>
      <c r="BW271" s="123"/>
    </row>
    <row r="272" spans="1:75" s="89" customFormat="1" ht="15" x14ac:dyDescent="0.25">
      <c r="A272" s="139"/>
      <c r="B272" s="143" t="s">
        <v>86</v>
      </c>
      <c r="C272" s="141" t="s">
        <v>212</v>
      </c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2"/>
      <c r="BS272" s="121"/>
      <c r="BT272" s="151"/>
      <c r="BV272" s="134" t="s">
        <v>212</v>
      </c>
      <c r="BW272" s="123"/>
    </row>
    <row r="273" spans="1:75" s="89" customFormat="1" ht="45.75" x14ac:dyDescent="0.25">
      <c r="A273" s="187" t="s">
        <v>443</v>
      </c>
      <c r="B273" s="125" t="s">
        <v>291</v>
      </c>
      <c r="C273" s="188" t="s">
        <v>292</v>
      </c>
      <c r="D273" s="188"/>
      <c r="E273" s="188"/>
      <c r="F273" s="205">
        <v>0.01</v>
      </c>
      <c r="G273" s="148" t="s">
        <v>293</v>
      </c>
      <c r="H273" s="148">
        <v>20.149999999999999</v>
      </c>
      <c r="I273" s="148">
        <v>10.01</v>
      </c>
      <c r="J273" s="148"/>
      <c r="K273" s="148">
        <v>6.49</v>
      </c>
      <c r="L273" s="148">
        <v>3.29</v>
      </c>
      <c r="M273" s="190">
        <v>2.33</v>
      </c>
      <c r="N273" s="148">
        <v>0.87</v>
      </c>
      <c r="O273" s="214">
        <v>0.621</v>
      </c>
      <c r="P273" s="215">
        <v>0.01</v>
      </c>
      <c r="BS273" s="121"/>
      <c r="BT273" s="151" t="s">
        <v>292</v>
      </c>
      <c r="BW273" s="123"/>
    </row>
    <row r="274" spans="1:75" s="89" customFormat="1" ht="15" x14ac:dyDescent="0.25">
      <c r="A274" s="135"/>
      <c r="B274" s="136"/>
      <c r="C274" s="193" t="s">
        <v>439</v>
      </c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5"/>
      <c r="BS274" s="121"/>
      <c r="BT274" s="151"/>
      <c r="BW274" s="123"/>
    </row>
    <row r="275" spans="1:75" s="89" customFormat="1" ht="15" x14ac:dyDescent="0.25">
      <c r="A275" s="139"/>
      <c r="B275" s="136"/>
      <c r="C275" s="193" t="s">
        <v>294</v>
      </c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217"/>
      <c r="BS275" s="121"/>
      <c r="BT275" s="151"/>
      <c r="BW275" s="123"/>
    </row>
    <row r="276" spans="1:75" s="89" customFormat="1" ht="15" x14ac:dyDescent="0.25">
      <c r="A276" s="139"/>
      <c r="B276" s="140"/>
      <c r="C276" s="141" t="s">
        <v>295</v>
      </c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2"/>
      <c r="BS276" s="121"/>
      <c r="BT276" s="151"/>
      <c r="BU276" s="134" t="s">
        <v>295</v>
      </c>
      <c r="BW276" s="123"/>
    </row>
    <row r="277" spans="1:75" s="89" customFormat="1" ht="57" x14ac:dyDescent="0.25">
      <c r="A277" s="139"/>
      <c r="B277" s="140" t="s">
        <v>91</v>
      </c>
      <c r="C277" s="141" t="s">
        <v>92</v>
      </c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2"/>
      <c r="BS277" s="121"/>
      <c r="BT277" s="151"/>
      <c r="BU277" s="134" t="s">
        <v>92</v>
      </c>
      <c r="BW277" s="123"/>
    </row>
    <row r="278" spans="1:75" s="89" customFormat="1" ht="15" x14ac:dyDescent="0.25">
      <c r="A278" s="139"/>
      <c r="B278" s="143" t="s">
        <v>86</v>
      </c>
      <c r="C278" s="141" t="s">
        <v>212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2"/>
      <c r="BS278" s="121"/>
      <c r="BT278" s="151"/>
      <c r="BV278" s="134" t="s">
        <v>212</v>
      </c>
      <c r="BW278" s="123"/>
    </row>
    <row r="279" spans="1:75" s="89" customFormat="1" ht="15" x14ac:dyDescent="0.25">
      <c r="A279" s="196"/>
      <c r="B279" s="197"/>
      <c r="C279" s="197"/>
      <c r="D279" s="197"/>
      <c r="E279" s="198" t="s">
        <v>444</v>
      </c>
      <c r="F279" s="199"/>
      <c r="G279" s="200"/>
      <c r="H279" s="102"/>
      <c r="I279" s="102"/>
      <c r="J279" s="102"/>
      <c r="K279" s="201">
        <v>4.84</v>
      </c>
      <c r="L279" s="202"/>
      <c r="M279" s="202"/>
      <c r="N279" s="203"/>
      <c r="O279" s="203"/>
      <c r="P279" s="204"/>
      <c r="BS279" s="121"/>
      <c r="BT279" s="151"/>
      <c r="BW279" s="123"/>
    </row>
    <row r="280" spans="1:75" s="89" customFormat="1" ht="15" x14ac:dyDescent="0.25">
      <c r="A280" s="196"/>
      <c r="B280" s="197"/>
      <c r="C280" s="197"/>
      <c r="D280" s="197"/>
      <c r="E280" s="198" t="s">
        <v>445</v>
      </c>
      <c r="F280" s="199"/>
      <c r="G280" s="200"/>
      <c r="H280" s="102"/>
      <c r="I280" s="102"/>
      <c r="J280" s="102"/>
      <c r="K280" s="201">
        <v>4.41</v>
      </c>
      <c r="L280" s="202"/>
      <c r="M280" s="202"/>
      <c r="N280" s="203"/>
      <c r="O280" s="203"/>
      <c r="P280" s="204"/>
      <c r="BS280" s="121"/>
      <c r="BT280" s="151"/>
      <c r="BW280" s="123"/>
    </row>
    <row r="281" spans="1:75" s="89" customFormat="1" ht="15" x14ac:dyDescent="0.25">
      <c r="A281" s="196"/>
      <c r="B281" s="197"/>
      <c r="C281" s="197"/>
      <c r="D281" s="197"/>
      <c r="E281" s="198" t="s">
        <v>215</v>
      </c>
      <c r="F281" s="199"/>
      <c r="G281" s="200"/>
      <c r="H281" s="102"/>
      <c r="I281" s="102"/>
      <c r="J281" s="102"/>
      <c r="K281" s="201">
        <v>15.74</v>
      </c>
      <c r="L281" s="202"/>
      <c r="M281" s="202"/>
      <c r="N281" s="203"/>
      <c r="O281" s="203"/>
      <c r="P281" s="204"/>
      <c r="BS281" s="121"/>
      <c r="BT281" s="151"/>
      <c r="BW281" s="123"/>
    </row>
    <row r="282" spans="1:75" s="89" customFormat="1" ht="45" x14ac:dyDescent="0.25">
      <c r="A282" s="187" t="s">
        <v>446</v>
      </c>
      <c r="B282" s="125" t="s">
        <v>287</v>
      </c>
      <c r="C282" s="188" t="s">
        <v>288</v>
      </c>
      <c r="D282" s="188"/>
      <c r="E282" s="188"/>
      <c r="F282" s="218">
        <v>0.69599999999999995</v>
      </c>
      <c r="G282" s="148" t="s">
        <v>289</v>
      </c>
      <c r="H282" s="148"/>
      <c r="I282" s="148" t="s">
        <v>289</v>
      </c>
      <c r="J282" s="148"/>
      <c r="K282" s="148">
        <v>2549.81</v>
      </c>
      <c r="L282" s="148"/>
      <c r="M282" s="190"/>
      <c r="N282" s="148">
        <v>2549.81</v>
      </c>
      <c r="O282" s="206">
        <v>0</v>
      </c>
      <c r="P282" s="206">
        <v>0</v>
      </c>
      <c r="BS282" s="121"/>
      <c r="BT282" s="151" t="s">
        <v>288</v>
      </c>
      <c r="BW282" s="123"/>
    </row>
    <row r="283" spans="1:75" s="89" customFormat="1" ht="15" x14ac:dyDescent="0.25">
      <c r="A283" s="139"/>
      <c r="B283" s="136"/>
      <c r="C283" s="193" t="s">
        <v>290</v>
      </c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217"/>
      <c r="BS283" s="121"/>
      <c r="BT283" s="151"/>
      <c r="BW283" s="123"/>
    </row>
    <row r="284" spans="1:75" s="89" customFormat="1" ht="15" x14ac:dyDescent="0.25">
      <c r="A284" s="139"/>
      <c r="B284" s="143" t="s">
        <v>86</v>
      </c>
      <c r="C284" s="141" t="s">
        <v>212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2"/>
      <c r="BS284" s="121"/>
      <c r="BT284" s="151"/>
      <c r="BV284" s="134" t="s">
        <v>212</v>
      </c>
      <c r="BW284" s="123"/>
    </row>
    <row r="285" spans="1:75" s="89" customFormat="1" ht="78.75" x14ac:dyDescent="0.25">
      <c r="A285" s="187" t="s">
        <v>447</v>
      </c>
      <c r="B285" s="125" t="s">
        <v>272</v>
      </c>
      <c r="C285" s="188" t="s">
        <v>300</v>
      </c>
      <c r="D285" s="188"/>
      <c r="E285" s="188"/>
      <c r="F285" s="218">
        <v>3.0000000000000001E-3</v>
      </c>
      <c r="G285" s="148">
        <v>1637.9</v>
      </c>
      <c r="H285" s="148" t="s">
        <v>274</v>
      </c>
      <c r="I285" s="148">
        <v>1580.83</v>
      </c>
      <c r="J285" s="148"/>
      <c r="K285" s="148">
        <v>43.05</v>
      </c>
      <c r="L285" s="148"/>
      <c r="M285" s="190" t="s">
        <v>448</v>
      </c>
      <c r="N285" s="148">
        <v>41.07</v>
      </c>
      <c r="O285" s="206">
        <v>0</v>
      </c>
      <c r="P285" s="206">
        <v>0</v>
      </c>
      <c r="BS285" s="121"/>
      <c r="BT285" s="151" t="s">
        <v>300</v>
      </c>
      <c r="BW285" s="123"/>
    </row>
    <row r="286" spans="1:75" s="89" customFormat="1" ht="15" x14ac:dyDescent="0.25">
      <c r="A286" s="135"/>
      <c r="B286" s="136"/>
      <c r="C286" s="193" t="s">
        <v>449</v>
      </c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5"/>
      <c r="BS286" s="121"/>
      <c r="BT286" s="151"/>
      <c r="BW286" s="123"/>
    </row>
    <row r="287" spans="1:75" s="89" customFormat="1" ht="57" x14ac:dyDescent="0.25">
      <c r="A287" s="139"/>
      <c r="B287" s="140" t="s">
        <v>91</v>
      </c>
      <c r="C287" s="141" t="s">
        <v>92</v>
      </c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2"/>
      <c r="BS287" s="121"/>
      <c r="BT287" s="151"/>
      <c r="BU287" s="134" t="s">
        <v>92</v>
      </c>
      <c r="BW287" s="123"/>
    </row>
    <row r="288" spans="1:75" s="89" customFormat="1" ht="15" x14ac:dyDescent="0.25">
      <c r="A288" s="139"/>
      <c r="B288" s="143" t="s">
        <v>86</v>
      </c>
      <c r="C288" s="141" t="s">
        <v>212</v>
      </c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2"/>
      <c r="BS288" s="121"/>
      <c r="BT288" s="151"/>
      <c r="BV288" s="134" t="s">
        <v>212</v>
      </c>
      <c r="BW288" s="123"/>
    </row>
    <row r="289" spans="1:75" s="89" customFormat="1" ht="15" x14ac:dyDescent="0.25">
      <c r="A289" s="196"/>
      <c r="B289" s="197"/>
      <c r="C289" s="197"/>
      <c r="D289" s="197"/>
      <c r="E289" s="198" t="s">
        <v>450</v>
      </c>
      <c r="F289" s="199"/>
      <c r="G289" s="200"/>
      <c r="H289" s="102"/>
      <c r="I289" s="102"/>
      <c r="J289" s="102"/>
      <c r="K289" s="201">
        <v>1.91</v>
      </c>
      <c r="L289" s="202"/>
      <c r="M289" s="202"/>
      <c r="N289" s="203"/>
      <c r="O289" s="203"/>
      <c r="P289" s="204"/>
      <c r="BS289" s="121"/>
      <c r="BT289" s="151"/>
      <c r="BW289" s="123"/>
    </row>
    <row r="290" spans="1:75" s="89" customFormat="1" ht="15" x14ac:dyDescent="0.25">
      <c r="A290" s="196"/>
      <c r="B290" s="197"/>
      <c r="C290" s="197"/>
      <c r="D290" s="197"/>
      <c r="E290" s="198" t="s">
        <v>451</v>
      </c>
      <c r="F290" s="199"/>
      <c r="G290" s="200"/>
      <c r="H290" s="102"/>
      <c r="I290" s="102"/>
      <c r="J290" s="102"/>
      <c r="K290" s="201">
        <v>1.74</v>
      </c>
      <c r="L290" s="202"/>
      <c r="M290" s="202"/>
      <c r="N290" s="203"/>
      <c r="O290" s="203"/>
      <c r="P290" s="204"/>
      <c r="BS290" s="121"/>
      <c r="BT290" s="151"/>
      <c r="BW290" s="123"/>
    </row>
    <row r="291" spans="1:75" s="89" customFormat="1" ht="15" x14ac:dyDescent="0.25">
      <c r="A291" s="196"/>
      <c r="B291" s="197"/>
      <c r="C291" s="197"/>
      <c r="D291" s="197"/>
      <c r="E291" s="198" t="s">
        <v>215</v>
      </c>
      <c r="F291" s="199"/>
      <c r="G291" s="200"/>
      <c r="H291" s="102"/>
      <c r="I291" s="102"/>
      <c r="J291" s="102"/>
      <c r="K291" s="201">
        <v>46.7</v>
      </c>
      <c r="L291" s="202"/>
      <c r="M291" s="202"/>
      <c r="N291" s="203"/>
      <c r="O291" s="203"/>
      <c r="P291" s="204"/>
      <c r="BS291" s="121"/>
      <c r="BT291" s="151"/>
      <c r="BW291" s="123"/>
    </row>
    <row r="292" spans="1:75" s="89" customFormat="1" ht="68.25" x14ac:dyDescent="0.25">
      <c r="A292" s="187" t="s">
        <v>452</v>
      </c>
      <c r="B292" s="125" t="s">
        <v>124</v>
      </c>
      <c r="C292" s="188" t="s">
        <v>306</v>
      </c>
      <c r="D292" s="188"/>
      <c r="E292" s="188"/>
      <c r="F292" s="205">
        <v>0.01</v>
      </c>
      <c r="G292" s="148" t="s">
        <v>307</v>
      </c>
      <c r="H292" s="148" t="s">
        <v>308</v>
      </c>
      <c r="I292" s="148">
        <v>317.08999999999997</v>
      </c>
      <c r="J292" s="148"/>
      <c r="K292" s="148">
        <v>613.07000000000005</v>
      </c>
      <c r="L292" s="148">
        <v>233.78</v>
      </c>
      <c r="M292" s="190" t="s">
        <v>453</v>
      </c>
      <c r="N292" s="148">
        <v>27.46</v>
      </c>
      <c r="O292" s="214">
        <v>44.045000000000002</v>
      </c>
      <c r="P292" s="215">
        <v>0.44</v>
      </c>
      <c r="BS292" s="121"/>
      <c r="BT292" s="151" t="s">
        <v>306</v>
      </c>
      <c r="BW292" s="123"/>
    </row>
    <row r="293" spans="1:75" s="89" customFormat="1" ht="15" x14ac:dyDescent="0.25">
      <c r="A293" s="135"/>
      <c r="B293" s="136"/>
      <c r="C293" s="193" t="s">
        <v>439</v>
      </c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5"/>
      <c r="BS293" s="121"/>
      <c r="BT293" s="151"/>
      <c r="BW293" s="123"/>
    </row>
    <row r="294" spans="1:75" s="89" customFormat="1" ht="15" x14ac:dyDescent="0.25">
      <c r="A294" s="139"/>
      <c r="B294" s="136"/>
      <c r="C294" s="193" t="s">
        <v>310</v>
      </c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217"/>
      <c r="BS294" s="121"/>
      <c r="BT294" s="151"/>
      <c r="BW294" s="123"/>
    </row>
    <row r="295" spans="1:75" s="89" customFormat="1" ht="57" x14ac:dyDescent="0.25">
      <c r="A295" s="139"/>
      <c r="B295" s="140" t="s">
        <v>91</v>
      </c>
      <c r="C295" s="141" t="s">
        <v>92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2"/>
      <c r="BS295" s="121"/>
      <c r="BT295" s="151"/>
      <c r="BU295" s="134" t="s">
        <v>92</v>
      </c>
      <c r="BW295" s="123"/>
    </row>
    <row r="296" spans="1:75" s="89" customFormat="1" ht="15" x14ac:dyDescent="0.25">
      <c r="A296" s="139"/>
      <c r="B296" s="143" t="s">
        <v>86</v>
      </c>
      <c r="C296" s="141" t="s">
        <v>212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2"/>
      <c r="BS296" s="121"/>
      <c r="BT296" s="151"/>
      <c r="BV296" s="134" t="s">
        <v>212</v>
      </c>
      <c r="BW296" s="123"/>
    </row>
    <row r="297" spans="1:75" s="89" customFormat="1" ht="15" x14ac:dyDescent="0.25">
      <c r="A297" s="196"/>
      <c r="B297" s="197"/>
      <c r="C297" s="197"/>
      <c r="D297" s="197"/>
      <c r="E297" s="198" t="s">
        <v>454</v>
      </c>
      <c r="F297" s="199"/>
      <c r="G297" s="200"/>
      <c r="H297" s="102"/>
      <c r="I297" s="102"/>
      <c r="J297" s="102"/>
      <c r="K297" s="201">
        <v>578.21</v>
      </c>
      <c r="L297" s="202"/>
      <c r="M297" s="202"/>
      <c r="N297" s="203"/>
      <c r="O297" s="203"/>
      <c r="P297" s="204"/>
      <c r="BS297" s="121"/>
      <c r="BT297" s="151"/>
      <c r="BW297" s="123"/>
    </row>
    <row r="298" spans="1:75" s="89" customFormat="1" ht="15" x14ac:dyDescent="0.25">
      <c r="A298" s="196"/>
      <c r="B298" s="197"/>
      <c r="C298" s="197"/>
      <c r="D298" s="197"/>
      <c r="E298" s="198" t="s">
        <v>455</v>
      </c>
      <c r="F298" s="199"/>
      <c r="G298" s="200"/>
      <c r="H298" s="102"/>
      <c r="I298" s="102"/>
      <c r="J298" s="102"/>
      <c r="K298" s="201">
        <v>527.08000000000004</v>
      </c>
      <c r="L298" s="202"/>
      <c r="M298" s="202"/>
      <c r="N298" s="203"/>
      <c r="O298" s="203"/>
      <c r="P298" s="204"/>
      <c r="BS298" s="121"/>
      <c r="BT298" s="151"/>
      <c r="BW298" s="123"/>
    </row>
    <row r="299" spans="1:75" s="89" customFormat="1" ht="15" x14ac:dyDescent="0.25">
      <c r="A299" s="196"/>
      <c r="B299" s="197"/>
      <c r="C299" s="197"/>
      <c r="D299" s="197"/>
      <c r="E299" s="198" t="s">
        <v>215</v>
      </c>
      <c r="F299" s="199"/>
      <c r="G299" s="200"/>
      <c r="H299" s="102"/>
      <c r="I299" s="102"/>
      <c r="J299" s="102"/>
      <c r="K299" s="201">
        <v>1718.36</v>
      </c>
      <c r="L299" s="202"/>
      <c r="M299" s="202"/>
      <c r="N299" s="203"/>
      <c r="O299" s="203"/>
      <c r="P299" s="204"/>
      <c r="BS299" s="121"/>
      <c r="BT299" s="151"/>
      <c r="BW299" s="123"/>
    </row>
    <row r="300" spans="1:75" s="89" customFormat="1" ht="45" x14ac:dyDescent="0.25">
      <c r="A300" s="187" t="s">
        <v>456</v>
      </c>
      <c r="B300" s="125" t="s">
        <v>314</v>
      </c>
      <c r="C300" s="188" t="s">
        <v>315</v>
      </c>
      <c r="D300" s="188"/>
      <c r="E300" s="188"/>
      <c r="F300" s="218">
        <v>0.96599999999999997</v>
      </c>
      <c r="G300" s="148" t="s">
        <v>316</v>
      </c>
      <c r="H300" s="148"/>
      <c r="I300" s="148" t="s">
        <v>316</v>
      </c>
      <c r="J300" s="148"/>
      <c r="K300" s="148">
        <v>3818.13</v>
      </c>
      <c r="L300" s="148"/>
      <c r="M300" s="190"/>
      <c r="N300" s="148">
        <v>3818.13</v>
      </c>
      <c r="O300" s="206">
        <v>0</v>
      </c>
      <c r="P300" s="206">
        <v>0</v>
      </c>
      <c r="BS300" s="121"/>
      <c r="BT300" s="151" t="s">
        <v>315</v>
      </c>
      <c r="BW300" s="123"/>
    </row>
    <row r="301" spans="1:75" s="89" customFormat="1" ht="15" x14ac:dyDescent="0.25">
      <c r="A301" s="139"/>
      <c r="B301" s="136"/>
      <c r="C301" s="193" t="s">
        <v>317</v>
      </c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217"/>
      <c r="BS301" s="121"/>
      <c r="BT301" s="151"/>
      <c r="BW301" s="123"/>
    </row>
    <row r="302" spans="1:75" s="89" customFormat="1" ht="15" x14ac:dyDescent="0.25">
      <c r="A302" s="139"/>
      <c r="B302" s="143" t="s">
        <v>86</v>
      </c>
      <c r="C302" s="141" t="s">
        <v>212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2"/>
      <c r="BS302" s="121"/>
      <c r="BT302" s="151"/>
      <c r="BV302" s="134" t="s">
        <v>212</v>
      </c>
      <c r="BW302" s="123"/>
    </row>
    <row r="303" spans="1:75" s="89" customFormat="1" ht="45.75" x14ac:dyDescent="0.25">
      <c r="A303" s="187" t="s">
        <v>457</v>
      </c>
      <c r="B303" s="125" t="s">
        <v>129</v>
      </c>
      <c r="C303" s="188" t="s">
        <v>319</v>
      </c>
      <c r="D303" s="188"/>
      <c r="E303" s="188"/>
      <c r="F303" s="205">
        <v>0.01</v>
      </c>
      <c r="G303" s="148" t="s">
        <v>320</v>
      </c>
      <c r="H303" s="148">
        <v>7.13</v>
      </c>
      <c r="I303" s="148">
        <v>3.32</v>
      </c>
      <c r="J303" s="148"/>
      <c r="K303" s="148">
        <v>2.21</v>
      </c>
      <c r="L303" s="148">
        <v>1.1000000000000001</v>
      </c>
      <c r="M303" s="190">
        <v>0.82</v>
      </c>
      <c r="N303" s="148">
        <v>0.28999999999999998</v>
      </c>
      <c r="O303" s="214">
        <v>0.20699999999999999</v>
      </c>
      <c r="P303" s="206">
        <v>0</v>
      </c>
      <c r="BS303" s="121"/>
      <c r="BT303" s="151" t="s">
        <v>319</v>
      </c>
      <c r="BW303" s="123"/>
    </row>
    <row r="304" spans="1:75" s="89" customFormat="1" ht="15" x14ac:dyDescent="0.25">
      <c r="A304" s="135"/>
      <c r="B304" s="136"/>
      <c r="C304" s="193" t="s">
        <v>439</v>
      </c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5"/>
      <c r="BS304" s="121"/>
      <c r="BT304" s="151"/>
      <c r="BW304" s="123"/>
    </row>
    <row r="305" spans="1:75" s="89" customFormat="1" ht="15" x14ac:dyDescent="0.25">
      <c r="A305" s="139"/>
      <c r="B305" s="136"/>
      <c r="C305" s="193" t="s">
        <v>321</v>
      </c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217"/>
      <c r="BS305" s="121"/>
      <c r="BT305" s="151"/>
      <c r="BW305" s="123"/>
    </row>
    <row r="306" spans="1:75" s="89" customFormat="1" ht="15" x14ac:dyDescent="0.25">
      <c r="A306" s="139"/>
      <c r="B306" s="140"/>
      <c r="C306" s="141" t="s">
        <v>322</v>
      </c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2"/>
      <c r="BS306" s="121"/>
      <c r="BT306" s="151"/>
      <c r="BU306" s="134" t="s">
        <v>322</v>
      </c>
      <c r="BW306" s="123"/>
    </row>
    <row r="307" spans="1:75" s="89" customFormat="1" ht="57" x14ac:dyDescent="0.25">
      <c r="A307" s="139"/>
      <c r="B307" s="140" t="s">
        <v>91</v>
      </c>
      <c r="C307" s="141" t="s">
        <v>92</v>
      </c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2"/>
      <c r="BS307" s="121"/>
      <c r="BT307" s="151"/>
      <c r="BU307" s="134" t="s">
        <v>92</v>
      </c>
      <c r="BW307" s="123"/>
    </row>
    <row r="308" spans="1:75" s="89" customFormat="1" ht="15" x14ac:dyDescent="0.25">
      <c r="A308" s="139"/>
      <c r="B308" s="143" t="s">
        <v>86</v>
      </c>
      <c r="C308" s="141" t="s">
        <v>212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2"/>
      <c r="BS308" s="121"/>
      <c r="BT308" s="151"/>
      <c r="BV308" s="134" t="s">
        <v>212</v>
      </c>
      <c r="BW308" s="123"/>
    </row>
    <row r="309" spans="1:75" s="89" customFormat="1" ht="15" x14ac:dyDescent="0.25">
      <c r="A309" s="196"/>
      <c r="B309" s="197"/>
      <c r="C309" s="197"/>
      <c r="D309" s="197"/>
      <c r="E309" s="198" t="s">
        <v>458</v>
      </c>
      <c r="F309" s="199"/>
      <c r="G309" s="200"/>
      <c r="H309" s="102"/>
      <c r="I309" s="102"/>
      <c r="J309" s="102"/>
      <c r="K309" s="201">
        <v>1.62</v>
      </c>
      <c r="L309" s="202"/>
      <c r="M309" s="202"/>
      <c r="N309" s="203"/>
      <c r="O309" s="203"/>
      <c r="P309" s="204"/>
      <c r="BS309" s="121"/>
      <c r="BT309" s="151"/>
      <c r="BW309" s="123"/>
    </row>
    <row r="310" spans="1:75" s="89" customFormat="1" ht="15" x14ac:dyDescent="0.25">
      <c r="A310" s="196"/>
      <c r="B310" s="197"/>
      <c r="C310" s="197"/>
      <c r="D310" s="197"/>
      <c r="E310" s="198" t="s">
        <v>459</v>
      </c>
      <c r="F310" s="199"/>
      <c r="G310" s="200"/>
      <c r="H310" s="102"/>
      <c r="I310" s="102"/>
      <c r="J310" s="102"/>
      <c r="K310" s="201">
        <v>1.47</v>
      </c>
      <c r="L310" s="202"/>
      <c r="M310" s="202"/>
      <c r="N310" s="203"/>
      <c r="O310" s="203"/>
      <c r="P310" s="204"/>
      <c r="BS310" s="121"/>
      <c r="BT310" s="151"/>
      <c r="BW310" s="123"/>
    </row>
    <row r="311" spans="1:75" s="89" customFormat="1" ht="15" x14ac:dyDescent="0.25">
      <c r="A311" s="196"/>
      <c r="B311" s="197"/>
      <c r="C311" s="197"/>
      <c r="D311" s="197"/>
      <c r="E311" s="198" t="s">
        <v>215</v>
      </c>
      <c r="F311" s="199"/>
      <c r="G311" s="200"/>
      <c r="H311" s="102"/>
      <c r="I311" s="102"/>
      <c r="J311" s="102"/>
      <c r="K311" s="201">
        <v>5.3</v>
      </c>
      <c r="L311" s="202"/>
      <c r="M311" s="202"/>
      <c r="N311" s="203"/>
      <c r="O311" s="203"/>
      <c r="P311" s="204"/>
      <c r="BS311" s="121"/>
      <c r="BT311" s="151"/>
      <c r="BW311" s="123"/>
    </row>
    <row r="312" spans="1:75" s="89" customFormat="1" ht="45" x14ac:dyDescent="0.25">
      <c r="A312" s="187" t="s">
        <v>460</v>
      </c>
      <c r="B312" s="125" t="s">
        <v>314</v>
      </c>
      <c r="C312" s="188" t="s">
        <v>315</v>
      </c>
      <c r="D312" s="188"/>
      <c r="E312" s="188"/>
      <c r="F312" s="218">
        <v>0.24199999999999999</v>
      </c>
      <c r="G312" s="148" t="s">
        <v>316</v>
      </c>
      <c r="H312" s="148"/>
      <c r="I312" s="148" t="s">
        <v>316</v>
      </c>
      <c r="J312" s="148"/>
      <c r="K312" s="148">
        <v>956.51</v>
      </c>
      <c r="L312" s="148"/>
      <c r="M312" s="190"/>
      <c r="N312" s="148">
        <v>956.51</v>
      </c>
      <c r="O312" s="206">
        <v>0</v>
      </c>
      <c r="P312" s="206">
        <v>0</v>
      </c>
      <c r="BS312" s="121"/>
      <c r="BT312" s="151" t="s">
        <v>315</v>
      </c>
      <c r="BW312" s="123"/>
    </row>
    <row r="313" spans="1:75" s="89" customFormat="1" ht="15" x14ac:dyDescent="0.25">
      <c r="A313" s="139"/>
      <c r="B313" s="136"/>
      <c r="C313" s="193" t="s">
        <v>317</v>
      </c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217"/>
      <c r="BS313" s="121"/>
      <c r="BT313" s="151"/>
      <c r="BW313" s="123"/>
    </row>
    <row r="314" spans="1:75" s="89" customFormat="1" ht="15" x14ac:dyDescent="0.25">
      <c r="A314" s="139"/>
      <c r="B314" s="143" t="s">
        <v>86</v>
      </c>
      <c r="C314" s="141" t="s">
        <v>212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2"/>
      <c r="BS314" s="121"/>
      <c r="BT314" s="151"/>
      <c r="BV314" s="134" t="s">
        <v>212</v>
      </c>
      <c r="BW314" s="123"/>
    </row>
    <row r="315" spans="1:75" s="89" customFormat="1" ht="15" x14ac:dyDescent="0.25">
      <c r="A315" s="184" t="s">
        <v>32</v>
      </c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6"/>
      <c r="BS315" s="121" t="s">
        <v>32</v>
      </c>
      <c r="BT315" s="151"/>
      <c r="BW315" s="123"/>
    </row>
    <row r="316" spans="1:75" s="89" customFormat="1" ht="15" x14ac:dyDescent="0.25">
      <c r="A316" s="208" t="s">
        <v>461</v>
      </c>
      <c r="B316" s="209"/>
      <c r="C316" s="209"/>
      <c r="D316" s="209"/>
      <c r="E316" s="209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10"/>
      <c r="BS316" s="121"/>
      <c r="BT316" s="151"/>
      <c r="BW316" s="123" t="s">
        <v>461</v>
      </c>
    </row>
    <row r="317" spans="1:75" s="89" customFormat="1" ht="57" x14ac:dyDescent="0.25">
      <c r="A317" s="187" t="s">
        <v>462</v>
      </c>
      <c r="B317" s="125" t="s">
        <v>463</v>
      </c>
      <c r="C317" s="188" t="s">
        <v>464</v>
      </c>
      <c r="D317" s="188"/>
      <c r="E317" s="188"/>
      <c r="F317" s="205">
        <v>2.4700000000000002</v>
      </c>
      <c r="G317" s="148" t="s">
        <v>465</v>
      </c>
      <c r="H317" s="148" t="s">
        <v>466</v>
      </c>
      <c r="I317" s="148">
        <v>11488.11</v>
      </c>
      <c r="J317" s="148"/>
      <c r="K317" s="148">
        <v>741406.54</v>
      </c>
      <c r="L317" s="148">
        <v>290000.58</v>
      </c>
      <c r="M317" s="190" t="s">
        <v>467</v>
      </c>
      <c r="N317" s="148">
        <v>245732.97</v>
      </c>
      <c r="O317" s="214">
        <v>246.46799999999999</v>
      </c>
      <c r="P317" s="215">
        <v>608.78</v>
      </c>
      <c r="BS317" s="121"/>
      <c r="BT317" s="151" t="s">
        <v>464</v>
      </c>
      <c r="BW317" s="123"/>
    </row>
    <row r="318" spans="1:75" s="89" customFormat="1" ht="15" x14ac:dyDescent="0.25">
      <c r="A318" s="135"/>
      <c r="B318" s="136"/>
      <c r="C318" s="193" t="s">
        <v>468</v>
      </c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5"/>
      <c r="BS318" s="121"/>
      <c r="BT318" s="151"/>
      <c r="BW318" s="123"/>
    </row>
    <row r="319" spans="1:75" s="89" customFormat="1" ht="15" x14ac:dyDescent="0.25">
      <c r="A319" s="139"/>
      <c r="B319" s="140" t="s">
        <v>469</v>
      </c>
      <c r="C319" s="141" t="s">
        <v>470</v>
      </c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2"/>
      <c r="BS319" s="121"/>
      <c r="BT319" s="151"/>
      <c r="BU319" s="134" t="s">
        <v>470</v>
      </c>
      <c r="BW319" s="123"/>
    </row>
    <row r="320" spans="1:75" s="89" customFormat="1" ht="57" x14ac:dyDescent="0.25">
      <c r="A320" s="139"/>
      <c r="B320" s="140" t="s">
        <v>91</v>
      </c>
      <c r="C320" s="141" t="s">
        <v>92</v>
      </c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2"/>
      <c r="BS320" s="121"/>
      <c r="BT320" s="151"/>
      <c r="BU320" s="134" t="s">
        <v>92</v>
      </c>
      <c r="BW320" s="123"/>
    </row>
    <row r="321" spans="1:75" s="89" customFormat="1" ht="15" x14ac:dyDescent="0.25">
      <c r="A321" s="139"/>
      <c r="B321" s="143" t="s">
        <v>86</v>
      </c>
      <c r="C321" s="141" t="s">
        <v>212</v>
      </c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2"/>
      <c r="BS321" s="121"/>
      <c r="BT321" s="151"/>
      <c r="BV321" s="134" t="s">
        <v>212</v>
      </c>
      <c r="BW321" s="123"/>
    </row>
    <row r="322" spans="1:75" s="89" customFormat="1" ht="15" x14ac:dyDescent="0.25">
      <c r="A322" s="196"/>
      <c r="B322" s="197"/>
      <c r="C322" s="197"/>
      <c r="D322" s="197"/>
      <c r="E322" s="198" t="s">
        <v>471</v>
      </c>
      <c r="F322" s="199"/>
      <c r="G322" s="200"/>
      <c r="H322" s="102"/>
      <c r="I322" s="102"/>
      <c r="J322" s="102"/>
      <c r="K322" s="201">
        <v>516017.22</v>
      </c>
      <c r="L322" s="202"/>
      <c r="M322" s="202"/>
      <c r="N322" s="203"/>
      <c r="O322" s="203"/>
      <c r="P322" s="204"/>
      <c r="BS322" s="121"/>
      <c r="BT322" s="151"/>
      <c r="BW322" s="123"/>
    </row>
    <row r="323" spans="1:75" s="89" customFormat="1" ht="15" x14ac:dyDescent="0.25">
      <c r="A323" s="196"/>
      <c r="B323" s="197"/>
      <c r="C323" s="197"/>
      <c r="D323" s="197"/>
      <c r="E323" s="198" t="s">
        <v>472</v>
      </c>
      <c r="F323" s="199"/>
      <c r="G323" s="200"/>
      <c r="H323" s="102"/>
      <c r="I323" s="102"/>
      <c r="J323" s="102"/>
      <c r="K323" s="201">
        <v>342782.87</v>
      </c>
      <c r="L323" s="202"/>
      <c r="M323" s="202"/>
      <c r="N323" s="203"/>
      <c r="O323" s="203"/>
      <c r="P323" s="204"/>
      <c r="BS323" s="121"/>
      <c r="BT323" s="151"/>
      <c r="BW323" s="123"/>
    </row>
    <row r="324" spans="1:75" s="89" customFormat="1" ht="15" x14ac:dyDescent="0.25">
      <c r="A324" s="196"/>
      <c r="B324" s="197"/>
      <c r="C324" s="197"/>
      <c r="D324" s="197"/>
      <c r="E324" s="198" t="s">
        <v>215</v>
      </c>
      <c r="F324" s="199"/>
      <c r="G324" s="200"/>
      <c r="H324" s="102"/>
      <c r="I324" s="102"/>
      <c r="J324" s="102"/>
      <c r="K324" s="201">
        <v>1600206.63</v>
      </c>
      <c r="L324" s="202"/>
      <c r="M324" s="202"/>
      <c r="N324" s="203"/>
      <c r="O324" s="203"/>
      <c r="P324" s="204"/>
      <c r="BS324" s="121"/>
      <c r="BT324" s="151"/>
      <c r="BW324" s="123"/>
    </row>
    <row r="325" spans="1:75" s="89" customFormat="1" ht="79.5" x14ac:dyDescent="0.25">
      <c r="A325" s="187" t="s">
        <v>473</v>
      </c>
      <c r="B325" s="125" t="s">
        <v>474</v>
      </c>
      <c r="C325" s="188" t="s">
        <v>475</v>
      </c>
      <c r="D325" s="188"/>
      <c r="E325" s="188"/>
      <c r="F325" s="207">
        <v>197.6</v>
      </c>
      <c r="G325" s="148">
        <v>15.76</v>
      </c>
      <c r="H325" s="148"/>
      <c r="I325" s="148">
        <v>15.76</v>
      </c>
      <c r="J325" s="148"/>
      <c r="K325" s="148">
        <v>31297.47</v>
      </c>
      <c r="L325" s="148"/>
      <c r="M325" s="190"/>
      <c r="N325" s="148">
        <v>31297.47</v>
      </c>
      <c r="O325" s="206">
        <v>0</v>
      </c>
      <c r="P325" s="206">
        <v>0</v>
      </c>
      <c r="BS325" s="121"/>
      <c r="BT325" s="151" t="s">
        <v>475</v>
      </c>
      <c r="BW325" s="123"/>
    </row>
    <row r="326" spans="1:75" s="89" customFormat="1" ht="15" x14ac:dyDescent="0.25">
      <c r="A326" s="135"/>
      <c r="B326" s="136"/>
      <c r="C326" s="193" t="s">
        <v>476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5"/>
      <c r="BS326" s="121"/>
      <c r="BT326" s="151"/>
      <c r="BW326" s="123"/>
    </row>
    <row r="327" spans="1:75" s="89" customFormat="1" ht="15" x14ac:dyDescent="0.25">
      <c r="A327" s="139"/>
      <c r="B327" s="143" t="s">
        <v>106</v>
      </c>
      <c r="C327" s="141" t="s">
        <v>477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2"/>
      <c r="BS327" s="121"/>
      <c r="BT327" s="151"/>
      <c r="BV327" s="134" t="s">
        <v>477</v>
      </c>
      <c r="BW327" s="123"/>
    </row>
    <row r="328" spans="1:75" s="89" customFormat="1" ht="79.5" x14ac:dyDescent="0.25">
      <c r="A328" s="187" t="s">
        <v>478</v>
      </c>
      <c r="B328" s="125" t="s">
        <v>479</v>
      </c>
      <c r="C328" s="188" t="s">
        <v>480</v>
      </c>
      <c r="D328" s="188"/>
      <c r="E328" s="188"/>
      <c r="F328" s="207">
        <v>197.6</v>
      </c>
      <c r="G328" s="148">
        <v>15.76</v>
      </c>
      <c r="H328" s="148"/>
      <c r="I328" s="148">
        <v>15.76</v>
      </c>
      <c r="J328" s="148"/>
      <c r="K328" s="148">
        <v>31297.47</v>
      </c>
      <c r="L328" s="148"/>
      <c r="M328" s="190"/>
      <c r="N328" s="148">
        <v>31297.47</v>
      </c>
      <c r="O328" s="206">
        <v>0</v>
      </c>
      <c r="P328" s="206">
        <v>0</v>
      </c>
      <c r="BS328" s="121"/>
      <c r="BT328" s="151" t="s">
        <v>480</v>
      </c>
      <c r="BW328" s="123"/>
    </row>
    <row r="329" spans="1:75" s="89" customFormat="1" ht="15" x14ac:dyDescent="0.25">
      <c r="A329" s="135"/>
      <c r="B329" s="136"/>
      <c r="C329" s="193" t="s">
        <v>476</v>
      </c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5"/>
      <c r="BS329" s="121"/>
      <c r="BT329" s="151"/>
      <c r="BW329" s="123"/>
    </row>
    <row r="330" spans="1:75" s="89" customFormat="1" ht="15" x14ac:dyDescent="0.25">
      <c r="A330" s="139"/>
      <c r="B330" s="143" t="s">
        <v>106</v>
      </c>
      <c r="C330" s="141" t="s">
        <v>477</v>
      </c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2"/>
      <c r="BS330" s="121"/>
      <c r="BT330" s="151"/>
      <c r="BV330" s="134" t="s">
        <v>477</v>
      </c>
      <c r="BW330" s="123"/>
    </row>
    <row r="331" spans="1:75" s="89" customFormat="1" ht="79.5" x14ac:dyDescent="0.25">
      <c r="A331" s="187" t="s">
        <v>481</v>
      </c>
      <c r="B331" s="125" t="s">
        <v>103</v>
      </c>
      <c r="C331" s="188" t="s">
        <v>482</v>
      </c>
      <c r="D331" s="188"/>
      <c r="E331" s="188"/>
      <c r="F331" s="207">
        <v>197.6</v>
      </c>
      <c r="G331" s="148">
        <v>4.3899999999999997</v>
      </c>
      <c r="H331" s="148">
        <v>4.3899999999999997</v>
      </c>
      <c r="I331" s="148"/>
      <c r="J331" s="148"/>
      <c r="K331" s="148">
        <v>10026.06</v>
      </c>
      <c r="L331" s="148"/>
      <c r="M331" s="190">
        <v>10026.06</v>
      </c>
      <c r="N331" s="148"/>
      <c r="O331" s="206">
        <v>0</v>
      </c>
      <c r="P331" s="206">
        <v>0</v>
      </c>
      <c r="BS331" s="121"/>
      <c r="BT331" s="151" t="s">
        <v>482</v>
      </c>
      <c r="BW331" s="123"/>
    </row>
    <row r="332" spans="1:75" s="89" customFormat="1" ht="15" x14ac:dyDescent="0.25">
      <c r="A332" s="135"/>
      <c r="B332" s="136"/>
      <c r="C332" s="193" t="s">
        <v>476</v>
      </c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5"/>
      <c r="BS332" s="121"/>
      <c r="BT332" s="151"/>
      <c r="BW332" s="123"/>
    </row>
    <row r="333" spans="1:75" s="89" customFormat="1" ht="57" x14ac:dyDescent="0.25">
      <c r="A333" s="139"/>
      <c r="B333" s="140" t="s">
        <v>91</v>
      </c>
      <c r="C333" s="141" t="s">
        <v>92</v>
      </c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2"/>
      <c r="BS333" s="121"/>
      <c r="BT333" s="151"/>
      <c r="BU333" s="134" t="s">
        <v>92</v>
      </c>
      <c r="BW333" s="123"/>
    </row>
    <row r="334" spans="1:75" s="89" customFormat="1" ht="15" x14ac:dyDescent="0.25">
      <c r="A334" s="139"/>
      <c r="B334" s="143" t="s">
        <v>102</v>
      </c>
      <c r="C334" s="141" t="s">
        <v>218</v>
      </c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2"/>
      <c r="BS334" s="121"/>
      <c r="BT334" s="151"/>
      <c r="BV334" s="134" t="s">
        <v>218</v>
      </c>
      <c r="BW334" s="123"/>
    </row>
    <row r="335" spans="1:75" s="89" customFormat="1" ht="68.25" x14ac:dyDescent="0.25">
      <c r="A335" s="187" t="s">
        <v>483</v>
      </c>
      <c r="B335" s="125" t="s">
        <v>484</v>
      </c>
      <c r="C335" s="188" t="s">
        <v>485</v>
      </c>
      <c r="D335" s="188"/>
      <c r="E335" s="188"/>
      <c r="F335" s="207">
        <v>1.7</v>
      </c>
      <c r="G335" s="148" t="s">
        <v>486</v>
      </c>
      <c r="H335" s="148" t="s">
        <v>487</v>
      </c>
      <c r="I335" s="148"/>
      <c r="J335" s="148"/>
      <c r="K335" s="148">
        <v>10182.469999999999</v>
      </c>
      <c r="L335" s="148">
        <v>8983.01</v>
      </c>
      <c r="M335" s="190" t="s">
        <v>488</v>
      </c>
      <c r="N335" s="148"/>
      <c r="O335" s="215">
        <v>11.73</v>
      </c>
      <c r="P335" s="215">
        <v>19.940000000000001</v>
      </c>
      <c r="BS335" s="121"/>
      <c r="BT335" s="151" t="s">
        <v>485</v>
      </c>
      <c r="BW335" s="123"/>
    </row>
    <row r="336" spans="1:75" s="89" customFormat="1" ht="15" x14ac:dyDescent="0.25">
      <c r="A336" s="135"/>
      <c r="B336" s="136"/>
      <c r="C336" s="193" t="s">
        <v>489</v>
      </c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5"/>
      <c r="BS336" s="121"/>
      <c r="BT336" s="151"/>
      <c r="BW336" s="123"/>
    </row>
    <row r="337" spans="1:75" s="89" customFormat="1" ht="15" x14ac:dyDescent="0.25">
      <c r="A337" s="139"/>
      <c r="B337" s="136"/>
      <c r="C337" s="193" t="s">
        <v>490</v>
      </c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217"/>
      <c r="BS337" s="121"/>
      <c r="BT337" s="151"/>
      <c r="BW337" s="123"/>
    </row>
    <row r="338" spans="1:75" s="89" customFormat="1" ht="57" x14ac:dyDescent="0.25">
      <c r="A338" s="139"/>
      <c r="B338" s="140" t="s">
        <v>91</v>
      </c>
      <c r="C338" s="141" t="s">
        <v>92</v>
      </c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2"/>
      <c r="BS338" s="121"/>
      <c r="BT338" s="151"/>
      <c r="BU338" s="134" t="s">
        <v>92</v>
      </c>
      <c r="BW338" s="123"/>
    </row>
    <row r="339" spans="1:75" s="89" customFormat="1" ht="15" x14ac:dyDescent="0.25">
      <c r="A339" s="139"/>
      <c r="B339" s="143" t="s">
        <v>86</v>
      </c>
      <c r="C339" s="141" t="s">
        <v>212</v>
      </c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2"/>
      <c r="BS339" s="121"/>
      <c r="BT339" s="151"/>
      <c r="BV339" s="134" t="s">
        <v>212</v>
      </c>
      <c r="BW339" s="123"/>
    </row>
    <row r="340" spans="1:75" s="89" customFormat="1" ht="15" x14ac:dyDescent="0.25">
      <c r="A340" s="196"/>
      <c r="B340" s="197"/>
      <c r="C340" s="197"/>
      <c r="D340" s="197"/>
      <c r="E340" s="198" t="s">
        <v>491</v>
      </c>
      <c r="F340" s="199"/>
      <c r="G340" s="200"/>
      <c r="H340" s="102"/>
      <c r="I340" s="102"/>
      <c r="J340" s="102"/>
      <c r="K340" s="201">
        <v>11129.81</v>
      </c>
      <c r="L340" s="202"/>
      <c r="M340" s="202"/>
      <c r="N340" s="203"/>
      <c r="O340" s="203"/>
      <c r="P340" s="204"/>
      <c r="BS340" s="121"/>
      <c r="BT340" s="151"/>
      <c r="BW340" s="123"/>
    </row>
    <row r="341" spans="1:75" s="89" customFormat="1" ht="15" x14ac:dyDescent="0.25">
      <c r="A341" s="196"/>
      <c r="B341" s="197"/>
      <c r="C341" s="197"/>
      <c r="D341" s="197"/>
      <c r="E341" s="198" t="s">
        <v>492</v>
      </c>
      <c r="F341" s="199"/>
      <c r="G341" s="200"/>
      <c r="H341" s="102"/>
      <c r="I341" s="102"/>
      <c r="J341" s="102"/>
      <c r="K341" s="201">
        <v>7039.37</v>
      </c>
      <c r="L341" s="202"/>
      <c r="M341" s="202"/>
      <c r="N341" s="203"/>
      <c r="O341" s="203"/>
      <c r="P341" s="204"/>
      <c r="BS341" s="121"/>
      <c r="BT341" s="151"/>
      <c r="BW341" s="123"/>
    </row>
    <row r="342" spans="1:75" s="89" customFormat="1" ht="15" x14ac:dyDescent="0.25">
      <c r="A342" s="196"/>
      <c r="B342" s="197"/>
      <c r="C342" s="197"/>
      <c r="D342" s="197"/>
      <c r="E342" s="198" t="s">
        <v>215</v>
      </c>
      <c r="F342" s="199"/>
      <c r="G342" s="200"/>
      <c r="H342" s="102"/>
      <c r="I342" s="102"/>
      <c r="J342" s="102"/>
      <c r="K342" s="201">
        <v>28351.65</v>
      </c>
      <c r="L342" s="202"/>
      <c r="M342" s="202"/>
      <c r="N342" s="203"/>
      <c r="O342" s="203"/>
      <c r="P342" s="204"/>
      <c r="BS342" s="121"/>
      <c r="BT342" s="151"/>
      <c r="BW342" s="123"/>
    </row>
    <row r="343" spans="1:75" s="89" customFormat="1" ht="45" x14ac:dyDescent="0.25">
      <c r="A343" s="187" t="s">
        <v>493</v>
      </c>
      <c r="B343" s="125" t="s">
        <v>352</v>
      </c>
      <c r="C343" s="188" t="s">
        <v>494</v>
      </c>
      <c r="D343" s="188"/>
      <c r="E343" s="188"/>
      <c r="F343" s="205">
        <v>21.25</v>
      </c>
      <c r="G343" s="148" t="s">
        <v>354</v>
      </c>
      <c r="H343" s="148"/>
      <c r="I343" s="148" t="s">
        <v>354</v>
      </c>
      <c r="J343" s="148"/>
      <c r="K343" s="148">
        <v>51948.42</v>
      </c>
      <c r="L343" s="148"/>
      <c r="M343" s="190"/>
      <c r="N343" s="148">
        <v>51948.42</v>
      </c>
      <c r="O343" s="206">
        <v>0</v>
      </c>
      <c r="P343" s="206">
        <v>0</v>
      </c>
      <c r="BS343" s="121"/>
      <c r="BT343" s="151" t="s">
        <v>494</v>
      </c>
      <c r="BW343" s="123"/>
    </row>
    <row r="344" spans="1:75" s="89" customFormat="1" ht="15" x14ac:dyDescent="0.25">
      <c r="A344" s="139"/>
      <c r="B344" s="136"/>
      <c r="C344" s="193" t="s">
        <v>356</v>
      </c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217"/>
      <c r="BS344" s="121"/>
      <c r="BT344" s="151"/>
      <c r="BW344" s="123"/>
    </row>
    <row r="345" spans="1:75" s="89" customFormat="1" ht="15" x14ac:dyDescent="0.25">
      <c r="A345" s="139"/>
      <c r="B345" s="143" t="s">
        <v>86</v>
      </c>
      <c r="C345" s="141" t="s">
        <v>212</v>
      </c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2"/>
      <c r="BS345" s="121"/>
      <c r="BT345" s="151"/>
      <c r="BV345" s="134" t="s">
        <v>212</v>
      </c>
      <c r="BW345" s="123"/>
    </row>
    <row r="346" spans="1:75" s="89" customFormat="1" ht="56.25" x14ac:dyDescent="0.25">
      <c r="A346" s="187" t="s">
        <v>495</v>
      </c>
      <c r="B346" s="125" t="s">
        <v>496</v>
      </c>
      <c r="C346" s="188" t="s">
        <v>497</v>
      </c>
      <c r="D346" s="188"/>
      <c r="E346" s="188"/>
      <c r="F346" s="205">
        <v>2.4700000000000002</v>
      </c>
      <c r="G346" s="148" t="s">
        <v>498</v>
      </c>
      <c r="H346" s="148" t="s">
        <v>499</v>
      </c>
      <c r="I346" s="148">
        <v>6.7</v>
      </c>
      <c r="J346" s="148"/>
      <c r="K346" s="148">
        <v>186934</v>
      </c>
      <c r="L346" s="148">
        <v>50890.39</v>
      </c>
      <c r="M346" s="190" t="s">
        <v>500</v>
      </c>
      <c r="N346" s="148">
        <v>143.31</v>
      </c>
      <c r="O346" s="191">
        <v>39.709499999999998</v>
      </c>
      <c r="P346" s="215">
        <v>98.08</v>
      </c>
      <c r="BS346" s="121"/>
      <c r="BT346" s="151" t="s">
        <v>497</v>
      </c>
      <c r="BW346" s="123"/>
    </row>
    <row r="347" spans="1:75" s="89" customFormat="1" ht="15" x14ac:dyDescent="0.25">
      <c r="A347" s="135"/>
      <c r="B347" s="136"/>
      <c r="C347" s="193" t="s">
        <v>468</v>
      </c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5"/>
      <c r="BS347" s="121"/>
      <c r="BT347" s="151"/>
      <c r="BW347" s="123"/>
    </row>
    <row r="348" spans="1:75" s="89" customFormat="1" ht="57" x14ac:dyDescent="0.25">
      <c r="A348" s="139"/>
      <c r="B348" s="140" t="s">
        <v>91</v>
      </c>
      <c r="C348" s="141" t="s">
        <v>92</v>
      </c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2"/>
      <c r="BS348" s="121"/>
      <c r="BT348" s="151"/>
      <c r="BU348" s="134" t="s">
        <v>92</v>
      </c>
      <c r="BW348" s="123"/>
    </row>
    <row r="349" spans="1:75" s="89" customFormat="1" ht="15" x14ac:dyDescent="0.25">
      <c r="A349" s="139"/>
      <c r="B349" s="143" t="s">
        <v>86</v>
      </c>
      <c r="C349" s="141" t="s">
        <v>212</v>
      </c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2"/>
      <c r="BS349" s="121"/>
      <c r="BT349" s="151"/>
      <c r="BV349" s="134" t="s">
        <v>212</v>
      </c>
      <c r="BW349" s="123"/>
    </row>
    <row r="350" spans="1:75" s="89" customFormat="1" ht="15" x14ac:dyDescent="0.25">
      <c r="A350" s="196"/>
      <c r="B350" s="197"/>
      <c r="C350" s="197"/>
      <c r="D350" s="197"/>
      <c r="E350" s="198" t="s">
        <v>501</v>
      </c>
      <c r="F350" s="199"/>
      <c r="G350" s="200"/>
      <c r="H350" s="102"/>
      <c r="I350" s="102"/>
      <c r="J350" s="102"/>
      <c r="K350" s="201">
        <v>94959.07</v>
      </c>
      <c r="L350" s="202"/>
      <c r="M350" s="202"/>
      <c r="N350" s="203"/>
      <c r="O350" s="203"/>
      <c r="P350" s="204"/>
      <c r="BS350" s="121"/>
      <c r="BT350" s="151"/>
      <c r="BW350" s="123"/>
    </row>
    <row r="351" spans="1:75" s="89" customFormat="1" ht="15" x14ac:dyDescent="0.25">
      <c r="A351" s="196"/>
      <c r="B351" s="197"/>
      <c r="C351" s="197"/>
      <c r="D351" s="197"/>
      <c r="E351" s="198" t="s">
        <v>502</v>
      </c>
      <c r="F351" s="199"/>
      <c r="G351" s="200"/>
      <c r="H351" s="102"/>
      <c r="I351" s="102"/>
      <c r="J351" s="102"/>
      <c r="K351" s="201">
        <v>60059.58</v>
      </c>
      <c r="L351" s="202"/>
      <c r="M351" s="202"/>
      <c r="N351" s="203"/>
      <c r="O351" s="203"/>
      <c r="P351" s="204"/>
      <c r="BS351" s="121"/>
      <c r="BT351" s="151"/>
      <c r="BW351" s="123"/>
    </row>
    <row r="352" spans="1:75" s="89" customFormat="1" ht="15" x14ac:dyDescent="0.25">
      <c r="A352" s="196"/>
      <c r="B352" s="197"/>
      <c r="C352" s="197"/>
      <c r="D352" s="197"/>
      <c r="E352" s="198" t="s">
        <v>215</v>
      </c>
      <c r="F352" s="199"/>
      <c r="G352" s="200"/>
      <c r="H352" s="102"/>
      <c r="I352" s="102"/>
      <c r="J352" s="102"/>
      <c r="K352" s="201">
        <v>341952.65</v>
      </c>
      <c r="L352" s="202"/>
      <c r="M352" s="202"/>
      <c r="N352" s="203"/>
      <c r="O352" s="203"/>
      <c r="P352" s="204"/>
      <c r="BS352" s="121"/>
      <c r="BT352" s="151"/>
      <c r="BW352" s="123"/>
    </row>
    <row r="353" spans="1:75" s="89" customFormat="1" ht="45" x14ac:dyDescent="0.25">
      <c r="A353" s="187" t="s">
        <v>503</v>
      </c>
      <c r="B353" s="125" t="s">
        <v>504</v>
      </c>
      <c r="C353" s="188" t="s">
        <v>505</v>
      </c>
      <c r="D353" s="188"/>
      <c r="E353" s="188"/>
      <c r="F353" s="205">
        <v>249.47</v>
      </c>
      <c r="G353" s="148" t="s">
        <v>506</v>
      </c>
      <c r="H353" s="148"/>
      <c r="I353" s="148" t="s">
        <v>506</v>
      </c>
      <c r="J353" s="148"/>
      <c r="K353" s="148">
        <v>32859.839999999997</v>
      </c>
      <c r="L353" s="148"/>
      <c r="M353" s="190"/>
      <c r="N353" s="148">
        <v>32859.839999999997</v>
      </c>
      <c r="O353" s="206">
        <v>0</v>
      </c>
      <c r="P353" s="206">
        <v>0</v>
      </c>
      <c r="BS353" s="121"/>
      <c r="BT353" s="151" t="s">
        <v>505</v>
      </c>
      <c r="BW353" s="123"/>
    </row>
    <row r="354" spans="1:75" s="89" customFormat="1" ht="15" x14ac:dyDescent="0.25">
      <c r="A354" s="139"/>
      <c r="B354" s="136"/>
      <c r="C354" s="193" t="s">
        <v>507</v>
      </c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217"/>
      <c r="BS354" s="121"/>
      <c r="BT354" s="151"/>
      <c r="BW354" s="123"/>
    </row>
    <row r="355" spans="1:75" s="89" customFormat="1" ht="15" x14ac:dyDescent="0.25">
      <c r="A355" s="139"/>
      <c r="B355" s="143" t="s">
        <v>86</v>
      </c>
      <c r="C355" s="141" t="s">
        <v>212</v>
      </c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2"/>
      <c r="BS355" s="121"/>
      <c r="BT355" s="151"/>
      <c r="BV355" s="134" t="s">
        <v>212</v>
      </c>
      <c r="BW355" s="123"/>
    </row>
    <row r="356" spans="1:75" s="89" customFormat="1" ht="68.25" x14ac:dyDescent="0.25">
      <c r="A356" s="187" t="s">
        <v>508</v>
      </c>
      <c r="B356" s="125" t="s">
        <v>509</v>
      </c>
      <c r="C356" s="188" t="s">
        <v>510</v>
      </c>
      <c r="D356" s="188"/>
      <c r="E356" s="188"/>
      <c r="F356" s="218">
        <v>7.3999999999999996E-2</v>
      </c>
      <c r="G356" s="148">
        <v>518.6</v>
      </c>
      <c r="H356" s="148" t="s">
        <v>511</v>
      </c>
      <c r="I356" s="148"/>
      <c r="J356" s="148"/>
      <c r="K356" s="148">
        <v>443.25</v>
      </c>
      <c r="L356" s="148"/>
      <c r="M356" s="190" t="s">
        <v>512</v>
      </c>
      <c r="N356" s="148"/>
      <c r="O356" s="206">
        <v>0</v>
      </c>
      <c r="P356" s="206">
        <v>0</v>
      </c>
      <c r="BS356" s="121"/>
      <c r="BT356" s="151" t="s">
        <v>510</v>
      </c>
      <c r="BW356" s="123"/>
    </row>
    <row r="357" spans="1:75" s="89" customFormat="1" ht="15" x14ac:dyDescent="0.25">
      <c r="A357" s="135"/>
      <c r="B357" s="136"/>
      <c r="C357" s="193" t="s">
        <v>513</v>
      </c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5"/>
      <c r="BS357" s="121"/>
      <c r="BT357" s="151"/>
      <c r="BW357" s="123"/>
    </row>
    <row r="358" spans="1:75" s="89" customFormat="1" ht="57" x14ac:dyDescent="0.25">
      <c r="A358" s="139"/>
      <c r="B358" s="140" t="s">
        <v>91</v>
      </c>
      <c r="C358" s="141" t="s">
        <v>92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2"/>
      <c r="BS358" s="121"/>
      <c r="BT358" s="151"/>
      <c r="BU358" s="134" t="s">
        <v>92</v>
      </c>
      <c r="BW358" s="123"/>
    </row>
    <row r="359" spans="1:75" s="89" customFormat="1" ht="15" x14ac:dyDescent="0.25">
      <c r="A359" s="139"/>
      <c r="B359" s="143" t="s">
        <v>86</v>
      </c>
      <c r="C359" s="141" t="s">
        <v>212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2"/>
      <c r="BS359" s="121"/>
      <c r="BT359" s="151"/>
      <c r="BV359" s="134" t="s">
        <v>212</v>
      </c>
      <c r="BW359" s="123"/>
    </row>
    <row r="360" spans="1:75" s="89" customFormat="1" ht="15" x14ac:dyDescent="0.25">
      <c r="A360" s="196"/>
      <c r="B360" s="197"/>
      <c r="C360" s="197"/>
      <c r="D360" s="197"/>
      <c r="E360" s="198" t="s">
        <v>514</v>
      </c>
      <c r="F360" s="199"/>
      <c r="G360" s="200"/>
      <c r="H360" s="102"/>
      <c r="I360" s="102"/>
      <c r="J360" s="102"/>
      <c r="K360" s="201">
        <v>266.02</v>
      </c>
      <c r="L360" s="202"/>
      <c r="M360" s="202"/>
      <c r="N360" s="203"/>
      <c r="O360" s="203"/>
      <c r="P360" s="204"/>
      <c r="BS360" s="121"/>
      <c r="BT360" s="151"/>
      <c r="BW360" s="123"/>
    </row>
    <row r="361" spans="1:75" s="89" customFormat="1" ht="15" x14ac:dyDescent="0.25">
      <c r="A361" s="196"/>
      <c r="B361" s="197"/>
      <c r="C361" s="197"/>
      <c r="D361" s="197"/>
      <c r="E361" s="198" t="s">
        <v>515</v>
      </c>
      <c r="F361" s="199"/>
      <c r="G361" s="200"/>
      <c r="H361" s="102"/>
      <c r="I361" s="102"/>
      <c r="J361" s="102"/>
      <c r="K361" s="201">
        <v>133.01</v>
      </c>
      <c r="L361" s="202"/>
      <c r="M361" s="202"/>
      <c r="N361" s="203"/>
      <c r="O361" s="203"/>
      <c r="P361" s="204"/>
      <c r="BS361" s="121"/>
      <c r="BT361" s="151"/>
      <c r="BW361" s="123"/>
    </row>
    <row r="362" spans="1:75" s="89" customFormat="1" ht="15" x14ac:dyDescent="0.25">
      <c r="A362" s="196"/>
      <c r="B362" s="197"/>
      <c r="C362" s="197"/>
      <c r="D362" s="197"/>
      <c r="E362" s="198" t="s">
        <v>215</v>
      </c>
      <c r="F362" s="199"/>
      <c r="G362" s="200"/>
      <c r="H362" s="102"/>
      <c r="I362" s="102"/>
      <c r="J362" s="102"/>
      <c r="K362" s="201">
        <v>842.28</v>
      </c>
      <c r="L362" s="202"/>
      <c r="M362" s="202"/>
      <c r="N362" s="203"/>
      <c r="O362" s="203"/>
      <c r="P362" s="204"/>
      <c r="BS362" s="121"/>
      <c r="BT362" s="151"/>
      <c r="BW362" s="123"/>
    </row>
    <row r="363" spans="1:75" s="89" customFormat="1" ht="45" x14ac:dyDescent="0.25">
      <c r="A363" s="187" t="s">
        <v>516</v>
      </c>
      <c r="B363" s="125" t="s">
        <v>352</v>
      </c>
      <c r="C363" s="188" t="s">
        <v>353</v>
      </c>
      <c r="D363" s="188"/>
      <c r="E363" s="188"/>
      <c r="F363" s="205">
        <v>93.24</v>
      </c>
      <c r="G363" s="148" t="s">
        <v>354</v>
      </c>
      <c r="H363" s="148"/>
      <c r="I363" s="148" t="s">
        <v>354</v>
      </c>
      <c r="J363" s="148"/>
      <c r="K363" s="148">
        <v>227937.43</v>
      </c>
      <c r="L363" s="148"/>
      <c r="M363" s="190"/>
      <c r="N363" s="148">
        <v>227937.43</v>
      </c>
      <c r="O363" s="206">
        <v>0</v>
      </c>
      <c r="P363" s="206">
        <v>0</v>
      </c>
      <c r="BS363" s="121"/>
      <c r="BT363" s="151" t="s">
        <v>353</v>
      </c>
      <c r="BW363" s="123"/>
    </row>
    <row r="364" spans="1:75" s="89" customFormat="1" ht="15" x14ac:dyDescent="0.25">
      <c r="A364" s="135"/>
      <c r="B364" s="136"/>
      <c r="C364" s="193" t="s">
        <v>517</v>
      </c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5"/>
      <c r="BS364" s="121"/>
      <c r="BT364" s="151"/>
      <c r="BW364" s="123"/>
    </row>
    <row r="365" spans="1:75" s="89" customFormat="1" ht="15" x14ac:dyDescent="0.25">
      <c r="A365" s="139"/>
      <c r="B365" s="136"/>
      <c r="C365" s="193" t="s">
        <v>356</v>
      </c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217"/>
      <c r="BS365" s="121"/>
      <c r="BT365" s="151"/>
      <c r="BW365" s="123"/>
    </row>
    <row r="366" spans="1:75" s="89" customFormat="1" ht="15" x14ac:dyDescent="0.25">
      <c r="A366" s="139"/>
      <c r="B366" s="143" t="s">
        <v>86</v>
      </c>
      <c r="C366" s="141" t="s">
        <v>212</v>
      </c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2"/>
      <c r="BS366" s="121"/>
      <c r="BT366" s="151"/>
      <c r="BV366" s="134" t="s">
        <v>212</v>
      </c>
      <c r="BW366" s="123"/>
    </row>
    <row r="367" spans="1:75" s="89" customFormat="1" ht="15" x14ac:dyDescent="0.25">
      <c r="A367" s="208" t="s">
        <v>518</v>
      </c>
      <c r="B367" s="209"/>
      <c r="C367" s="209"/>
      <c r="D367" s="209"/>
      <c r="E367" s="209"/>
      <c r="F367" s="209"/>
      <c r="G367" s="209"/>
      <c r="H367" s="209"/>
      <c r="I367" s="209"/>
      <c r="J367" s="209"/>
      <c r="K367" s="209"/>
      <c r="L367" s="209"/>
      <c r="M367" s="209"/>
      <c r="N367" s="209"/>
      <c r="O367" s="209"/>
      <c r="P367" s="210"/>
      <c r="BS367" s="121"/>
      <c r="BT367" s="151"/>
      <c r="BW367" s="123" t="s">
        <v>518</v>
      </c>
    </row>
    <row r="368" spans="1:75" s="89" customFormat="1" ht="90.75" x14ac:dyDescent="0.25">
      <c r="A368" s="187" t="s">
        <v>519</v>
      </c>
      <c r="B368" s="125" t="s">
        <v>520</v>
      </c>
      <c r="C368" s="188" t="s">
        <v>521</v>
      </c>
      <c r="D368" s="188"/>
      <c r="E368" s="188"/>
      <c r="F368" s="207">
        <v>29.1</v>
      </c>
      <c r="G368" s="148" t="s">
        <v>522</v>
      </c>
      <c r="H368" s="148">
        <v>68.98</v>
      </c>
      <c r="I368" s="148">
        <v>1481.63</v>
      </c>
      <c r="J368" s="148"/>
      <c r="K368" s="148">
        <v>860012.09</v>
      </c>
      <c r="L368" s="148">
        <v>463446.41</v>
      </c>
      <c r="M368" s="190">
        <v>23183.51</v>
      </c>
      <c r="N368" s="148">
        <v>373382.17</v>
      </c>
      <c r="O368" s="214">
        <v>33.027999999999999</v>
      </c>
      <c r="P368" s="215">
        <v>961.11</v>
      </c>
      <c r="BS368" s="121"/>
      <c r="BT368" s="151" t="s">
        <v>521</v>
      </c>
      <c r="BW368" s="123"/>
    </row>
    <row r="369" spans="1:75" s="89" customFormat="1" ht="15" x14ac:dyDescent="0.25">
      <c r="A369" s="135"/>
      <c r="B369" s="136"/>
      <c r="C369" s="193" t="s">
        <v>523</v>
      </c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5"/>
      <c r="BS369" s="121"/>
      <c r="BT369" s="151"/>
      <c r="BW369" s="123"/>
    </row>
    <row r="370" spans="1:75" s="89" customFormat="1" ht="15" x14ac:dyDescent="0.25">
      <c r="A370" s="139"/>
      <c r="B370" s="136"/>
      <c r="C370" s="193" t="s">
        <v>524</v>
      </c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217"/>
      <c r="BS370" s="121"/>
      <c r="BT370" s="151"/>
      <c r="BW370" s="123"/>
    </row>
    <row r="371" spans="1:75" s="89" customFormat="1" ht="15" x14ac:dyDescent="0.25">
      <c r="A371" s="139"/>
      <c r="B371" s="140"/>
      <c r="C371" s="141" t="s">
        <v>525</v>
      </c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2"/>
      <c r="BS371" s="121"/>
      <c r="BT371" s="151"/>
      <c r="BU371" s="134" t="s">
        <v>525</v>
      </c>
      <c r="BW371" s="123"/>
    </row>
    <row r="372" spans="1:75" s="89" customFormat="1" ht="57" x14ac:dyDescent="0.25">
      <c r="A372" s="139"/>
      <c r="B372" s="140" t="s">
        <v>91</v>
      </c>
      <c r="C372" s="141" t="s">
        <v>92</v>
      </c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2"/>
      <c r="BS372" s="121"/>
      <c r="BT372" s="151"/>
      <c r="BU372" s="134" t="s">
        <v>92</v>
      </c>
      <c r="BW372" s="123"/>
    </row>
    <row r="373" spans="1:75" s="89" customFormat="1" ht="15" x14ac:dyDescent="0.25">
      <c r="A373" s="139"/>
      <c r="B373" s="143" t="s">
        <v>86</v>
      </c>
      <c r="C373" s="141" t="s">
        <v>212</v>
      </c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2"/>
      <c r="BS373" s="121"/>
      <c r="BT373" s="151"/>
      <c r="BV373" s="134" t="s">
        <v>212</v>
      </c>
      <c r="BW373" s="123"/>
    </row>
    <row r="374" spans="1:75" s="89" customFormat="1" ht="15" x14ac:dyDescent="0.25">
      <c r="A374" s="196"/>
      <c r="B374" s="197"/>
      <c r="C374" s="197"/>
      <c r="D374" s="197"/>
      <c r="E374" s="198" t="s">
        <v>526</v>
      </c>
      <c r="F374" s="199"/>
      <c r="G374" s="200"/>
      <c r="H374" s="102"/>
      <c r="I374" s="102"/>
      <c r="J374" s="102"/>
      <c r="K374" s="201">
        <v>449543.02</v>
      </c>
      <c r="L374" s="202"/>
      <c r="M374" s="202"/>
      <c r="N374" s="203"/>
      <c r="O374" s="203"/>
      <c r="P374" s="204"/>
      <c r="BS374" s="121"/>
      <c r="BT374" s="151"/>
      <c r="BW374" s="123"/>
    </row>
    <row r="375" spans="1:75" s="89" customFormat="1" ht="15" x14ac:dyDescent="0.25">
      <c r="A375" s="196"/>
      <c r="B375" s="197"/>
      <c r="C375" s="197"/>
      <c r="D375" s="197"/>
      <c r="E375" s="198" t="s">
        <v>527</v>
      </c>
      <c r="F375" s="199"/>
      <c r="G375" s="200"/>
      <c r="H375" s="102"/>
      <c r="I375" s="102"/>
      <c r="J375" s="102"/>
      <c r="K375" s="201">
        <v>254895.53</v>
      </c>
      <c r="L375" s="202"/>
      <c r="M375" s="202"/>
      <c r="N375" s="203"/>
      <c r="O375" s="203"/>
      <c r="P375" s="204"/>
      <c r="BS375" s="121"/>
      <c r="BT375" s="151"/>
      <c r="BW375" s="123"/>
    </row>
    <row r="376" spans="1:75" s="89" customFormat="1" ht="15" x14ac:dyDescent="0.25">
      <c r="A376" s="196"/>
      <c r="B376" s="197"/>
      <c r="C376" s="197"/>
      <c r="D376" s="197"/>
      <c r="E376" s="198" t="s">
        <v>215</v>
      </c>
      <c r="F376" s="199"/>
      <c r="G376" s="200"/>
      <c r="H376" s="102"/>
      <c r="I376" s="102"/>
      <c r="J376" s="102"/>
      <c r="K376" s="201">
        <v>1564450.64</v>
      </c>
      <c r="L376" s="202"/>
      <c r="M376" s="202"/>
      <c r="N376" s="203"/>
      <c r="O376" s="203"/>
      <c r="P376" s="204"/>
      <c r="BS376" s="121"/>
      <c r="BT376" s="151"/>
      <c r="BW376" s="123"/>
    </row>
    <row r="377" spans="1:75" s="89" customFormat="1" ht="56.25" x14ac:dyDescent="0.25">
      <c r="A377" s="187" t="s">
        <v>528</v>
      </c>
      <c r="B377" s="125" t="s">
        <v>529</v>
      </c>
      <c r="C377" s="188" t="s">
        <v>530</v>
      </c>
      <c r="D377" s="188"/>
      <c r="E377" s="188"/>
      <c r="F377" s="216">
        <v>6693</v>
      </c>
      <c r="G377" s="148" t="s">
        <v>531</v>
      </c>
      <c r="H377" s="148"/>
      <c r="I377" s="148" t="s">
        <v>531</v>
      </c>
      <c r="J377" s="148"/>
      <c r="K377" s="148">
        <v>267201.96000000002</v>
      </c>
      <c r="L377" s="148"/>
      <c r="M377" s="190"/>
      <c r="N377" s="148">
        <v>267201.96000000002</v>
      </c>
      <c r="O377" s="206">
        <v>0</v>
      </c>
      <c r="P377" s="206">
        <v>0</v>
      </c>
      <c r="BS377" s="121"/>
      <c r="BT377" s="151" t="s">
        <v>530</v>
      </c>
      <c r="BW377" s="123"/>
    </row>
    <row r="378" spans="1:75" s="89" customFormat="1" ht="15" x14ac:dyDescent="0.25">
      <c r="A378" s="139"/>
      <c r="B378" s="136"/>
      <c r="C378" s="193" t="s">
        <v>532</v>
      </c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217"/>
      <c r="BS378" s="121"/>
      <c r="BT378" s="151"/>
      <c r="BW378" s="123"/>
    </row>
    <row r="379" spans="1:75" s="89" customFormat="1" ht="15" x14ac:dyDescent="0.25">
      <c r="A379" s="139"/>
      <c r="B379" s="143" t="s">
        <v>86</v>
      </c>
      <c r="C379" s="141" t="s">
        <v>212</v>
      </c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2"/>
      <c r="BS379" s="121"/>
      <c r="BT379" s="151"/>
      <c r="BV379" s="134" t="s">
        <v>212</v>
      </c>
      <c r="BW379" s="123"/>
    </row>
    <row r="380" spans="1:75" s="89" customFormat="1" ht="68.25" x14ac:dyDescent="0.25">
      <c r="A380" s="187" t="s">
        <v>533</v>
      </c>
      <c r="B380" s="125" t="s">
        <v>534</v>
      </c>
      <c r="C380" s="188" t="s">
        <v>535</v>
      </c>
      <c r="D380" s="188"/>
      <c r="E380" s="188"/>
      <c r="F380" s="205">
        <v>4.1399999999999997</v>
      </c>
      <c r="G380" s="148" t="s">
        <v>536</v>
      </c>
      <c r="H380" s="148" t="s">
        <v>537</v>
      </c>
      <c r="I380" s="148">
        <v>14597.27</v>
      </c>
      <c r="J380" s="148"/>
      <c r="K380" s="148">
        <v>5104642.05</v>
      </c>
      <c r="L380" s="148">
        <v>3482026.29</v>
      </c>
      <c r="M380" s="190" t="s">
        <v>538</v>
      </c>
      <c r="N380" s="148">
        <v>523347.16</v>
      </c>
      <c r="O380" s="215">
        <v>1700.16</v>
      </c>
      <c r="P380" s="215">
        <v>7038.66</v>
      </c>
      <c r="BS380" s="121"/>
      <c r="BT380" s="151" t="s">
        <v>535</v>
      </c>
      <c r="BW380" s="123"/>
    </row>
    <row r="381" spans="1:75" s="89" customFormat="1" ht="15" x14ac:dyDescent="0.25">
      <c r="A381" s="135"/>
      <c r="B381" s="136"/>
      <c r="C381" s="193" t="s">
        <v>539</v>
      </c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5"/>
      <c r="BS381" s="121"/>
      <c r="BT381" s="151"/>
      <c r="BW381" s="123"/>
    </row>
    <row r="382" spans="1:75" s="89" customFormat="1" ht="15" x14ac:dyDescent="0.25">
      <c r="A382" s="139"/>
      <c r="B382" s="136"/>
      <c r="C382" s="193" t="s">
        <v>540</v>
      </c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217"/>
      <c r="BS382" s="121"/>
      <c r="BT382" s="151"/>
      <c r="BW382" s="123"/>
    </row>
    <row r="383" spans="1:75" s="89" customFormat="1" ht="57" x14ac:dyDescent="0.25">
      <c r="A383" s="139"/>
      <c r="B383" s="140" t="s">
        <v>91</v>
      </c>
      <c r="C383" s="141" t="s">
        <v>92</v>
      </c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2"/>
      <c r="BS383" s="121"/>
      <c r="BT383" s="151"/>
      <c r="BU383" s="134" t="s">
        <v>92</v>
      </c>
      <c r="BW383" s="123"/>
    </row>
    <row r="384" spans="1:75" s="89" customFormat="1" ht="15" x14ac:dyDescent="0.25">
      <c r="A384" s="139"/>
      <c r="B384" s="143" t="s">
        <v>86</v>
      </c>
      <c r="C384" s="141" t="s">
        <v>212</v>
      </c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2"/>
      <c r="BS384" s="121"/>
      <c r="BT384" s="151"/>
      <c r="BV384" s="134" t="s">
        <v>212</v>
      </c>
      <c r="BW384" s="123"/>
    </row>
    <row r="385" spans="1:75" s="89" customFormat="1" ht="15" x14ac:dyDescent="0.25">
      <c r="A385" s="196"/>
      <c r="B385" s="197"/>
      <c r="C385" s="197"/>
      <c r="D385" s="197"/>
      <c r="E385" s="198" t="s">
        <v>541</v>
      </c>
      <c r="F385" s="199"/>
      <c r="G385" s="200"/>
      <c r="H385" s="102"/>
      <c r="I385" s="102"/>
      <c r="J385" s="102"/>
      <c r="K385" s="201">
        <v>4155975.03</v>
      </c>
      <c r="L385" s="202"/>
      <c r="M385" s="202"/>
      <c r="N385" s="203"/>
      <c r="O385" s="203"/>
      <c r="P385" s="204"/>
      <c r="BS385" s="121"/>
      <c r="BT385" s="151"/>
      <c r="BW385" s="123"/>
    </row>
    <row r="386" spans="1:75" s="89" customFormat="1" ht="15" x14ac:dyDescent="0.25">
      <c r="A386" s="196"/>
      <c r="B386" s="197"/>
      <c r="C386" s="197"/>
      <c r="D386" s="197"/>
      <c r="E386" s="198" t="s">
        <v>542</v>
      </c>
      <c r="F386" s="199"/>
      <c r="G386" s="200"/>
      <c r="H386" s="102"/>
      <c r="I386" s="102"/>
      <c r="J386" s="102"/>
      <c r="K386" s="201">
        <v>2363201.4900000002</v>
      </c>
      <c r="L386" s="202"/>
      <c r="M386" s="202"/>
      <c r="N386" s="203"/>
      <c r="O386" s="203"/>
      <c r="P386" s="204"/>
      <c r="BS386" s="121"/>
      <c r="BT386" s="151"/>
      <c r="BW386" s="123"/>
    </row>
    <row r="387" spans="1:75" s="89" customFormat="1" ht="15" x14ac:dyDescent="0.25">
      <c r="A387" s="196"/>
      <c r="B387" s="197"/>
      <c r="C387" s="197"/>
      <c r="D387" s="197"/>
      <c r="E387" s="198" t="s">
        <v>215</v>
      </c>
      <c r="F387" s="199"/>
      <c r="G387" s="200"/>
      <c r="H387" s="102"/>
      <c r="I387" s="102"/>
      <c r="J387" s="102"/>
      <c r="K387" s="201">
        <v>11623818.57</v>
      </c>
      <c r="L387" s="202"/>
      <c r="M387" s="202"/>
      <c r="N387" s="203"/>
      <c r="O387" s="203"/>
      <c r="P387" s="204"/>
      <c r="BS387" s="121"/>
      <c r="BT387" s="151"/>
      <c r="BW387" s="123"/>
    </row>
    <row r="388" spans="1:75" s="89" customFormat="1" ht="45" x14ac:dyDescent="0.25">
      <c r="A388" s="187" t="s">
        <v>543</v>
      </c>
      <c r="B388" s="125" t="s">
        <v>544</v>
      </c>
      <c r="C388" s="188" t="s">
        <v>545</v>
      </c>
      <c r="D388" s="188"/>
      <c r="E388" s="188"/>
      <c r="F388" s="205">
        <v>420.21</v>
      </c>
      <c r="G388" s="148" t="s">
        <v>546</v>
      </c>
      <c r="H388" s="148"/>
      <c r="I388" s="148" t="s">
        <v>546</v>
      </c>
      <c r="J388" s="148"/>
      <c r="K388" s="148">
        <v>1089413</v>
      </c>
      <c r="L388" s="148"/>
      <c r="M388" s="190"/>
      <c r="N388" s="148">
        <v>1089413</v>
      </c>
      <c r="O388" s="206">
        <v>0</v>
      </c>
      <c r="P388" s="206">
        <v>0</v>
      </c>
      <c r="BS388" s="121"/>
      <c r="BT388" s="151" t="s">
        <v>545</v>
      </c>
      <c r="BW388" s="123"/>
    </row>
    <row r="389" spans="1:75" s="89" customFormat="1" ht="15" x14ac:dyDescent="0.25">
      <c r="A389" s="139"/>
      <c r="B389" s="136"/>
      <c r="C389" s="193" t="s">
        <v>547</v>
      </c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217"/>
      <c r="BS389" s="121"/>
      <c r="BT389" s="151"/>
      <c r="BW389" s="123"/>
    </row>
    <row r="390" spans="1:75" s="89" customFormat="1" ht="15" x14ac:dyDescent="0.25">
      <c r="A390" s="139"/>
      <c r="B390" s="143" t="s">
        <v>86</v>
      </c>
      <c r="C390" s="141" t="s">
        <v>212</v>
      </c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2"/>
      <c r="BS390" s="121"/>
      <c r="BT390" s="151"/>
      <c r="BV390" s="134" t="s">
        <v>212</v>
      </c>
      <c r="BW390" s="123"/>
    </row>
    <row r="391" spans="1:75" s="89" customFormat="1" ht="56.25" x14ac:dyDescent="0.25">
      <c r="A391" s="187" t="s">
        <v>548</v>
      </c>
      <c r="B391" s="125" t="s">
        <v>549</v>
      </c>
      <c r="C391" s="188" t="s">
        <v>550</v>
      </c>
      <c r="D391" s="188"/>
      <c r="E391" s="188"/>
      <c r="F391" s="205">
        <v>9.19</v>
      </c>
      <c r="G391" s="148" t="s">
        <v>551</v>
      </c>
      <c r="H391" s="148" t="s">
        <v>552</v>
      </c>
      <c r="I391" s="148">
        <v>-0.01</v>
      </c>
      <c r="J391" s="148"/>
      <c r="K391" s="148">
        <v>1499205.8</v>
      </c>
      <c r="L391" s="148">
        <v>830277.86</v>
      </c>
      <c r="M391" s="190" t="s">
        <v>553</v>
      </c>
      <c r="N391" s="148">
        <v>-0.8</v>
      </c>
      <c r="O391" s="214">
        <v>195.38499999999999</v>
      </c>
      <c r="P391" s="215">
        <v>1795.59</v>
      </c>
      <c r="BS391" s="121"/>
      <c r="BT391" s="151" t="s">
        <v>550</v>
      </c>
      <c r="BW391" s="123"/>
    </row>
    <row r="392" spans="1:75" s="89" customFormat="1" ht="15" x14ac:dyDescent="0.25">
      <c r="A392" s="135"/>
      <c r="B392" s="136"/>
      <c r="C392" s="193" t="s">
        <v>554</v>
      </c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5"/>
      <c r="BS392" s="121"/>
      <c r="BT392" s="151"/>
      <c r="BW392" s="123"/>
    </row>
    <row r="393" spans="1:75" s="89" customFormat="1" ht="15" x14ac:dyDescent="0.25">
      <c r="A393" s="139"/>
      <c r="B393" s="136"/>
      <c r="C393" s="193" t="s">
        <v>555</v>
      </c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217"/>
      <c r="BS393" s="121"/>
      <c r="BT393" s="151"/>
      <c r="BW393" s="123"/>
    </row>
    <row r="394" spans="1:75" s="89" customFormat="1" ht="57" x14ac:dyDescent="0.25">
      <c r="A394" s="139"/>
      <c r="B394" s="140" t="s">
        <v>91</v>
      </c>
      <c r="C394" s="141" t="s">
        <v>92</v>
      </c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2"/>
      <c r="BS394" s="121"/>
      <c r="BT394" s="151"/>
      <c r="BU394" s="134" t="s">
        <v>92</v>
      </c>
      <c r="BW394" s="123"/>
    </row>
    <row r="395" spans="1:75" s="89" customFormat="1" ht="15" x14ac:dyDescent="0.25">
      <c r="A395" s="139"/>
      <c r="B395" s="143" t="s">
        <v>86</v>
      </c>
      <c r="C395" s="141" t="s">
        <v>212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2"/>
      <c r="BS395" s="121"/>
      <c r="BT395" s="151"/>
      <c r="BV395" s="134" t="s">
        <v>212</v>
      </c>
      <c r="BW395" s="123"/>
    </row>
    <row r="396" spans="1:75" s="89" customFormat="1" ht="15" x14ac:dyDescent="0.25">
      <c r="A396" s="196"/>
      <c r="B396" s="197"/>
      <c r="C396" s="197"/>
      <c r="D396" s="197"/>
      <c r="E396" s="198" t="s">
        <v>556</v>
      </c>
      <c r="F396" s="199"/>
      <c r="G396" s="200"/>
      <c r="H396" s="102"/>
      <c r="I396" s="102"/>
      <c r="J396" s="102"/>
      <c r="K396" s="201">
        <v>1695997.29</v>
      </c>
      <c r="L396" s="202"/>
      <c r="M396" s="202"/>
      <c r="N396" s="203"/>
      <c r="O396" s="203"/>
      <c r="P396" s="204"/>
      <c r="BS396" s="121"/>
      <c r="BT396" s="151"/>
      <c r="BW396" s="123"/>
    </row>
    <row r="397" spans="1:75" s="89" customFormat="1" ht="15" x14ac:dyDescent="0.25">
      <c r="A397" s="196"/>
      <c r="B397" s="197"/>
      <c r="C397" s="197"/>
      <c r="D397" s="197"/>
      <c r="E397" s="198" t="s">
        <v>557</v>
      </c>
      <c r="F397" s="199"/>
      <c r="G397" s="200"/>
      <c r="H397" s="102"/>
      <c r="I397" s="102"/>
      <c r="J397" s="102"/>
      <c r="K397" s="201">
        <v>1546011.13</v>
      </c>
      <c r="L397" s="202"/>
      <c r="M397" s="202"/>
      <c r="N397" s="203"/>
      <c r="O397" s="203"/>
      <c r="P397" s="204"/>
      <c r="BS397" s="121"/>
      <c r="BT397" s="151"/>
      <c r="BW397" s="123"/>
    </row>
    <row r="398" spans="1:75" s="89" customFormat="1" ht="15" x14ac:dyDescent="0.25">
      <c r="A398" s="196"/>
      <c r="B398" s="197"/>
      <c r="C398" s="197"/>
      <c r="D398" s="197"/>
      <c r="E398" s="198" t="s">
        <v>215</v>
      </c>
      <c r="F398" s="199"/>
      <c r="G398" s="200"/>
      <c r="H398" s="102"/>
      <c r="I398" s="102"/>
      <c r="J398" s="102"/>
      <c r="K398" s="201">
        <v>4741214.22</v>
      </c>
      <c r="L398" s="202"/>
      <c r="M398" s="202"/>
      <c r="N398" s="203"/>
      <c r="O398" s="203"/>
      <c r="P398" s="204"/>
      <c r="BS398" s="121"/>
      <c r="BT398" s="151"/>
      <c r="BW398" s="123"/>
    </row>
    <row r="399" spans="1:75" s="89" customFormat="1" ht="45" x14ac:dyDescent="0.25">
      <c r="A399" s="187" t="s">
        <v>558</v>
      </c>
      <c r="B399" s="125" t="s">
        <v>352</v>
      </c>
      <c r="C399" s="188" t="s">
        <v>353</v>
      </c>
      <c r="D399" s="188"/>
      <c r="E399" s="188"/>
      <c r="F399" s="205">
        <v>118.44</v>
      </c>
      <c r="G399" s="148" t="s">
        <v>354</v>
      </c>
      <c r="H399" s="148"/>
      <c r="I399" s="148" t="s">
        <v>354</v>
      </c>
      <c r="J399" s="148"/>
      <c r="K399" s="148">
        <v>289542.14</v>
      </c>
      <c r="L399" s="148"/>
      <c r="M399" s="190"/>
      <c r="N399" s="148">
        <v>289542.14</v>
      </c>
      <c r="O399" s="206">
        <v>0</v>
      </c>
      <c r="P399" s="206">
        <v>0</v>
      </c>
      <c r="BS399" s="121"/>
      <c r="BT399" s="151" t="s">
        <v>353</v>
      </c>
      <c r="BW399" s="123"/>
    </row>
    <row r="400" spans="1:75" s="89" customFormat="1" ht="15" x14ac:dyDescent="0.25">
      <c r="A400" s="135"/>
      <c r="B400" s="136"/>
      <c r="C400" s="193" t="s">
        <v>559</v>
      </c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5"/>
      <c r="BS400" s="121"/>
      <c r="BT400" s="151"/>
      <c r="BW400" s="123"/>
    </row>
    <row r="401" spans="1:75" s="89" customFormat="1" ht="15" x14ac:dyDescent="0.25">
      <c r="A401" s="139"/>
      <c r="B401" s="136"/>
      <c r="C401" s="193" t="s">
        <v>356</v>
      </c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217"/>
      <c r="BS401" s="121"/>
      <c r="BT401" s="151"/>
      <c r="BW401" s="123"/>
    </row>
    <row r="402" spans="1:75" s="89" customFormat="1" ht="15" x14ac:dyDescent="0.25">
      <c r="A402" s="139"/>
      <c r="B402" s="143" t="s">
        <v>86</v>
      </c>
      <c r="C402" s="141" t="s">
        <v>212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2"/>
      <c r="BS402" s="121"/>
      <c r="BT402" s="151"/>
      <c r="BV402" s="134" t="s">
        <v>212</v>
      </c>
      <c r="BW402" s="123"/>
    </row>
    <row r="403" spans="1:75" s="89" customFormat="1" ht="56.25" x14ac:dyDescent="0.25">
      <c r="A403" s="187" t="s">
        <v>560</v>
      </c>
      <c r="B403" s="125" t="s">
        <v>561</v>
      </c>
      <c r="C403" s="188" t="s">
        <v>562</v>
      </c>
      <c r="D403" s="188"/>
      <c r="E403" s="188"/>
      <c r="F403" s="216">
        <v>9</v>
      </c>
      <c r="G403" s="148" t="s">
        <v>563</v>
      </c>
      <c r="H403" s="148"/>
      <c r="I403" s="148" t="s">
        <v>563</v>
      </c>
      <c r="J403" s="148"/>
      <c r="K403" s="148">
        <v>82311.649999999994</v>
      </c>
      <c r="L403" s="148"/>
      <c r="M403" s="190"/>
      <c r="N403" s="148">
        <v>82311.649999999994</v>
      </c>
      <c r="O403" s="206">
        <v>0</v>
      </c>
      <c r="P403" s="206">
        <v>0</v>
      </c>
      <c r="BS403" s="121"/>
      <c r="BT403" s="151" t="s">
        <v>562</v>
      </c>
      <c r="BW403" s="123"/>
    </row>
    <row r="404" spans="1:75" s="89" customFormat="1" ht="15" x14ac:dyDescent="0.25">
      <c r="A404" s="139"/>
      <c r="B404" s="136"/>
      <c r="C404" s="193" t="s">
        <v>564</v>
      </c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217"/>
      <c r="BS404" s="121"/>
      <c r="BT404" s="151"/>
      <c r="BW404" s="123"/>
    </row>
    <row r="405" spans="1:75" s="89" customFormat="1" ht="15" x14ac:dyDescent="0.25">
      <c r="A405" s="139"/>
      <c r="B405" s="143" t="s">
        <v>86</v>
      </c>
      <c r="C405" s="141" t="s">
        <v>212</v>
      </c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2"/>
      <c r="BS405" s="121"/>
      <c r="BT405" s="151"/>
      <c r="BV405" s="134" t="s">
        <v>212</v>
      </c>
      <c r="BW405" s="123"/>
    </row>
    <row r="406" spans="1:75" s="89" customFormat="1" ht="56.25" x14ac:dyDescent="0.25">
      <c r="A406" s="187" t="s">
        <v>565</v>
      </c>
      <c r="B406" s="125" t="s">
        <v>561</v>
      </c>
      <c r="C406" s="188" t="s">
        <v>566</v>
      </c>
      <c r="D406" s="188"/>
      <c r="E406" s="188"/>
      <c r="F406" s="216">
        <v>9</v>
      </c>
      <c r="G406" s="148" t="s">
        <v>567</v>
      </c>
      <c r="H406" s="148"/>
      <c r="I406" s="148" t="s">
        <v>567</v>
      </c>
      <c r="J406" s="148"/>
      <c r="K406" s="148">
        <v>86365.31</v>
      </c>
      <c r="L406" s="148"/>
      <c r="M406" s="190"/>
      <c r="N406" s="148">
        <v>86365.31</v>
      </c>
      <c r="O406" s="206">
        <v>0</v>
      </c>
      <c r="P406" s="206">
        <v>0</v>
      </c>
      <c r="BS406" s="121"/>
      <c r="BT406" s="151" t="s">
        <v>566</v>
      </c>
      <c r="BW406" s="123"/>
    </row>
    <row r="407" spans="1:75" s="89" customFormat="1" ht="15" x14ac:dyDescent="0.25">
      <c r="A407" s="139"/>
      <c r="B407" s="136"/>
      <c r="C407" s="193" t="s">
        <v>568</v>
      </c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217"/>
      <c r="BS407" s="121"/>
      <c r="BT407" s="151"/>
      <c r="BW407" s="123"/>
    </row>
    <row r="408" spans="1:75" s="89" customFormat="1" ht="15" x14ac:dyDescent="0.25">
      <c r="A408" s="139"/>
      <c r="B408" s="143" t="s">
        <v>86</v>
      </c>
      <c r="C408" s="141" t="s">
        <v>212</v>
      </c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2"/>
      <c r="BS408" s="121"/>
      <c r="BT408" s="151"/>
      <c r="BV408" s="134" t="s">
        <v>212</v>
      </c>
      <c r="BW408" s="123"/>
    </row>
    <row r="409" spans="1:75" s="89" customFormat="1" ht="56.25" x14ac:dyDescent="0.25">
      <c r="A409" s="187" t="s">
        <v>569</v>
      </c>
      <c r="B409" s="125" t="s">
        <v>561</v>
      </c>
      <c r="C409" s="188" t="s">
        <v>570</v>
      </c>
      <c r="D409" s="188"/>
      <c r="E409" s="188"/>
      <c r="F409" s="216">
        <v>13</v>
      </c>
      <c r="G409" s="148" t="s">
        <v>571</v>
      </c>
      <c r="H409" s="148"/>
      <c r="I409" s="148" t="s">
        <v>571</v>
      </c>
      <c r="J409" s="148"/>
      <c r="K409" s="148">
        <v>131708.47</v>
      </c>
      <c r="L409" s="148"/>
      <c r="M409" s="190"/>
      <c r="N409" s="148">
        <v>131708.47</v>
      </c>
      <c r="O409" s="206">
        <v>0</v>
      </c>
      <c r="P409" s="206">
        <v>0</v>
      </c>
      <c r="BS409" s="121"/>
      <c r="BT409" s="151" t="s">
        <v>570</v>
      </c>
      <c r="BW409" s="123"/>
    </row>
    <row r="410" spans="1:75" s="89" customFormat="1" ht="15" x14ac:dyDescent="0.25">
      <c r="A410" s="139"/>
      <c r="B410" s="136"/>
      <c r="C410" s="193" t="s">
        <v>572</v>
      </c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217"/>
      <c r="BS410" s="121"/>
      <c r="BT410" s="151"/>
      <c r="BW410" s="123"/>
    </row>
    <row r="411" spans="1:75" s="89" customFormat="1" ht="15" x14ac:dyDescent="0.25">
      <c r="A411" s="139"/>
      <c r="B411" s="143" t="s">
        <v>86</v>
      </c>
      <c r="C411" s="141" t="s">
        <v>212</v>
      </c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2"/>
      <c r="BS411" s="121"/>
      <c r="BT411" s="151"/>
      <c r="BV411" s="134" t="s">
        <v>212</v>
      </c>
      <c r="BW411" s="123"/>
    </row>
    <row r="412" spans="1:75" s="89" customFormat="1" ht="56.25" x14ac:dyDescent="0.25">
      <c r="A412" s="187" t="s">
        <v>573</v>
      </c>
      <c r="B412" s="125" t="s">
        <v>561</v>
      </c>
      <c r="C412" s="188" t="s">
        <v>574</v>
      </c>
      <c r="D412" s="188"/>
      <c r="E412" s="188"/>
      <c r="F412" s="216">
        <v>12</v>
      </c>
      <c r="G412" s="148" t="s">
        <v>575</v>
      </c>
      <c r="H412" s="148"/>
      <c r="I412" s="148" t="s">
        <v>575</v>
      </c>
      <c r="J412" s="148"/>
      <c r="K412" s="148">
        <v>152752.01</v>
      </c>
      <c r="L412" s="148"/>
      <c r="M412" s="190"/>
      <c r="N412" s="148">
        <v>152752.01</v>
      </c>
      <c r="O412" s="206">
        <v>0</v>
      </c>
      <c r="P412" s="206">
        <v>0</v>
      </c>
      <c r="BS412" s="121"/>
      <c r="BT412" s="151" t="s">
        <v>574</v>
      </c>
      <c r="BW412" s="123"/>
    </row>
    <row r="413" spans="1:75" s="89" customFormat="1" ht="15" x14ac:dyDescent="0.25">
      <c r="A413" s="139"/>
      <c r="B413" s="136"/>
      <c r="C413" s="193" t="s">
        <v>576</v>
      </c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217"/>
      <c r="BS413" s="121"/>
      <c r="BT413" s="151"/>
      <c r="BW413" s="123"/>
    </row>
    <row r="414" spans="1:75" s="89" customFormat="1" ht="15" x14ac:dyDescent="0.25">
      <c r="A414" s="139"/>
      <c r="B414" s="143" t="s">
        <v>86</v>
      </c>
      <c r="C414" s="141" t="s">
        <v>212</v>
      </c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2"/>
      <c r="BS414" s="121"/>
      <c r="BT414" s="151"/>
      <c r="BV414" s="134" t="s">
        <v>212</v>
      </c>
      <c r="BW414" s="123"/>
    </row>
    <row r="415" spans="1:75" s="89" customFormat="1" ht="56.25" x14ac:dyDescent="0.25">
      <c r="A415" s="187" t="s">
        <v>577</v>
      </c>
      <c r="B415" s="125" t="s">
        <v>561</v>
      </c>
      <c r="C415" s="188" t="s">
        <v>578</v>
      </c>
      <c r="D415" s="188"/>
      <c r="E415" s="188"/>
      <c r="F415" s="216">
        <v>12</v>
      </c>
      <c r="G415" s="148" t="s">
        <v>575</v>
      </c>
      <c r="H415" s="148"/>
      <c r="I415" s="148" t="s">
        <v>575</v>
      </c>
      <c r="J415" s="148"/>
      <c r="K415" s="148">
        <v>152752.01</v>
      </c>
      <c r="L415" s="148"/>
      <c r="M415" s="190"/>
      <c r="N415" s="148">
        <v>152752.01</v>
      </c>
      <c r="O415" s="206">
        <v>0</v>
      </c>
      <c r="P415" s="206">
        <v>0</v>
      </c>
      <c r="BS415" s="121"/>
      <c r="BT415" s="151" t="s">
        <v>578</v>
      </c>
      <c r="BW415" s="123"/>
    </row>
    <row r="416" spans="1:75" s="89" customFormat="1" ht="15" x14ac:dyDescent="0.25">
      <c r="A416" s="139"/>
      <c r="B416" s="136"/>
      <c r="C416" s="193" t="s">
        <v>576</v>
      </c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217"/>
      <c r="BS416" s="121"/>
      <c r="BT416" s="151"/>
      <c r="BW416" s="123"/>
    </row>
    <row r="417" spans="1:75" s="89" customFormat="1" ht="15" x14ac:dyDescent="0.25">
      <c r="A417" s="139"/>
      <c r="B417" s="143" t="s">
        <v>86</v>
      </c>
      <c r="C417" s="141" t="s">
        <v>212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2"/>
      <c r="BS417" s="121"/>
      <c r="BT417" s="151"/>
      <c r="BV417" s="134" t="s">
        <v>212</v>
      </c>
      <c r="BW417" s="123"/>
    </row>
    <row r="418" spans="1:75" s="89" customFormat="1" ht="56.25" x14ac:dyDescent="0.25">
      <c r="A418" s="187" t="s">
        <v>579</v>
      </c>
      <c r="B418" s="125" t="s">
        <v>561</v>
      </c>
      <c r="C418" s="188" t="s">
        <v>580</v>
      </c>
      <c r="D418" s="188"/>
      <c r="E418" s="188"/>
      <c r="F418" s="216">
        <v>13</v>
      </c>
      <c r="G418" s="148" t="s">
        <v>581</v>
      </c>
      <c r="H418" s="148"/>
      <c r="I418" s="148" t="s">
        <v>581</v>
      </c>
      <c r="J418" s="148"/>
      <c r="K418" s="148">
        <v>184044.66</v>
      </c>
      <c r="L418" s="148"/>
      <c r="M418" s="190"/>
      <c r="N418" s="148">
        <v>184044.66</v>
      </c>
      <c r="O418" s="206">
        <v>0</v>
      </c>
      <c r="P418" s="206">
        <v>0</v>
      </c>
      <c r="BS418" s="121"/>
      <c r="BT418" s="151" t="s">
        <v>580</v>
      </c>
      <c r="BW418" s="123"/>
    </row>
    <row r="419" spans="1:75" s="89" customFormat="1" ht="15" x14ac:dyDescent="0.25">
      <c r="A419" s="139"/>
      <c r="B419" s="136"/>
      <c r="C419" s="193" t="s">
        <v>582</v>
      </c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217"/>
      <c r="BS419" s="121"/>
      <c r="BT419" s="151"/>
      <c r="BW419" s="123"/>
    </row>
    <row r="420" spans="1:75" s="89" customFormat="1" ht="15" x14ac:dyDescent="0.25">
      <c r="A420" s="139"/>
      <c r="B420" s="143" t="s">
        <v>86</v>
      </c>
      <c r="C420" s="141" t="s">
        <v>212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2"/>
      <c r="BS420" s="121"/>
      <c r="BT420" s="151"/>
      <c r="BV420" s="134" t="s">
        <v>212</v>
      </c>
      <c r="BW420" s="123"/>
    </row>
    <row r="421" spans="1:75" s="89" customFormat="1" ht="56.25" x14ac:dyDescent="0.25">
      <c r="A421" s="187" t="s">
        <v>583</v>
      </c>
      <c r="B421" s="125" t="s">
        <v>561</v>
      </c>
      <c r="C421" s="188" t="s">
        <v>584</v>
      </c>
      <c r="D421" s="188"/>
      <c r="E421" s="188"/>
      <c r="F421" s="216">
        <v>13</v>
      </c>
      <c r="G421" s="148" t="s">
        <v>585</v>
      </c>
      <c r="H421" s="148"/>
      <c r="I421" s="148" t="s">
        <v>585</v>
      </c>
      <c r="J421" s="148"/>
      <c r="K421" s="148">
        <v>155448.21</v>
      </c>
      <c r="L421" s="148"/>
      <c r="M421" s="190"/>
      <c r="N421" s="148">
        <v>155448.21</v>
      </c>
      <c r="O421" s="206">
        <v>0</v>
      </c>
      <c r="P421" s="206">
        <v>0</v>
      </c>
      <c r="BS421" s="121"/>
      <c r="BT421" s="151" t="s">
        <v>584</v>
      </c>
      <c r="BW421" s="123"/>
    </row>
    <row r="422" spans="1:75" s="89" customFormat="1" ht="15" x14ac:dyDescent="0.25">
      <c r="A422" s="139"/>
      <c r="B422" s="136"/>
      <c r="C422" s="193" t="s">
        <v>586</v>
      </c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217"/>
      <c r="BS422" s="121"/>
      <c r="BT422" s="151"/>
      <c r="BW422" s="123"/>
    </row>
    <row r="423" spans="1:75" s="89" customFormat="1" ht="15" x14ac:dyDescent="0.25">
      <c r="A423" s="139"/>
      <c r="B423" s="143" t="s">
        <v>86</v>
      </c>
      <c r="C423" s="141" t="s">
        <v>212</v>
      </c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2"/>
      <c r="BS423" s="121"/>
      <c r="BT423" s="151"/>
      <c r="BV423" s="134" t="s">
        <v>212</v>
      </c>
      <c r="BW423" s="123"/>
    </row>
    <row r="424" spans="1:75" s="89" customFormat="1" ht="56.25" x14ac:dyDescent="0.25">
      <c r="A424" s="187" t="s">
        <v>587</v>
      </c>
      <c r="B424" s="125" t="s">
        <v>561</v>
      </c>
      <c r="C424" s="188" t="s">
        <v>588</v>
      </c>
      <c r="D424" s="188"/>
      <c r="E424" s="188"/>
      <c r="F424" s="216">
        <v>6</v>
      </c>
      <c r="G424" s="148" t="s">
        <v>589</v>
      </c>
      <c r="H424" s="148"/>
      <c r="I424" s="148" t="s">
        <v>589</v>
      </c>
      <c r="J424" s="148"/>
      <c r="K424" s="148">
        <v>64861.67</v>
      </c>
      <c r="L424" s="148"/>
      <c r="M424" s="190"/>
      <c r="N424" s="148">
        <v>64861.67</v>
      </c>
      <c r="O424" s="206">
        <v>0</v>
      </c>
      <c r="P424" s="206">
        <v>0</v>
      </c>
      <c r="BS424" s="121"/>
      <c r="BT424" s="151" t="s">
        <v>588</v>
      </c>
      <c r="BW424" s="123"/>
    </row>
    <row r="425" spans="1:75" s="89" customFormat="1" ht="15" x14ac:dyDescent="0.25">
      <c r="A425" s="139"/>
      <c r="B425" s="136"/>
      <c r="C425" s="193" t="s">
        <v>590</v>
      </c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217"/>
      <c r="BS425" s="121"/>
      <c r="BT425" s="151"/>
      <c r="BW425" s="123"/>
    </row>
    <row r="426" spans="1:75" s="89" customFormat="1" ht="15" x14ac:dyDescent="0.25">
      <c r="A426" s="139"/>
      <c r="B426" s="143" t="s">
        <v>86</v>
      </c>
      <c r="C426" s="141" t="s">
        <v>212</v>
      </c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2"/>
      <c r="BS426" s="121"/>
      <c r="BT426" s="151"/>
      <c r="BV426" s="134" t="s">
        <v>212</v>
      </c>
      <c r="BW426" s="123"/>
    </row>
    <row r="427" spans="1:75" s="89" customFormat="1" ht="56.25" x14ac:dyDescent="0.25">
      <c r="A427" s="187" t="s">
        <v>591</v>
      </c>
      <c r="B427" s="125" t="s">
        <v>561</v>
      </c>
      <c r="C427" s="188" t="s">
        <v>592</v>
      </c>
      <c r="D427" s="188"/>
      <c r="E427" s="188"/>
      <c r="F427" s="216">
        <v>8</v>
      </c>
      <c r="G427" s="148" t="s">
        <v>589</v>
      </c>
      <c r="H427" s="148"/>
      <c r="I427" s="148" t="s">
        <v>589</v>
      </c>
      <c r="J427" s="148"/>
      <c r="K427" s="148">
        <v>86482.22</v>
      </c>
      <c r="L427" s="148"/>
      <c r="M427" s="190"/>
      <c r="N427" s="148">
        <v>86482.22</v>
      </c>
      <c r="O427" s="206">
        <v>0</v>
      </c>
      <c r="P427" s="206">
        <v>0</v>
      </c>
      <c r="BS427" s="121"/>
      <c r="BT427" s="151" t="s">
        <v>592</v>
      </c>
      <c r="BW427" s="123"/>
    </row>
    <row r="428" spans="1:75" s="89" customFormat="1" ht="15" x14ac:dyDescent="0.25">
      <c r="A428" s="139"/>
      <c r="B428" s="136"/>
      <c r="C428" s="193" t="s">
        <v>590</v>
      </c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217"/>
      <c r="BS428" s="121"/>
      <c r="BT428" s="151"/>
      <c r="BW428" s="123"/>
    </row>
    <row r="429" spans="1:75" s="89" customFormat="1" ht="15" x14ac:dyDescent="0.25">
      <c r="A429" s="139"/>
      <c r="B429" s="143" t="s">
        <v>86</v>
      </c>
      <c r="C429" s="141" t="s">
        <v>212</v>
      </c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2"/>
      <c r="BS429" s="121"/>
      <c r="BT429" s="151"/>
      <c r="BV429" s="134" t="s">
        <v>212</v>
      </c>
      <c r="BW429" s="123"/>
    </row>
    <row r="430" spans="1:75" s="89" customFormat="1" ht="56.25" x14ac:dyDescent="0.25">
      <c r="A430" s="187" t="s">
        <v>593</v>
      </c>
      <c r="B430" s="125" t="s">
        <v>561</v>
      </c>
      <c r="C430" s="188" t="s">
        <v>594</v>
      </c>
      <c r="D430" s="188"/>
      <c r="E430" s="188"/>
      <c r="F430" s="216">
        <v>8</v>
      </c>
      <c r="G430" s="148" t="s">
        <v>589</v>
      </c>
      <c r="H430" s="148"/>
      <c r="I430" s="148" t="s">
        <v>589</v>
      </c>
      <c r="J430" s="148"/>
      <c r="K430" s="148">
        <v>86482.22</v>
      </c>
      <c r="L430" s="148"/>
      <c r="M430" s="190"/>
      <c r="N430" s="148">
        <v>86482.22</v>
      </c>
      <c r="O430" s="206">
        <v>0</v>
      </c>
      <c r="P430" s="206">
        <v>0</v>
      </c>
      <c r="BS430" s="121"/>
      <c r="BT430" s="151" t="s">
        <v>594</v>
      </c>
      <c r="BW430" s="123"/>
    </row>
    <row r="431" spans="1:75" s="89" customFormat="1" ht="15" x14ac:dyDescent="0.25">
      <c r="A431" s="139"/>
      <c r="B431" s="136"/>
      <c r="C431" s="193" t="s">
        <v>590</v>
      </c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217"/>
      <c r="BS431" s="121"/>
      <c r="BT431" s="151"/>
      <c r="BW431" s="123"/>
    </row>
    <row r="432" spans="1:75" s="89" customFormat="1" ht="15" x14ac:dyDescent="0.25">
      <c r="A432" s="139"/>
      <c r="B432" s="143" t="s">
        <v>86</v>
      </c>
      <c r="C432" s="141" t="s">
        <v>212</v>
      </c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2"/>
      <c r="BS432" s="121"/>
      <c r="BT432" s="151"/>
      <c r="BV432" s="134" t="s">
        <v>212</v>
      </c>
      <c r="BW432" s="123"/>
    </row>
    <row r="433" spans="1:75" s="89" customFormat="1" ht="56.25" x14ac:dyDescent="0.25">
      <c r="A433" s="187" t="s">
        <v>595</v>
      </c>
      <c r="B433" s="125" t="s">
        <v>561</v>
      </c>
      <c r="C433" s="188" t="s">
        <v>596</v>
      </c>
      <c r="D433" s="188"/>
      <c r="E433" s="188"/>
      <c r="F433" s="216">
        <v>8</v>
      </c>
      <c r="G433" s="148" t="s">
        <v>589</v>
      </c>
      <c r="H433" s="148"/>
      <c r="I433" s="148" t="s">
        <v>589</v>
      </c>
      <c r="J433" s="148"/>
      <c r="K433" s="148">
        <v>86482.22</v>
      </c>
      <c r="L433" s="148"/>
      <c r="M433" s="190"/>
      <c r="N433" s="148">
        <v>86482.22</v>
      </c>
      <c r="O433" s="206">
        <v>0</v>
      </c>
      <c r="P433" s="206">
        <v>0</v>
      </c>
      <c r="BS433" s="121"/>
      <c r="BT433" s="151" t="s">
        <v>596</v>
      </c>
      <c r="BW433" s="123"/>
    </row>
    <row r="434" spans="1:75" s="89" customFormat="1" ht="15" x14ac:dyDescent="0.25">
      <c r="A434" s="139"/>
      <c r="B434" s="136"/>
      <c r="C434" s="193" t="s">
        <v>590</v>
      </c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217"/>
      <c r="BS434" s="121"/>
      <c r="BT434" s="151"/>
      <c r="BW434" s="123"/>
    </row>
    <row r="435" spans="1:75" s="89" customFormat="1" ht="15" x14ac:dyDescent="0.25">
      <c r="A435" s="139"/>
      <c r="B435" s="143" t="s">
        <v>86</v>
      </c>
      <c r="C435" s="141" t="s">
        <v>212</v>
      </c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2"/>
      <c r="BS435" s="121"/>
      <c r="BT435" s="151"/>
      <c r="BV435" s="134" t="s">
        <v>212</v>
      </c>
      <c r="BW435" s="123"/>
    </row>
    <row r="436" spans="1:75" s="89" customFormat="1" ht="56.25" x14ac:dyDescent="0.25">
      <c r="A436" s="187" t="s">
        <v>597</v>
      </c>
      <c r="B436" s="125" t="s">
        <v>561</v>
      </c>
      <c r="C436" s="188" t="s">
        <v>598</v>
      </c>
      <c r="D436" s="188"/>
      <c r="E436" s="188"/>
      <c r="F436" s="216">
        <v>9</v>
      </c>
      <c r="G436" s="148" t="s">
        <v>589</v>
      </c>
      <c r="H436" s="148"/>
      <c r="I436" s="148" t="s">
        <v>589</v>
      </c>
      <c r="J436" s="148"/>
      <c r="K436" s="148">
        <v>97292.5</v>
      </c>
      <c r="L436" s="148"/>
      <c r="M436" s="190"/>
      <c r="N436" s="148">
        <v>97292.5</v>
      </c>
      <c r="O436" s="206">
        <v>0</v>
      </c>
      <c r="P436" s="206">
        <v>0</v>
      </c>
      <c r="BS436" s="121"/>
      <c r="BT436" s="151" t="s">
        <v>598</v>
      </c>
      <c r="BW436" s="123"/>
    </row>
    <row r="437" spans="1:75" s="89" customFormat="1" ht="15" x14ac:dyDescent="0.25">
      <c r="A437" s="139"/>
      <c r="B437" s="136"/>
      <c r="C437" s="193" t="s">
        <v>590</v>
      </c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217"/>
      <c r="BS437" s="121"/>
      <c r="BT437" s="151"/>
      <c r="BW437" s="123"/>
    </row>
    <row r="438" spans="1:75" s="89" customFormat="1" ht="15" x14ac:dyDescent="0.25">
      <c r="A438" s="139"/>
      <c r="B438" s="143" t="s">
        <v>86</v>
      </c>
      <c r="C438" s="141" t="s">
        <v>212</v>
      </c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2"/>
      <c r="BS438" s="121"/>
      <c r="BT438" s="151"/>
      <c r="BV438" s="134" t="s">
        <v>212</v>
      </c>
      <c r="BW438" s="123"/>
    </row>
    <row r="439" spans="1:75" s="89" customFormat="1" ht="56.25" x14ac:dyDescent="0.25">
      <c r="A439" s="187" t="s">
        <v>599</v>
      </c>
      <c r="B439" s="125" t="s">
        <v>561</v>
      </c>
      <c r="C439" s="188" t="s">
        <v>600</v>
      </c>
      <c r="D439" s="188"/>
      <c r="E439" s="188"/>
      <c r="F439" s="216">
        <v>13</v>
      </c>
      <c r="G439" s="148" t="s">
        <v>589</v>
      </c>
      <c r="H439" s="148"/>
      <c r="I439" s="148" t="s">
        <v>589</v>
      </c>
      <c r="J439" s="148"/>
      <c r="K439" s="148">
        <v>140533.60999999999</v>
      </c>
      <c r="L439" s="148"/>
      <c r="M439" s="190"/>
      <c r="N439" s="148">
        <v>140533.60999999999</v>
      </c>
      <c r="O439" s="206">
        <v>0</v>
      </c>
      <c r="P439" s="206">
        <v>0</v>
      </c>
      <c r="BS439" s="121"/>
      <c r="BT439" s="151" t="s">
        <v>600</v>
      </c>
      <c r="BW439" s="123"/>
    </row>
    <row r="440" spans="1:75" s="89" customFormat="1" ht="15" x14ac:dyDescent="0.25">
      <c r="A440" s="139"/>
      <c r="B440" s="136"/>
      <c r="C440" s="193" t="s">
        <v>590</v>
      </c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217"/>
      <c r="BS440" s="121"/>
      <c r="BT440" s="151"/>
      <c r="BW440" s="123"/>
    </row>
    <row r="441" spans="1:75" s="89" customFormat="1" ht="15" x14ac:dyDescent="0.25">
      <c r="A441" s="139"/>
      <c r="B441" s="143" t="s">
        <v>86</v>
      </c>
      <c r="C441" s="141" t="s">
        <v>212</v>
      </c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2"/>
      <c r="BS441" s="121"/>
      <c r="BT441" s="151"/>
      <c r="BV441" s="134" t="s">
        <v>212</v>
      </c>
      <c r="BW441" s="123"/>
    </row>
    <row r="442" spans="1:75" s="89" customFormat="1" ht="56.25" x14ac:dyDescent="0.25">
      <c r="A442" s="187" t="s">
        <v>601</v>
      </c>
      <c r="B442" s="125" t="s">
        <v>561</v>
      </c>
      <c r="C442" s="188" t="s">
        <v>602</v>
      </c>
      <c r="D442" s="188"/>
      <c r="E442" s="188"/>
      <c r="F442" s="216">
        <v>13</v>
      </c>
      <c r="G442" s="148" t="s">
        <v>589</v>
      </c>
      <c r="H442" s="148"/>
      <c r="I442" s="148" t="s">
        <v>589</v>
      </c>
      <c r="J442" s="148"/>
      <c r="K442" s="148">
        <v>140533.60999999999</v>
      </c>
      <c r="L442" s="148"/>
      <c r="M442" s="190"/>
      <c r="N442" s="148">
        <v>140533.60999999999</v>
      </c>
      <c r="O442" s="206">
        <v>0</v>
      </c>
      <c r="P442" s="206">
        <v>0</v>
      </c>
      <c r="BS442" s="121"/>
      <c r="BT442" s="151" t="s">
        <v>602</v>
      </c>
      <c r="BW442" s="123"/>
    </row>
    <row r="443" spans="1:75" s="89" customFormat="1" ht="15" x14ac:dyDescent="0.25">
      <c r="A443" s="139"/>
      <c r="B443" s="136"/>
      <c r="C443" s="193" t="s">
        <v>590</v>
      </c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217"/>
      <c r="BS443" s="121"/>
      <c r="BT443" s="151"/>
      <c r="BW443" s="123"/>
    </row>
    <row r="444" spans="1:75" s="89" customFormat="1" ht="15" x14ac:dyDescent="0.25">
      <c r="A444" s="139"/>
      <c r="B444" s="143" t="s">
        <v>86</v>
      </c>
      <c r="C444" s="141" t="s">
        <v>212</v>
      </c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2"/>
      <c r="BS444" s="121"/>
      <c r="BT444" s="151"/>
      <c r="BV444" s="134" t="s">
        <v>212</v>
      </c>
      <c r="BW444" s="123"/>
    </row>
    <row r="445" spans="1:75" s="89" customFormat="1" ht="56.25" x14ac:dyDescent="0.25">
      <c r="A445" s="187" t="s">
        <v>603</v>
      </c>
      <c r="B445" s="125" t="s">
        <v>561</v>
      </c>
      <c r="C445" s="188" t="s">
        <v>604</v>
      </c>
      <c r="D445" s="188"/>
      <c r="E445" s="188"/>
      <c r="F445" s="216">
        <v>13</v>
      </c>
      <c r="G445" s="148" t="s">
        <v>589</v>
      </c>
      <c r="H445" s="148"/>
      <c r="I445" s="148" t="s">
        <v>589</v>
      </c>
      <c r="J445" s="148"/>
      <c r="K445" s="148">
        <v>140533.60999999999</v>
      </c>
      <c r="L445" s="148"/>
      <c r="M445" s="190"/>
      <c r="N445" s="148">
        <v>140533.60999999999</v>
      </c>
      <c r="O445" s="206">
        <v>0</v>
      </c>
      <c r="P445" s="206">
        <v>0</v>
      </c>
      <c r="BS445" s="121"/>
      <c r="BT445" s="151" t="s">
        <v>604</v>
      </c>
      <c r="BW445" s="123"/>
    </row>
    <row r="446" spans="1:75" s="89" customFormat="1" ht="15" x14ac:dyDescent="0.25">
      <c r="A446" s="139"/>
      <c r="B446" s="136"/>
      <c r="C446" s="193" t="s">
        <v>590</v>
      </c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217"/>
      <c r="BS446" s="121"/>
      <c r="BT446" s="151"/>
      <c r="BW446" s="123"/>
    </row>
    <row r="447" spans="1:75" s="89" customFormat="1" ht="15" x14ac:dyDescent="0.25">
      <c r="A447" s="139"/>
      <c r="B447" s="143" t="s">
        <v>86</v>
      </c>
      <c r="C447" s="141" t="s">
        <v>212</v>
      </c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2"/>
      <c r="BS447" s="121"/>
      <c r="BT447" s="151"/>
      <c r="BV447" s="134" t="s">
        <v>212</v>
      </c>
      <c r="BW447" s="123"/>
    </row>
    <row r="448" spans="1:75" s="89" customFormat="1" ht="56.25" x14ac:dyDescent="0.25">
      <c r="A448" s="187" t="s">
        <v>605</v>
      </c>
      <c r="B448" s="125" t="s">
        <v>561</v>
      </c>
      <c r="C448" s="188" t="s">
        <v>606</v>
      </c>
      <c r="D448" s="188"/>
      <c r="E448" s="188"/>
      <c r="F448" s="216">
        <v>13</v>
      </c>
      <c r="G448" s="148" t="s">
        <v>589</v>
      </c>
      <c r="H448" s="148"/>
      <c r="I448" s="148" t="s">
        <v>589</v>
      </c>
      <c r="J448" s="148"/>
      <c r="K448" s="148">
        <v>140533.60999999999</v>
      </c>
      <c r="L448" s="148"/>
      <c r="M448" s="190"/>
      <c r="N448" s="148">
        <v>140533.60999999999</v>
      </c>
      <c r="O448" s="206">
        <v>0</v>
      </c>
      <c r="P448" s="206">
        <v>0</v>
      </c>
      <c r="BS448" s="121"/>
      <c r="BT448" s="151" t="s">
        <v>606</v>
      </c>
      <c r="BW448" s="123"/>
    </row>
    <row r="449" spans="1:75" s="89" customFormat="1" ht="15" x14ac:dyDescent="0.25">
      <c r="A449" s="139"/>
      <c r="B449" s="136"/>
      <c r="C449" s="193" t="s">
        <v>590</v>
      </c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217"/>
      <c r="BS449" s="121"/>
      <c r="BT449" s="151"/>
      <c r="BW449" s="123"/>
    </row>
    <row r="450" spans="1:75" s="89" customFormat="1" ht="15" x14ac:dyDescent="0.25">
      <c r="A450" s="139"/>
      <c r="B450" s="143" t="s">
        <v>86</v>
      </c>
      <c r="C450" s="141" t="s">
        <v>212</v>
      </c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2"/>
      <c r="BS450" s="121"/>
      <c r="BT450" s="151"/>
      <c r="BV450" s="134" t="s">
        <v>212</v>
      </c>
      <c r="BW450" s="123"/>
    </row>
    <row r="451" spans="1:75" s="89" customFormat="1" ht="56.25" x14ac:dyDescent="0.25">
      <c r="A451" s="187" t="s">
        <v>607</v>
      </c>
      <c r="B451" s="125" t="s">
        <v>561</v>
      </c>
      <c r="C451" s="188" t="s">
        <v>608</v>
      </c>
      <c r="D451" s="188"/>
      <c r="E451" s="188"/>
      <c r="F451" s="216">
        <v>13</v>
      </c>
      <c r="G451" s="148" t="s">
        <v>589</v>
      </c>
      <c r="H451" s="148"/>
      <c r="I451" s="148" t="s">
        <v>589</v>
      </c>
      <c r="J451" s="148"/>
      <c r="K451" s="148">
        <v>140533.60999999999</v>
      </c>
      <c r="L451" s="148"/>
      <c r="M451" s="190"/>
      <c r="N451" s="148">
        <v>140533.60999999999</v>
      </c>
      <c r="O451" s="206">
        <v>0</v>
      </c>
      <c r="P451" s="206">
        <v>0</v>
      </c>
      <c r="BS451" s="121"/>
      <c r="BT451" s="151" t="s">
        <v>608</v>
      </c>
      <c r="BW451" s="123"/>
    </row>
    <row r="452" spans="1:75" s="89" customFormat="1" ht="15" x14ac:dyDescent="0.25">
      <c r="A452" s="139"/>
      <c r="B452" s="136"/>
      <c r="C452" s="193" t="s">
        <v>590</v>
      </c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217"/>
      <c r="BS452" s="121"/>
      <c r="BT452" s="151"/>
      <c r="BW452" s="123"/>
    </row>
    <row r="453" spans="1:75" s="89" customFormat="1" ht="15" x14ac:dyDescent="0.25">
      <c r="A453" s="139"/>
      <c r="B453" s="143" t="s">
        <v>86</v>
      </c>
      <c r="C453" s="141" t="s">
        <v>212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2"/>
      <c r="BS453" s="121"/>
      <c r="BT453" s="151"/>
      <c r="BV453" s="134" t="s">
        <v>212</v>
      </c>
      <c r="BW453" s="123"/>
    </row>
    <row r="454" spans="1:75" s="89" customFormat="1" ht="56.25" x14ac:dyDescent="0.25">
      <c r="A454" s="187" t="s">
        <v>609</v>
      </c>
      <c r="B454" s="125" t="s">
        <v>561</v>
      </c>
      <c r="C454" s="188" t="s">
        <v>610</v>
      </c>
      <c r="D454" s="188"/>
      <c r="E454" s="188"/>
      <c r="F454" s="216">
        <v>14</v>
      </c>
      <c r="G454" s="148" t="s">
        <v>589</v>
      </c>
      <c r="H454" s="148"/>
      <c r="I454" s="148" t="s">
        <v>589</v>
      </c>
      <c r="J454" s="148"/>
      <c r="K454" s="148">
        <v>151343.89000000001</v>
      </c>
      <c r="L454" s="148"/>
      <c r="M454" s="190"/>
      <c r="N454" s="148">
        <v>151343.89000000001</v>
      </c>
      <c r="O454" s="206">
        <v>0</v>
      </c>
      <c r="P454" s="206">
        <v>0</v>
      </c>
      <c r="BS454" s="121"/>
      <c r="BT454" s="151" t="s">
        <v>610</v>
      </c>
      <c r="BW454" s="123"/>
    </row>
    <row r="455" spans="1:75" s="89" customFormat="1" ht="15" x14ac:dyDescent="0.25">
      <c r="A455" s="139"/>
      <c r="B455" s="136"/>
      <c r="C455" s="193" t="s">
        <v>590</v>
      </c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217"/>
      <c r="BS455" s="121"/>
      <c r="BT455" s="151"/>
      <c r="BW455" s="123"/>
    </row>
    <row r="456" spans="1:75" s="89" customFormat="1" ht="15" x14ac:dyDescent="0.25">
      <c r="A456" s="139"/>
      <c r="B456" s="143" t="s">
        <v>86</v>
      </c>
      <c r="C456" s="141" t="s">
        <v>212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2"/>
      <c r="BS456" s="121"/>
      <c r="BT456" s="151"/>
      <c r="BV456" s="134" t="s">
        <v>212</v>
      </c>
      <c r="BW456" s="123"/>
    </row>
    <row r="457" spans="1:75" s="89" customFormat="1" ht="56.25" x14ac:dyDescent="0.25">
      <c r="A457" s="187" t="s">
        <v>611</v>
      </c>
      <c r="B457" s="125" t="s">
        <v>561</v>
      </c>
      <c r="C457" s="188" t="s">
        <v>612</v>
      </c>
      <c r="D457" s="188"/>
      <c r="E457" s="188"/>
      <c r="F457" s="216">
        <v>14</v>
      </c>
      <c r="G457" s="148" t="s">
        <v>589</v>
      </c>
      <c r="H457" s="148"/>
      <c r="I457" s="148" t="s">
        <v>589</v>
      </c>
      <c r="J457" s="148"/>
      <c r="K457" s="148">
        <v>151343.89000000001</v>
      </c>
      <c r="L457" s="148"/>
      <c r="M457" s="190"/>
      <c r="N457" s="148">
        <v>151343.89000000001</v>
      </c>
      <c r="O457" s="206">
        <v>0</v>
      </c>
      <c r="P457" s="206">
        <v>0</v>
      </c>
      <c r="BS457" s="121"/>
      <c r="BT457" s="151" t="s">
        <v>612</v>
      </c>
      <c r="BW457" s="123"/>
    </row>
    <row r="458" spans="1:75" s="89" customFormat="1" ht="15" x14ac:dyDescent="0.25">
      <c r="A458" s="139"/>
      <c r="B458" s="136"/>
      <c r="C458" s="193" t="s">
        <v>590</v>
      </c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217"/>
      <c r="BS458" s="121"/>
      <c r="BT458" s="151"/>
      <c r="BW458" s="123"/>
    </row>
    <row r="459" spans="1:75" s="89" customFormat="1" ht="15" x14ac:dyDescent="0.25">
      <c r="A459" s="139"/>
      <c r="B459" s="143" t="s">
        <v>86</v>
      </c>
      <c r="C459" s="141" t="s">
        <v>212</v>
      </c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2"/>
      <c r="BS459" s="121"/>
      <c r="BT459" s="151"/>
      <c r="BV459" s="134" t="s">
        <v>212</v>
      </c>
      <c r="BW459" s="123"/>
    </row>
    <row r="460" spans="1:75" s="89" customFormat="1" ht="56.25" x14ac:dyDescent="0.25">
      <c r="A460" s="187" t="s">
        <v>613</v>
      </c>
      <c r="B460" s="125" t="s">
        <v>561</v>
      </c>
      <c r="C460" s="188" t="s">
        <v>614</v>
      </c>
      <c r="D460" s="188"/>
      <c r="E460" s="188"/>
      <c r="F460" s="216">
        <v>15</v>
      </c>
      <c r="G460" s="148" t="s">
        <v>589</v>
      </c>
      <c r="H460" s="148"/>
      <c r="I460" s="148" t="s">
        <v>589</v>
      </c>
      <c r="J460" s="148"/>
      <c r="K460" s="148">
        <v>162154.17000000001</v>
      </c>
      <c r="L460" s="148"/>
      <c r="M460" s="190"/>
      <c r="N460" s="148">
        <v>162154.17000000001</v>
      </c>
      <c r="O460" s="206">
        <v>0</v>
      </c>
      <c r="P460" s="206">
        <v>0</v>
      </c>
      <c r="BS460" s="121"/>
      <c r="BT460" s="151" t="s">
        <v>614</v>
      </c>
      <c r="BW460" s="123"/>
    </row>
    <row r="461" spans="1:75" s="89" customFormat="1" ht="15" x14ac:dyDescent="0.25">
      <c r="A461" s="139"/>
      <c r="B461" s="136"/>
      <c r="C461" s="193" t="s">
        <v>590</v>
      </c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217"/>
      <c r="BS461" s="121"/>
      <c r="BT461" s="151"/>
      <c r="BW461" s="123"/>
    </row>
    <row r="462" spans="1:75" s="89" customFormat="1" ht="15" x14ac:dyDescent="0.25">
      <c r="A462" s="139"/>
      <c r="B462" s="143" t="s">
        <v>86</v>
      </c>
      <c r="C462" s="141" t="s">
        <v>212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2"/>
      <c r="BS462" s="121"/>
      <c r="BT462" s="151"/>
      <c r="BV462" s="134" t="s">
        <v>212</v>
      </c>
      <c r="BW462" s="123"/>
    </row>
    <row r="463" spans="1:75" s="89" customFormat="1" ht="56.25" x14ac:dyDescent="0.25">
      <c r="A463" s="187" t="s">
        <v>615</v>
      </c>
      <c r="B463" s="125" t="s">
        <v>561</v>
      </c>
      <c r="C463" s="188" t="s">
        <v>616</v>
      </c>
      <c r="D463" s="188"/>
      <c r="E463" s="188"/>
      <c r="F463" s="216">
        <v>15</v>
      </c>
      <c r="G463" s="148" t="s">
        <v>589</v>
      </c>
      <c r="H463" s="148"/>
      <c r="I463" s="148" t="s">
        <v>589</v>
      </c>
      <c r="J463" s="148"/>
      <c r="K463" s="148">
        <v>162154.17000000001</v>
      </c>
      <c r="L463" s="148"/>
      <c r="M463" s="190"/>
      <c r="N463" s="148">
        <v>162154.17000000001</v>
      </c>
      <c r="O463" s="206">
        <v>0</v>
      </c>
      <c r="P463" s="206">
        <v>0</v>
      </c>
      <c r="BS463" s="121"/>
      <c r="BT463" s="151" t="s">
        <v>616</v>
      </c>
      <c r="BW463" s="123"/>
    </row>
    <row r="464" spans="1:75" s="89" customFormat="1" ht="15" x14ac:dyDescent="0.25">
      <c r="A464" s="139"/>
      <c r="B464" s="136"/>
      <c r="C464" s="193" t="s">
        <v>590</v>
      </c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217"/>
      <c r="BS464" s="121"/>
      <c r="BT464" s="151"/>
      <c r="BW464" s="123"/>
    </row>
    <row r="465" spans="1:75" s="89" customFormat="1" ht="15" x14ac:dyDescent="0.25">
      <c r="A465" s="139"/>
      <c r="B465" s="143" t="s">
        <v>86</v>
      </c>
      <c r="C465" s="141" t="s">
        <v>212</v>
      </c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2"/>
      <c r="BS465" s="121"/>
      <c r="BT465" s="151"/>
      <c r="BV465" s="134" t="s">
        <v>212</v>
      </c>
      <c r="BW465" s="123"/>
    </row>
    <row r="466" spans="1:75" s="89" customFormat="1" ht="56.25" x14ac:dyDescent="0.25">
      <c r="A466" s="187" t="s">
        <v>617</v>
      </c>
      <c r="B466" s="125" t="s">
        <v>561</v>
      </c>
      <c r="C466" s="188" t="s">
        <v>618</v>
      </c>
      <c r="D466" s="188"/>
      <c r="E466" s="188"/>
      <c r="F466" s="216">
        <v>15</v>
      </c>
      <c r="G466" s="148" t="s">
        <v>589</v>
      </c>
      <c r="H466" s="148"/>
      <c r="I466" s="148" t="s">
        <v>589</v>
      </c>
      <c r="J466" s="148"/>
      <c r="K466" s="148">
        <v>162154.17000000001</v>
      </c>
      <c r="L466" s="148"/>
      <c r="M466" s="190"/>
      <c r="N466" s="148">
        <v>162154.17000000001</v>
      </c>
      <c r="O466" s="206">
        <v>0</v>
      </c>
      <c r="P466" s="206">
        <v>0</v>
      </c>
      <c r="BS466" s="121"/>
      <c r="BT466" s="151" t="s">
        <v>618</v>
      </c>
      <c r="BW466" s="123"/>
    </row>
    <row r="467" spans="1:75" s="89" customFormat="1" ht="15" x14ac:dyDescent="0.25">
      <c r="A467" s="139"/>
      <c r="B467" s="136"/>
      <c r="C467" s="193" t="s">
        <v>590</v>
      </c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217"/>
      <c r="BS467" s="121"/>
      <c r="BT467" s="151"/>
      <c r="BW467" s="123"/>
    </row>
    <row r="468" spans="1:75" s="89" customFormat="1" ht="15" x14ac:dyDescent="0.25">
      <c r="A468" s="139"/>
      <c r="B468" s="143" t="s">
        <v>86</v>
      </c>
      <c r="C468" s="141" t="s">
        <v>212</v>
      </c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2"/>
      <c r="BS468" s="121"/>
      <c r="BT468" s="151"/>
      <c r="BV468" s="134" t="s">
        <v>212</v>
      </c>
      <c r="BW468" s="123"/>
    </row>
    <row r="469" spans="1:75" s="89" customFormat="1" ht="56.25" x14ac:dyDescent="0.25">
      <c r="A469" s="187" t="s">
        <v>619</v>
      </c>
      <c r="B469" s="125" t="s">
        <v>561</v>
      </c>
      <c r="C469" s="188" t="s">
        <v>620</v>
      </c>
      <c r="D469" s="188"/>
      <c r="E469" s="188"/>
      <c r="F469" s="216">
        <v>15</v>
      </c>
      <c r="G469" s="148" t="s">
        <v>621</v>
      </c>
      <c r="H469" s="148"/>
      <c r="I469" s="148" t="s">
        <v>621</v>
      </c>
      <c r="J469" s="148"/>
      <c r="K469" s="148">
        <v>179930.99</v>
      </c>
      <c r="L469" s="148"/>
      <c r="M469" s="190"/>
      <c r="N469" s="148">
        <v>179930.99</v>
      </c>
      <c r="O469" s="206">
        <v>0</v>
      </c>
      <c r="P469" s="206">
        <v>0</v>
      </c>
      <c r="BS469" s="121"/>
      <c r="BT469" s="151" t="s">
        <v>620</v>
      </c>
      <c r="BW469" s="123"/>
    </row>
    <row r="470" spans="1:75" s="89" customFormat="1" ht="15" x14ac:dyDescent="0.25">
      <c r="A470" s="139"/>
      <c r="B470" s="136"/>
      <c r="C470" s="193" t="s">
        <v>622</v>
      </c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217"/>
      <c r="BS470" s="121"/>
      <c r="BT470" s="151"/>
      <c r="BW470" s="123"/>
    </row>
    <row r="471" spans="1:75" s="89" customFormat="1" ht="15" x14ac:dyDescent="0.25">
      <c r="A471" s="139"/>
      <c r="B471" s="143" t="s">
        <v>86</v>
      </c>
      <c r="C471" s="141" t="s">
        <v>212</v>
      </c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2"/>
      <c r="BS471" s="121"/>
      <c r="BT471" s="151"/>
      <c r="BV471" s="134" t="s">
        <v>212</v>
      </c>
      <c r="BW471" s="123"/>
    </row>
    <row r="472" spans="1:75" s="89" customFormat="1" ht="56.25" x14ac:dyDescent="0.25">
      <c r="A472" s="187" t="s">
        <v>623</v>
      </c>
      <c r="B472" s="125" t="s">
        <v>561</v>
      </c>
      <c r="C472" s="188" t="s">
        <v>624</v>
      </c>
      <c r="D472" s="188"/>
      <c r="E472" s="188"/>
      <c r="F472" s="216">
        <v>15</v>
      </c>
      <c r="G472" s="148" t="s">
        <v>621</v>
      </c>
      <c r="H472" s="148"/>
      <c r="I472" s="148" t="s">
        <v>621</v>
      </c>
      <c r="J472" s="148"/>
      <c r="K472" s="148">
        <v>179930.99</v>
      </c>
      <c r="L472" s="148"/>
      <c r="M472" s="190"/>
      <c r="N472" s="148">
        <v>179930.99</v>
      </c>
      <c r="O472" s="206">
        <v>0</v>
      </c>
      <c r="P472" s="206">
        <v>0</v>
      </c>
      <c r="BS472" s="121"/>
      <c r="BT472" s="151" t="s">
        <v>624</v>
      </c>
      <c r="BW472" s="123"/>
    </row>
    <row r="473" spans="1:75" s="89" customFormat="1" ht="15" x14ac:dyDescent="0.25">
      <c r="A473" s="139"/>
      <c r="B473" s="136"/>
      <c r="C473" s="193" t="s">
        <v>622</v>
      </c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217"/>
      <c r="BS473" s="121"/>
      <c r="BT473" s="151"/>
      <c r="BW473" s="123"/>
    </row>
    <row r="474" spans="1:75" s="89" customFormat="1" ht="15" x14ac:dyDescent="0.25">
      <c r="A474" s="139"/>
      <c r="B474" s="143" t="s">
        <v>86</v>
      </c>
      <c r="C474" s="141" t="s">
        <v>212</v>
      </c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2"/>
      <c r="BS474" s="121"/>
      <c r="BT474" s="151"/>
      <c r="BV474" s="134" t="s">
        <v>212</v>
      </c>
      <c r="BW474" s="123"/>
    </row>
    <row r="475" spans="1:75" s="89" customFormat="1" ht="56.25" x14ac:dyDescent="0.25">
      <c r="A475" s="187" t="s">
        <v>625</v>
      </c>
      <c r="B475" s="125" t="s">
        <v>561</v>
      </c>
      <c r="C475" s="188" t="s">
        <v>626</v>
      </c>
      <c r="D475" s="188"/>
      <c r="E475" s="188"/>
      <c r="F475" s="216">
        <v>15</v>
      </c>
      <c r="G475" s="148" t="s">
        <v>621</v>
      </c>
      <c r="H475" s="148"/>
      <c r="I475" s="148" t="s">
        <v>621</v>
      </c>
      <c r="J475" s="148"/>
      <c r="K475" s="148">
        <v>179930.99</v>
      </c>
      <c r="L475" s="148"/>
      <c r="M475" s="190"/>
      <c r="N475" s="148">
        <v>179930.99</v>
      </c>
      <c r="O475" s="206">
        <v>0</v>
      </c>
      <c r="P475" s="206">
        <v>0</v>
      </c>
      <c r="BS475" s="121"/>
      <c r="BT475" s="151" t="s">
        <v>626</v>
      </c>
      <c r="BW475" s="123"/>
    </row>
    <row r="476" spans="1:75" s="89" customFormat="1" ht="15" x14ac:dyDescent="0.25">
      <c r="A476" s="139"/>
      <c r="B476" s="136"/>
      <c r="C476" s="193" t="s">
        <v>622</v>
      </c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217"/>
      <c r="BS476" s="121"/>
      <c r="BT476" s="151"/>
      <c r="BW476" s="123"/>
    </row>
    <row r="477" spans="1:75" s="89" customFormat="1" ht="15" x14ac:dyDescent="0.25">
      <c r="A477" s="139"/>
      <c r="B477" s="143" t="s">
        <v>86</v>
      </c>
      <c r="C477" s="141" t="s">
        <v>212</v>
      </c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2"/>
      <c r="BS477" s="121"/>
      <c r="BT477" s="151"/>
      <c r="BV477" s="134" t="s">
        <v>212</v>
      </c>
      <c r="BW477" s="123"/>
    </row>
    <row r="478" spans="1:75" s="89" customFormat="1" ht="56.25" x14ac:dyDescent="0.25">
      <c r="A478" s="187" t="s">
        <v>627</v>
      </c>
      <c r="B478" s="125" t="s">
        <v>561</v>
      </c>
      <c r="C478" s="188" t="s">
        <v>628</v>
      </c>
      <c r="D478" s="188"/>
      <c r="E478" s="188"/>
      <c r="F478" s="216">
        <v>15</v>
      </c>
      <c r="G478" s="148" t="s">
        <v>621</v>
      </c>
      <c r="H478" s="148"/>
      <c r="I478" s="148" t="s">
        <v>621</v>
      </c>
      <c r="J478" s="148"/>
      <c r="K478" s="148">
        <v>179930.99</v>
      </c>
      <c r="L478" s="148"/>
      <c r="M478" s="190"/>
      <c r="N478" s="148">
        <v>179930.99</v>
      </c>
      <c r="O478" s="206">
        <v>0</v>
      </c>
      <c r="P478" s="206">
        <v>0</v>
      </c>
      <c r="BS478" s="121"/>
      <c r="BT478" s="151" t="s">
        <v>628</v>
      </c>
      <c r="BW478" s="123"/>
    </row>
    <row r="479" spans="1:75" s="89" customFormat="1" ht="15" x14ac:dyDescent="0.25">
      <c r="A479" s="139"/>
      <c r="B479" s="136"/>
      <c r="C479" s="193" t="s">
        <v>622</v>
      </c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217"/>
      <c r="BS479" s="121"/>
      <c r="BT479" s="151"/>
      <c r="BW479" s="123"/>
    </row>
    <row r="480" spans="1:75" s="89" customFormat="1" ht="15" x14ac:dyDescent="0.25">
      <c r="A480" s="139"/>
      <c r="B480" s="143" t="s">
        <v>86</v>
      </c>
      <c r="C480" s="141" t="s">
        <v>212</v>
      </c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2"/>
      <c r="BS480" s="121"/>
      <c r="BT480" s="151"/>
      <c r="BV480" s="134" t="s">
        <v>212</v>
      </c>
      <c r="BW480" s="123"/>
    </row>
    <row r="481" spans="1:75" s="89" customFormat="1" ht="56.25" x14ac:dyDescent="0.25">
      <c r="A481" s="187" t="s">
        <v>629</v>
      </c>
      <c r="B481" s="125" t="s">
        <v>561</v>
      </c>
      <c r="C481" s="188" t="s">
        <v>630</v>
      </c>
      <c r="D481" s="188"/>
      <c r="E481" s="188"/>
      <c r="F481" s="216">
        <v>15</v>
      </c>
      <c r="G481" s="148" t="s">
        <v>621</v>
      </c>
      <c r="H481" s="148"/>
      <c r="I481" s="148" t="s">
        <v>621</v>
      </c>
      <c r="J481" s="148"/>
      <c r="K481" s="148">
        <v>179930.99</v>
      </c>
      <c r="L481" s="148"/>
      <c r="M481" s="190"/>
      <c r="N481" s="148">
        <v>179930.99</v>
      </c>
      <c r="O481" s="206">
        <v>0</v>
      </c>
      <c r="P481" s="206">
        <v>0</v>
      </c>
      <c r="BS481" s="121"/>
      <c r="BT481" s="151" t="s">
        <v>630</v>
      </c>
      <c r="BW481" s="123"/>
    </row>
    <row r="482" spans="1:75" s="89" customFormat="1" ht="15" x14ac:dyDescent="0.25">
      <c r="A482" s="139"/>
      <c r="B482" s="136"/>
      <c r="C482" s="193" t="s">
        <v>622</v>
      </c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217"/>
      <c r="BS482" s="121"/>
      <c r="BT482" s="151"/>
      <c r="BW482" s="123"/>
    </row>
    <row r="483" spans="1:75" s="89" customFormat="1" ht="15" x14ac:dyDescent="0.25">
      <c r="A483" s="139"/>
      <c r="B483" s="143" t="s">
        <v>86</v>
      </c>
      <c r="C483" s="141" t="s">
        <v>212</v>
      </c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2"/>
      <c r="BS483" s="121"/>
      <c r="BT483" s="151"/>
      <c r="BV483" s="134" t="s">
        <v>212</v>
      </c>
      <c r="BW483" s="123"/>
    </row>
    <row r="484" spans="1:75" s="89" customFormat="1" ht="56.25" x14ac:dyDescent="0.25">
      <c r="A484" s="187" t="s">
        <v>631</v>
      </c>
      <c r="B484" s="125" t="s">
        <v>561</v>
      </c>
      <c r="C484" s="188" t="s">
        <v>632</v>
      </c>
      <c r="D484" s="188"/>
      <c r="E484" s="188"/>
      <c r="F484" s="216">
        <v>15</v>
      </c>
      <c r="G484" s="148" t="s">
        <v>621</v>
      </c>
      <c r="H484" s="148"/>
      <c r="I484" s="148" t="s">
        <v>621</v>
      </c>
      <c r="J484" s="148"/>
      <c r="K484" s="148">
        <v>179930.99</v>
      </c>
      <c r="L484" s="148"/>
      <c r="M484" s="190"/>
      <c r="N484" s="148">
        <v>179930.99</v>
      </c>
      <c r="O484" s="206">
        <v>0</v>
      </c>
      <c r="P484" s="206">
        <v>0</v>
      </c>
      <c r="BS484" s="121"/>
      <c r="BT484" s="151" t="s">
        <v>632</v>
      </c>
      <c r="BW484" s="123"/>
    </row>
    <row r="485" spans="1:75" s="89" customFormat="1" ht="15" x14ac:dyDescent="0.25">
      <c r="A485" s="139"/>
      <c r="B485" s="136"/>
      <c r="C485" s="193" t="s">
        <v>622</v>
      </c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217"/>
      <c r="BS485" s="121"/>
      <c r="BT485" s="151"/>
      <c r="BW485" s="123"/>
    </row>
    <row r="486" spans="1:75" s="89" customFormat="1" ht="15" x14ac:dyDescent="0.25">
      <c r="A486" s="139"/>
      <c r="B486" s="143" t="s">
        <v>86</v>
      </c>
      <c r="C486" s="141" t="s">
        <v>212</v>
      </c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2"/>
      <c r="BS486" s="121"/>
      <c r="BT486" s="151"/>
      <c r="BV486" s="134" t="s">
        <v>212</v>
      </c>
      <c r="BW486" s="123"/>
    </row>
    <row r="487" spans="1:75" s="89" customFormat="1" ht="56.25" x14ac:dyDescent="0.25">
      <c r="A487" s="187" t="s">
        <v>633</v>
      </c>
      <c r="B487" s="125" t="s">
        <v>561</v>
      </c>
      <c r="C487" s="188" t="s">
        <v>634</v>
      </c>
      <c r="D487" s="188"/>
      <c r="E487" s="188"/>
      <c r="F487" s="216">
        <v>15</v>
      </c>
      <c r="G487" s="148" t="s">
        <v>621</v>
      </c>
      <c r="H487" s="148"/>
      <c r="I487" s="148" t="s">
        <v>621</v>
      </c>
      <c r="J487" s="148"/>
      <c r="K487" s="148">
        <v>179930.99</v>
      </c>
      <c r="L487" s="148"/>
      <c r="M487" s="190"/>
      <c r="N487" s="148">
        <v>179930.99</v>
      </c>
      <c r="O487" s="206">
        <v>0</v>
      </c>
      <c r="P487" s="206">
        <v>0</v>
      </c>
      <c r="BS487" s="121"/>
      <c r="BT487" s="151" t="s">
        <v>634</v>
      </c>
      <c r="BW487" s="123"/>
    </row>
    <row r="488" spans="1:75" s="89" customFormat="1" ht="15" x14ac:dyDescent="0.25">
      <c r="A488" s="139"/>
      <c r="B488" s="136"/>
      <c r="C488" s="193" t="s">
        <v>622</v>
      </c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217"/>
      <c r="BS488" s="121"/>
      <c r="BT488" s="151"/>
      <c r="BW488" s="123"/>
    </row>
    <row r="489" spans="1:75" s="89" customFormat="1" ht="15" x14ac:dyDescent="0.25">
      <c r="A489" s="139"/>
      <c r="B489" s="143" t="s">
        <v>86</v>
      </c>
      <c r="C489" s="141" t="s">
        <v>212</v>
      </c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2"/>
      <c r="BS489" s="121"/>
      <c r="BT489" s="151"/>
      <c r="BV489" s="134" t="s">
        <v>212</v>
      </c>
      <c r="BW489" s="123"/>
    </row>
    <row r="490" spans="1:75" s="89" customFormat="1" ht="56.25" x14ac:dyDescent="0.25">
      <c r="A490" s="187" t="s">
        <v>635</v>
      </c>
      <c r="B490" s="125" t="s">
        <v>561</v>
      </c>
      <c r="C490" s="188" t="s">
        <v>636</v>
      </c>
      <c r="D490" s="188"/>
      <c r="E490" s="188"/>
      <c r="F490" s="216">
        <v>15</v>
      </c>
      <c r="G490" s="148" t="s">
        <v>621</v>
      </c>
      <c r="H490" s="148"/>
      <c r="I490" s="148" t="s">
        <v>621</v>
      </c>
      <c r="J490" s="148"/>
      <c r="K490" s="148">
        <v>179930.99</v>
      </c>
      <c r="L490" s="148"/>
      <c r="M490" s="190"/>
      <c r="N490" s="148">
        <v>179930.99</v>
      </c>
      <c r="O490" s="206">
        <v>0</v>
      </c>
      <c r="P490" s="206">
        <v>0</v>
      </c>
      <c r="BS490" s="121"/>
      <c r="BT490" s="151" t="s">
        <v>636</v>
      </c>
      <c r="BW490" s="123"/>
    </row>
    <row r="491" spans="1:75" s="89" customFormat="1" ht="15" x14ac:dyDescent="0.25">
      <c r="A491" s="139"/>
      <c r="B491" s="136"/>
      <c r="C491" s="193" t="s">
        <v>622</v>
      </c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217"/>
      <c r="BS491" s="121"/>
      <c r="BT491" s="151"/>
      <c r="BW491" s="123"/>
    </row>
    <row r="492" spans="1:75" s="89" customFormat="1" ht="15" x14ac:dyDescent="0.25">
      <c r="A492" s="139"/>
      <c r="B492" s="143" t="s">
        <v>86</v>
      </c>
      <c r="C492" s="141" t="s">
        <v>212</v>
      </c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2"/>
      <c r="BS492" s="121"/>
      <c r="BT492" s="151"/>
      <c r="BV492" s="134" t="s">
        <v>212</v>
      </c>
      <c r="BW492" s="123"/>
    </row>
    <row r="493" spans="1:75" s="89" customFormat="1" ht="56.25" x14ac:dyDescent="0.25">
      <c r="A493" s="187" t="s">
        <v>637</v>
      </c>
      <c r="B493" s="125" t="s">
        <v>561</v>
      </c>
      <c r="C493" s="188" t="s">
        <v>638</v>
      </c>
      <c r="D493" s="188"/>
      <c r="E493" s="188"/>
      <c r="F493" s="216">
        <v>15</v>
      </c>
      <c r="G493" s="148" t="s">
        <v>621</v>
      </c>
      <c r="H493" s="148"/>
      <c r="I493" s="148" t="s">
        <v>621</v>
      </c>
      <c r="J493" s="148"/>
      <c r="K493" s="148">
        <v>179930.99</v>
      </c>
      <c r="L493" s="148"/>
      <c r="M493" s="190"/>
      <c r="N493" s="148">
        <v>179930.99</v>
      </c>
      <c r="O493" s="206">
        <v>0</v>
      </c>
      <c r="P493" s="206">
        <v>0</v>
      </c>
      <c r="BS493" s="121"/>
      <c r="BT493" s="151" t="s">
        <v>638</v>
      </c>
      <c r="BW493" s="123"/>
    </row>
    <row r="494" spans="1:75" s="89" customFormat="1" ht="15" x14ac:dyDescent="0.25">
      <c r="A494" s="139"/>
      <c r="B494" s="136"/>
      <c r="C494" s="193" t="s">
        <v>622</v>
      </c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217"/>
      <c r="BS494" s="121"/>
      <c r="BT494" s="151"/>
      <c r="BW494" s="123"/>
    </row>
    <row r="495" spans="1:75" s="89" customFormat="1" ht="15" x14ac:dyDescent="0.25">
      <c r="A495" s="139"/>
      <c r="B495" s="143" t="s">
        <v>86</v>
      </c>
      <c r="C495" s="141" t="s">
        <v>212</v>
      </c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2"/>
      <c r="BS495" s="121"/>
      <c r="BT495" s="151"/>
      <c r="BV495" s="134" t="s">
        <v>212</v>
      </c>
      <c r="BW495" s="123"/>
    </row>
    <row r="496" spans="1:75" s="89" customFormat="1" ht="56.25" x14ac:dyDescent="0.25">
      <c r="A496" s="187" t="s">
        <v>639</v>
      </c>
      <c r="B496" s="125" t="s">
        <v>561</v>
      </c>
      <c r="C496" s="188" t="s">
        <v>640</v>
      </c>
      <c r="D496" s="188"/>
      <c r="E496" s="188"/>
      <c r="F496" s="216">
        <v>15</v>
      </c>
      <c r="G496" s="148" t="s">
        <v>621</v>
      </c>
      <c r="H496" s="148"/>
      <c r="I496" s="148" t="s">
        <v>621</v>
      </c>
      <c r="J496" s="148"/>
      <c r="K496" s="148">
        <v>179930.99</v>
      </c>
      <c r="L496" s="148"/>
      <c r="M496" s="190"/>
      <c r="N496" s="148">
        <v>179930.99</v>
      </c>
      <c r="O496" s="206">
        <v>0</v>
      </c>
      <c r="P496" s="206">
        <v>0</v>
      </c>
      <c r="BS496" s="121"/>
      <c r="BT496" s="151" t="s">
        <v>640</v>
      </c>
      <c r="BW496" s="123"/>
    </row>
    <row r="497" spans="1:75" s="89" customFormat="1" ht="15" x14ac:dyDescent="0.25">
      <c r="A497" s="139"/>
      <c r="B497" s="136"/>
      <c r="C497" s="193" t="s">
        <v>622</v>
      </c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217"/>
      <c r="BS497" s="121"/>
      <c r="BT497" s="151"/>
      <c r="BW497" s="123"/>
    </row>
    <row r="498" spans="1:75" s="89" customFormat="1" ht="15" x14ac:dyDescent="0.25">
      <c r="A498" s="139"/>
      <c r="B498" s="143" t="s">
        <v>86</v>
      </c>
      <c r="C498" s="141" t="s">
        <v>212</v>
      </c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2"/>
      <c r="BS498" s="121"/>
      <c r="BT498" s="151"/>
      <c r="BV498" s="134" t="s">
        <v>212</v>
      </c>
      <c r="BW498" s="123"/>
    </row>
    <row r="499" spans="1:75" s="89" customFormat="1" ht="56.25" x14ac:dyDescent="0.25">
      <c r="A499" s="187" t="s">
        <v>641</v>
      </c>
      <c r="B499" s="125" t="s">
        <v>561</v>
      </c>
      <c r="C499" s="188" t="s">
        <v>642</v>
      </c>
      <c r="D499" s="188"/>
      <c r="E499" s="188"/>
      <c r="F499" s="216">
        <v>14</v>
      </c>
      <c r="G499" s="148" t="s">
        <v>621</v>
      </c>
      <c r="H499" s="148"/>
      <c r="I499" s="148" t="s">
        <v>621</v>
      </c>
      <c r="J499" s="148"/>
      <c r="K499" s="148">
        <v>167935.59</v>
      </c>
      <c r="L499" s="148"/>
      <c r="M499" s="190"/>
      <c r="N499" s="148">
        <v>167935.59</v>
      </c>
      <c r="O499" s="206">
        <v>0</v>
      </c>
      <c r="P499" s="206">
        <v>0</v>
      </c>
      <c r="BS499" s="121"/>
      <c r="BT499" s="151" t="s">
        <v>642</v>
      </c>
      <c r="BW499" s="123"/>
    </row>
    <row r="500" spans="1:75" s="89" customFormat="1" ht="15" x14ac:dyDescent="0.25">
      <c r="A500" s="139"/>
      <c r="B500" s="136"/>
      <c r="C500" s="193" t="s">
        <v>622</v>
      </c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217"/>
      <c r="BS500" s="121"/>
      <c r="BT500" s="151"/>
      <c r="BW500" s="123"/>
    </row>
    <row r="501" spans="1:75" s="89" customFormat="1" ht="15" x14ac:dyDescent="0.25">
      <c r="A501" s="139"/>
      <c r="B501" s="143" t="s">
        <v>86</v>
      </c>
      <c r="C501" s="141" t="s">
        <v>212</v>
      </c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2"/>
      <c r="BS501" s="121"/>
      <c r="BT501" s="151"/>
      <c r="BV501" s="134" t="s">
        <v>212</v>
      </c>
      <c r="BW501" s="123"/>
    </row>
    <row r="502" spans="1:75" s="89" customFormat="1" ht="56.25" x14ac:dyDescent="0.25">
      <c r="A502" s="187" t="s">
        <v>643</v>
      </c>
      <c r="B502" s="125" t="s">
        <v>561</v>
      </c>
      <c r="C502" s="188" t="s">
        <v>644</v>
      </c>
      <c r="D502" s="188"/>
      <c r="E502" s="188"/>
      <c r="F502" s="216">
        <v>14</v>
      </c>
      <c r="G502" s="148" t="s">
        <v>621</v>
      </c>
      <c r="H502" s="148"/>
      <c r="I502" s="148" t="s">
        <v>621</v>
      </c>
      <c r="J502" s="148"/>
      <c r="K502" s="148">
        <v>167935.59</v>
      </c>
      <c r="L502" s="148"/>
      <c r="M502" s="190"/>
      <c r="N502" s="148">
        <v>167935.59</v>
      </c>
      <c r="O502" s="206">
        <v>0</v>
      </c>
      <c r="P502" s="206">
        <v>0</v>
      </c>
      <c r="BS502" s="121"/>
      <c r="BT502" s="151" t="s">
        <v>644</v>
      </c>
      <c r="BW502" s="123"/>
    </row>
    <row r="503" spans="1:75" s="89" customFormat="1" ht="15" x14ac:dyDescent="0.25">
      <c r="A503" s="139"/>
      <c r="B503" s="136"/>
      <c r="C503" s="193" t="s">
        <v>622</v>
      </c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217"/>
      <c r="BS503" s="121"/>
      <c r="BT503" s="151"/>
      <c r="BW503" s="123"/>
    </row>
    <row r="504" spans="1:75" s="89" customFormat="1" ht="15" x14ac:dyDescent="0.25">
      <c r="A504" s="139"/>
      <c r="B504" s="143" t="s">
        <v>86</v>
      </c>
      <c r="C504" s="141" t="s">
        <v>212</v>
      </c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2"/>
      <c r="BS504" s="121"/>
      <c r="BT504" s="151"/>
      <c r="BV504" s="134" t="s">
        <v>212</v>
      </c>
      <c r="BW504" s="123"/>
    </row>
    <row r="505" spans="1:75" s="89" customFormat="1" ht="56.25" x14ac:dyDescent="0.25">
      <c r="A505" s="187" t="s">
        <v>645</v>
      </c>
      <c r="B505" s="125" t="s">
        <v>561</v>
      </c>
      <c r="C505" s="188" t="s">
        <v>646</v>
      </c>
      <c r="D505" s="188"/>
      <c r="E505" s="188"/>
      <c r="F505" s="216">
        <v>14</v>
      </c>
      <c r="G505" s="148" t="s">
        <v>621</v>
      </c>
      <c r="H505" s="148"/>
      <c r="I505" s="148" t="s">
        <v>621</v>
      </c>
      <c r="J505" s="148"/>
      <c r="K505" s="148">
        <v>167935.59</v>
      </c>
      <c r="L505" s="148"/>
      <c r="M505" s="190"/>
      <c r="N505" s="148">
        <v>167935.59</v>
      </c>
      <c r="O505" s="206">
        <v>0</v>
      </c>
      <c r="P505" s="206">
        <v>0</v>
      </c>
      <c r="BS505" s="121"/>
      <c r="BT505" s="151" t="s">
        <v>646</v>
      </c>
      <c r="BW505" s="123"/>
    </row>
    <row r="506" spans="1:75" s="89" customFormat="1" ht="15" x14ac:dyDescent="0.25">
      <c r="A506" s="139"/>
      <c r="B506" s="136"/>
      <c r="C506" s="193" t="s">
        <v>622</v>
      </c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217"/>
      <c r="BS506" s="121"/>
      <c r="BT506" s="151"/>
      <c r="BW506" s="123"/>
    </row>
    <row r="507" spans="1:75" s="89" customFormat="1" ht="15" x14ac:dyDescent="0.25">
      <c r="A507" s="139"/>
      <c r="B507" s="143" t="s">
        <v>86</v>
      </c>
      <c r="C507" s="141" t="s">
        <v>212</v>
      </c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2"/>
      <c r="BS507" s="121"/>
      <c r="BT507" s="151"/>
      <c r="BV507" s="134" t="s">
        <v>212</v>
      </c>
      <c r="BW507" s="123"/>
    </row>
    <row r="508" spans="1:75" s="89" customFormat="1" ht="56.25" x14ac:dyDescent="0.25">
      <c r="A508" s="187" t="s">
        <v>647</v>
      </c>
      <c r="B508" s="125" t="s">
        <v>561</v>
      </c>
      <c r="C508" s="188" t="s">
        <v>648</v>
      </c>
      <c r="D508" s="188"/>
      <c r="E508" s="188"/>
      <c r="F508" s="216">
        <v>14</v>
      </c>
      <c r="G508" s="148" t="s">
        <v>621</v>
      </c>
      <c r="H508" s="148"/>
      <c r="I508" s="148" t="s">
        <v>621</v>
      </c>
      <c r="J508" s="148"/>
      <c r="K508" s="148">
        <v>167935.59</v>
      </c>
      <c r="L508" s="148"/>
      <c r="M508" s="190"/>
      <c r="N508" s="148">
        <v>167935.59</v>
      </c>
      <c r="O508" s="206">
        <v>0</v>
      </c>
      <c r="P508" s="206">
        <v>0</v>
      </c>
      <c r="BS508" s="121"/>
      <c r="BT508" s="151" t="s">
        <v>648</v>
      </c>
      <c r="BW508" s="123"/>
    </row>
    <row r="509" spans="1:75" s="89" customFormat="1" ht="15" x14ac:dyDescent="0.25">
      <c r="A509" s="139"/>
      <c r="B509" s="136"/>
      <c r="C509" s="193" t="s">
        <v>622</v>
      </c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217"/>
      <c r="BS509" s="121"/>
      <c r="BT509" s="151"/>
      <c r="BW509" s="123"/>
    </row>
    <row r="510" spans="1:75" s="89" customFormat="1" ht="15" x14ac:dyDescent="0.25">
      <c r="A510" s="139"/>
      <c r="B510" s="143" t="s">
        <v>86</v>
      </c>
      <c r="C510" s="141" t="s">
        <v>212</v>
      </c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2"/>
      <c r="BS510" s="121"/>
      <c r="BT510" s="151"/>
      <c r="BV510" s="134" t="s">
        <v>212</v>
      </c>
      <c r="BW510" s="123"/>
    </row>
    <row r="511" spans="1:75" s="89" customFormat="1" ht="56.25" x14ac:dyDescent="0.25">
      <c r="A511" s="187" t="s">
        <v>649</v>
      </c>
      <c r="B511" s="125" t="s">
        <v>561</v>
      </c>
      <c r="C511" s="188" t="s">
        <v>650</v>
      </c>
      <c r="D511" s="188"/>
      <c r="E511" s="188"/>
      <c r="F511" s="216">
        <v>14</v>
      </c>
      <c r="G511" s="148" t="s">
        <v>621</v>
      </c>
      <c r="H511" s="148"/>
      <c r="I511" s="148" t="s">
        <v>621</v>
      </c>
      <c r="J511" s="148"/>
      <c r="K511" s="148">
        <v>167935.59</v>
      </c>
      <c r="L511" s="148"/>
      <c r="M511" s="190"/>
      <c r="N511" s="148">
        <v>167935.59</v>
      </c>
      <c r="O511" s="206">
        <v>0</v>
      </c>
      <c r="P511" s="206">
        <v>0</v>
      </c>
      <c r="BS511" s="121"/>
      <c r="BT511" s="151" t="s">
        <v>650</v>
      </c>
      <c r="BW511" s="123"/>
    </row>
    <row r="512" spans="1:75" s="89" customFormat="1" ht="15" x14ac:dyDescent="0.25">
      <c r="A512" s="139"/>
      <c r="B512" s="136"/>
      <c r="C512" s="193" t="s">
        <v>622</v>
      </c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217"/>
      <c r="BS512" s="121"/>
      <c r="BT512" s="151"/>
      <c r="BW512" s="123"/>
    </row>
    <row r="513" spans="1:75" s="89" customFormat="1" ht="15" x14ac:dyDescent="0.25">
      <c r="A513" s="139"/>
      <c r="B513" s="143" t="s">
        <v>86</v>
      </c>
      <c r="C513" s="141" t="s">
        <v>212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2"/>
      <c r="BS513" s="121"/>
      <c r="BT513" s="151"/>
      <c r="BV513" s="134" t="s">
        <v>212</v>
      </c>
      <c r="BW513" s="123"/>
    </row>
    <row r="514" spans="1:75" s="89" customFormat="1" ht="56.25" x14ac:dyDescent="0.25">
      <c r="A514" s="187" t="s">
        <v>651</v>
      </c>
      <c r="B514" s="125" t="s">
        <v>561</v>
      </c>
      <c r="C514" s="188" t="s">
        <v>652</v>
      </c>
      <c r="D514" s="188"/>
      <c r="E514" s="188"/>
      <c r="F514" s="216">
        <v>13</v>
      </c>
      <c r="G514" s="148" t="s">
        <v>653</v>
      </c>
      <c r="H514" s="148"/>
      <c r="I514" s="148" t="s">
        <v>653</v>
      </c>
      <c r="J514" s="148"/>
      <c r="K514" s="148">
        <v>164107.87</v>
      </c>
      <c r="L514" s="148"/>
      <c r="M514" s="190"/>
      <c r="N514" s="148">
        <v>164107.87</v>
      </c>
      <c r="O514" s="206">
        <v>0</v>
      </c>
      <c r="P514" s="206">
        <v>0</v>
      </c>
      <c r="BS514" s="121"/>
      <c r="BT514" s="151" t="s">
        <v>652</v>
      </c>
      <c r="BW514" s="123"/>
    </row>
    <row r="515" spans="1:75" s="89" customFormat="1" ht="15" x14ac:dyDescent="0.25">
      <c r="A515" s="139"/>
      <c r="B515" s="136"/>
      <c r="C515" s="193" t="s">
        <v>654</v>
      </c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217"/>
      <c r="BS515" s="121"/>
      <c r="BT515" s="151"/>
      <c r="BW515" s="123"/>
    </row>
    <row r="516" spans="1:75" s="89" customFormat="1" ht="15" x14ac:dyDescent="0.25">
      <c r="A516" s="139"/>
      <c r="B516" s="143" t="s">
        <v>86</v>
      </c>
      <c r="C516" s="141" t="s">
        <v>212</v>
      </c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2"/>
      <c r="BS516" s="121"/>
      <c r="BT516" s="151"/>
      <c r="BV516" s="134" t="s">
        <v>212</v>
      </c>
      <c r="BW516" s="123"/>
    </row>
    <row r="517" spans="1:75" s="89" customFormat="1" ht="56.25" x14ac:dyDescent="0.25">
      <c r="A517" s="187" t="s">
        <v>655</v>
      </c>
      <c r="B517" s="125" t="s">
        <v>561</v>
      </c>
      <c r="C517" s="188" t="s">
        <v>656</v>
      </c>
      <c r="D517" s="188"/>
      <c r="E517" s="188"/>
      <c r="F517" s="216">
        <v>13</v>
      </c>
      <c r="G517" s="148" t="s">
        <v>653</v>
      </c>
      <c r="H517" s="148"/>
      <c r="I517" s="148" t="s">
        <v>653</v>
      </c>
      <c r="J517" s="148"/>
      <c r="K517" s="148">
        <v>164107.87</v>
      </c>
      <c r="L517" s="148"/>
      <c r="M517" s="190"/>
      <c r="N517" s="148">
        <v>164107.87</v>
      </c>
      <c r="O517" s="206">
        <v>0</v>
      </c>
      <c r="P517" s="206">
        <v>0</v>
      </c>
      <c r="BS517" s="121"/>
      <c r="BT517" s="151" t="s">
        <v>656</v>
      </c>
      <c r="BW517" s="123"/>
    </row>
    <row r="518" spans="1:75" s="89" customFormat="1" ht="15" x14ac:dyDescent="0.25">
      <c r="A518" s="139"/>
      <c r="B518" s="136"/>
      <c r="C518" s="193" t="s">
        <v>654</v>
      </c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217"/>
      <c r="BS518" s="121"/>
      <c r="BT518" s="151"/>
      <c r="BW518" s="123"/>
    </row>
    <row r="519" spans="1:75" s="89" customFormat="1" ht="15" x14ac:dyDescent="0.25">
      <c r="A519" s="139"/>
      <c r="B519" s="143" t="s">
        <v>86</v>
      </c>
      <c r="C519" s="141" t="s">
        <v>212</v>
      </c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2"/>
      <c r="BS519" s="121"/>
      <c r="BT519" s="151"/>
      <c r="BV519" s="134" t="s">
        <v>212</v>
      </c>
      <c r="BW519" s="123"/>
    </row>
    <row r="520" spans="1:75" s="89" customFormat="1" ht="56.25" x14ac:dyDescent="0.25">
      <c r="A520" s="187" t="s">
        <v>657</v>
      </c>
      <c r="B520" s="125" t="s">
        <v>561</v>
      </c>
      <c r="C520" s="188" t="s">
        <v>658</v>
      </c>
      <c r="D520" s="188"/>
      <c r="E520" s="188"/>
      <c r="F520" s="216">
        <v>13</v>
      </c>
      <c r="G520" s="148" t="s">
        <v>653</v>
      </c>
      <c r="H520" s="148"/>
      <c r="I520" s="148" t="s">
        <v>653</v>
      </c>
      <c r="J520" s="148"/>
      <c r="K520" s="148">
        <v>164107.87</v>
      </c>
      <c r="L520" s="148"/>
      <c r="M520" s="190"/>
      <c r="N520" s="148">
        <v>164107.87</v>
      </c>
      <c r="O520" s="206">
        <v>0</v>
      </c>
      <c r="P520" s="206">
        <v>0</v>
      </c>
      <c r="BS520" s="121"/>
      <c r="BT520" s="151" t="s">
        <v>658</v>
      </c>
      <c r="BW520" s="123"/>
    </row>
    <row r="521" spans="1:75" s="89" customFormat="1" ht="15" x14ac:dyDescent="0.25">
      <c r="A521" s="139"/>
      <c r="B521" s="136"/>
      <c r="C521" s="193" t="s">
        <v>654</v>
      </c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217"/>
      <c r="BS521" s="121"/>
      <c r="BT521" s="151"/>
      <c r="BW521" s="123"/>
    </row>
    <row r="522" spans="1:75" s="89" customFormat="1" ht="15" x14ac:dyDescent="0.25">
      <c r="A522" s="139"/>
      <c r="B522" s="143" t="s">
        <v>86</v>
      </c>
      <c r="C522" s="141" t="s">
        <v>212</v>
      </c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2"/>
      <c r="BS522" s="121"/>
      <c r="BT522" s="151"/>
      <c r="BV522" s="134" t="s">
        <v>212</v>
      </c>
      <c r="BW522" s="123"/>
    </row>
    <row r="523" spans="1:75" s="89" customFormat="1" ht="56.25" x14ac:dyDescent="0.25">
      <c r="A523" s="187" t="s">
        <v>659</v>
      </c>
      <c r="B523" s="125" t="s">
        <v>561</v>
      </c>
      <c r="C523" s="188" t="s">
        <v>660</v>
      </c>
      <c r="D523" s="188"/>
      <c r="E523" s="188"/>
      <c r="F523" s="216">
        <v>13</v>
      </c>
      <c r="G523" s="148" t="s">
        <v>653</v>
      </c>
      <c r="H523" s="148"/>
      <c r="I523" s="148" t="s">
        <v>653</v>
      </c>
      <c r="J523" s="148"/>
      <c r="K523" s="148">
        <v>164107.87</v>
      </c>
      <c r="L523" s="148"/>
      <c r="M523" s="190"/>
      <c r="N523" s="148">
        <v>164107.87</v>
      </c>
      <c r="O523" s="206">
        <v>0</v>
      </c>
      <c r="P523" s="206">
        <v>0</v>
      </c>
      <c r="BS523" s="121"/>
      <c r="BT523" s="151" t="s">
        <v>660</v>
      </c>
      <c r="BW523" s="123"/>
    </row>
    <row r="524" spans="1:75" s="89" customFormat="1" ht="15" x14ac:dyDescent="0.25">
      <c r="A524" s="139"/>
      <c r="B524" s="136"/>
      <c r="C524" s="193" t="s">
        <v>654</v>
      </c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217"/>
      <c r="BS524" s="121"/>
      <c r="BT524" s="151"/>
      <c r="BW524" s="123"/>
    </row>
    <row r="525" spans="1:75" s="89" customFormat="1" ht="15" x14ac:dyDescent="0.25">
      <c r="A525" s="139"/>
      <c r="B525" s="143" t="s">
        <v>86</v>
      </c>
      <c r="C525" s="141" t="s">
        <v>212</v>
      </c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2"/>
      <c r="BS525" s="121"/>
      <c r="BT525" s="151"/>
      <c r="BV525" s="134" t="s">
        <v>212</v>
      </c>
      <c r="BW525" s="123"/>
    </row>
    <row r="526" spans="1:75" s="89" customFormat="1" ht="56.25" x14ac:dyDescent="0.25">
      <c r="A526" s="187" t="s">
        <v>661</v>
      </c>
      <c r="B526" s="125" t="s">
        <v>561</v>
      </c>
      <c r="C526" s="188" t="s">
        <v>662</v>
      </c>
      <c r="D526" s="188"/>
      <c r="E526" s="188"/>
      <c r="F526" s="216">
        <v>13</v>
      </c>
      <c r="G526" s="148" t="s">
        <v>653</v>
      </c>
      <c r="H526" s="148"/>
      <c r="I526" s="148" t="s">
        <v>653</v>
      </c>
      <c r="J526" s="148"/>
      <c r="K526" s="148">
        <v>164107.87</v>
      </c>
      <c r="L526" s="148"/>
      <c r="M526" s="190"/>
      <c r="N526" s="148">
        <v>164107.87</v>
      </c>
      <c r="O526" s="206">
        <v>0</v>
      </c>
      <c r="P526" s="206">
        <v>0</v>
      </c>
      <c r="BS526" s="121"/>
      <c r="BT526" s="151" t="s">
        <v>662</v>
      </c>
      <c r="BW526" s="123"/>
    </row>
    <row r="527" spans="1:75" s="89" customFormat="1" ht="15" x14ac:dyDescent="0.25">
      <c r="A527" s="139"/>
      <c r="B527" s="136"/>
      <c r="C527" s="193" t="s">
        <v>654</v>
      </c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217"/>
      <c r="BS527" s="121"/>
      <c r="BT527" s="151"/>
      <c r="BW527" s="123"/>
    </row>
    <row r="528" spans="1:75" s="89" customFormat="1" ht="15" x14ac:dyDescent="0.25">
      <c r="A528" s="139"/>
      <c r="B528" s="143" t="s">
        <v>86</v>
      </c>
      <c r="C528" s="141" t="s">
        <v>212</v>
      </c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2"/>
      <c r="BS528" s="121"/>
      <c r="BT528" s="151"/>
      <c r="BV528" s="134" t="s">
        <v>212</v>
      </c>
      <c r="BW528" s="123"/>
    </row>
    <row r="529" spans="1:75" s="89" customFormat="1" ht="56.25" x14ac:dyDescent="0.25">
      <c r="A529" s="187" t="s">
        <v>663</v>
      </c>
      <c r="B529" s="125" t="s">
        <v>561</v>
      </c>
      <c r="C529" s="188" t="s">
        <v>664</v>
      </c>
      <c r="D529" s="188"/>
      <c r="E529" s="188"/>
      <c r="F529" s="216">
        <v>13</v>
      </c>
      <c r="G529" s="148" t="s">
        <v>653</v>
      </c>
      <c r="H529" s="148"/>
      <c r="I529" s="148" t="s">
        <v>653</v>
      </c>
      <c r="J529" s="148"/>
      <c r="K529" s="148">
        <v>164107.87</v>
      </c>
      <c r="L529" s="148"/>
      <c r="M529" s="190"/>
      <c r="N529" s="148">
        <v>164107.87</v>
      </c>
      <c r="O529" s="206">
        <v>0</v>
      </c>
      <c r="P529" s="206">
        <v>0</v>
      </c>
      <c r="BS529" s="121"/>
      <c r="BT529" s="151" t="s">
        <v>664</v>
      </c>
      <c r="BW529" s="123"/>
    </row>
    <row r="530" spans="1:75" s="89" customFormat="1" ht="15" x14ac:dyDescent="0.25">
      <c r="A530" s="139"/>
      <c r="B530" s="136"/>
      <c r="C530" s="193" t="s">
        <v>654</v>
      </c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217"/>
      <c r="BS530" s="121"/>
      <c r="BT530" s="151"/>
      <c r="BW530" s="123"/>
    </row>
    <row r="531" spans="1:75" s="89" customFormat="1" ht="15" x14ac:dyDescent="0.25">
      <c r="A531" s="139"/>
      <c r="B531" s="143" t="s">
        <v>86</v>
      </c>
      <c r="C531" s="141" t="s">
        <v>212</v>
      </c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2"/>
      <c r="BS531" s="121"/>
      <c r="BT531" s="151"/>
      <c r="BV531" s="134" t="s">
        <v>212</v>
      </c>
      <c r="BW531" s="123"/>
    </row>
    <row r="532" spans="1:75" s="89" customFormat="1" ht="56.25" x14ac:dyDescent="0.25">
      <c r="A532" s="187" t="s">
        <v>665</v>
      </c>
      <c r="B532" s="125" t="s">
        <v>561</v>
      </c>
      <c r="C532" s="188" t="s">
        <v>666</v>
      </c>
      <c r="D532" s="188"/>
      <c r="E532" s="188"/>
      <c r="F532" s="216">
        <v>13</v>
      </c>
      <c r="G532" s="148" t="s">
        <v>653</v>
      </c>
      <c r="H532" s="148"/>
      <c r="I532" s="148" t="s">
        <v>653</v>
      </c>
      <c r="J532" s="148"/>
      <c r="K532" s="148">
        <v>164107.87</v>
      </c>
      <c r="L532" s="148"/>
      <c r="M532" s="190"/>
      <c r="N532" s="148">
        <v>164107.87</v>
      </c>
      <c r="O532" s="206">
        <v>0</v>
      </c>
      <c r="P532" s="206">
        <v>0</v>
      </c>
      <c r="BS532" s="121"/>
      <c r="BT532" s="151" t="s">
        <v>666</v>
      </c>
      <c r="BW532" s="123"/>
    </row>
    <row r="533" spans="1:75" s="89" customFormat="1" ht="15" x14ac:dyDescent="0.25">
      <c r="A533" s="139"/>
      <c r="B533" s="136"/>
      <c r="C533" s="193" t="s">
        <v>654</v>
      </c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217"/>
      <c r="BS533" s="121"/>
      <c r="BT533" s="151"/>
      <c r="BW533" s="123"/>
    </row>
    <row r="534" spans="1:75" s="89" customFormat="1" ht="15" x14ac:dyDescent="0.25">
      <c r="A534" s="139"/>
      <c r="B534" s="143" t="s">
        <v>86</v>
      </c>
      <c r="C534" s="141" t="s">
        <v>212</v>
      </c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2"/>
      <c r="BS534" s="121"/>
      <c r="BT534" s="151"/>
      <c r="BV534" s="134" t="s">
        <v>212</v>
      </c>
      <c r="BW534" s="123"/>
    </row>
    <row r="535" spans="1:75" s="89" customFormat="1" ht="56.25" x14ac:dyDescent="0.25">
      <c r="A535" s="187" t="s">
        <v>667</v>
      </c>
      <c r="B535" s="125" t="s">
        <v>561</v>
      </c>
      <c r="C535" s="188" t="s">
        <v>668</v>
      </c>
      <c r="D535" s="188"/>
      <c r="E535" s="188"/>
      <c r="F535" s="216">
        <v>13</v>
      </c>
      <c r="G535" s="148" t="s">
        <v>653</v>
      </c>
      <c r="H535" s="148"/>
      <c r="I535" s="148" t="s">
        <v>653</v>
      </c>
      <c r="J535" s="148"/>
      <c r="K535" s="148">
        <v>164107.87</v>
      </c>
      <c r="L535" s="148"/>
      <c r="M535" s="190"/>
      <c r="N535" s="148">
        <v>164107.87</v>
      </c>
      <c r="O535" s="206">
        <v>0</v>
      </c>
      <c r="P535" s="206">
        <v>0</v>
      </c>
      <c r="BS535" s="121"/>
      <c r="BT535" s="151" t="s">
        <v>668</v>
      </c>
      <c r="BW535" s="123"/>
    </row>
    <row r="536" spans="1:75" s="89" customFormat="1" ht="15" x14ac:dyDescent="0.25">
      <c r="A536" s="139"/>
      <c r="B536" s="136"/>
      <c r="C536" s="193" t="s">
        <v>654</v>
      </c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217"/>
      <c r="BS536" s="121"/>
      <c r="BT536" s="151"/>
      <c r="BW536" s="123"/>
    </row>
    <row r="537" spans="1:75" s="89" customFormat="1" ht="15" x14ac:dyDescent="0.25">
      <c r="A537" s="139"/>
      <c r="B537" s="143" t="s">
        <v>86</v>
      </c>
      <c r="C537" s="141" t="s">
        <v>212</v>
      </c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2"/>
      <c r="BS537" s="121"/>
      <c r="BT537" s="151"/>
      <c r="BV537" s="134" t="s">
        <v>212</v>
      </c>
      <c r="BW537" s="123"/>
    </row>
    <row r="538" spans="1:75" s="89" customFormat="1" ht="56.25" x14ac:dyDescent="0.25">
      <c r="A538" s="187" t="s">
        <v>669</v>
      </c>
      <c r="B538" s="125" t="s">
        <v>561</v>
      </c>
      <c r="C538" s="188" t="s">
        <v>670</v>
      </c>
      <c r="D538" s="188"/>
      <c r="E538" s="188"/>
      <c r="F538" s="216">
        <v>13</v>
      </c>
      <c r="G538" s="148" t="s">
        <v>653</v>
      </c>
      <c r="H538" s="148"/>
      <c r="I538" s="148" t="s">
        <v>653</v>
      </c>
      <c r="J538" s="148"/>
      <c r="K538" s="148">
        <v>164107.87</v>
      </c>
      <c r="L538" s="148"/>
      <c r="M538" s="190"/>
      <c r="N538" s="148">
        <v>164107.87</v>
      </c>
      <c r="O538" s="206">
        <v>0</v>
      </c>
      <c r="P538" s="206">
        <v>0</v>
      </c>
      <c r="BS538" s="121"/>
      <c r="BT538" s="151" t="s">
        <v>670</v>
      </c>
      <c r="BW538" s="123"/>
    </row>
    <row r="539" spans="1:75" s="89" customFormat="1" ht="15" x14ac:dyDescent="0.25">
      <c r="A539" s="139"/>
      <c r="B539" s="136"/>
      <c r="C539" s="193" t="s">
        <v>654</v>
      </c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217"/>
      <c r="BS539" s="121"/>
      <c r="BT539" s="151"/>
      <c r="BW539" s="123"/>
    </row>
    <row r="540" spans="1:75" s="89" customFormat="1" ht="15" x14ac:dyDescent="0.25">
      <c r="A540" s="139"/>
      <c r="B540" s="143" t="s">
        <v>86</v>
      </c>
      <c r="C540" s="141" t="s">
        <v>212</v>
      </c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2"/>
      <c r="BS540" s="121"/>
      <c r="BT540" s="151"/>
      <c r="BV540" s="134" t="s">
        <v>212</v>
      </c>
      <c r="BW540" s="123"/>
    </row>
    <row r="541" spans="1:75" s="89" customFormat="1" ht="56.25" x14ac:dyDescent="0.25">
      <c r="A541" s="187" t="s">
        <v>671</v>
      </c>
      <c r="B541" s="125" t="s">
        <v>561</v>
      </c>
      <c r="C541" s="188" t="s">
        <v>672</v>
      </c>
      <c r="D541" s="188"/>
      <c r="E541" s="188"/>
      <c r="F541" s="216">
        <v>13</v>
      </c>
      <c r="G541" s="148" t="s">
        <v>653</v>
      </c>
      <c r="H541" s="148"/>
      <c r="I541" s="148" t="s">
        <v>653</v>
      </c>
      <c r="J541" s="148"/>
      <c r="K541" s="148">
        <v>164107.87</v>
      </c>
      <c r="L541" s="148"/>
      <c r="M541" s="190"/>
      <c r="N541" s="148">
        <v>164107.87</v>
      </c>
      <c r="O541" s="206">
        <v>0</v>
      </c>
      <c r="P541" s="206">
        <v>0</v>
      </c>
      <c r="BS541" s="121"/>
      <c r="BT541" s="151" t="s">
        <v>672</v>
      </c>
      <c r="BW541" s="123"/>
    </row>
    <row r="542" spans="1:75" s="89" customFormat="1" ht="15" x14ac:dyDescent="0.25">
      <c r="A542" s="139"/>
      <c r="B542" s="136"/>
      <c r="C542" s="193" t="s">
        <v>654</v>
      </c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217"/>
      <c r="BS542" s="121"/>
      <c r="BT542" s="151"/>
      <c r="BW542" s="123"/>
    </row>
    <row r="543" spans="1:75" s="89" customFormat="1" ht="15" x14ac:dyDescent="0.25">
      <c r="A543" s="139"/>
      <c r="B543" s="143" t="s">
        <v>86</v>
      </c>
      <c r="C543" s="141" t="s">
        <v>212</v>
      </c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2"/>
      <c r="BS543" s="121"/>
      <c r="BT543" s="151"/>
      <c r="BV543" s="134" t="s">
        <v>212</v>
      </c>
      <c r="BW543" s="123"/>
    </row>
    <row r="544" spans="1:75" s="89" customFormat="1" ht="56.25" x14ac:dyDescent="0.25">
      <c r="A544" s="187" t="s">
        <v>673</v>
      </c>
      <c r="B544" s="125" t="s">
        <v>561</v>
      </c>
      <c r="C544" s="188" t="s">
        <v>674</v>
      </c>
      <c r="D544" s="188"/>
      <c r="E544" s="188"/>
      <c r="F544" s="216">
        <v>11</v>
      </c>
      <c r="G544" s="148" t="s">
        <v>653</v>
      </c>
      <c r="H544" s="148"/>
      <c r="I544" s="148" t="s">
        <v>653</v>
      </c>
      <c r="J544" s="148"/>
      <c r="K544" s="148">
        <v>138860.5</v>
      </c>
      <c r="L544" s="148"/>
      <c r="M544" s="190"/>
      <c r="N544" s="148">
        <v>138860.5</v>
      </c>
      <c r="O544" s="206">
        <v>0</v>
      </c>
      <c r="P544" s="206">
        <v>0</v>
      </c>
      <c r="BS544" s="121"/>
      <c r="BT544" s="151" t="s">
        <v>674</v>
      </c>
      <c r="BW544" s="123"/>
    </row>
    <row r="545" spans="1:75" s="89" customFormat="1" ht="15" x14ac:dyDescent="0.25">
      <c r="A545" s="139"/>
      <c r="B545" s="136"/>
      <c r="C545" s="193" t="s">
        <v>654</v>
      </c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217"/>
      <c r="BS545" s="121"/>
      <c r="BT545" s="151"/>
      <c r="BW545" s="123"/>
    </row>
    <row r="546" spans="1:75" s="89" customFormat="1" ht="15" x14ac:dyDescent="0.25">
      <c r="A546" s="139"/>
      <c r="B546" s="143" t="s">
        <v>86</v>
      </c>
      <c r="C546" s="141" t="s">
        <v>212</v>
      </c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2"/>
      <c r="BS546" s="121"/>
      <c r="BT546" s="151"/>
      <c r="BV546" s="134" t="s">
        <v>212</v>
      </c>
      <c r="BW546" s="123"/>
    </row>
    <row r="547" spans="1:75" s="89" customFormat="1" ht="56.25" x14ac:dyDescent="0.25">
      <c r="A547" s="187" t="s">
        <v>675</v>
      </c>
      <c r="B547" s="125" t="s">
        <v>561</v>
      </c>
      <c r="C547" s="188" t="s">
        <v>676</v>
      </c>
      <c r="D547" s="188"/>
      <c r="E547" s="188"/>
      <c r="F547" s="216">
        <v>11</v>
      </c>
      <c r="G547" s="148" t="s">
        <v>653</v>
      </c>
      <c r="H547" s="148"/>
      <c r="I547" s="148" t="s">
        <v>653</v>
      </c>
      <c r="J547" s="148"/>
      <c r="K547" s="148">
        <v>138860.5</v>
      </c>
      <c r="L547" s="148"/>
      <c r="M547" s="190"/>
      <c r="N547" s="148">
        <v>138860.5</v>
      </c>
      <c r="O547" s="206">
        <v>0</v>
      </c>
      <c r="P547" s="206">
        <v>0</v>
      </c>
      <c r="BS547" s="121"/>
      <c r="BT547" s="151" t="s">
        <v>676</v>
      </c>
      <c r="BW547" s="123"/>
    </row>
    <row r="548" spans="1:75" s="89" customFormat="1" ht="15" x14ac:dyDescent="0.25">
      <c r="A548" s="139"/>
      <c r="B548" s="136"/>
      <c r="C548" s="193" t="s">
        <v>654</v>
      </c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217"/>
      <c r="BS548" s="121"/>
      <c r="BT548" s="151"/>
      <c r="BW548" s="123"/>
    </row>
    <row r="549" spans="1:75" s="89" customFormat="1" ht="15" x14ac:dyDescent="0.25">
      <c r="A549" s="139"/>
      <c r="B549" s="143" t="s">
        <v>86</v>
      </c>
      <c r="C549" s="141" t="s">
        <v>212</v>
      </c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2"/>
      <c r="BS549" s="121"/>
      <c r="BT549" s="151"/>
      <c r="BV549" s="134" t="s">
        <v>212</v>
      </c>
      <c r="BW549" s="123"/>
    </row>
    <row r="550" spans="1:75" s="89" customFormat="1" ht="56.25" x14ac:dyDescent="0.25">
      <c r="A550" s="187" t="s">
        <v>677</v>
      </c>
      <c r="B550" s="125" t="s">
        <v>561</v>
      </c>
      <c r="C550" s="188" t="s">
        <v>678</v>
      </c>
      <c r="D550" s="188"/>
      <c r="E550" s="188"/>
      <c r="F550" s="216">
        <v>11</v>
      </c>
      <c r="G550" s="148" t="s">
        <v>653</v>
      </c>
      <c r="H550" s="148"/>
      <c r="I550" s="148" t="s">
        <v>653</v>
      </c>
      <c r="J550" s="148"/>
      <c r="K550" s="148">
        <v>138860.5</v>
      </c>
      <c r="L550" s="148"/>
      <c r="M550" s="190"/>
      <c r="N550" s="148">
        <v>138860.5</v>
      </c>
      <c r="O550" s="206">
        <v>0</v>
      </c>
      <c r="P550" s="206">
        <v>0</v>
      </c>
      <c r="BS550" s="121"/>
      <c r="BT550" s="151" t="s">
        <v>678</v>
      </c>
      <c r="BW550" s="123"/>
    </row>
    <row r="551" spans="1:75" s="89" customFormat="1" ht="15" x14ac:dyDescent="0.25">
      <c r="A551" s="139"/>
      <c r="B551" s="136"/>
      <c r="C551" s="193" t="s">
        <v>654</v>
      </c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217"/>
      <c r="BS551" s="121"/>
      <c r="BT551" s="151"/>
      <c r="BW551" s="123"/>
    </row>
    <row r="552" spans="1:75" s="89" customFormat="1" ht="15" x14ac:dyDescent="0.25">
      <c r="A552" s="139"/>
      <c r="B552" s="143" t="s">
        <v>86</v>
      </c>
      <c r="C552" s="141" t="s">
        <v>212</v>
      </c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2"/>
      <c r="BS552" s="121"/>
      <c r="BT552" s="151"/>
      <c r="BV552" s="134" t="s">
        <v>212</v>
      </c>
      <c r="BW552" s="123"/>
    </row>
    <row r="553" spans="1:75" s="89" customFormat="1" ht="56.25" x14ac:dyDescent="0.25">
      <c r="A553" s="187" t="s">
        <v>679</v>
      </c>
      <c r="B553" s="125" t="s">
        <v>561</v>
      </c>
      <c r="C553" s="188" t="s">
        <v>680</v>
      </c>
      <c r="D553" s="188"/>
      <c r="E553" s="188"/>
      <c r="F553" s="216">
        <v>11</v>
      </c>
      <c r="G553" s="148" t="s">
        <v>653</v>
      </c>
      <c r="H553" s="148"/>
      <c r="I553" s="148" t="s">
        <v>653</v>
      </c>
      <c r="J553" s="148"/>
      <c r="K553" s="148">
        <v>138860.5</v>
      </c>
      <c r="L553" s="148"/>
      <c r="M553" s="190"/>
      <c r="N553" s="148">
        <v>138860.5</v>
      </c>
      <c r="O553" s="206">
        <v>0</v>
      </c>
      <c r="P553" s="206">
        <v>0</v>
      </c>
      <c r="BS553" s="121"/>
      <c r="BT553" s="151" t="s">
        <v>680</v>
      </c>
      <c r="BW553" s="123"/>
    </row>
    <row r="554" spans="1:75" s="89" customFormat="1" ht="15" x14ac:dyDescent="0.25">
      <c r="A554" s="139"/>
      <c r="B554" s="136"/>
      <c r="C554" s="193" t="s">
        <v>654</v>
      </c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217"/>
      <c r="BS554" s="121"/>
      <c r="BT554" s="151"/>
      <c r="BW554" s="123"/>
    </row>
    <row r="555" spans="1:75" s="89" customFormat="1" ht="15" x14ac:dyDescent="0.25">
      <c r="A555" s="139"/>
      <c r="B555" s="143" t="s">
        <v>86</v>
      </c>
      <c r="C555" s="141" t="s">
        <v>212</v>
      </c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2"/>
      <c r="BS555" s="121"/>
      <c r="BT555" s="151"/>
      <c r="BV555" s="134" t="s">
        <v>212</v>
      </c>
      <c r="BW555" s="123"/>
    </row>
    <row r="556" spans="1:75" s="89" customFormat="1" ht="56.25" x14ac:dyDescent="0.25">
      <c r="A556" s="187" t="s">
        <v>681</v>
      </c>
      <c r="B556" s="125" t="s">
        <v>561</v>
      </c>
      <c r="C556" s="188" t="s">
        <v>682</v>
      </c>
      <c r="D556" s="188"/>
      <c r="E556" s="188"/>
      <c r="F556" s="216">
        <v>11</v>
      </c>
      <c r="G556" s="148" t="s">
        <v>653</v>
      </c>
      <c r="H556" s="148"/>
      <c r="I556" s="148" t="s">
        <v>653</v>
      </c>
      <c r="J556" s="148"/>
      <c r="K556" s="148">
        <v>138860.5</v>
      </c>
      <c r="L556" s="148"/>
      <c r="M556" s="190"/>
      <c r="N556" s="148">
        <v>138860.5</v>
      </c>
      <c r="O556" s="206">
        <v>0</v>
      </c>
      <c r="P556" s="206">
        <v>0</v>
      </c>
      <c r="BS556" s="121"/>
      <c r="BT556" s="151" t="s">
        <v>682</v>
      </c>
      <c r="BW556" s="123"/>
    </row>
    <row r="557" spans="1:75" s="89" customFormat="1" ht="15" x14ac:dyDescent="0.25">
      <c r="A557" s="139"/>
      <c r="B557" s="136"/>
      <c r="C557" s="193" t="s">
        <v>654</v>
      </c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217"/>
      <c r="BS557" s="121"/>
      <c r="BT557" s="151"/>
      <c r="BW557" s="123"/>
    </row>
    <row r="558" spans="1:75" s="89" customFormat="1" ht="15" x14ac:dyDescent="0.25">
      <c r="A558" s="139"/>
      <c r="B558" s="143" t="s">
        <v>86</v>
      </c>
      <c r="C558" s="141" t="s">
        <v>212</v>
      </c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2"/>
      <c r="BS558" s="121"/>
      <c r="BT558" s="151"/>
      <c r="BV558" s="134" t="s">
        <v>212</v>
      </c>
      <c r="BW558" s="123"/>
    </row>
    <row r="559" spans="1:75" s="89" customFormat="1" ht="56.25" x14ac:dyDescent="0.25">
      <c r="A559" s="187" t="s">
        <v>683</v>
      </c>
      <c r="B559" s="125" t="s">
        <v>561</v>
      </c>
      <c r="C559" s="188" t="s">
        <v>684</v>
      </c>
      <c r="D559" s="188"/>
      <c r="E559" s="188"/>
      <c r="F559" s="216">
        <v>11</v>
      </c>
      <c r="G559" s="148" t="s">
        <v>653</v>
      </c>
      <c r="H559" s="148"/>
      <c r="I559" s="148" t="s">
        <v>653</v>
      </c>
      <c r="J559" s="148"/>
      <c r="K559" s="148">
        <v>138860.5</v>
      </c>
      <c r="L559" s="148"/>
      <c r="M559" s="190"/>
      <c r="N559" s="148">
        <v>138860.5</v>
      </c>
      <c r="O559" s="206">
        <v>0</v>
      </c>
      <c r="P559" s="206">
        <v>0</v>
      </c>
      <c r="BS559" s="121"/>
      <c r="BT559" s="151" t="s">
        <v>684</v>
      </c>
      <c r="BW559" s="123"/>
    </row>
    <row r="560" spans="1:75" s="89" customFormat="1" ht="15" x14ac:dyDescent="0.25">
      <c r="A560" s="139"/>
      <c r="B560" s="136"/>
      <c r="C560" s="193" t="s">
        <v>654</v>
      </c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217"/>
      <c r="BS560" s="121"/>
      <c r="BT560" s="151"/>
      <c r="BW560" s="123"/>
    </row>
    <row r="561" spans="1:75" s="89" customFormat="1" ht="15" x14ac:dyDescent="0.25">
      <c r="A561" s="139"/>
      <c r="B561" s="143" t="s">
        <v>86</v>
      </c>
      <c r="C561" s="141" t="s">
        <v>212</v>
      </c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2"/>
      <c r="BS561" s="121"/>
      <c r="BT561" s="151"/>
      <c r="BV561" s="134" t="s">
        <v>212</v>
      </c>
      <c r="BW561" s="123"/>
    </row>
    <row r="562" spans="1:75" s="89" customFormat="1" ht="56.25" x14ac:dyDescent="0.25">
      <c r="A562" s="187" t="s">
        <v>685</v>
      </c>
      <c r="B562" s="125" t="s">
        <v>561</v>
      </c>
      <c r="C562" s="188" t="s">
        <v>686</v>
      </c>
      <c r="D562" s="188"/>
      <c r="E562" s="188"/>
      <c r="F562" s="216">
        <v>11</v>
      </c>
      <c r="G562" s="148" t="s">
        <v>653</v>
      </c>
      <c r="H562" s="148"/>
      <c r="I562" s="148" t="s">
        <v>653</v>
      </c>
      <c r="J562" s="148"/>
      <c r="K562" s="148">
        <v>138860.5</v>
      </c>
      <c r="L562" s="148"/>
      <c r="M562" s="190"/>
      <c r="N562" s="148">
        <v>138860.5</v>
      </c>
      <c r="O562" s="206">
        <v>0</v>
      </c>
      <c r="P562" s="206">
        <v>0</v>
      </c>
      <c r="BS562" s="121"/>
      <c r="BT562" s="151" t="s">
        <v>686</v>
      </c>
      <c r="BW562" s="123"/>
    </row>
    <row r="563" spans="1:75" s="89" customFormat="1" ht="15" x14ac:dyDescent="0.25">
      <c r="A563" s="139"/>
      <c r="B563" s="136"/>
      <c r="C563" s="193" t="s">
        <v>654</v>
      </c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217"/>
      <c r="BS563" s="121"/>
      <c r="BT563" s="151"/>
      <c r="BW563" s="123"/>
    </row>
    <row r="564" spans="1:75" s="89" customFormat="1" ht="15" x14ac:dyDescent="0.25">
      <c r="A564" s="139"/>
      <c r="B564" s="143" t="s">
        <v>86</v>
      </c>
      <c r="C564" s="141" t="s">
        <v>212</v>
      </c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2"/>
      <c r="BS564" s="121"/>
      <c r="BT564" s="151"/>
      <c r="BV564" s="134" t="s">
        <v>212</v>
      </c>
      <c r="BW564" s="123"/>
    </row>
    <row r="565" spans="1:75" s="89" customFormat="1" ht="56.25" x14ac:dyDescent="0.25">
      <c r="A565" s="187" t="s">
        <v>687</v>
      </c>
      <c r="B565" s="125" t="s">
        <v>561</v>
      </c>
      <c r="C565" s="188" t="s">
        <v>688</v>
      </c>
      <c r="D565" s="188"/>
      <c r="E565" s="188"/>
      <c r="F565" s="216">
        <v>11</v>
      </c>
      <c r="G565" s="148" t="s">
        <v>653</v>
      </c>
      <c r="H565" s="148"/>
      <c r="I565" s="148" t="s">
        <v>653</v>
      </c>
      <c r="J565" s="148"/>
      <c r="K565" s="148">
        <v>138860.5</v>
      </c>
      <c r="L565" s="148"/>
      <c r="M565" s="190"/>
      <c r="N565" s="148">
        <v>138860.5</v>
      </c>
      <c r="O565" s="206">
        <v>0</v>
      </c>
      <c r="P565" s="206">
        <v>0</v>
      </c>
      <c r="BS565" s="121"/>
      <c r="BT565" s="151" t="s">
        <v>688</v>
      </c>
      <c r="BW565" s="123"/>
    </row>
    <row r="566" spans="1:75" s="89" customFormat="1" ht="15" x14ac:dyDescent="0.25">
      <c r="A566" s="139"/>
      <c r="B566" s="136"/>
      <c r="C566" s="193" t="s">
        <v>654</v>
      </c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217"/>
      <c r="BS566" s="121"/>
      <c r="BT566" s="151"/>
      <c r="BW566" s="123"/>
    </row>
    <row r="567" spans="1:75" s="89" customFormat="1" ht="15" x14ac:dyDescent="0.25">
      <c r="A567" s="139"/>
      <c r="B567" s="143" t="s">
        <v>86</v>
      </c>
      <c r="C567" s="141" t="s">
        <v>212</v>
      </c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2"/>
      <c r="BS567" s="121"/>
      <c r="BT567" s="151"/>
      <c r="BV567" s="134" t="s">
        <v>212</v>
      </c>
      <c r="BW567" s="123"/>
    </row>
    <row r="568" spans="1:75" s="89" customFormat="1" ht="56.25" x14ac:dyDescent="0.25">
      <c r="A568" s="187" t="s">
        <v>689</v>
      </c>
      <c r="B568" s="125" t="s">
        <v>561</v>
      </c>
      <c r="C568" s="188" t="s">
        <v>690</v>
      </c>
      <c r="D568" s="188"/>
      <c r="E568" s="188"/>
      <c r="F568" s="216">
        <v>11</v>
      </c>
      <c r="G568" s="148" t="s">
        <v>653</v>
      </c>
      <c r="H568" s="148"/>
      <c r="I568" s="148" t="s">
        <v>653</v>
      </c>
      <c r="J568" s="148"/>
      <c r="K568" s="148">
        <v>138860.5</v>
      </c>
      <c r="L568" s="148"/>
      <c r="M568" s="190"/>
      <c r="N568" s="148">
        <v>138860.5</v>
      </c>
      <c r="O568" s="206">
        <v>0</v>
      </c>
      <c r="P568" s="206">
        <v>0</v>
      </c>
      <c r="BS568" s="121"/>
      <c r="BT568" s="151" t="s">
        <v>690</v>
      </c>
      <c r="BW568" s="123"/>
    </row>
    <row r="569" spans="1:75" s="89" customFormat="1" ht="15" x14ac:dyDescent="0.25">
      <c r="A569" s="139"/>
      <c r="B569" s="136"/>
      <c r="C569" s="193" t="s">
        <v>654</v>
      </c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217"/>
      <c r="BS569" s="121"/>
      <c r="BT569" s="151"/>
      <c r="BW569" s="123"/>
    </row>
    <row r="570" spans="1:75" s="89" customFormat="1" ht="15" x14ac:dyDescent="0.25">
      <c r="A570" s="139"/>
      <c r="B570" s="143" t="s">
        <v>86</v>
      </c>
      <c r="C570" s="141" t="s">
        <v>212</v>
      </c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2"/>
      <c r="BS570" s="121"/>
      <c r="BT570" s="151"/>
      <c r="BV570" s="134" t="s">
        <v>212</v>
      </c>
      <c r="BW570" s="123"/>
    </row>
    <row r="571" spans="1:75" s="89" customFormat="1" ht="56.25" x14ac:dyDescent="0.25">
      <c r="A571" s="187" t="s">
        <v>691</v>
      </c>
      <c r="B571" s="125" t="s">
        <v>561</v>
      </c>
      <c r="C571" s="188" t="s">
        <v>692</v>
      </c>
      <c r="D571" s="188"/>
      <c r="E571" s="188"/>
      <c r="F571" s="216">
        <v>11</v>
      </c>
      <c r="G571" s="148" t="s">
        <v>653</v>
      </c>
      <c r="H571" s="148"/>
      <c r="I571" s="148" t="s">
        <v>653</v>
      </c>
      <c r="J571" s="148"/>
      <c r="K571" s="148">
        <v>138860.5</v>
      </c>
      <c r="L571" s="148"/>
      <c r="M571" s="190"/>
      <c r="N571" s="148">
        <v>138860.5</v>
      </c>
      <c r="O571" s="206">
        <v>0</v>
      </c>
      <c r="P571" s="206">
        <v>0</v>
      </c>
      <c r="BS571" s="121"/>
      <c r="BT571" s="151" t="s">
        <v>692</v>
      </c>
      <c r="BW571" s="123"/>
    </row>
    <row r="572" spans="1:75" s="89" customFormat="1" ht="15" x14ac:dyDescent="0.25">
      <c r="A572" s="139"/>
      <c r="B572" s="136"/>
      <c r="C572" s="193" t="s">
        <v>654</v>
      </c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217"/>
      <c r="BS572" s="121"/>
      <c r="BT572" s="151"/>
      <c r="BW572" s="123"/>
    </row>
    <row r="573" spans="1:75" s="89" customFormat="1" ht="15" x14ac:dyDescent="0.25">
      <c r="A573" s="139"/>
      <c r="B573" s="143" t="s">
        <v>86</v>
      </c>
      <c r="C573" s="141" t="s">
        <v>212</v>
      </c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2"/>
      <c r="BS573" s="121"/>
      <c r="BT573" s="151"/>
      <c r="BV573" s="134" t="s">
        <v>212</v>
      </c>
      <c r="BW573" s="123"/>
    </row>
    <row r="574" spans="1:75" s="89" customFormat="1" ht="56.25" x14ac:dyDescent="0.25">
      <c r="A574" s="187" t="s">
        <v>693</v>
      </c>
      <c r="B574" s="125" t="s">
        <v>561</v>
      </c>
      <c r="C574" s="188" t="s">
        <v>694</v>
      </c>
      <c r="D574" s="188"/>
      <c r="E574" s="188"/>
      <c r="F574" s="216">
        <v>11</v>
      </c>
      <c r="G574" s="148" t="s">
        <v>695</v>
      </c>
      <c r="H574" s="148"/>
      <c r="I574" s="148" t="s">
        <v>695</v>
      </c>
      <c r="J574" s="148"/>
      <c r="K574" s="148">
        <v>154250.71</v>
      </c>
      <c r="L574" s="148"/>
      <c r="M574" s="190"/>
      <c r="N574" s="148">
        <v>154250.71</v>
      </c>
      <c r="O574" s="206">
        <v>0</v>
      </c>
      <c r="P574" s="206">
        <v>0</v>
      </c>
      <c r="BS574" s="121"/>
      <c r="BT574" s="151" t="s">
        <v>694</v>
      </c>
      <c r="BW574" s="123"/>
    </row>
    <row r="575" spans="1:75" s="89" customFormat="1" ht="15" x14ac:dyDescent="0.25">
      <c r="A575" s="139"/>
      <c r="B575" s="136"/>
      <c r="C575" s="193" t="s">
        <v>696</v>
      </c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217"/>
      <c r="BS575" s="121"/>
      <c r="BT575" s="151"/>
      <c r="BW575" s="123"/>
    </row>
    <row r="576" spans="1:75" s="89" customFormat="1" ht="15" x14ac:dyDescent="0.25">
      <c r="A576" s="139"/>
      <c r="B576" s="143" t="s">
        <v>86</v>
      </c>
      <c r="C576" s="141" t="s">
        <v>212</v>
      </c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2"/>
      <c r="BS576" s="121"/>
      <c r="BT576" s="151"/>
      <c r="BV576" s="134" t="s">
        <v>212</v>
      </c>
      <c r="BW576" s="123"/>
    </row>
    <row r="577" spans="1:75" s="89" customFormat="1" ht="56.25" x14ac:dyDescent="0.25">
      <c r="A577" s="187" t="s">
        <v>697</v>
      </c>
      <c r="B577" s="125" t="s">
        <v>561</v>
      </c>
      <c r="C577" s="188" t="s">
        <v>698</v>
      </c>
      <c r="D577" s="188"/>
      <c r="E577" s="188"/>
      <c r="F577" s="216">
        <v>11</v>
      </c>
      <c r="G577" s="148" t="s">
        <v>695</v>
      </c>
      <c r="H577" s="148"/>
      <c r="I577" s="148" t="s">
        <v>695</v>
      </c>
      <c r="J577" s="148"/>
      <c r="K577" s="148">
        <v>154250.71</v>
      </c>
      <c r="L577" s="148"/>
      <c r="M577" s="190"/>
      <c r="N577" s="148">
        <v>154250.71</v>
      </c>
      <c r="O577" s="206">
        <v>0</v>
      </c>
      <c r="P577" s="206">
        <v>0</v>
      </c>
      <c r="BS577" s="121"/>
      <c r="BT577" s="151" t="s">
        <v>698</v>
      </c>
      <c r="BW577" s="123"/>
    </row>
    <row r="578" spans="1:75" s="89" customFormat="1" ht="15" x14ac:dyDescent="0.25">
      <c r="A578" s="139"/>
      <c r="B578" s="136"/>
      <c r="C578" s="193" t="s">
        <v>696</v>
      </c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217"/>
      <c r="BS578" s="121"/>
      <c r="BT578" s="151"/>
      <c r="BW578" s="123"/>
    </row>
    <row r="579" spans="1:75" s="89" customFormat="1" ht="15" x14ac:dyDescent="0.25">
      <c r="A579" s="139"/>
      <c r="B579" s="143" t="s">
        <v>86</v>
      </c>
      <c r="C579" s="141" t="s">
        <v>212</v>
      </c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2"/>
      <c r="BS579" s="121"/>
      <c r="BT579" s="151"/>
      <c r="BV579" s="134" t="s">
        <v>212</v>
      </c>
      <c r="BW579" s="123"/>
    </row>
    <row r="580" spans="1:75" s="89" customFormat="1" ht="56.25" x14ac:dyDescent="0.25">
      <c r="A580" s="187" t="s">
        <v>699</v>
      </c>
      <c r="B580" s="125" t="s">
        <v>561</v>
      </c>
      <c r="C580" s="188" t="s">
        <v>700</v>
      </c>
      <c r="D580" s="188"/>
      <c r="E580" s="188"/>
      <c r="F580" s="216">
        <v>11</v>
      </c>
      <c r="G580" s="148" t="s">
        <v>695</v>
      </c>
      <c r="H580" s="148"/>
      <c r="I580" s="148" t="s">
        <v>695</v>
      </c>
      <c r="J580" s="148"/>
      <c r="K580" s="148">
        <v>154250.71</v>
      </c>
      <c r="L580" s="148"/>
      <c r="M580" s="190"/>
      <c r="N580" s="148">
        <v>154250.71</v>
      </c>
      <c r="O580" s="206">
        <v>0</v>
      </c>
      <c r="P580" s="206">
        <v>0</v>
      </c>
      <c r="BS580" s="121"/>
      <c r="BT580" s="151" t="s">
        <v>700</v>
      </c>
      <c r="BW580" s="123"/>
    </row>
    <row r="581" spans="1:75" s="89" customFormat="1" ht="15" x14ac:dyDescent="0.25">
      <c r="A581" s="139"/>
      <c r="B581" s="136"/>
      <c r="C581" s="193" t="s">
        <v>696</v>
      </c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217"/>
      <c r="BS581" s="121"/>
      <c r="BT581" s="151"/>
      <c r="BW581" s="123"/>
    </row>
    <row r="582" spans="1:75" s="89" customFormat="1" ht="15" x14ac:dyDescent="0.25">
      <c r="A582" s="139"/>
      <c r="B582" s="143" t="s">
        <v>86</v>
      </c>
      <c r="C582" s="141" t="s">
        <v>212</v>
      </c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2"/>
      <c r="BS582" s="121"/>
      <c r="BT582" s="151"/>
      <c r="BV582" s="134" t="s">
        <v>212</v>
      </c>
      <c r="BW582" s="123"/>
    </row>
    <row r="583" spans="1:75" s="89" customFormat="1" ht="56.25" x14ac:dyDescent="0.25">
      <c r="A583" s="187" t="s">
        <v>701</v>
      </c>
      <c r="B583" s="125" t="s">
        <v>561</v>
      </c>
      <c r="C583" s="188" t="s">
        <v>702</v>
      </c>
      <c r="D583" s="188"/>
      <c r="E583" s="188"/>
      <c r="F583" s="216">
        <v>11</v>
      </c>
      <c r="G583" s="148" t="s">
        <v>695</v>
      </c>
      <c r="H583" s="148"/>
      <c r="I583" s="148" t="s">
        <v>695</v>
      </c>
      <c r="J583" s="148"/>
      <c r="K583" s="148">
        <v>154250.71</v>
      </c>
      <c r="L583" s="148"/>
      <c r="M583" s="190"/>
      <c r="N583" s="148">
        <v>154250.71</v>
      </c>
      <c r="O583" s="206">
        <v>0</v>
      </c>
      <c r="P583" s="206">
        <v>0</v>
      </c>
      <c r="BS583" s="121"/>
      <c r="BT583" s="151" t="s">
        <v>702</v>
      </c>
      <c r="BW583" s="123"/>
    </row>
    <row r="584" spans="1:75" s="89" customFormat="1" ht="15" x14ac:dyDescent="0.25">
      <c r="A584" s="139"/>
      <c r="B584" s="136"/>
      <c r="C584" s="193" t="s">
        <v>696</v>
      </c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217"/>
      <c r="BS584" s="121"/>
      <c r="BT584" s="151"/>
      <c r="BW584" s="123"/>
    </row>
    <row r="585" spans="1:75" s="89" customFormat="1" ht="15" x14ac:dyDescent="0.25">
      <c r="A585" s="139"/>
      <c r="B585" s="143" t="s">
        <v>86</v>
      </c>
      <c r="C585" s="141" t="s">
        <v>212</v>
      </c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2"/>
      <c r="BS585" s="121"/>
      <c r="BT585" s="151"/>
      <c r="BV585" s="134" t="s">
        <v>212</v>
      </c>
      <c r="BW585" s="123"/>
    </row>
    <row r="586" spans="1:75" s="89" customFormat="1" ht="56.25" x14ac:dyDescent="0.25">
      <c r="A586" s="187" t="s">
        <v>703</v>
      </c>
      <c r="B586" s="125" t="s">
        <v>561</v>
      </c>
      <c r="C586" s="188" t="s">
        <v>704</v>
      </c>
      <c r="D586" s="188"/>
      <c r="E586" s="188"/>
      <c r="F586" s="216">
        <v>11</v>
      </c>
      <c r="G586" s="148" t="s">
        <v>695</v>
      </c>
      <c r="H586" s="148"/>
      <c r="I586" s="148" t="s">
        <v>695</v>
      </c>
      <c r="J586" s="148"/>
      <c r="K586" s="148">
        <v>154250.71</v>
      </c>
      <c r="L586" s="148"/>
      <c r="M586" s="190"/>
      <c r="N586" s="148">
        <v>154250.71</v>
      </c>
      <c r="O586" s="206">
        <v>0</v>
      </c>
      <c r="P586" s="206">
        <v>0</v>
      </c>
      <c r="BS586" s="121"/>
      <c r="BT586" s="151" t="s">
        <v>704</v>
      </c>
      <c r="BW586" s="123"/>
    </row>
    <row r="587" spans="1:75" s="89" customFormat="1" ht="15" x14ac:dyDescent="0.25">
      <c r="A587" s="139"/>
      <c r="B587" s="136"/>
      <c r="C587" s="193" t="s">
        <v>696</v>
      </c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217"/>
      <c r="BS587" s="121"/>
      <c r="BT587" s="151"/>
      <c r="BW587" s="123"/>
    </row>
    <row r="588" spans="1:75" s="89" customFormat="1" ht="15" x14ac:dyDescent="0.25">
      <c r="A588" s="139"/>
      <c r="B588" s="143" t="s">
        <v>86</v>
      </c>
      <c r="C588" s="141" t="s">
        <v>212</v>
      </c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2"/>
      <c r="BS588" s="121"/>
      <c r="BT588" s="151"/>
      <c r="BV588" s="134" t="s">
        <v>212</v>
      </c>
      <c r="BW588" s="123"/>
    </row>
    <row r="589" spans="1:75" s="89" customFormat="1" ht="56.25" x14ac:dyDescent="0.25">
      <c r="A589" s="187" t="s">
        <v>705</v>
      </c>
      <c r="B589" s="125" t="s">
        <v>561</v>
      </c>
      <c r="C589" s="188" t="s">
        <v>706</v>
      </c>
      <c r="D589" s="188"/>
      <c r="E589" s="188"/>
      <c r="F589" s="216">
        <v>11</v>
      </c>
      <c r="G589" s="148" t="s">
        <v>695</v>
      </c>
      <c r="H589" s="148"/>
      <c r="I589" s="148" t="s">
        <v>695</v>
      </c>
      <c r="J589" s="148"/>
      <c r="K589" s="148">
        <v>154250.71</v>
      </c>
      <c r="L589" s="148"/>
      <c r="M589" s="190"/>
      <c r="N589" s="148">
        <v>154250.71</v>
      </c>
      <c r="O589" s="206">
        <v>0</v>
      </c>
      <c r="P589" s="206">
        <v>0</v>
      </c>
      <c r="BS589" s="121"/>
      <c r="BT589" s="151" t="s">
        <v>706</v>
      </c>
      <c r="BW589" s="123"/>
    </row>
    <row r="590" spans="1:75" s="89" customFormat="1" ht="15" x14ac:dyDescent="0.25">
      <c r="A590" s="139"/>
      <c r="B590" s="136"/>
      <c r="C590" s="193" t="s">
        <v>696</v>
      </c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217"/>
      <c r="BS590" s="121"/>
      <c r="BT590" s="151"/>
      <c r="BW590" s="123"/>
    </row>
    <row r="591" spans="1:75" s="89" customFormat="1" ht="15" x14ac:dyDescent="0.25">
      <c r="A591" s="139"/>
      <c r="B591" s="143" t="s">
        <v>86</v>
      </c>
      <c r="C591" s="141" t="s">
        <v>212</v>
      </c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2"/>
      <c r="BS591" s="121"/>
      <c r="BT591" s="151"/>
      <c r="BV591" s="134" t="s">
        <v>212</v>
      </c>
      <c r="BW591" s="123"/>
    </row>
    <row r="592" spans="1:75" s="89" customFormat="1" ht="56.25" x14ac:dyDescent="0.25">
      <c r="A592" s="187" t="s">
        <v>707</v>
      </c>
      <c r="B592" s="125" t="s">
        <v>561</v>
      </c>
      <c r="C592" s="188" t="s">
        <v>708</v>
      </c>
      <c r="D592" s="188"/>
      <c r="E592" s="188"/>
      <c r="F592" s="216">
        <v>11</v>
      </c>
      <c r="G592" s="148" t="s">
        <v>695</v>
      </c>
      <c r="H592" s="148"/>
      <c r="I592" s="148" t="s">
        <v>695</v>
      </c>
      <c r="J592" s="148"/>
      <c r="K592" s="148">
        <v>154250.71</v>
      </c>
      <c r="L592" s="148"/>
      <c r="M592" s="190"/>
      <c r="N592" s="148">
        <v>154250.71</v>
      </c>
      <c r="O592" s="206">
        <v>0</v>
      </c>
      <c r="P592" s="206">
        <v>0</v>
      </c>
      <c r="BS592" s="121"/>
      <c r="BT592" s="151" t="s">
        <v>708</v>
      </c>
      <c r="BW592" s="123"/>
    </row>
    <row r="593" spans="1:75" s="89" customFormat="1" ht="15" x14ac:dyDescent="0.25">
      <c r="A593" s="139"/>
      <c r="B593" s="136"/>
      <c r="C593" s="193" t="s">
        <v>696</v>
      </c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217"/>
      <c r="BS593" s="121"/>
      <c r="BT593" s="151"/>
      <c r="BW593" s="123"/>
    </row>
    <row r="594" spans="1:75" s="89" customFormat="1" ht="15" x14ac:dyDescent="0.25">
      <c r="A594" s="139"/>
      <c r="B594" s="143" t="s">
        <v>86</v>
      </c>
      <c r="C594" s="141" t="s">
        <v>212</v>
      </c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2"/>
      <c r="BS594" s="121"/>
      <c r="BT594" s="151"/>
      <c r="BV594" s="134" t="s">
        <v>212</v>
      </c>
      <c r="BW594" s="123"/>
    </row>
    <row r="595" spans="1:75" s="89" customFormat="1" ht="56.25" x14ac:dyDescent="0.25">
      <c r="A595" s="187" t="s">
        <v>709</v>
      </c>
      <c r="B595" s="125" t="s">
        <v>561</v>
      </c>
      <c r="C595" s="188" t="s">
        <v>710</v>
      </c>
      <c r="D595" s="188"/>
      <c r="E595" s="188"/>
      <c r="F595" s="216">
        <v>11</v>
      </c>
      <c r="G595" s="148" t="s">
        <v>695</v>
      </c>
      <c r="H595" s="148"/>
      <c r="I595" s="148" t="s">
        <v>695</v>
      </c>
      <c r="J595" s="148"/>
      <c r="K595" s="148">
        <v>154250.71</v>
      </c>
      <c r="L595" s="148"/>
      <c r="M595" s="190"/>
      <c r="N595" s="148">
        <v>154250.71</v>
      </c>
      <c r="O595" s="206">
        <v>0</v>
      </c>
      <c r="P595" s="206">
        <v>0</v>
      </c>
      <c r="BS595" s="121"/>
      <c r="BT595" s="151" t="s">
        <v>710</v>
      </c>
      <c r="BW595" s="123"/>
    </row>
    <row r="596" spans="1:75" s="89" customFormat="1" ht="15" x14ac:dyDescent="0.25">
      <c r="A596" s="139"/>
      <c r="B596" s="136"/>
      <c r="C596" s="193" t="s">
        <v>696</v>
      </c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217"/>
      <c r="BS596" s="121"/>
      <c r="BT596" s="151"/>
      <c r="BW596" s="123"/>
    </row>
    <row r="597" spans="1:75" s="89" customFormat="1" ht="15" x14ac:dyDescent="0.25">
      <c r="A597" s="139"/>
      <c r="B597" s="143" t="s">
        <v>86</v>
      </c>
      <c r="C597" s="141" t="s">
        <v>212</v>
      </c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2"/>
      <c r="BS597" s="121"/>
      <c r="BT597" s="151"/>
      <c r="BV597" s="134" t="s">
        <v>212</v>
      </c>
      <c r="BW597" s="123"/>
    </row>
    <row r="598" spans="1:75" s="89" customFormat="1" ht="56.25" x14ac:dyDescent="0.25">
      <c r="A598" s="187" t="s">
        <v>711</v>
      </c>
      <c r="B598" s="125" t="s">
        <v>561</v>
      </c>
      <c r="C598" s="188" t="s">
        <v>712</v>
      </c>
      <c r="D598" s="188"/>
      <c r="E598" s="188"/>
      <c r="F598" s="216">
        <v>11</v>
      </c>
      <c r="G598" s="148" t="s">
        <v>695</v>
      </c>
      <c r="H598" s="148"/>
      <c r="I598" s="148" t="s">
        <v>695</v>
      </c>
      <c r="J598" s="148"/>
      <c r="K598" s="148">
        <v>154250.71</v>
      </c>
      <c r="L598" s="148"/>
      <c r="M598" s="190"/>
      <c r="N598" s="148">
        <v>154250.71</v>
      </c>
      <c r="O598" s="206">
        <v>0</v>
      </c>
      <c r="P598" s="206">
        <v>0</v>
      </c>
      <c r="BS598" s="121"/>
      <c r="BT598" s="151" t="s">
        <v>712</v>
      </c>
      <c r="BW598" s="123"/>
    </row>
    <row r="599" spans="1:75" s="89" customFormat="1" ht="15" x14ac:dyDescent="0.25">
      <c r="A599" s="139"/>
      <c r="B599" s="136"/>
      <c r="C599" s="193" t="s">
        <v>696</v>
      </c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217"/>
      <c r="BS599" s="121"/>
      <c r="BT599" s="151"/>
      <c r="BW599" s="123"/>
    </row>
    <row r="600" spans="1:75" s="89" customFormat="1" ht="15" x14ac:dyDescent="0.25">
      <c r="A600" s="139"/>
      <c r="B600" s="143" t="s">
        <v>86</v>
      </c>
      <c r="C600" s="141" t="s">
        <v>212</v>
      </c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2"/>
      <c r="BS600" s="121"/>
      <c r="BT600" s="151"/>
      <c r="BV600" s="134" t="s">
        <v>212</v>
      </c>
      <c r="BW600" s="123"/>
    </row>
    <row r="601" spans="1:75" s="89" customFormat="1" ht="56.25" x14ac:dyDescent="0.25">
      <c r="A601" s="187" t="s">
        <v>713</v>
      </c>
      <c r="B601" s="125" t="s">
        <v>561</v>
      </c>
      <c r="C601" s="188" t="s">
        <v>714</v>
      </c>
      <c r="D601" s="188"/>
      <c r="E601" s="188"/>
      <c r="F601" s="216">
        <v>11</v>
      </c>
      <c r="G601" s="148" t="s">
        <v>695</v>
      </c>
      <c r="H601" s="148"/>
      <c r="I601" s="148" t="s">
        <v>695</v>
      </c>
      <c r="J601" s="148"/>
      <c r="K601" s="148">
        <v>154250.71</v>
      </c>
      <c r="L601" s="148"/>
      <c r="M601" s="190"/>
      <c r="N601" s="148">
        <v>154250.71</v>
      </c>
      <c r="O601" s="206">
        <v>0</v>
      </c>
      <c r="P601" s="206">
        <v>0</v>
      </c>
      <c r="BS601" s="121"/>
      <c r="BT601" s="151" t="s">
        <v>714</v>
      </c>
      <c r="BW601" s="123"/>
    </row>
    <row r="602" spans="1:75" s="89" customFormat="1" ht="15" x14ac:dyDescent="0.25">
      <c r="A602" s="139"/>
      <c r="B602" s="136"/>
      <c r="C602" s="193" t="s">
        <v>696</v>
      </c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217"/>
      <c r="BS602" s="121"/>
      <c r="BT602" s="151"/>
      <c r="BW602" s="123"/>
    </row>
    <row r="603" spans="1:75" s="89" customFormat="1" ht="15" x14ac:dyDescent="0.25">
      <c r="A603" s="139"/>
      <c r="B603" s="143" t="s">
        <v>86</v>
      </c>
      <c r="C603" s="141" t="s">
        <v>212</v>
      </c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2"/>
      <c r="BS603" s="121"/>
      <c r="BT603" s="151"/>
      <c r="BV603" s="134" t="s">
        <v>212</v>
      </c>
      <c r="BW603" s="123"/>
    </row>
    <row r="604" spans="1:75" s="89" customFormat="1" ht="56.25" x14ac:dyDescent="0.25">
      <c r="A604" s="187" t="s">
        <v>715</v>
      </c>
      <c r="B604" s="125" t="s">
        <v>561</v>
      </c>
      <c r="C604" s="188" t="s">
        <v>716</v>
      </c>
      <c r="D604" s="188"/>
      <c r="E604" s="188"/>
      <c r="F604" s="216">
        <v>8</v>
      </c>
      <c r="G604" s="148" t="s">
        <v>695</v>
      </c>
      <c r="H604" s="148"/>
      <c r="I604" s="148" t="s">
        <v>695</v>
      </c>
      <c r="J604" s="148"/>
      <c r="K604" s="148">
        <v>112182.33</v>
      </c>
      <c r="L604" s="148"/>
      <c r="M604" s="190"/>
      <c r="N604" s="148">
        <v>112182.33</v>
      </c>
      <c r="O604" s="206">
        <v>0</v>
      </c>
      <c r="P604" s="206">
        <v>0</v>
      </c>
      <c r="BS604" s="121"/>
      <c r="BT604" s="151" t="s">
        <v>716</v>
      </c>
      <c r="BW604" s="123"/>
    </row>
    <row r="605" spans="1:75" s="89" customFormat="1" ht="15" x14ac:dyDescent="0.25">
      <c r="A605" s="139"/>
      <c r="B605" s="136"/>
      <c r="C605" s="193" t="s">
        <v>696</v>
      </c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217"/>
      <c r="BS605" s="121"/>
      <c r="BT605" s="151"/>
      <c r="BW605" s="123"/>
    </row>
    <row r="606" spans="1:75" s="89" customFormat="1" ht="15" x14ac:dyDescent="0.25">
      <c r="A606" s="139"/>
      <c r="B606" s="143" t="s">
        <v>86</v>
      </c>
      <c r="C606" s="141" t="s">
        <v>212</v>
      </c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2"/>
      <c r="BS606" s="121"/>
      <c r="BT606" s="151"/>
      <c r="BV606" s="134" t="s">
        <v>212</v>
      </c>
      <c r="BW606" s="123"/>
    </row>
    <row r="607" spans="1:75" s="89" customFormat="1" ht="56.25" x14ac:dyDescent="0.25">
      <c r="A607" s="187" t="s">
        <v>717</v>
      </c>
      <c r="B607" s="125" t="s">
        <v>561</v>
      </c>
      <c r="C607" s="188" t="s">
        <v>718</v>
      </c>
      <c r="D607" s="188"/>
      <c r="E607" s="188"/>
      <c r="F607" s="216">
        <v>8</v>
      </c>
      <c r="G607" s="148" t="s">
        <v>695</v>
      </c>
      <c r="H607" s="148"/>
      <c r="I607" s="148" t="s">
        <v>695</v>
      </c>
      <c r="J607" s="148"/>
      <c r="K607" s="148">
        <v>112182.33</v>
      </c>
      <c r="L607" s="148"/>
      <c r="M607" s="190"/>
      <c r="N607" s="148">
        <v>112182.33</v>
      </c>
      <c r="O607" s="206">
        <v>0</v>
      </c>
      <c r="P607" s="206">
        <v>0</v>
      </c>
      <c r="BS607" s="121"/>
      <c r="BT607" s="151" t="s">
        <v>718</v>
      </c>
      <c r="BW607" s="123"/>
    </row>
    <row r="608" spans="1:75" s="89" customFormat="1" ht="15" x14ac:dyDescent="0.25">
      <c r="A608" s="139"/>
      <c r="B608" s="136"/>
      <c r="C608" s="193" t="s">
        <v>696</v>
      </c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217"/>
      <c r="BS608" s="121"/>
      <c r="BT608" s="151"/>
      <c r="BW608" s="123"/>
    </row>
    <row r="609" spans="1:75" s="89" customFormat="1" ht="15" x14ac:dyDescent="0.25">
      <c r="A609" s="139"/>
      <c r="B609" s="143" t="s">
        <v>86</v>
      </c>
      <c r="C609" s="141" t="s">
        <v>212</v>
      </c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2"/>
      <c r="BS609" s="121"/>
      <c r="BT609" s="151"/>
      <c r="BV609" s="134" t="s">
        <v>212</v>
      </c>
      <c r="BW609" s="123"/>
    </row>
    <row r="610" spans="1:75" s="89" customFormat="1" ht="56.25" x14ac:dyDescent="0.25">
      <c r="A610" s="187" t="s">
        <v>719</v>
      </c>
      <c r="B610" s="125" t="s">
        <v>561</v>
      </c>
      <c r="C610" s="188" t="s">
        <v>720</v>
      </c>
      <c r="D610" s="188"/>
      <c r="E610" s="188"/>
      <c r="F610" s="216">
        <v>8</v>
      </c>
      <c r="G610" s="148" t="s">
        <v>695</v>
      </c>
      <c r="H610" s="148"/>
      <c r="I610" s="148" t="s">
        <v>695</v>
      </c>
      <c r="J610" s="148"/>
      <c r="K610" s="148">
        <v>112182.33</v>
      </c>
      <c r="L610" s="148"/>
      <c r="M610" s="190"/>
      <c r="N610" s="148">
        <v>112182.33</v>
      </c>
      <c r="O610" s="206">
        <v>0</v>
      </c>
      <c r="P610" s="206">
        <v>0</v>
      </c>
      <c r="BS610" s="121"/>
      <c r="BT610" s="151" t="s">
        <v>720</v>
      </c>
      <c r="BW610" s="123"/>
    </row>
    <row r="611" spans="1:75" s="89" customFormat="1" ht="15" x14ac:dyDescent="0.25">
      <c r="A611" s="139"/>
      <c r="B611" s="136"/>
      <c r="C611" s="193" t="s">
        <v>696</v>
      </c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217"/>
      <c r="BS611" s="121"/>
      <c r="BT611" s="151"/>
      <c r="BW611" s="123"/>
    </row>
    <row r="612" spans="1:75" s="89" customFormat="1" ht="15" x14ac:dyDescent="0.25">
      <c r="A612" s="139"/>
      <c r="B612" s="143" t="s">
        <v>86</v>
      </c>
      <c r="C612" s="141" t="s">
        <v>212</v>
      </c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2"/>
      <c r="BS612" s="121"/>
      <c r="BT612" s="151"/>
      <c r="BV612" s="134" t="s">
        <v>212</v>
      </c>
      <c r="BW612" s="123"/>
    </row>
    <row r="613" spans="1:75" s="89" customFormat="1" ht="56.25" x14ac:dyDescent="0.25">
      <c r="A613" s="187" t="s">
        <v>721</v>
      </c>
      <c r="B613" s="125" t="s">
        <v>561</v>
      </c>
      <c r="C613" s="188" t="s">
        <v>722</v>
      </c>
      <c r="D613" s="188"/>
      <c r="E613" s="188"/>
      <c r="F613" s="216">
        <v>8</v>
      </c>
      <c r="G613" s="148" t="s">
        <v>695</v>
      </c>
      <c r="H613" s="148"/>
      <c r="I613" s="148" t="s">
        <v>695</v>
      </c>
      <c r="J613" s="148"/>
      <c r="K613" s="148">
        <v>112182.33</v>
      </c>
      <c r="L613" s="148"/>
      <c r="M613" s="190"/>
      <c r="N613" s="148">
        <v>112182.33</v>
      </c>
      <c r="O613" s="206">
        <v>0</v>
      </c>
      <c r="P613" s="206">
        <v>0</v>
      </c>
      <c r="BS613" s="121"/>
      <c r="BT613" s="151" t="s">
        <v>722</v>
      </c>
      <c r="BW613" s="123"/>
    </row>
    <row r="614" spans="1:75" s="89" customFormat="1" ht="15" x14ac:dyDescent="0.25">
      <c r="A614" s="139"/>
      <c r="B614" s="136"/>
      <c r="C614" s="193" t="s">
        <v>696</v>
      </c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217"/>
      <c r="BS614" s="121"/>
      <c r="BT614" s="151"/>
      <c r="BW614" s="123"/>
    </row>
    <row r="615" spans="1:75" s="89" customFormat="1" ht="15" x14ac:dyDescent="0.25">
      <c r="A615" s="139"/>
      <c r="B615" s="143" t="s">
        <v>86</v>
      </c>
      <c r="C615" s="141" t="s">
        <v>212</v>
      </c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2"/>
      <c r="BS615" s="121"/>
      <c r="BT615" s="151"/>
      <c r="BV615" s="134" t="s">
        <v>212</v>
      </c>
      <c r="BW615" s="123"/>
    </row>
    <row r="616" spans="1:75" s="89" customFormat="1" ht="56.25" x14ac:dyDescent="0.25">
      <c r="A616" s="187" t="s">
        <v>723</v>
      </c>
      <c r="B616" s="125" t="s">
        <v>561</v>
      </c>
      <c r="C616" s="188" t="s">
        <v>724</v>
      </c>
      <c r="D616" s="188"/>
      <c r="E616" s="188"/>
      <c r="F616" s="216">
        <v>8</v>
      </c>
      <c r="G616" s="148" t="s">
        <v>695</v>
      </c>
      <c r="H616" s="148"/>
      <c r="I616" s="148" t="s">
        <v>695</v>
      </c>
      <c r="J616" s="148"/>
      <c r="K616" s="148">
        <v>112182.33</v>
      </c>
      <c r="L616" s="148"/>
      <c r="M616" s="190"/>
      <c r="N616" s="148">
        <v>112182.33</v>
      </c>
      <c r="O616" s="206">
        <v>0</v>
      </c>
      <c r="P616" s="206">
        <v>0</v>
      </c>
      <c r="BS616" s="121"/>
      <c r="BT616" s="151" t="s">
        <v>724</v>
      </c>
      <c r="BW616" s="123"/>
    </row>
    <row r="617" spans="1:75" s="89" customFormat="1" ht="15" x14ac:dyDescent="0.25">
      <c r="A617" s="139"/>
      <c r="B617" s="136"/>
      <c r="C617" s="193" t="s">
        <v>696</v>
      </c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217"/>
      <c r="BS617" s="121"/>
      <c r="BT617" s="151"/>
      <c r="BW617" s="123"/>
    </row>
    <row r="618" spans="1:75" s="89" customFormat="1" ht="15" x14ac:dyDescent="0.25">
      <c r="A618" s="139"/>
      <c r="B618" s="143" t="s">
        <v>86</v>
      </c>
      <c r="C618" s="141" t="s">
        <v>212</v>
      </c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2"/>
      <c r="BS618" s="121"/>
      <c r="BT618" s="151"/>
      <c r="BV618" s="134" t="s">
        <v>212</v>
      </c>
      <c r="BW618" s="123"/>
    </row>
    <row r="619" spans="1:75" s="89" customFormat="1" ht="56.25" x14ac:dyDescent="0.25">
      <c r="A619" s="187" t="s">
        <v>725</v>
      </c>
      <c r="B619" s="125" t="s">
        <v>561</v>
      </c>
      <c r="C619" s="188" t="s">
        <v>726</v>
      </c>
      <c r="D619" s="188"/>
      <c r="E619" s="188"/>
      <c r="F619" s="216">
        <v>8</v>
      </c>
      <c r="G619" s="148" t="s">
        <v>695</v>
      </c>
      <c r="H619" s="148"/>
      <c r="I619" s="148" t="s">
        <v>695</v>
      </c>
      <c r="J619" s="148"/>
      <c r="K619" s="148">
        <v>112182.33</v>
      </c>
      <c r="L619" s="148"/>
      <c r="M619" s="190"/>
      <c r="N619" s="148">
        <v>112182.33</v>
      </c>
      <c r="O619" s="206">
        <v>0</v>
      </c>
      <c r="P619" s="206">
        <v>0</v>
      </c>
      <c r="BS619" s="121"/>
      <c r="BT619" s="151" t="s">
        <v>726</v>
      </c>
      <c r="BW619" s="123"/>
    </row>
    <row r="620" spans="1:75" s="89" customFormat="1" ht="15" x14ac:dyDescent="0.25">
      <c r="A620" s="139"/>
      <c r="B620" s="136"/>
      <c r="C620" s="193" t="s">
        <v>696</v>
      </c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217"/>
      <c r="BS620" s="121"/>
      <c r="BT620" s="151"/>
      <c r="BW620" s="123"/>
    </row>
    <row r="621" spans="1:75" s="89" customFormat="1" ht="15" x14ac:dyDescent="0.25">
      <c r="A621" s="139"/>
      <c r="B621" s="143" t="s">
        <v>86</v>
      </c>
      <c r="C621" s="141" t="s">
        <v>212</v>
      </c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2"/>
      <c r="BS621" s="121"/>
      <c r="BT621" s="151"/>
      <c r="BV621" s="134" t="s">
        <v>212</v>
      </c>
      <c r="BW621" s="123"/>
    </row>
    <row r="622" spans="1:75" s="89" customFormat="1" ht="56.25" x14ac:dyDescent="0.25">
      <c r="A622" s="187" t="s">
        <v>727</v>
      </c>
      <c r="B622" s="125" t="s">
        <v>561</v>
      </c>
      <c r="C622" s="188" t="s">
        <v>728</v>
      </c>
      <c r="D622" s="188"/>
      <c r="E622" s="188"/>
      <c r="F622" s="216">
        <v>8</v>
      </c>
      <c r="G622" s="148" t="s">
        <v>695</v>
      </c>
      <c r="H622" s="148"/>
      <c r="I622" s="148" t="s">
        <v>695</v>
      </c>
      <c r="J622" s="148"/>
      <c r="K622" s="148">
        <v>112182.33</v>
      </c>
      <c r="L622" s="148"/>
      <c r="M622" s="190"/>
      <c r="N622" s="148">
        <v>112182.33</v>
      </c>
      <c r="O622" s="206">
        <v>0</v>
      </c>
      <c r="P622" s="206">
        <v>0</v>
      </c>
      <c r="BS622" s="121"/>
      <c r="BT622" s="151" t="s">
        <v>728</v>
      </c>
      <c r="BW622" s="123"/>
    </row>
    <row r="623" spans="1:75" s="89" customFormat="1" ht="15" x14ac:dyDescent="0.25">
      <c r="A623" s="139"/>
      <c r="B623" s="136"/>
      <c r="C623" s="193" t="s">
        <v>696</v>
      </c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217"/>
      <c r="BS623" s="121"/>
      <c r="BT623" s="151"/>
      <c r="BW623" s="123"/>
    </row>
    <row r="624" spans="1:75" s="89" customFormat="1" ht="15" x14ac:dyDescent="0.25">
      <c r="A624" s="139"/>
      <c r="B624" s="143" t="s">
        <v>86</v>
      </c>
      <c r="C624" s="141" t="s">
        <v>212</v>
      </c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2"/>
      <c r="BS624" s="121"/>
      <c r="BT624" s="151"/>
      <c r="BV624" s="134" t="s">
        <v>212</v>
      </c>
      <c r="BW624" s="123"/>
    </row>
    <row r="625" spans="1:75" s="89" customFormat="1" ht="56.25" x14ac:dyDescent="0.25">
      <c r="A625" s="187" t="s">
        <v>729</v>
      </c>
      <c r="B625" s="125" t="s">
        <v>561</v>
      </c>
      <c r="C625" s="188" t="s">
        <v>730</v>
      </c>
      <c r="D625" s="188"/>
      <c r="E625" s="188"/>
      <c r="F625" s="216">
        <v>8</v>
      </c>
      <c r="G625" s="148" t="s">
        <v>695</v>
      </c>
      <c r="H625" s="148"/>
      <c r="I625" s="148" t="s">
        <v>695</v>
      </c>
      <c r="J625" s="148"/>
      <c r="K625" s="148">
        <v>112182.33</v>
      </c>
      <c r="L625" s="148"/>
      <c r="M625" s="190"/>
      <c r="N625" s="148">
        <v>112182.33</v>
      </c>
      <c r="O625" s="206">
        <v>0</v>
      </c>
      <c r="P625" s="206">
        <v>0</v>
      </c>
      <c r="BS625" s="121"/>
      <c r="BT625" s="151" t="s">
        <v>730</v>
      </c>
      <c r="BW625" s="123"/>
    </row>
    <row r="626" spans="1:75" s="89" customFormat="1" ht="15" x14ac:dyDescent="0.25">
      <c r="A626" s="139"/>
      <c r="B626" s="136"/>
      <c r="C626" s="193" t="s">
        <v>696</v>
      </c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217"/>
      <c r="BS626" s="121"/>
      <c r="BT626" s="151"/>
      <c r="BW626" s="123"/>
    </row>
    <row r="627" spans="1:75" s="89" customFormat="1" ht="15" x14ac:dyDescent="0.25">
      <c r="A627" s="139"/>
      <c r="B627" s="143" t="s">
        <v>86</v>
      </c>
      <c r="C627" s="141" t="s">
        <v>212</v>
      </c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2"/>
      <c r="BS627" s="121"/>
      <c r="BT627" s="151"/>
      <c r="BV627" s="134" t="s">
        <v>212</v>
      </c>
      <c r="BW627" s="123"/>
    </row>
    <row r="628" spans="1:75" s="89" customFormat="1" ht="56.25" x14ac:dyDescent="0.25">
      <c r="A628" s="187" t="s">
        <v>731</v>
      </c>
      <c r="B628" s="125" t="s">
        <v>561</v>
      </c>
      <c r="C628" s="188" t="s">
        <v>732</v>
      </c>
      <c r="D628" s="188"/>
      <c r="E628" s="188"/>
      <c r="F628" s="216">
        <v>8</v>
      </c>
      <c r="G628" s="148" t="s">
        <v>695</v>
      </c>
      <c r="H628" s="148"/>
      <c r="I628" s="148" t="s">
        <v>695</v>
      </c>
      <c r="J628" s="148"/>
      <c r="K628" s="148">
        <v>112182.33</v>
      </c>
      <c r="L628" s="148"/>
      <c r="M628" s="190"/>
      <c r="N628" s="148">
        <v>112182.33</v>
      </c>
      <c r="O628" s="206">
        <v>0</v>
      </c>
      <c r="P628" s="206">
        <v>0</v>
      </c>
      <c r="BS628" s="121"/>
      <c r="BT628" s="151" t="s">
        <v>732</v>
      </c>
      <c r="BW628" s="123"/>
    </row>
    <row r="629" spans="1:75" s="89" customFormat="1" ht="15" x14ac:dyDescent="0.25">
      <c r="A629" s="139"/>
      <c r="B629" s="136"/>
      <c r="C629" s="193" t="s">
        <v>696</v>
      </c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217"/>
      <c r="BS629" s="121"/>
      <c r="BT629" s="151"/>
      <c r="BW629" s="123"/>
    </row>
    <row r="630" spans="1:75" s="89" customFormat="1" ht="15" x14ac:dyDescent="0.25">
      <c r="A630" s="139"/>
      <c r="B630" s="143" t="s">
        <v>86</v>
      </c>
      <c r="C630" s="141" t="s">
        <v>212</v>
      </c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2"/>
      <c r="BS630" s="121"/>
      <c r="BT630" s="151"/>
      <c r="BV630" s="134" t="s">
        <v>212</v>
      </c>
      <c r="BW630" s="123"/>
    </row>
    <row r="631" spans="1:75" s="89" customFormat="1" ht="56.25" x14ac:dyDescent="0.25">
      <c r="A631" s="187" t="s">
        <v>733</v>
      </c>
      <c r="B631" s="125" t="s">
        <v>561</v>
      </c>
      <c r="C631" s="188" t="s">
        <v>734</v>
      </c>
      <c r="D631" s="188"/>
      <c r="E631" s="188"/>
      <c r="F631" s="216">
        <v>8</v>
      </c>
      <c r="G631" s="148" t="s">
        <v>695</v>
      </c>
      <c r="H631" s="148"/>
      <c r="I631" s="148" t="s">
        <v>695</v>
      </c>
      <c r="J631" s="148"/>
      <c r="K631" s="148">
        <v>112182.33</v>
      </c>
      <c r="L631" s="148"/>
      <c r="M631" s="190"/>
      <c r="N631" s="148">
        <v>112182.33</v>
      </c>
      <c r="O631" s="206">
        <v>0</v>
      </c>
      <c r="P631" s="206">
        <v>0</v>
      </c>
      <c r="BS631" s="121"/>
      <c r="BT631" s="151" t="s">
        <v>734</v>
      </c>
      <c r="BW631" s="123"/>
    </row>
    <row r="632" spans="1:75" s="89" customFormat="1" ht="15" x14ac:dyDescent="0.25">
      <c r="A632" s="139"/>
      <c r="B632" s="136"/>
      <c r="C632" s="193" t="s">
        <v>696</v>
      </c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217"/>
      <c r="BS632" s="121"/>
      <c r="BT632" s="151"/>
      <c r="BW632" s="123"/>
    </row>
    <row r="633" spans="1:75" s="89" customFormat="1" ht="15" x14ac:dyDescent="0.25">
      <c r="A633" s="139"/>
      <c r="B633" s="143" t="s">
        <v>86</v>
      </c>
      <c r="C633" s="141" t="s">
        <v>212</v>
      </c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2"/>
      <c r="BS633" s="121"/>
      <c r="BT633" s="151"/>
      <c r="BV633" s="134" t="s">
        <v>212</v>
      </c>
      <c r="BW633" s="123"/>
    </row>
    <row r="634" spans="1:75" s="89" customFormat="1" ht="56.25" x14ac:dyDescent="0.25">
      <c r="A634" s="187" t="s">
        <v>735</v>
      </c>
      <c r="B634" s="125" t="s">
        <v>736</v>
      </c>
      <c r="C634" s="188" t="s">
        <v>737</v>
      </c>
      <c r="D634" s="188"/>
      <c r="E634" s="188"/>
      <c r="F634" s="216">
        <v>3</v>
      </c>
      <c r="G634" s="148" t="s">
        <v>738</v>
      </c>
      <c r="H634" s="148"/>
      <c r="I634" s="148" t="s">
        <v>738</v>
      </c>
      <c r="J634" s="148"/>
      <c r="K634" s="148">
        <v>72763.490000000005</v>
      </c>
      <c r="L634" s="148"/>
      <c r="M634" s="190"/>
      <c r="N634" s="148">
        <v>72763.490000000005</v>
      </c>
      <c r="O634" s="206">
        <v>0</v>
      </c>
      <c r="P634" s="206">
        <v>0</v>
      </c>
      <c r="BS634" s="121"/>
      <c r="BT634" s="151" t="s">
        <v>737</v>
      </c>
      <c r="BW634" s="123"/>
    </row>
    <row r="635" spans="1:75" s="89" customFormat="1" ht="15" x14ac:dyDescent="0.25">
      <c r="A635" s="139"/>
      <c r="B635" s="136"/>
      <c r="C635" s="193" t="s">
        <v>739</v>
      </c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217"/>
      <c r="BS635" s="121"/>
      <c r="BT635" s="151"/>
      <c r="BW635" s="123"/>
    </row>
    <row r="636" spans="1:75" s="89" customFormat="1" ht="15" x14ac:dyDescent="0.25">
      <c r="A636" s="139"/>
      <c r="B636" s="143" t="s">
        <v>86</v>
      </c>
      <c r="C636" s="141" t="s">
        <v>212</v>
      </c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2"/>
      <c r="BS636" s="121"/>
      <c r="BT636" s="151"/>
      <c r="BV636" s="134" t="s">
        <v>212</v>
      </c>
      <c r="BW636" s="123"/>
    </row>
    <row r="637" spans="1:75" s="89" customFormat="1" ht="56.25" x14ac:dyDescent="0.25">
      <c r="A637" s="187" t="s">
        <v>740</v>
      </c>
      <c r="B637" s="125" t="s">
        <v>736</v>
      </c>
      <c r="C637" s="188" t="s">
        <v>741</v>
      </c>
      <c r="D637" s="188"/>
      <c r="E637" s="188"/>
      <c r="F637" s="216">
        <v>6</v>
      </c>
      <c r="G637" s="148" t="s">
        <v>742</v>
      </c>
      <c r="H637" s="148"/>
      <c r="I637" s="148" t="s">
        <v>742</v>
      </c>
      <c r="J637" s="148"/>
      <c r="K637" s="148">
        <v>129554.99</v>
      </c>
      <c r="L637" s="148"/>
      <c r="M637" s="190"/>
      <c r="N637" s="148">
        <v>129554.99</v>
      </c>
      <c r="O637" s="206">
        <v>0</v>
      </c>
      <c r="P637" s="206">
        <v>0</v>
      </c>
      <c r="BS637" s="121"/>
      <c r="BT637" s="151" t="s">
        <v>741</v>
      </c>
      <c r="BW637" s="123"/>
    </row>
    <row r="638" spans="1:75" s="89" customFormat="1" ht="15" x14ac:dyDescent="0.25">
      <c r="A638" s="139"/>
      <c r="B638" s="136"/>
      <c r="C638" s="193" t="s">
        <v>743</v>
      </c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217"/>
      <c r="BS638" s="121"/>
      <c r="BT638" s="151"/>
      <c r="BW638" s="123"/>
    </row>
    <row r="639" spans="1:75" s="89" customFormat="1" ht="15" x14ac:dyDescent="0.25">
      <c r="A639" s="139"/>
      <c r="B639" s="143" t="s">
        <v>86</v>
      </c>
      <c r="C639" s="141" t="s">
        <v>212</v>
      </c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2"/>
      <c r="BS639" s="121"/>
      <c r="BT639" s="151"/>
      <c r="BV639" s="134" t="s">
        <v>212</v>
      </c>
      <c r="BW639" s="123"/>
    </row>
    <row r="640" spans="1:75" s="89" customFormat="1" ht="56.25" x14ac:dyDescent="0.25">
      <c r="A640" s="187" t="s">
        <v>744</v>
      </c>
      <c r="B640" s="125" t="s">
        <v>736</v>
      </c>
      <c r="C640" s="188" t="s">
        <v>745</v>
      </c>
      <c r="D640" s="188"/>
      <c r="E640" s="188"/>
      <c r="F640" s="216">
        <v>3</v>
      </c>
      <c r="G640" s="148" t="s">
        <v>746</v>
      </c>
      <c r="H640" s="148"/>
      <c r="I640" s="148" t="s">
        <v>746</v>
      </c>
      <c r="J640" s="148"/>
      <c r="K640" s="148">
        <v>44952.41</v>
      </c>
      <c r="L640" s="148"/>
      <c r="M640" s="190"/>
      <c r="N640" s="148">
        <v>44952.41</v>
      </c>
      <c r="O640" s="206">
        <v>0</v>
      </c>
      <c r="P640" s="206">
        <v>0</v>
      </c>
      <c r="BS640" s="121"/>
      <c r="BT640" s="151" t="s">
        <v>745</v>
      </c>
      <c r="BW640" s="123"/>
    </row>
    <row r="641" spans="1:75" s="89" customFormat="1" ht="15" x14ac:dyDescent="0.25">
      <c r="A641" s="139"/>
      <c r="B641" s="136"/>
      <c r="C641" s="193" t="s">
        <v>747</v>
      </c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217"/>
      <c r="BS641" s="121"/>
      <c r="BT641" s="151"/>
      <c r="BW641" s="123"/>
    </row>
    <row r="642" spans="1:75" s="89" customFormat="1" ht="15" x14ac:dyDescent="0.25">
      <c r="A642" s="139"/>
      <c r="B642" s="143" t="s">
        <v>86</v>
      </c>
      <c r="C642" s="141" t="s">
        <v>212</v>
      </c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2"/>
      <c r="BS642" s="121"/>
      <c r="BT642" s="151"/>
      <c r="BV642" s="134" t="s">
        <v>212</v>
      </c>
      <c r="BW642" s="123"/>
    </row>
    <row r="643" spans="1:75" s="89" customFormat="1" ht="56.25" x14ac:dyDescent="0.25">
      <c r="A643" s="187" t="s">
        <v>748</v>
      </c>
      <c r="B643" s="125" t="s">
        <v>736</v>
      </c>
      <c r="C643" s="188" t="s">
        <v>749</v>
      </c>
      <c r="D643" s="188"/>
      <c r="E643" s="188"/>
      <c r="F643" s="216">
        <v>6</v>
      </c>
      <c r="G643" s="148" t="s">
        <v>750</v>
      </c>
      <c r="H643" s="148"/>
      <c r="I643" s="148" t="s">
        <v>750</v>
      </c>
      <c r="J643" s="148"/>
      <c r="K643" s="148">
        <v>96528.69</v>
      </c>
      <c r="L643" s="148"/>
      <c r="M643" s="190"/>
      <c r="N643" s="148">
        <v>96528.69</v>
      </c>
      <c r="O643" s="206">
        <v>0</v>
      </c>
      <c r="P643" s="206">
        <v>0</v>
      </c>
      <c r="BS643" s="121"/>
      <c r="BT643" s="151" t="s">
        <v>749</v>
      </c>
      <c r="BW643" s="123"/>
    </row>
    <row r="644" spans="1:75" s="89" customFormat="1" ht="15" x14ac:dyDescent="0.25">
      <c r="A644" s="139"/>
      <c r="B644" s="136"/>
      <c r="C644" s="193" t="s">
        <v>751</v>
      </c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217"/>
      <c r="BS644" s="121"/>
      <c r="BT644" s="151"/>
      <c r="BW644" s="123"/>
    </row>
    <row r="645" spans="1:75" s="89" customFormat="1" ht="15" x14ac:dyDescent="0.25">
      <c r="A645" s="139"/>
      <c r="B645" s="143" t="s">
        <v>86</v>
      </c>
      <c r="C645" s="141" t="s">
        <v>212</v>
      </c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2"/>
      <c r="BS645" s="121"/>
      <c r="BT645" s="151"/>
      <c r="BV645" s="134" t="s">
        <v>212</v>
      </c>
      <c r="BW645" s="123"/>
    </row>
    <row r="646" spans="1:75" s="89" customFormat="1" ht="45" x14ac:dyDescent="0.25">
      <c r="A646" s="187" t="s">
        <v>752</v>
      </c>
      <c r="B646" s="125" t="s">
        <v>753</v>
      </c>
      <c r="C646" s="188" t="s">
        <v>754</v>
      </c>
      <c r="D646" s="188"/>
      <c r="E646" s="188"/>
      <c r="F646" s="219">
        <v>2.9790000000000001E-2</v>
      </c>
      <c r="G646" s="148" t="s">
        <v>755</v>
      </c>
      <c r="H646" s="148" t="s">
        <v>756</v>
      </c>
      <c r="I646" s="148">
        <v>-0.01</v>
      </c>
      <c r="J646" s="148"/>
      <c r="K646" s="148">
        <v>905.49</v>
      </c>
      <c r="L646" s="148">
        <v>793.06</v>
      </c>
      <c r="M646" s="190" t="s">
        <v>757</v>
      </c>
      <c r="N646" s="148"/>
      <c r="O646" s="214">
        <v>54.487000000000002</v>
      </c>
      <c r="P646" s="215">
        <v>1.62</v>
      </c>
      <c r="BS646" s="121"/>
      <c r="BT646" s="151" t="s">
        <v>754</v>
      </c>
      <c r="BW646" s="123"/>
    </row>
    <row r="647" spans="1:75" s="89" customFormat="1" ht="15" x14ac:dyDescent="0.25">
      <c r="A647" s="135"/>
      <c r="B647" s="136"/>
      <c r="C647" s="193" t="s">
        <v>758</v>
      </c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5"/>
      <c r="BS647" s="121"/>
      <c r="BT647" s="151"/>
      <c r="BW647" s="123"/>
    </row>
    <row r="648" spans="1:75" s="89" customFormat="1" ht="15" x14ac:dyDescent="0.25">
      <c r="A648" s="139"/>
      <c r="B648" s="136"/>
      <c r="C648" s="193" t="s">
        <v>759</v>
      </c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217"/>
      <c r="BS648" s="121"/>
      <c r="BT648" s="151"/>
      <c r="BW648" s="123"/>
    </row>
    <row r="649" spans="1:75" s="89" customFormat="1" ht="57" x14ac:dyDescent="0.25">
      <c r="A649" s="139"/>
      <c r="B649" s="140" t="s">
        <v>91</v>
      </c>
      <c r="C649" s="141" t="s">
        <v>92</v>
      </c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2"/>
      <c r="BS649" s="121"/>
      <c r="BT649" s="151"/>
      <c r="BU649" s="134" t="s">
        <v>92</v>
      </c>
      <c r="BW649" s="123"/>
    </row>
    <row r="650" spans="1:75" s="89" customFormat="1" ht="15" x14ac:dyDescent="0.25">
      <c r="A650" s="139"/>
      <c r="B650" s="143" t="s">
        <v>86</v>
      </c>
      <c r="C650" s="141" t="s">
        <v>212</v>
      </c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2"/>
      <c r="BS650" s="121"/>
      <c r="BT650" s="151"/>
      <c r="BV650" s="134" t="s">
        <v>212</v>
      </c>
      <c r="BW650" s="123"/>
    </row>
    <row r="651" spans="1:75" s="89" customFormat="1" ht="15" x14ac:dyDescent="0.25">
      <c r="A651" s="196"/>
      <c r="B651" s="197"/>
      <c r="C651" s="197"/>
      <c r="D651" s="197"/>
      <c r="E651" s="198" t="s">
        <v>760</v>
      </c>
      <c r="F651" s="199"/>
      <c r="G651" s="200"/>
      <c r="H651" s="102"/>
      <c r="I651" s="102"/>
      <c r="J651" s="102"/>
      <c r="K651" s="201">
        <v>890.93</v>
      </c>
      <c r="L651" s="202"/>
      <c r="M651" s="202"/>
      <c r="N651" s="203"/>
      <c r="O651" s="203"/>
      <c r="P651" s="204"/>
      <c r="BS651" s="121"/>
      <c r="BT651" s="151"/>
      <c r="BW651" s="123"/>
    </row>
    <row r="652" spans="1:75" s="89" customFormat="1" ht="15" x14ac:dyDescent="0.25">
      <c r="A652" s="196"/>
      <c r="B652" s="197"/>
      <c r="C652" s="197"/>
      <c r="D652" s="197"/>
      <c r="E652" s="198" t="s">
        <v>761</v>
      </c>
      <c r="F652" s="199"/>
      <c r="G652" s="200"/>
      <c r="H652" s="102"/>
      <c r="I652" s="102"/>
      <c r="J652" s="102"/>
      <c r="K652" s="201">
        <v>558.86</v>
      </c>
      <c r="L652" s="202"/>
      <c r="M652" s="202"/>
      <c r="N652" s="203"/>
      <c r="O652" s="203"/>
      <c r="P652" s="204"/>
      <c r="BS652" s="121"/>
      <c r="BT652" s="151"/>
      <c r="BW652" s="123"/>
    </row>
    <row r="653" spans="1:75" s="89" customFormat="1" ht="15" x14ac:dyDescent="0.25">
      <c r="A653" s="196"/>
      <c r="B653" s="197"/>
      <c r="C653" s="197"/>
      <c r="D653" s="197"/>
      <c r="E653" s="198" t="s">
        <v>215</v>
      </c>
      <c r="F653" s="199"/>
      <c r="G653" s="200"/>
      <c r="H653" s="102"/>
      <c r="I653" s="102"/>
      <c r="J653" s="102"/>
      <c r="K653" s="201">
        <v>2355.2800000000002</v>
      </c>
      <c r="L653" s="202"/>
      <c r="M653" s="202"/>
      <c r="N653" s="203"/>
      <c r="O653" s="203"/>
      <c r="P653" s="204"/>
      <c r="BS653" s="121"/>
      <c r="BT653" s="151"/>
      <c r="BW653" s="123"/>
    </row>
    <row r="654" spans="1:75" s="89" customFormat="1" ht="56.25" x14ac:dyDescent="0.25">
      <c r="A654" s="187" t="s">
        <v>762</v>
      </c>
      <c r="B654" s="125" t="s">
        <v>736</v>
      </c>
      <c r="C654" s="188" t="s">
        <v>763</v>
      </c>
      <c r="D654" s="188"/>
      <c r="E654" s="188"/>
      <c r="F654" s="216">
        <v>9</v>
      </c>
      <c r="G654" s="148" t="s">
        <v>764</v>
      </c>
      <c r="H654" s="148"/>
      <c r="I654" s="148" t="s">
        <v>764</v>
      </c>
      <c r="J654" s="148"/>
      <c r="K654" s="148">
        <v>29660.85</v>
      </c>
      <c r="L654" s="148"/>
      <c r="M654" s="190"/>
      <c r="N654" s="148">
        <v>29660.85</v>
      </c>
      <c r="O654" s="206">
        <v>0</v>
      </c>
      <c r="P654" s="206">
        <v>0</v>
      </c>
      <c r="BS654" s="121"/>
      <c r="BT654" s="151" t="s">
        <v>763</v>
      </c>
      <c r="BW654" s="123"/>
    </row>
    <row r="655" spans="1:75" s="89" customFormat="1" ht="15" x14ac:dyDescent="0.25">
      <c r="A655" s="139"/>
      <c r="B655" s="136"/>
      <c r="C655" s="193" t="s">
        <v>765</v>
      </c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217"/>
      <c r="BS655" s="121"/>
      <c r="BT655" s="151"/>
      <c r="BW655" s="123"/>
    </row>
    <row r="656" spans="1:75" s="89" customFormat="1" ht="15" x14ac:dyDescent="0.25">
      <c r="A656" s="139"/>
      <c r="B656" s="143" t="s">
        <v>86</v>
      </c>
      <c r="C656" s="141" t="s">
        <v>212</v>
      </c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2"/>
      <c r="BS656" s="121"/>
      <c r="BT656" s="151"/>
      <c r="BV656" s="134" t="s">
        <v>212</v>
      </c>
      <c r="BW656" s="123"/>
    </row>
    <row r="657" spans="1:75" s="89" customFormat="1" ht="56.25" x14ac:dyDescent="0.25">
      <c r="A657" s="187" t="s">
        <v>766</v>
      </c>
      <c r="B657" s="125" t="s">
        <v>767</v>
      </c>
      <c r="C657" s="188" t="s">
        <v>768</v>
      </c>
      <c r="D657" s="188"/>
      <c r="E657" s="188"/>
      <c r="F657" s="216">
        <v>13</v>
      </c>
      <c r="G657" s="148" t="s">
        <v>769</v>
      </c>
      <c r="H657" s="148"/>
      <c r="I657" s="148" t="s">
        <v>769</v>
      </c>
      <c r="J657" s="148"/>
      <c r="K657" s="148">
        <v>12497.51</v>
      </c>
      <c r="L657" s="148"/>
      <c r="M657" s="190"/>
      <c r="N657" s="148">
        <v>12497.51</v>
      </c>
      <c r="O657" s="206">
        <v>0</v>
      </c>
      <c r="P657" s="206">
        <v>0</v>
      </c>
      <c r="BS657" s="121"/>
      <c r="BT657" s="151" t="s">
        <v>768</v>
      </c>
      <c r="BW657" s="123"/>
    </row>
    <row r="658" spans="1:75" s="89" customFormat="1" ht="15" x14ac:dyDescent="0.25">
      <c r="A658" s="139"/>
      <c r="B658" s="136"/>
      <c r="C658" s="193" t="s">
        <v>770</v>
      </c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217"/>
      <c r="BS658" s="121"/>
      <c r="BT658" s="151"/>
      <c r="BW658" s="123"/>
    </row>
    <row r="659" spans="1:75" s="89" customFormat="1" ht="15" x14ac:dyDescent="0.25">
      <c r="A659" s="139"/>
      <c r="B659" s="143" t="s">
        <v>86</v>
      </c>
      <c r="C659" s="141" t="s">
        <v>212</v>
      </c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2"/>
      <c r="BS659" s="121"/>
      <c r="BT659" s="151"/>
      <c r="BV659" s="134" t="s">
        <v>212</v>
      </c>
      <c r="BW659" s="123"/>
    </row>
    <row r="660" spans="1:75" s="89" customFormat="1" ht="56.25" x14ac:dyDescent="0.25">
      <c r="A660" s="187" t="s">
        <v>771</v>
      </c>
      <c r="B660" s="125" t="s">
        <v>767</v>
      </c>
      <c r="C660" s="188" t="s">
        <v>772</v>
      </c>
      <c r="D660" s="188"/>
      <c r="E660" s="188"/>
      <c r="F660" s="216">
        <v>2</v>
      </c>
      <c r="G660" s="148" t="s">
        <v>773</v>
      </c>
      <c r="H660" s="148"/>
      <c r="I660" s="148" t="s">
        <v>773</v>
      </c>
      <c r="J660" s="148"/>
      <c r="K660" s="148">
        <v>1817.91</v>
      </c>
      <c r="L660" s="148"/>
      <c r="M660" s="190"/>
      <c r="N660" s="148">
        <v>1817.91</v>
      </c>
      <c r="O660" s="206">
        <v>0</v>
      </c>
      <c r="P660" s="206">
        <v>0</v>
      </c>
      <c r="BS660" s="121"/>
      <c r="BT660" s="151" t="s">
        <v>772</v>
      </c>
      <c r="BW660" s="123"/>
    </row>
    <row r="661" spans="1:75" s="89" customFormat="1" ht="15" x14ac:dyDescent="0.25">
      <c r="A661" s="139"/>
      <c r="B661" s="136"/>
      <c r="C661" s="193" t="s">
        <v>774</v>
      </c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217"/>
      <c r="BS661" s="121"/>
      <c r="BT661" s="151"/>
      <c r="BW661" s="123"/>
    </row>
    <row r="662" spans="1:75" s="89" customFormat="1" ht="15" x14ac:dyDescent="0.25">
      <c r="A662" s="139"/>
      <c r="B662" s="143" t="s">
        <v>86</v>
      </c>
      <c r="C662" s="141" t="s">
        <v>212</v>
      </c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2"/>
      <c r="BS662" s="121"/>
      <c r="BT662" s="151"/>
      <c r="BV662" s="134" t="s">
        <v>212</v>
      </c>
      <c r="BW662" s="123"/>
    </row>
    <row r="663" spans="1:75" s="89" customFormat="1" ht="56.25" x14ac:dyDescent="0.25">
      <c r="A663" s="187" t="s">
        <v>775</v>
      </c>
      <c r="B663" s="125" t="s">
        <v>767</v>
      </c>
      <c r="C663" s="188" t="s">
        <v>776</v>
      </c>
      <c r="D663" s="188"/>
      <c r="E663" s="188"/>
      <c r="F663" s="216">
        <v>8</v>
      </c>
      <c r="G663" s="148" t="s">
        <v>777</v>
      </c>
      <c r="H663" s="148"/>
      <c r="I663" s="148" t="s">
        <v>777</v>
      </c>
      <c r="J663" s="148"/>
      <c r="K663" s="148">
        <v>10247.200000000001</v>
      </c>
      <c r="L663" s="148"/>
      <c r="M663" s="190"/>
      <c r="N663" s="148">
        <v>10247.200000000001</v>
      </c>
      <c r="O663" s="206">
        <v>0</v>
      </c>
      <c r="P663" s="206">
        <v>0</v>
      </c>
      <c r="BS663" s="121"/>
      <c r="BT663" s="151" t="s">
        <v>776</v>
      </c>
      <c r="BW663" s="123"/>
    </row>
    <row r="664" spans="1:75" s="89" customFormat="1" ht="15" x14ac:dyDescent="0.25">
      <c r="A664" s="139"/>
      <c r="B664" s="136"/>
      <c r="C664" s="193" t="s">
        <v>778</v>
      </c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217"/>
      <c r="BS664" s="121"/>
      <c r="BT664" s="151"/>
      <c r="BW664" s="123"/>
    </row>
    <row r="665" spans="1:75" s="89" customFormat="1" ht="15" x14ac:dyDescent="0.25">
      <c r="A665" s="139"/>
      <c r="B665" s="143" t="s">
        <v>86</v>
      </c>
      <c r="C665" s="141" t="s">
        <v>212</v>
      </c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2"/>
      <c r="BS665" s="121"/>
      <c r="BT665" s="151"/>
      <c r="BV665" s="134" t="s">
        <v>212</v>
      </c>
      <c r="BW665" s="123"/>
    </row>
    <row r="666" spans="1:75" s="89" customFormat="1" ht="45" x14ac:dyDescent="0.25">
      <c r="A666" s="187" t="s">
        <v>779</v>
      </c>
      <c r="B666" s="125" t="s">
        <v>753</v>
      </c>
      <c r="C666" s="188" t="s">
        <v>780</v>
      </c>
      <c r="D666" s="188"/>
      <c r="E666" s="188"/>
      <c r="F666" s="219">
        <v>34.21875</v>
      </c>
      <c r="G666" s="148" t="s">
        <v>755</v>
      </c>
      <c r="H666" s="148" t="s">
        <v>756</v>
      </c>
      <c r="I666" s="148">
        <v>-0.01</v>
      </c>
      <c r="J666" s="148"/>
      <c r="K666" s="148">
        <v>1040108.95</v>
      </c>
      <c r="L666" s="148">
        <v>910962.74</v>
      </c>
      <c r="M666" s="190" t="s">
        <v>781</v>
      </c>
      <c r="N666" s="148">
        <v>-2.96</v>
      </c>
      <c r="O666" s="214">
        <v>54.487000000000002</v>
      </c>
      <c r="P666" s="215">
        <v>1864.48</v>
      </c>
      <c r="BS666" s="121"/>
      <c r="BT666" s="151" t="s">
        <v>780</v>
      </c>
      <c r="BW666" s="123"/>
    </row>
    <row r="667" spans="1:75" s="89" customFormat="1" ht="15" x14ac:dyDescent="0.25">
      <c r="A667" s="135"/>
      <c r="B667" s="136"/>
      <c r="C667" s="193" t="s">
        <v>782</v>
      </c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5"/>
      <c r="BS667" s="121"/>
      <c r="BT667" s="151"/>
      <c r="BW667" s="123"/>
    </row>
    <row r="668" spans="1:75" s="89" customFormat="1" ht="15" x14ac:dyDescent="0.25">
      <c r="A668" s="139"/>
      <c r="B668" s="136"/>
      <c r="C668" s="193" t="s">
        <v>759</v>
      </c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217"/>
      <c r="BS668" s="121"/>
      <c r="BT668" s="151"/>
      <c r="BW668" s="123"/>
    </row>
    <row r="669" spans="1:75" s="89" customFormat="1" ht="57" x14ac:dyDescent="0.25">
      <c r="A669" s="139"/>
      <c r="B669" s="140" t="s">
        <v>91</v>
      </c>
      <c r="C669" s="141" t="s">
        <v>92</v>
      </c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2"/>
      <c r="BS669" s="121"/>
      <c r="BT669" s="151"/>
      <c r="BU669" s="134" t="s">
        <v>92</v>
      </c>
      <c r="BW669" s="123"/>
    </row>
    <row r="670" spans="1:75" s="89" customFormat="1" ht="15" x14ac:dyDescent="0.25">
      <c r="A670" s="139"/>
      <c r="B670" s="143" t="s">
        <v>86</v>
      </c>
      <c r="C670" s="141" t="s">
        <v>212</v>
      </c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2"/>
      <c r="BS670" s="121"/>
      <c r="BT670" s="151"/>
      <c r="BV670" s="134" t="s">
        <v>212</v>
      </c>
      <c r="BW670" s="123"/>
    </row>
    <row r="671" spans="1:75" s="89" customFormat="1" ht="15" x14ac:dyDescent="0.25">
      <c r="A671" s="196"/>
      <c r="B671" s="197"/>
      <c r="C671" s="197"/>
      <c r="D671" s="197"/>
      <c r="E671" s="198" t="s">
        <v>783</v>
      </c>
      <c r="F671" s="199"/>
      <c r="G671" s="200"/>
      <c r="H671" s="102"/>
      <c r="I671" s="102"/>
      <c r="J671" s="102"/>
      <c r="K671" s="201">
        <v>1023384.78</v>
      </c>
      <c r="L671" s="202"/>
      <c r="M671" s="202"/>
      <c r="N671" s="203"/>
      <c r="O671" s="203"/>
      <c r="P671" s="204"/>
      <c r="BS671" s="121"/>
      <c r="BT671" s="151"/>
      <c r="BW671" s="123"/>
    </row>
    <row r="672" spans="1:75" s="89" customFormat="1" ht="15" x14ac:dyDescent="0.25">
      <c r="A672" s="196"/>
      <c r="B672" s="197"/>
      <c r="C672" s="197"/>
      <c r="D672" s="197"/>
      <c r="E672" s="198" t="s">
        <v>784</v>
      </c>
      <c r="F672" s="199"/>
      <c r="G672" s="200"/>
      <c r="H672" s="102"/>
      <c r="I672" s="102"/>
      <c r="J672" s="102"/>
      <c r="K672" s="201">
        <v>641941.36</v>
      </c>
      <c r="L672" s="202"/>
      <c r="M672" s="202"/>
      <c r="N672" s="203"/>
      <c r="O672" s="203"/>
      <c r="P672" s="204"/>
      <c r="BS672" s="121"/>
      <c r="BT672" s="151"/>
      <c r="BW672" s="123"/>
    </row>
    <row r="673" spans="1:75" s="89" customFormat="1" ht="15" x14ac:dyDescent="0.25">
      <c r="A673" s="196"/>
      <c r="B673" s="197"/>
      <c r="C673" s="197"/>
      <c r="D673" s="197"/>
      <c r="E673" s="198" t="s">
        <v>215</v>
      </c>
      <c r="F673" s="199"/>
      <c r="G673" s="200"/>
      <c r="H673" s="102"/>
      <c r="I673" s="102"/>
      <c r="J673" s="102"/>
      <c r="K673" s="201">
        <v>2705435.09</v>
      </c>
      <c r="L673" s="202"/>
      <c r="M673" s="202"/>
      <c r="N673" s="203"/>
      <c r="O673" s="203"/>
      <c r="P673" s="204"/>
      <c r="BS673" s="121"/>
      <c r="BT673" s="151"/>
      <c r="BW673" s="123"/>
    </row>
    <row r="674" spans="1:75" s="89" customFormat="1" ht="56.25" x14ac:dyDescent="0.25">
      <c r="A674" s="187" t="s">
        <v>785</v>
      </c>
      <c r="B674" s="125" t="s">
        <v>786</v>
      </c>
      <c r="C674" s="188" t="s">
        <v>787</v>
      </c>
      <c r="D674" s="188"/>
      <c r="E674" s="188"/>
      <c r="F674" s="216">
        <v>1825</v>
      </c>
      <c r="G674" s="148" t="s">
        <v>788</v>
      </c>
      <c r="H674" s="148"/>
      <c r="I674" s="148" t="s">
        <v>788</v>
      </c>
      <c r="J674" s="148"/>
      <c r="K674" s="148">
        <v>17162106.550000001</v>
      </c>
      <c r="L674" s="148"/>
      <c r="M674" s="190"/>
      <c r="N674" s="148">
        <v>17162106.550000001</v>
      </c>
      <c r="O674" s="206">
        <v>0</v>
      </c>
      <c r="P674" s="206">
        <v>0</v>
      </c>
      <c r="BS674" s="121"/>
      <c r="BT674" s="151" t="s">
        <v>787</v>
      </c>
      <c r="BW674" s="123"/>
    </row>
    <row r="675" spans="1:75" s="89" customFormat="1" ht="15" x14ac:dyDescent="0.25">
      <c r="A675" s="139"/>
      <c r="B675" s="136"/>
      <c r="C675" s="193" t="s">
        <v>789</v>
      </c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217"/>
      <c r="BS675" s="121"/>
      <c r="BT675" s="151"/>
      <c r="BW675" s="123"/>
    </row>
    <row r="676" spans="1:75" s="89" customFormat="1" ht="15" x14ac:dyDescent="0.25">
      <c r="A676" s="139"/>
      <c r="B676" s="143" t="s">
        <v>86</v>
      </c>
      <c r="C676" s="141" t="s">
        <v>212</v>
      </c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2"/>
      <c r="BS676" s="121"/>
      <c r="BT676" s="151"/>
      <c r="BV676" s="134" t="s">
        <v>212</v>
      </c>
      <c r="BW676" s="123"/>
    </row>
    <row r="677" spans="1:75" s="89" customFormat="1" ht="33.75" x14ac:dyDescent="0.25">
      <c r="A677" s="187" t="s">
        <v>790</v>
      </c>
      <c r="B677" s="125" t="s">
        <v>791</v>
      </c>
      <c r="C677" s="188" t="s">
        <v>792</v>
      </c>
      <c r="D677" s="188"/>
      <c r="E677" s="188"/>
      <c r="F677" s="216">
        <v>7300</v>
      </c>
      <c r="G677" s="148" t="s">
        <v>793</v>
      </c>
      <c r="H677" s="148"/>
      <c r="I677" s="148" t="s">
        <v>793</v>
      </c>
      <c r="J677" s="148"/>
      <c r="K677" s="148">
        <v>138447.42000000001</v>
      </c>
      <c r="L677" s="148"/>
      <c r="M677" s="190"/>
      <c r="N677" s="148">
        <v>138447.42000000001</v>
      </c>
      <c r="O677" s="206">
        <v>0</v>
      </c>
      <c r="P677" s="206">
        <v>0</v>
      </c>
      <c r="BS677" s="121"/>
      <c r="BT677" s="151" t="s">
        <v>792</v>
      </c>
      <c r="BW677" s="123"/>
    </row>
    <row r="678" spans="1:75" s="89" customFormat="1" ht="15" x14ac:dyDescent="0.25">
      <c r="A678" s="139"/>
      <c r="B678" s="136"/>
      <c r="C678" s="193" t="s">
        <v>794</v>
      </c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217"/>
      <c r="BS678" s="121"/>
      <c r="BT678" s="151"/>
      <c r="BW678" s="123"/>
    </row>
    <row r="679" spans="1:75" s="89" customFormat="1" ht="15" x14ac:dyDescent="0.25">
      <c r="A679" s="139"/>
      <c r="B679" s="143" t="s">
        <v>86</v>
      </c>
      <c r="C679" s="141" t="s">
        <v>212</v>
      </c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2"/>
      <c r="BS679" s="121"/>
      <c r="BT679" s="151"/>
      <c r="BV679" s="134" t="s">
        <v>212</v>
      </c>
      <c r="BW679" s="123"/>
    </row>
    <row r="680" spans="1:75" s="89" customFormat="1" ht="33.75" x14ac:dyDescent="0.25">
      <c r="A680" s="187" t="s">
        <v>795</v>
      </c>
      <c r="B680" s="125" t="s">
        <v>796</v>
      </c>
      <c r="C680" s="188" t="s">
        <v>797</v>
      </c>
      <c r="D680" s="188"/>
      <c r="E680" s="188"/>
      <c r="F680" s="216">
        <v>7300</v>
      </c>
      <c r="G680" s="148" t="s">
        <v>798</v>
      </c>
      <c r="H680" s="148"/>
      <c r="I680" s="148" t="s">
        <v>798</v>
      </c>
      <c r="J680" s="148"/>
      <c r="K680" s="148">
        <v>144769.22</v>
      </c>
      <c r="L680" s="148"/>
      <c r="M680" s="190"/>
      <c r="N680" s="148">
        <v>144769.22</v>
      </c>
      <c r="O680" s="206">
        <v>0</v>
      </c>
      <c r="P680" s="206">
        <v>0</v>
      </c>
      <c r="BS680" s="121"/>
      <c r="BT680" s="151" t="s">
        <v>797</v>
      </c>
      <c r="BW680" s="123"/>
    </row>
    <row r="681" spans="1:75" s="89" customFormat="1" ht="15" x14ac:dyDescent="0.25">
      <c r="A681" s="139"/>
      <c r="B681" s="136"/>
      <c r="C681" s="193" t="s">
        <v>799</v>
      </c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217"/>
      <c r="BS681" s="121"/>
      <c r="BT681" s="151"/>
      <c r="BW681" s="123"/>
    </row>
    <row r="682" spans="1:75" s="89" customFormat="1" ht="15" x14ac:dyDescent="0.25">
      <c r="A682" s="139"/>
      <c r="B682" s="143" t="s">
        <v>86</v>
      </c>
      <c r="C682" s="141" t="s">
        <v>212</v>
      </c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2"/>
      <c r="BS682" s="121"/>
      <c r="BT682" s="151"/>
      <c r="BV682" s="134" t="s">
        <v>212</v>
      </c>
      <c r="BW682" s="123"/>
    </row>
    <row r="683" spans="1:75" s="89" customFormat="1" ht="45.75" x14ac:dyDescent="0.25">
      <c r="A683" s="187" t="s">
        <v>800</v>
      </c>
      <c r="B683" s="125" t="s">
        <v>801</v>
      </c>
      <c r="C683" s="188" t="s">
        <v>802</v>
      </c>
      <c r="D683" s="188"/>
      <c r="E683" s="188"/>
      <c r="F683" s="216">
        <v>142</v>
      </c>
      <c r="G683" s="148" t="s">
        <v>803</v>
      </c>
      <c r="H683" s="148"/>
      <c r="I683" s="148" t="s">
        <v>803</v>
      </c>
      <c r="J683" s="148"/>
      <c r="K683" s="148">
        <v>105239.44</v>
      </c>
      <c r="L683" s="148"/>
      <c r="M683" s="190"/>
      <c r="N683" s="148">
        <v>105239.44</v>
      </c>
      <c r="O683" s="206">
        <v>0</v>
      </c>
      <c r="P683" s="206">
        <v>0</v>
      </c>
      <c r="BS683" s="121"/>
      <c r="BT683" s="151" t="s">
        <v>802</v>
      </c>
      <c r="BW683" s="123"/>
    </row>
    <row r="684" spans="1:75" s="89" customFormat="1" ht="15" x14ac:dyDescent="0.25">
      <c r="A684" s="139"/>
      <c r="B684" s="136"/>
      <c r="C684" s="193" t="s">
        <v>804</v>
      </c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217"/>
      <c r="BS684" s="121"/>
      <c r="BT684" s="151"/>
      <c r="BW684" s="123"/>
    </row>
    <row r="685" spans="1:75" s="89" customFormat="1" ht="15" x14ac:dyDescent="0.25">
      <c r="A685" s="139"/>
      <c r="B685" s="143" t="s">
        <v>86</v>
      </c>
      <c r="C685" s="141" t="s">
        <v>212</v>
      </c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2"/>
      <c r="BS685" s="121"/>
      <c r="BT685" s="151"/>
      <c r="BV685" s="134" t="s">
        <v>212</v>
      </c>
      <c r="BW685" s="123"/>
    </row>
    <row r="686" spans="1:75" s="89" customFormat="1" ht="15" x14ac:dyDescent="0.25">
      <c r="A686" s="208" t="s">
        <v>805</v>
      </c>
      <c r="B686" s="209"/>
      <c r="C686" s="209"/>
      <c r="D686" s="209"/>
      <c r="E686" s="209"/>
      <c r="F686" s="209"/>
      <c r="G686" s="209"/>
      <c r="H686" s="209"/>
      <c r="I686" s="209"/>
      <c r="J686" s="209"/>
      <c r="K686" s="209"/>
      <c r="L686" s="209"/>
      <c r="M686" s="209"/>
      <c r="N686" s="209"/>
      <c r="O686" s="209"/>
      <c r="P686" s="210"/>
      <c r="BS686" s="121"/>
      <c r="BT686" s="151"/>
      <c r="BW686" s="123" t="s">
        <v>805</v>
      </c>
    </row>
    <row r="687" spans="1:75" s="89" customFormat="1" ht="113.25" x14ac:dyDescent="0.25">
      <c r="A687" s="187" t="s">
        <v>806</v>
      </c>
      <c r="B687" s="125" t="s">
        <v>807</v>
      </c>
      <c r="C687" s="188" t="s">
        <v>808</v>
      </c>
      <c r="D687" s="188"/>
      <c r="E687" s="188"/>
      <c r="F687" s="205">
        <v>1365.04</v>
      </c>
      <c r="G687" s="148">
        <v>124.21</v>
      </c>
      <c r="H687" s="148">
        <v>124.21</v>
      </c>
      <c r="I687" s="148"/>
      <c r="J687" s="148"/>
      <c r="K687" s="148">
        <v>1958344.84</v>
      </c>
      <c r="L687" s="148"/>
      <c r="M687" s="190">
        <v>1958344.84</v>
      </c>
      <c r="N687" s="148"/>
      <c r="O687" s="206">
        <v>0</v>
      </c>
      <c r="P687" s="206">
        <v>0</v>
      </c>
      <c r="BS687" s="121"/>
      <c r="BT687" s="151" t="s">
        <v>808</v>
      </c>
      <c r="BW687" s="123"/>
    </row>
    <row r="688" spans="1:75" s="89" customFormat="1" ht="15" x14ac:dyDescent="0.25">
      <c r="A688" s="135"/>
      <c r="B688" s="136"/>
      <c r="C688" s="193" t="s">
        <v>809</v>
      </c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5"/>
      <c r="BS688" s="121"/>
      <c r="BT688" s="151"/>
      <c r="BW688" s="123"/>
    </row>
    <row r="689" spans="1:76" s="89" customFormat="1" ht="57" x14ac:dyDescent="0.25">
      <c r="A689" s="139"/>
      <c r="B689" s="140" t="s">
        <v>91</v>
      </c>
      <c r="C689" s="141" t="s">
        <v>92</v>
      </c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2"/>
      <c r="BS689" s="121"/>
      <c r="BT689" s="151"/>
      <c r="BU689" s="134" t="s">
        <v>92</v>
      </c>
      <c r="BW689" s="123"/>
    </row>
    <row r="690" spans="1:76" s="89" customFormat="1" ht="15" x14ac:dyDescent="0.25">
      <c r="A690" s="139"/>
      <c r="B690" s="143" t="s">
        <v>102</v>
      </c>
      <c r="C690" s="141" t="s">
        <v>218</v>
      </c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2"/>
      <c r="BS690" s="121"/>
      <c r="BT690" s="151"/>
      <c r="BV690" s="134" t="s">
        <v>218</v>
      </c>
      <c r="BW690" s="123"/>
    </row>
    <row r="691" spans="1:76" s="89" customFormat="1" ht="15" x14ac:dyDescent="0.25">
      <c r="A691" s="211" t="s">
        <v>810</v>
      </c>
      <c r="B691" s="212"/>
      <c r="C691" s="212"/>
      <c r="D691" s="212"/>
      <c r="E691" s="212"/>
      <c r="F691" s="212"/>
      <c r="G691" s="212"/>
      <c r="H691" s="212"/>
      <c r="I691" s="212"/>
      <c r="J691" s="212"/>
      <c r="K691" s="212"/>
      <c r="L691" s="212"/>
      <c r="M691" s="212"/>
      <c r="N691" s="212"/>
      <c r="O691" s="212"/>
      <c r="P691" s="213"/>
      <c r="BS691" s="121"/>
      <c r="BT691" s="151"/>
      <c r="BW691" s="123"/>
      <c r="BX691" s="134" t="s">
        <v>810</v>
      </c>
    </row>
    <row r="692" spans="1:76" s="89" customFormat="1" ht="79.5" x14ac:dyDescent="0.25">
      <c r="A692" s="187" t="s">
        <v>811</v>
      </c>
      <c r="B692" s="125" t="s">
        <v>474</v>
      </c>
      <c r="C692" s="188" t="s">
        <v>475</v>
      </c>
      <c r="D692" s="188"/>
      <c r="E692" s="188"/>
      <c r="F692" s="207">
        <v>197.6</v>
      </c>
      <c r="G692" s="148">
        <v>15.76</v>
      </c>
      <c r="H692" s="148"/>
      <c r="I692" s="148">
        <v>15.76</v>
      </c>
      <c r="J692" s="148"/>
      <c r="K692" s="148">
        <v>31297.47</v>
      </c>
      <c r="L692" s="148"/>
      <c r="M692" s="190"/>
      <c r="N692" s="148">
        <v>31297.47</v>
      </c>
      <c r="O692" s="206">
        <v>0</v>
      </c>
      <c r="P692" s="206">
        <v>0</v>
      </c>
      <c r="BS692" s="121"/>
      <c r="BT692" s="151" t="s">
        <v>475</v>
      </c>
      <c r="BW692" s="123"/>
    </row>
    <row r="693" spans="1:76" s="89" customFormat="1" ht="15" x14ac:dyDescent="0.25">
      <c r="A693" s="135"/>
      <c r="B693" s="136"/>
      <c r="C693" s="193" t="s">
        <v>476</v>
      </c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5"/>
      <c r="BS693" s="121"/>
      <c r="BT693" s="151"/>
      <c r="BW693" s="123"/>
    </row>
    <row r="694" spans="1:76" s="89" customFormat="1" ht="15" x14ac:dyDescent="0.25">
      <c r="A694" s="139"/>
      <c r="B694" s="143" t="s">
        <v>106</v>
      </c>
      <c r="C694" s="141" t="s">
        <v>477</v>
      </c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2"/>
      <c r="BS694" s="121"/>
      <c r="BT694" s="151"/>
      <c r="BV694" s="134" t="s">
        <v>477</v>
      </c>
      <c r="BW694" s="123"/>
    </row>
    <row r="695" spans="1:76" s="89" customFormat="1" ht="79.5" x14ac:dyDescent="0.25">
      <c r="A695" s="187" t="s">
        <v>812</v>
      </c>
      <c r="B695" s="125" t="s">
        <v>479</v>
      </c>
      <c r="C695" s="188" t="s">
        <v>480</v>
      </c>
      <c r="D695" s="188"/>
      <c r="E695" s="188"/>
      <c r="F695" s="207">
        <v>197.6</v>
      </c>
      <c r="G695" s="148">
        <v>15.76</v>
      </c>
      <c r="H695" s="148"/>
      <c r="I695" s="148">
        <v>15.76</v>
      </c>
      <c r="J695" s="148"/>
      <c r="K695" s="148">
        <v>31297.47</v>
      </c>
      <c r="L695" s="148"/>
      <c r="M695" s="190"/>
      <c r="N695" s="148">
        <v>31297.47</v>
      </c>
      <c r="O695" s="206">
        <v>0</v>
      </c>
      <c r="P695" s="206">
        <v>0</v>
      </c>
      <c r="BS695" s="121"/>
      <c r="BT695" s="151" t="s">
        <v>480</v>
      </c>
      <c r="BW695" s="123"/>
    </row>
    <row r="696" spans="1:76" s="89" customFormat="1" ht="15" x14ac:dyDescent="0.25">
      <c r="A696" s="135"/>
      <c r="B696" s="136"/>
      <c r="C696" s="193" t="s">
        <v>476</v>
      </c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5"/>
      <c r="BS696" s="121"/>
      <c r="BT696" s="151"/>
      <c r="BW696" s="123"/>
    </row>
    <row r="697" spans="1:76" s="89" customFormat="1" ht="15" x14ac:dyDescent="0.25">
      <c r="A697" s="139"/>
      <c r="B697" s="143" t="s">
        <v>106</v>
      </c>
      <c r="C697" s="141" t="s">
        <v>477</v>
      </c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2"/>
      <c r="BS697" s="121"/>
      <c r="BT697" s="151"/>
      <c r="BV697" s="134" t="s">
        <v>477</v>
      </c>
      <c r="BW697" s="123"/>
    </row>
    <row r="698" spans="1:76" s="89" customFormat="1" ht="79.5" x14ac:dyDescent="0.25">
      <c r="A698" s="187" t="s">
        <v>813</v>
      </c>
      <c r="B698" s="125" t="s">
        <v>103</v>
      </c>
      <c r="C698" s="188" t="s">
        <v>814</v>
      </c>
      <c r="D698" s="188"/>
      <c r="E698" s="188"/>
      <c r="F698" s="207">
        <v>197.6</v>
      </c>
      <c r="G698" s="148">
        <v>4.3899999999999997</v>
      </c>
      <c r="H698" s="148">
        <v>4.3899999999999997</v>
      </c>
      <c r="I698" s="148"/>
      <c r="J698" s="148"/>
      <c r="K698" s="148">
        <v>10026.06</v>
      </c>
      <c r="L698" s="148"/>
      <c r="M698" s="190">
        <v>10026.06</v>
      </c>
      <c r="N698" s="148"/>
      <c r="O698" s="206">
        <v>0</v>
      </c>
      <c r="P698" s="206">
        <v>0</v>
      </c>
      <c r="BS698" s="121"/>
      <c r="BT698" s="151" t="s">
        <v>814</v>
      </c>
      <c r="BW698" s="123"/>
    </row>
    <row r="699" spans="1:76" s="89" customFormat="1" ht="15" x14ac:dyDescent="0.25">
      <c r="A699" s="135"/>
      <c r="B699" s="136"/>
      <c r="C699" s="193" t="s">
        <v>476</v>
      </c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5"/>
      <c r="BS699" s="121"/>
      <c r="BT699" s="151"/>
      <c r="BW699" s="123"/>
    </row>
    <row r="700" spans="1:76" s="89" customFormat="1" ht="57" x14ac:dyDescent="0.25">
      <c r="A700" s="139"/>
      <c r="B700" s="140" t="s">
        <v>91</v>
      </c>
      <c r="C700" s="141" t="s">
        <v>92</v>
      </c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2"/>
      <c r="BS700" s="121"/>
      <c r="BT700" s="151"/>
      <c r="BU700" s="134" t="s">
        <v>92</v>
      </c>
      <c r="BW700" s="123"/>
    </row>
    <row r="701" spans="1:76" s="89" customFormat="1" ht="15" x14ac:dyDescent="0.25">
      <c r="A701" s="139"/>
      <c r="B701" s="143" t="s">
        <v>102</v>
      </c>
      <c r="C701" s="141" t="s">
        <v>218</v>
      </c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2"/>
      <c r="BS701" s="121"/>
      <c r="BT701" s="151"/>
      <c r="BV701" s="134" t="s">
        <v>218</v>
      </c>
      <c r="BW701" s="123"/>
    </row>
    <row r="702" spans="1:76" s="89" customFormat="1" ht="45.75" x14ac:dyDescent="0.25">
      <c r="A702" s="187" t="s">
        <v>815</v>
      </c>
      <c r="B702" s="125" t="s">
        <v>816</v>
      </c>
      <c r="C702" s="188" t="s">
        <v>817</v>
      </c>
      <c r="D702" s="188"/>
      <c r="E702" s="188"/>
      <c r="F702" s="218">
        <v>5.835</v>
      </c>
      <c r="G702" s="148" t="s">
        <v>818</v>
      </c>
      <c r="H702" s="148" t="s">
        <v>819</v>
      </c>
      <c r="I702" s="148">
        <v>20778.080000000002</v>
      </c>
      <c r="J702" s="148"/>
      <c r="K702" s="148">
        <v>4034804.17</v>
      </c>
      <c r="L702" s="148">
        <v>2171728.84</v>
      </c>
      <c r="M702" s="190" t="s">
        <v>820</v>
      </c>
      <c r="N702" s="148">
        <v>1049939.24</v>
      </c>
      <c r="O702" s="214">
        <v>726.29399999999998</v>
      </c>
      <c r="P702" s="215">
        <v>4237.93</v>
      </c>
      <c r="BS702" s="121"/>
      <c r="BT702" s="151" t="s">
        <v>817</v>
      </c>
      <c r="BW702" s="123"/>
    </row>
    <row r="703" spans="1:76" s="89" customFormat="1" ht="15" x14ac:dyDescent="0.25">
      <c r="A703" s="135"/>
      <c r="B703" s="136"/>
      <c r="C703" s="193" t="s">
        <v>821</v>
      </c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5"/>
      <c r="BS703" s="121"/>
      <c r="BT703" s="151"/>
      <c r="BW703" s="123"/>
    </row>
    <row r="704" spans="1:76" s="89" customFormat="1" ht="15" x14ac:dyDescent="0.25">
      <c r="A704" s="139"/>
      <c r="B704" s="136"/>
      <c r="C704" s="193" t="s">
        <v>822</v>
      </c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217"/>
      <c r="BS704" s="121"/>
      <c r="BT704" s="151"/>
      <c r="BW704" s="123"/>
    </row>
    <row r="705" spans="1:75" s="89" customFormat="1" ht="57" x14ac:dyDescent="0.25">
      <c r="A705" s="139"/>
      <c r="B705" s="140" t="s">
        <v>91</v>
      </c>
      <c r="C705" s="141" t="s">
        <v>92</v>
      </c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2"/>
      <c r="BS705" s="121"/>
      <c r="BT705" s="151"/>
      <c r="BU705" s="134" t="s">
        <v>92</v>
      </c>
      <c r="BW705" s="123"/>
    </row>
    <row r="706" spans="1:75" s="89" customFormat="1" ht="15" x14ac:dyDescent="0.25">
      <c r="A706" s="139"/>
      <c r="B706" s="143" t="s">
        <v>86</v>
      </c>
      <c r="C706" s="141" t="s">
        <v>212</v>
      </c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2"/>
      <c r="BS706" s="121"/>
      <c r="BT706" s="151"/>
      <c r="BV706" s="134" t="s">
        <v>212</v>
      </c>
      <c r="BW706" s="123"/>
    </row>
    <row r="707" spans="1:75" s="89" customFormat="1" ht="15" x14ac:dyDescent="0.25">
      <c r="A707" s="196"/>
      <c r="B707" s="197"/>
      <c r="C707" s="197"/>
      <c r="D707" s="197"/>
      <c r="E707" s="198" t="s">
        <v>823</v>
      </c>
      <c r="F707" s="199"/>
      <c r="G707" s="200"/>
      <c r="H707" s="102"/>
      <c r="I707" s="102"/>
      <c r="J707" s="102"/>
      <c r="K707" s="201">
        <v>3468288.71</v>
      </c>
      <c r="L707" s="202"/>
      <c r="M707" s="202"/>
      <c r="N707" s="203"/>
      <c r="O707" s="203"/>
      <c r="P707" s="204"/>
      <c r="BS707" s="121"/>
      <c r="BT707" s="151"/>
      <c r="BW707" s="123"/>
    </row>
    <row r="708" spans="1:75" s="89" customFormat="1" ht="15" x14ac:dyDescent="0.25">
      <c r="A708" s="196"/>
      <c r="B708" s="197"/>
      <c r="C708" s="197"/>
      <c r="D708" s="197"/>
      <c r="E708" s="198" t="s">
        <v>824</v>
      </c>
      <c r="F708" s="199"/>
      <c r="G708" s="200"/>
      <c r="H708" s="102"/>
      <c r="I708" s="102"/>
      <c r="J708" s="102"/>
      <c r="K708" s="201">
        <v>2303934.64</v>
      </c>
      <c r="L708" s="202"/>
      <c r="M708" s="202"/>
      <c r="N708" s="203"/>
      <c r="O708" s="203"/>
      <c r="P708" s="204"/>
      <c r="BS708" s="121"/>
      <c r="BT708" s="151"/>
      <c r="BW708" s="123"/>
    </row>
    <row r="709" spans="1:75" s="89" customFormat="1" ht="15" x14ac:dyDescent="0.25">
      <c r="A709" s="196"/>
      <c r="B709" s="197"/>
      <c r="C709" s="197"/>
      <c r="D709" s="197"/>
      <c r="E709" s="198" t="s">
        <v>215</v>
      </c>
      <c r="F709" s="199"/>
      <c r="G709" s="200"/>
      <c r="H709" s="102"/>
      <c r="I709" s="102"/>
      <c r="J709" s="102"/>
      <c r="K709" s="201">
        <v>9807027.5199999996</v>
      </c>
      <c r="L709" s="202"/>
      <c r="M709" s="202"/>
      <c r="N709" s="203"/>
      <c r="O709" s="203"/>
      <c r="P709" s="204"/>
      <c r="BS709" s="121"/>
      <c r="BT709" s="151"/>
      <c r="BW709" s="123"/>
    </row>
    <row r="710" spans="1:75" s="89" customFormat="1" ht="45" x14ac:dyDescent="0.25">
      <c r="A710" s="187" t="s">
        <v>825</v>
      </c>
      <c r="B710" s="125" t="s">
        <v>826</v>
      </c>
      <c r="C710" s="188" t="s">
        <v>827</v>
      </c>
      <c r="D710" s="188"/>
      <c r="E710" s="188"/>
      <c r="F710" s="216">
        <v>389</v>
      </c>
      <c r="G710" s="148" t="s">
        <v>828</v>
      </c>
      <c r="H710" s="148"/>
      <c r="I710" s="148" t="s">
        <v>828</v>
      </c>
      <c r="J710" s="148"/>
      <c r="K710" s="148">
        <v>1576536.63</v>
      </c>
      <c r="L710" s="148"/>
      <c r="M710" s="190"/>
      <c r="N710" s="148">
        <v>1576536.63</v>
      </c>
      <c r="O710" s="206">
        <v>0</v>
      </c>
      <c r="P710" s="206">
        <v>0</v>
      </c>
      <c r="BS710" s="121"/>
      <c r="BT710" s="151" t="s">
        <v>827</v>
      </c>
      <c r="BW710" s="123"/>
    </row>
    <row r="711" spans="1:75" s="89" customFormat="1" ht="15" x14ac:dyDescent="0.25">
      <c r="A711" s="139"/>
      <c r="B711" s="136"/>
      <c r="C711" s="193" t="s">
        <v>829</v>
      </c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217"/>
      <c r="BS711" s="121"/>
      <c r="BT711" s="151"/>
      <c r="BW711" s="123"/>
    </row>
    <row r="712" spans="1:75" s="89" customFormat="1" ht="15" x14ac:dyDescent="0.25">
      <c r="A712" s="139"/>
      <c r="B712" s="143" t="s">
        <v>86</v>
      </c>
      <c r="C712" s="141" t="s">
        <v>212</v>
      </c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2"/>
      <c r="BS712" s="121"/>
      <c r="BT712" s="151"/>
      <c r="BV712" s="134" t="s">
        <v>212</v>
      </c>
      <c r="BW712" s="123"/>
    </row>
    <row r="713" spans="1:75" s="89" customFormat="1" ht="45.75" x14ac:dyDescent="0.25">
      <c r="A713" s="187" t="s">
        <v>830</v>
      </c>
      <c r="B713" s="125" t="s">
        <v>352</v>
      </c>
      <c r="C713" s="188" t="s">
        <v>831</v>
      </c>
      <c r="D713" s="188"/>
      <c r="E713" s="188"/>
      <c r="F713" s="205">
        <v>51.66</v>
      </c>
      <c r="G713" s="148" t="s">
        <v>354</v>
      </c>
      <c r="H713" s="148"/>
      <c r="I713" s="148" t="s">
        <v>354</v>
      </c>
      <c r="J713" s="148"/>
      <c r="K713" s="148">
        <v>126289.66</v>
      </c>
      <c r="L713" s="148"/>
      <c r="M713" s="190"/>
      <c r="N713" s="148">
        <v>126289.66</v>
      </c>
      <c r="O713" s="206">
        <v>0</v>
      </c>
      <c r="P713" s="206">
        <v>0</v>
      </c>
      <c r="BS713" s="121"/>
      <c r="BT713" s="151" t="s">
        <v>831</v>
      </c>
      <c r="BW713" s="123"/>
    </row>
    <row r="714" spans="1:75" s="89" customFormat="1" ht="15" x14ac:dyDescent="0.25">
      <c r="A714" s="135"/>
      <c r="B714" s="136"/>
      <c r="C714" s="193" t="s">
        <v>832</v>
      </c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5"/>
      <c r="BS714" s="121"/>
      <c r="BT714" s="151"/>
      <c r="BW714" s="123"/>
    </row>
    <row r="715" spans="1:75" s="89" customFormat="1" ht="15" x14ac:dyDescent="0.25">
      <c r="A715" s="139"/>
      <c r="B715" s="136"/>
      <c r="C715" s="193" t="s">
        <v>356</v>
      </c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217"/>
      <c r="BS715" s="121"/>
      <c r="BT715" s="151"/>
      <c r="BW715" s="123"/>
    </row>
    <row r="716" spans="1:75" s="89" customFormat="1" ht="15" x14ac:dyDescent="0.25">
      <c r="A716" s="139"/>
      <c r="B716" s="143" t="s">
        <v>86</v>
      </c>
      <c r="C716" s="141" t="s">
        <v>212</v>
      </c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2"/>
      <c r="BS716" s="121"/>
      <c r="BT716" s="151"/>
      <c r="BV716" s="134" t="s">
        <v>212</v>
      </c>
      <c r="BW716" s="123"/>
    </row>
    <row r="717" spans="1:75" s="89" customFormat="1" ht="45.75" x14ac:dyDescent="0.25">
      <c r="A717" s="187" t="s">
        <v>833</v>
      </c>
      <c r="B717" s="125" t="s">
        <v>834</v>
      </c>
      <c r="C717" s="188" t="s">
        <v>835</v>
      </c>
      <c r="D717" s="188"/>
      <c r="E717" s="188"/>
      <c r="F717" s="205">
        <v>632.52</v>
      </c>
      <c r="G717" s="148" t="s">
        <v>339</v>
      </c>
      <c r="H717" s="148"/>
      <c r="I717" s="148" t="s">
        <v>339</v>
      </c>
      <c r="J717" s="148"/>
      <c r="K717" s="148">
        <v>1481751.85</v>
      </c>
      <c r="L717" s="148"/>
      <c r="M717" s="190"/>
      <c r="N717" s="148">
        <v>1481751.85</v>
      </c>
      <c r="O717" s="206">
        <v>0</v>
      </c>
      <c r="P717" s="206">
        <v>0</v>
      </c>
      <c r="BS717" s="121"/>
      <c r="BT717" s="151" t="s">
        <v>835</v>
      </c>
      <c r="BW717" s="123"/>
    </row>
    <row r="718" spans="1:75" s="89" customFormat="1" ht="15" x14ac:dyDescent="0.25">
      <c r="A718" s="135"/>
      <c r="B718" s="136"/>
      <c r="C718" s="193" t="s">
        <v>836</v>
      </c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5"/>
      <c r="BS718" s="121"/>
      <c r="BT718" s="151"/>
      <c r="BW718" s="123"/>
    </row>
    <row r="719" spans="1:75" s="89" customFormat="1" ht="15" x14ac:dyDescent="0.25">
      <c r="A719" s="139"/>
      <c r="B719" s="136"/>
      <c r="C719" s="193" t="s">
        <v>341</v>
      </c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217"/>
      <c r="BS719" s="121"/>
      <c r="BT719" s="151"/>
      <c r="BW719" s="123"/>
    </row>
    <row r="720" spans="1:75" s="89" customFormat="1" ht="15" x14ac:dyDescent="0.25">
      <c r="A720" s="139"/>
      <c r="B720" s="143" t="s">
        <v>86</v>
      </c>
      <c r="C720" s="141" t="s">
        <v>212</v>
      </c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2"/>
      <c r="BS720" s="121"/>
      <c r="BT720" s="151"/>
      <c r="BV720" s="134" t="s">
        <v>212</v>
      </c>
      <c r="BW720" s="123"/>
    </row>
    <row r="721" spans="1:75" s="89" customFormat="1" ht="45.75" x14ac:dyDescent="0.25">
      <c r="A721" s="187" t="s">
        <v>837</v>
      </c>
      <c r="B721" s="125" t="s">
        <v>838</v>
      </c>
      <c r="C721" s="188" t="s">
        <v>839</v>
      </c>
      <c r="D721" s="188"/>
      <c r="E721" s="188"/>
      <c r="F721" s="205">
        <v>0.46</v>
      </c>
      <c r="G721" s="148" t="s">
        <v>840</v>
      </c>
      <c r="H721" s="148" t="s">
        <v>841</v>
      </c>
      <c r="I721" s="148">
        <v>2082.9299999999998</v>
      </c>
      <c r="J721" s="148"/>
      <c r="K721" s="148">
        <v>60400.959999999999</v>
      </c>
      <c r="L721" s="148">
        <v>40981.64</v>
      </c>
      <c r="M721" s="190" t="s">
        <v>842</v>
      </c>
      <c r="N721" s="148">
        <v>8297.56</v>
      </c>
      <c r="O721" s="206">
        <v>207</v>
      </c>
      <c r="P721" s="215">
        <v>95.22</v>
      </c>
      <c r="BS721" s="121"/>
      <c r="BT721" s="151" t="s">
        <v>839</v>
      </c>
      <c r="BW721" s="123"/>
    </row>
    <row r="722" spans="1:75" s="89" customFormat="1" ht="15" x14ac:dyDescent="0.25">
      <c r="A722" s="135"/>
      <c r="B722" s="136"/>
      <c r="C722" s="193" t="s">
        <v>843</v>
      </c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5"/>
      <c r="BS722" s="121"/>
      <c r="BT722" s="151"/>
      <c r="BW722" s="123"/>
    </row>
    <row r="723" spans="1:75" s="89" customFormat="1" ht="15" x14ac:dyDescent="0.25">
      <c r="A723" s="139"/>
      <c r="B723" s="136"/>
      <c r="C723" s="193" t="s">
        <v>844</v>
      </c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217"/>
      <c r="BS723" s="121"/>
      <c r="BT723" s="151"/>
      <c r="BW723" s="123"/>
    </row>
    <row r="724" spans="1:75" s="89" customFormat="1" ht="57" x14ac:dyDescent="0.25">
      <c r="A724" s="139"/>
      <c r="B724" s="140" t="s">
        <v>91</v>
      </c>
      <c r="C724" s="141" t="s">
        <v>92</v>
      </c>
      <c r="D724" s="141"/>
      <c r="E724" s="141"/>
      <c r="F724" s="141"/>
      <c r="G724" s="141"/>
      <c r="H724" s="141"/>
      <c r="I724" s="141"/>
      <c r="J724" s="141"/>
      <c r="K724" s="141"/>
      <c r="L724" s="141"/>
      <c r="M724" s="141"/>
      <c r="N724" s="141"/>
      <c r="O724" s="141"/>
      <c r="P724" s="142"/>
      <c r="BS724" s="121"/>
      <c r="BT724" s="151"/>
      <c r="BU724" s="134" t="s">
        <v>92</v>
      </c>
      <c r="BW724" s="123"/>
    </row>
    <row r="725" spans="1:75" s="89" customFormat="1" ht="15" x14ac:dyDescent="0.25">
      <c r="A725" s="139"/>
      <c r="B725" s="143" t="s">
        <v>86</v>
      </c>
      <c r="C725" s="141" t="s">
        <v>212</v>
      </c>
      <c r="D725" s="141"/>
      <c r="E725" s="141"/>
      <c r="F725" s="141"/>
      <c r="G725" s="141"/>
      <c r="H725" s="141"/>
      <c r="I725" s="141"/>
      <c r="J725" s="141"/>
      <c r="K725" s="141"/>
      <c r="L725" s="141"/>
      <c r="M725" s="141"/>
      <c r="N725" s="141"/>
      <c r="O725" s="141"/>
      <c r="P725" s="142"/>
      <c r="BS725" s="121"/>
      <c r="BT725" s="151"/>
      <c r="BV725" s="134" t="s">
        <v>212</v>
      </c>
      <c r="BW725" s="123"/>
    </row>
    <row r="726" spans="1:75" s="89" customFormat="1" ht="15" x14ac:dyDescent="0.25">
      <c r="A726" s="196"/>
      <c r="B726" s="197"/>
      <c r="C726" s="197"/>
      <c r="D726" s="197"/>
      <c r="E726" s="198" t="s">
        <v>845</v>
      </c>
      <c r="F726" s="199"/>
      <c r="G726" s="200"/>
      <c r="H726" s="102"/>
      <c r="I726" s="102"/>
      <c r="J726" s="102"/>
      <c r="K726" s="201">
        <v>48734.23</v>
      </c>
      <c r="L726" s="202"/>
      <c r="M726" s="202"/>
      <c r="N726" s="203"/>
      <c r="O726" s="203"/>
      <c r="P726" s="204"/>
      <c r="BS726" s="121"/>
      <c r="BT726" s="151"/>
      <c r="BW726" s="123"/>
    </row>
    <row r="727" spans="1:75" s="89" customFormat="1" ht="15" x14ac:dyDescent="0.25">
      <c r="A727" s="196"/>
      <c r="B727" s="197"/>
      <c r="C727" s="197"/>
      <c r="D727" s="197"/>
      <c r="E727" s="198" t="s">
        <v>846</v>
      </c>
      <c r="F727" s="199"/>
      <c r="G727" s="200"/>
      <c r="H727" s="102"/>
      <c r="I727" s="102"/>
      <c r="J727" s="102"/>
      <c r="K727" s="201">
        <v>27711.62</v>
      </c>
      <c r="L727" s="202"/>
      <c r="M727" s="202"/>
      <c r="N727" s="203"/>
      <c r="O727" s="203"/>
      <c r="P727" s="204"/>
      <c r="BS727" s="121"/>
      <c r="BT727" s="151"/>
      <c r="BW727" s="123"/>
    </row>
    <row r="728" spans="1:75" s="89" customFormat="1" ht="15" x14ac:dyDescent="0.25">
      <c r="A728" s="196"/>
      <c r="B728" s="197"/>
      <c r="C728" s="197"/>
      <c r="D728" s="197"/>
      <c r="E728" s="198" t="s">
        <v>215</v>
      </c>
      <c r="F728" s="199"/>
      <c r="G728" s="200"/>
      <c r="H728" s="102"/>
      <c r="I728" s="102"/>
      <c r="J728" s="102"/>
      <c r="K728" s="201">
        <v>136846.81</v>
      </c>
      <c r="L728" s="202"/>
      <c r="M728" s="202"/>
      <c r="N728" s="203"/>
      <c r="O728" s="203"/>
      <c r="P728" s="204"/>
      <c r="BS728" s="121"/>
      <c r="BT728" s="151"/>
      <c r="BW728" s="123"/>
    </row>
    <row r="729" spans="1:75" s="89" customFormat="1" ht="45" x14ac:dyDescent="0.25">
      <c r="A729" s="187" t="s">
        <v>847</v>
      </c>
      <c r="B729" s="125" t="s">
        <v>544</v>
      </c>
      <c r="C729" s="188" t="s">
        <v>848</v>
      </c>
      <c r="D729" s="188"/>
      <c r="E729" s="188"/>
      <c r="F729" s="205">
        <v>46.92</v>
      </c>
      <c r="G729" s="148" t="s">
        <v>849</v>
      </c>
      <c r="H729" s="148"/>
      <c r="I729" s="148" t="s">
        <v>849</v>
      </c>
      <c r="J729" s="148"/>
      <c r="K729" s="148">
        <v>100500.97</v>
      </c>
      <c r="L729" s="148"/>
      <c r="M729" s="190"/>
      <c r="N729" s="148">
        <v>100500.97</v>
      </c>
      <c r="O729" s="206">
        <v>0</v>
      </c>
      <c r="P729" s="206">
        <v>0</v>
      </c>
      <c r="BS729" s="121"/>
      <c r="BT729" s="151" t="s">
        <v>848</v>
      </c>
      <c r="BW729" s="123"/>
    </row>
    <row r="730" spans="1:75" s="89" customFormat="1" ht="15" x14ac:dyDescent="0.25">
      <c r="A730" s="139"/>
      <c r="B730" s="136"/>
      <c r="C730" s="193" t="s">
        <v>850</v>
      </c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217"/>
      <c r="BS730" s="121"/>
      <c r="BT730" s="151"/>
      <c r="BW730" s="123"/>
    </row>
    <row r="731" spans="1:75" s="89" customFormat="1" ht="15" x14ac:dyDescent="0.25">
      <c r="A731" s="139"/>
      <c r="B731" s="143" t="s">
        <v>86</v>
      </c>
      <c r="C731" s="141" t="s">
        <v>212</v>
      </c>
      <c r="D731" s="141"/>
      <c r="E731" s="141"/>
      <c r="F731" s="141"/>
      <c r="G731" s="141"/>
      <c r="H731" s="141"/>
      <c r="I731" s="141"/>
      <c r="J731" s="141"/>
      <c r="K731" s="141"/>
      <c r="L731" s="141"/>
      <c r="M731" s="141"/>
      <c r="N731" s="141"/>
      <c r="O731" s="141"/>
      <c r="P731" s="142"/>
      <c r="BS731" s="121"/>
      <c r="BT731" s="151"/>
      <c r="BV731" s="134" t="s">
        <v>212</v>
      </c>
      <c r="BW731" s="123"/>
    </row>
    <row r="732" spans="1:75" s="89" customFormat="1" ht="45.75" x14ac:dyDescent="0.25">
      <c r="A732" s="187" t="s">
        <v>851</v>
      </c>
      <c r="B732" s="125" t="s">
        <v>852</v>
      </c>
      <c r="C732" s="188" t="s">
        <v>853</v>
      </c>
      <c r="D732" s="188"/>
      <c r="E732" s="188"/>
      <c r="F732" s="205">
        <v>7.78</v>
      </c>
      <c r="G732" s="148" t="s">
        <v>854</v>
      </c>
      <c r="H732" s="148" t="s">
        <v>855</v>
      </c>
      <c r="I732" s="148">
        <v>117.98</v>
      </c>
      <c r="J732" s="148"/>
      <c r="K732" s="148">
        <v>1110934.0900000001</v>
      </c>
      <c r="L732" s="148">
        <v>499636.84</v>
      </c>
      <c r="M732" s="190" t="s">
        <v>856</v>
      </c>
      <c r="N732" s="148">
        <v>7948.88</v>
      </c>
      <c r="O732" s="191">
        <v>123.7745</v>
      </c>
      <c r="P732" s="215">
        <v>962.97</v>
      </c>
      <c r="BS732" s="121"/>
      <c r="BT732" s="151" t="s">
        <v>853</v>
      </c>
      <c r="BW732" s="123"/>
    </row>
    <row r="733" spans="1:75" s="89" customFormat="1" ht="15" x14ac:dyDescent="0.25">
      <c r="A733" s="135"/>
      <c r="B733" s="136"/>
      <c r="C733" s="193" t="s">
        <v>857</v>
      </c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5"/>
      <c r="BS733" s="121"/>
      <c r="BT733" s="151"/>
      <c r="BW733" s="123"/>
    </row>
    <row r="734" spans="1:75" s="89" customFormat="1" ht="57" x14ac:dyDescent="0.25">
      <c r="A734" s="139"/>
      <c r="B734" s="140" t="s">
        <v>91</v>
      </c>
      <c r="C734" s="141" t="s">
        <v>92</v>
      </c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1"/>
      <c r="O734" s="141"/>
      <c r="P734" s="142"/>
      <c r="BS734" s="121"/>
      <c r="BT734" s="151"/>
      <c r="BU734" s="134" t="s">
        <v>92</v>
      </c>
      <c r="BW734" s="123"/>
    </row>
    <row r="735" spans="1:75" s="89" customFormat="1" ht="15" x14ac:dyDescent="0.25">
      <c r="A735" s="139"/>
      <c r="B735" s="143" t="s">
        <v>86</v>
      </c>
      <c r="C735" s="141" t="s">
        <v>212</v>
      </c>
      <c r="D735" s="141"/>
      <c r="E735" s="141"/>
      <c r="F735" s="141"/>
      <c r="G735" s="141"/>
      <c r="H735" s="141"/>
      <c r="I735" s="141"/>
      <c r="J735" s="141"/>
      <c r="K735" s="141"/>
      <c r="L735" s="141"/>
      <c r="M735" s="141"/>
      <c r="N735" s="141"/>
      <c r="O735" s="141"/>
      <c r="P735" s="142"/>
      <c r="BS735" s="121"/>
      <c r="BT735" s="151"/>
      <c r="BV735" s="134" t="s">
        <v>212</v>
      </c>
      <c r="BW735" s="123"/>
    </row>
    <row r="736" spans="1:75" s="89" customFormat="1" ht="15" x14ac:dyDescent="0.25">
      <c r="A736" s="196"/>
      <c r="B736" s="197"/>
      <c r="C736" s="197"/>
      <c r="D736" s="197"/>
      <c r="E736" s="198" t="s">
        <v>858</v>
      </c>
      <c r="F736" s="199"/>
      <c r="G736" s="200"/>
      <c r="H736" s="102"/>
      <c r="I736" s="102"/>
      <c r="J736" s="102"/>
      <c r="K736" s="201">
        <v>923132.07</v>
      </c>
      <c r="L736" s="202"/>
      <c r="M736" s="202"/>
      <c r="N736" s="203"/>
      <c r="O736" s="203"/>
      <c r="P736" s="204"/>
      <c r="BS736" s="121"/>
      <c r="BT736" s="151"/>
      <c r="BW736" s="123"/>
    </row>
    <row r="737" spans="1:75" s="89" customFormat="1" ht="15" x14ac:dyDescent="0.25">
      <c r="A737" s="196"/>
      <c r="B737" s="197"/>
      <c r="C737" s="197"/>
      <c r="D737" s="197"/>
      <c r="E737" s="198" t="s">
        <v>859</v>
      </c>
      <c r="F737" s="199"/>
      <c r="G737" s="200"/>
      <c r="H737" s="102"/>
      <c r="I737" s="102"/>
      <c r="J737" s="102"/>
      <c r="K737" s="201">
        <v>612624.01</v>
      </c>
      <c r="L737" s="202"/>
      <c r="M737" s="202"/>
      <c r="N737" s="203"/>
      <c r="O737" s="203"/>
      <c r="P737" s="204"/>
      <c r="BS737" s="121"/>
      <c r="BT737" s="151"/>
      <c r="BW737" s="123"/>
    </row>
    <row r="738" spans="1:75" s="89" customFormat="1" ht="15" x14ac:dyDescent="0.25">
      <c r="A738" s="196"/>
      <c r="B738" s="197"/>
      <c r="C738" s="197"/>
      <c r="D738" s="197"/>
      <c r="E738" s="198" t="s">
        <v>215</v>
      </c>
      <c r="F738" s="199"/>
      <c r="G738" s="200"/>
      <c r="H738" s="102"/>
      <c r="I738" s="102"/>
      <c r="J738" s="102"/>
      <c r="K738" s="201">
        <v>2646690.17</v>
      </c>
      <c r="L738" s="202"/>
      <c r="M738" s="202"/>
      <c r="N738" s="203"/>
      <c r="O738" s="203"/>
      <c r="P738" s="204"/>
      <c r="BS738" s="121"/>
      <c r="BT738" s="151"/>
      <c r="BW738" s="123"/>
    </row>
    <row r="739" spans="1:75" s="89" customFormat="1" ht="45" x14ac:dyDescent="0.25">
      <c r="A739" s="187" t="s">
        <v>860</v>
      </c>
      <c r="B739" s="125" t="s">
        <v>861</v>
      </c>
      <c r="C739" s="188" t="s">
        <v>862</v>
      </c>
      <c r="D739" s="188"/>
      <c r="E739" s="188"/>
      <c r="F739" s="216">
        <v>778</v>
      </c>
      <c r="G739" s="148" t="s">
        <v>863</v>
      </c>
      <c r="H739" s="148"/>
      <c r="I739" s="148" t="s">
        <v>863</v>
      </c>
      <c r="J739" s="148"/>
      <c r="K739" s="148">
        <v>306151.09000000003</v>
      </c>
      <c r="L739" s="148"/>
      <c r="M739" s="190"/>
      <c r="N739" s="148">
        <v>306151.09000000003</v>
      </c>
      <c r="O739" s="206">
        <v>0</v>
      </c>
      <c r="P739" s="206">
        <v>0</v>
      </c>
      <c r="BS739" s="121"/>
      <c r="BT739" s="151" t="s">
        <v>862</v>
      </c>
      <c r="BW739" s="123"/>
    </row>
    <row r="740" spans="1:75" s="89" customFormat="1" ht="15" x14ac:dyDescent="0.25">
      <c r="A740" s="139"/>
      <c r="B740" s="136"/>
      <c r="C740" s="193" t="s">
        <v>864</v>
      </c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217"/>
      <c r="BS740" s="121"/>
      <c r="BT740" s="151"/>
      <c r="BW740" s="123"/>
    </row>
    <row r="741" spans="1:75" s="89" customFormat="1" ht="15" x14ac:dyDescent="0.25">
      <c r="A741" s="139"/>
      <c r="B741" s="143" t="s">
        <v>86</v>
      </c>
      <c r="C741" s="141" t="s">
        <v>212</v>
      </c>
      <c r="D741" s="141"/>
      <c r="E741" s="141"/>
      <c r="F741" s="141"/>
      <c r="G741" s="141"/>
      <c r="H741" s="141"/>
      <c r="I741" s="141"/>
      <c r="J741" s="141"/>
      <c r="K741" s="141"/>
      <c r="L741" s="141"/>
      <c r="M741" s="141"/>
      <c r="N741" s="141"/>
      <c r="O741" s="141"/>
      <c r="P741" s="142"/>
      <c r="BS741" s="121"/>
      <c r="BT741" s="151"/>
      <c r="BV741" s="134" t="s">
        <v>212</v>
      </c>
      <c r="BW741" s="123"/>
    </row>
    <row r="742" spans="1:75" s="89" customFormat="1" ht="45.75" x14ac:dyDescent="0.25">
      <c r="A742" s="187" t="s">
        <v>865</v>
      </c>
      <c r="B742" s="125" t="s">
        <v>866</v>
      </c>
      <c r="C742" s="188" t="s">
        <v>867</v>
      </c>
      <c r="D742" s="188"/>
      <c r="E742" s="188"/>
      <c r="F742" s="218">
        <v>0.254</v>
      </c>
      <c r="G742" s="148" t="s">
        <v>868</v>
      </c>
      <c r="H742" s="148" t="s">
        <v>869</v>
      </c>
      <c r="I742" s="148"/>
      <c r="J742" s="148"/>
      <c r="K742" s="148">
        <v>116904.49</v>
      </c>
      <c r="L742" s="148">
        <v>110799.95</v>
      </c>
      <c r="M742" s="190" t="s">
        <v>870</v>
      </c>
      <c r="N742" s="148"/>
      <c r="O742" s="191">
        <v>927.04949999999997</v>
      </c>
      <c r="P742" s="215">
        <v>235.47</v>
      </c>
      <c r="BS742" s="121"/>
      <c r="BT742" s="151" t="s">
        <v>867</v>
      </c>
      <c r="BW742" s="123"/>
    </row>
    <row r="743" spans="1:75" s="89" customFormat="1" ht="15" x14ac:dyDescent="0.25">
      <c r="A743" s="135"/>
      <c r="B743" s="136"/>
      <c r="C743" s="193" t="s">
        <v>871</v>
      </c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5"/>
      <c r="BS743" s="121"/>
      <c r="BT743" s="151"/>
      <c r="BW743" s="123"/>
    </row>
    <row r="744" spans="1:75" s="89" customFormat="1" ht="57" x14ac:dyDescent="0.25">
      <c r="A744" s="139"/>
      <c r="B744" s="140" t="s">
        <v>91</v>
      </c>
      <c r="C744" s="141" t="s">
        <v>92</v>
      </c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1"/>
      <c r="O744" s="141"/>
      <c r="P744" s="142"/>
      <c r="BS744" s="121"/>
      <c r="BT744" s="151"/>
      <c r="BU744" s="134" t="s">
        <v>92</v>
      </c>
      <c r="BW744" s="123"/>
    </row>
    <row r="745" spans="1:75" s="89" customFormat="1" ht="15" x14ac:dyDescent="0.25">
      <c r="A745" s="139"/>
      <c r="B745" s="143" t="s">
        <v>86</v>
      </c>
      <c r="C745" s="141" t="s">
        <v>212</v>
      </c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1"/>
      <c r="O745" s="141"/>
      <c r="P745" s="142"/>
      <c r="BS745" s="121"/>
      <c r="BT745" s="151"/>
      <c r="BV745" s="134" t="s">
        <v>212</v>
      </c>
      <c r="BW745" s="123"/>
    </row>
    <row r="746" spans="1:75" s="89" customFormat="1" ht="15" x14ac:dyDescent="0.25">
      <c r="A746" s="196"/>
      <c r="B746" s="197"/>
      <c r="C746" s="197"/>
      <c r="D746" s="197"/>
      <c r="E746" s="198" t="s">
        <v>872</v>
      </c>
      <c r="F746" s="199"/>
      <c r="G746" s="200"/>
      <c r="H746" s="102"/>
      <c r="I746" s="102"/>
      <c r="J746" s="102"/>
      <c r="K746" s="201">
        <v>104565.93</v>
      </c>
      <c r="L746" s="202"/>
      <c r="M746" s="202"/>
      <c r="N746" s="203"/>
      <c r="O746" s="203"/>
      <c r="P746" s="204"/>
      <c r="BS746" s="121"/>
      <c r="BT746" s="151"/>
      <c r="BW746" s="123"/>
    </row>
    <row r="747" spans="1:75" s="89" customFormat="1" ht="15" x14ac:dyDescent="0.25">
      <c r="A747" s="196"/>
      <c r="B747" s="197"/>
      <c r="C747" s="197"/>
      <c r="D747" s="197"/>
      <c r="E747" s="198" t="s">
        <v>873</v>
      </c>
      <c r="F747" s="199"/>
      <c r="G747" s="200"/>
      <c r="H747" s="102"/>
      <c r="I747" s="102"/>
      <c r="J747" s="102"/>
      <c r="K747" s="201">
        <v>52282.97</v>
      </c>
      <c r="L747" s="202"/>
      <c r="M747" s="202"/>
      <c r="N747" s="203"/>
      <c r="O747" s="203"/>
      <c r="P747" s="204"/>
      <c r="BS747" s="121"/>
      <c r="BT747" s="151"/>
      <c r="BW747" s="123"/>
    </row>
    <row r="748" spans="1:75" s="89" customFormat="1" ht="15" x14ac:dyDescent="0.25">
      <c r="A748" s="196"/>
      <c r="B748" s="197"/>
      <c r="C748" s="197"/>
      <c r="D748" s="197"/>
      <c r="E748" s="198" t="s">
        <v>215</v>
      </c>
      <c r="F748" s="199"/>
      <c r="G748" s="200"/>
      <c r="H748" s="102"/>
      <c r="I748" s="102"/>
      <c r="J748" s="102"/>
      <c r="K748" s="201">
        <v>273753.39</v>
      </c>
      <c r="L748" s="202"/>
      <c r="M748" s="202"/>
      <c r="N748" s="203"/>
      <c r="O748" s="203"/>
      <c r="P748" s="204"/>
      <c r="BS748" s="121"/>
      <c r="BT748" s="151"/>
      <c r="BW748" s="123"/>
    </row>
    <row r="749" spans="1:75" s="89" customFormat="1" ht="57" x14ac:dyDescent="0.25">
      <c r="A749" s="187" t="s">
        <v>874</v>
      </c>
      <c r="B749" s="125" t="s">
        <v>484</v>
      </c>
      <c r="C749" s="188" t="s">
        <v>875</v>
      </c>
      <c r="D749" s="188"/>
      <c r="E749" s="188"/>
      <c r="F749" s="207">
        <v>1.5</v>
      </c>
      <c r="G749" s="148" t="s">
        <v>486</v>
      </c>
      <c r="H749" s="148" t="s">
        <v>487</v>
      </c>
      <c r="I749" s="148"/>
      <c r="J749" s="148"/>
      <c r="K749" s="148">
        <v>8984.5400000000009</v>
      </c>
      <c r="L749" s="148">
        <v>7926.19</v>
      </c>
      <c r="M749" s="190" t="s">
        <v>876</v>
      </c>
      <c r="N749" s="148"/>
      <c r="O749" s="215">
        <v>11.73</v>
      </c>
      <c r="P749" s="192">
        <v>17.600000000000001</v>
      </c>
      <c r="BS749" s="121"/>
      <c r="BT749" s="151" t="s">
        <v>875</v>
      </c>
      <c r="BW749" s="123"/>
    </row>
    <row r="750" spans="1:75" s="89" customFormat="1" ht="15" x14ac:dyDescent="0.25">
      <c r="A750" s="135"/>
      <c r="B750" s="136"/>
      <c r="C750" s="193" t="s">
        <v>877</v>
      </c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5"/>
      <c r="BS750" s="121"/>
      <c r="BT750" s="151"/>
      <c r="BW750" s="123"/>
    </row>
    <row r="751" spans="1:75" s="89" customFormat="1" ht="15" x14ac:dyDescent="0.25">
      <c r="A751" s="139"/>
      <c r="B751" s="136"/>
      <c r="C751" s="193" t="s">
        <v>490</v>
      </c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217"/>
      <c r="BS751" s="121"/>
      <c r="BT751" s="151"/>
      <c r="BW751" s="123"/>
    </row>
    <row r="752" spans="1:75" s="89" customFormat="1" ht="57" x14ac:dyDescent="0.25">
      <c r="A752" s="139"/>
      <c r="B752" s="140" t="s">
        <v>91</v>
      </c>
      <c r="C752" s="141" t="s">
        <v>92</v>
      </c>
      <c r="D752" s="141"/>
      <c r="E752" s="141"/>
      <c r="F752" s="141"/>
      <c r="G752" s="141"/>
      <c r="H752" s="141"/>
      <c r="I752" s="141"/>
      <c r="J752" s="141"/>
      <c r="K752" s="141"/>
      <c r="L752" s="141"/>
      <c r="M752" s="141"/>
      <c r="N752" s="141"/>
      <c r="O752" s="141"/>
      <c r="P752" s="142"/>
      <c r="BS752" s="121"/>
      <c r="BT752" s="151"/>
      <c r="BU752" s="134" t="s">
        <v>92</v>
      </c>
      <c r="BW752" s="123"/>
    </row>
    <row r="753" spans="1:75" s="89" customFormat="1" ht="15" x14ac:dyDescent="0.25">
      <c r="A753" s="139"/>
      <c r="B753" s="143" t="s">
        <v>86</v>
      </c>
      <c r="C753" s="141" t="s">
        <v>212</v>
      </c>
      <c r="D753" s="141"/>
      <c r="E753" s="141"/>
      <c r="F753" s="141"/>
      <c r="G753" s="141"/>
      <c r="H753" s="141"/>
      <c r="I753" s="141"/>
      <c r="J753" s="141"/>
      <c r="K753" s="141"/>
      <c r="L753" s="141"/>
      <c r="M753" s="141"/>
      <c r="N753" s="141"/>
      <c r="O753" s="141"/>
      <c r="P753" s="142"/>
      <c r="BS753" s="121"/>
      <c r="BT753" s="151"/>
      <c r="BV753" s="134" t="s">
        <v>212</v>
      </c>
      <c r="BW753" s="123"/>
    </row>
    <row r="754" spans="1:75" s="89" customFormat="1" ht="15" x14ac:dyDescent="0.25">
      <c r="A754" s="196"/>
      <c r="B754" s="197"/>
      <c r="C754" s="197"/>
      <c r="D754" s="197"/>
      <c r="E754" s="198" t="s">
        <v>878</v>
      </c>
      <c r="F754" s="199"/>
      <c r="G754" s="200"/>
      <c r="H754" s="102"/>
      <c r="I754" s="102"/>
      <c r="J754" s="102"/>
      <c r="K754" s="201">
        <v>9820.43</v>
      </c>
      <c r="L754" s="202"/>
      <c r="M754" s="202"/>
      <c r="N754" s="203"/>
      <c r="O754" s="203"/>
      <c r="P754" s="204"/>
      <c r="BS754" s="121"/>
      <c r="BT754" s="151"/>
      <c r="BW754" s="123"/>
    </row>
    <row r="755" spans="1:75" s="89" customFormat="1" ht="15" x14ac:dyDescent="0.25">
      <c r="A755" s="196"/>
      <c r="B755" s="197"/>
      <c r="C755" s="197"/>
      <c r="D755" s="197"/>
      <c r="E755" s="198" t="s">
        <v>879</v>
      </c>
      <c r="F755" s="199"/>
      <c r="G755" s="200"/>
      <c r="H755" s="102"/>
      <c r="I755" s="102"/>
      <c r="J755" s="102"/>
      <c r="K755" s="201">
        <v>6211.21</v>
      </c>
      <c r="L755" s="202"/>
      <c r="M755" s="202"/>
      <c r="N755" s="203"/>
      <c r="O755" s="203"/>
      <c r="P755" s="204"/>
      <c r="BS755" s="121"/>
      <c r="BT755" s="151"/>
      <c r="BW755" s="123"/>
    </row>
    <row r="756" spans="1:75" s="89" customFormat="1" ht="15" x14ac:dyDescent="0.25">
      <c r="A756" s="196"/>
      <c r="B756" s="197"/>
      <c r="C756" s="197"/>
      <c r="D756" s="197"/>
      <c r="E756" s="198" t="s">
        <v>215</v>
      </c>
      <c r="F756" s="199"/>
      <c r="G756" s="200"/>
      <c r="H756" s="102"/>
      <c r="I756" s="102"/>
      <c r="J756" s="102"/>
      <c r="K756" s="201">
        <v>25016.18</v>
      </c>
      <c r="L756" s="202"/>
      <c r="M756" s="202"/>
      <c r="N756" s="203"/>
      <c r="O756" s="203"/>
      <c r="P756" s="204"/>
      <c r="BS756" s="121"/>
      <c r="BT756" s="151"/>
      <c r="BW756" s="123"/>
    </row>
    <row r="757" spans="1:75" s="89" customFormat="1" ht="45" x14ac:dyDescent="0.25">
      <c r="A757" s="187" t="s">
        <v>880</v>
      </c>
      <c r="B757" s="125" t="s">
        <v>337</v>
      </c>
      <c r="C757" s="188" t="s">
        <v>881</v>
      </c>
      <c r="D757" s="188"/>
      <c r="E757" s="188"/>
      <c r="F757" s="205">
        <v>18.75</v>
      </c>
      <c r="G757" s="148" t="s">
        <v>339</v>
      </c>
      <c r="H757" s="148"/>
      <c r="I757" s="148" t="s">
        <v>339</v>
      </c>
      <c r="J757" s="148"/>
      <c r="K757" s="148">
        <v>43924.06</v>
      </c>
      <c r="L757" s="148"/>
      <c r="M757" s="190"/>
      <c r="N757" s="148">
        <v>43924.06</v>
      </c>
      <c r="O757" s="206">
        <v>0</v>
      </c>
      <c r="P757" s="206">
        <v>0</v>
      </c>
      <c r="BS757" s="121"/>
      <c r="BT757" s="151" t="s">
        <v>881</v>
      </c>
      <c r="BW757" s="123"/>
    </row>
    <row r="758" spans="1:75" s="89" customFormat="1" ht="15" x14ac:dyDescent="0.25">
      <c r="A758" s="139"/>
      <c r="B758" s="136"/>
      <c r="C758" s="193" t="s">
        <v>341</v>
      </c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217"/>
      <c r="BS758" s="121"/>
      <c r="BT758" s="151"/>
      <c r="BW758" s="123"/>
    </row>
    <row r="759" spans="1:75" s="89" customFormat="1" ht="15" x14ac:dyDescent="0.25">
      <c r="A759" s="139"/>
      <c r="B759" s="143" t="s">
        <v>86</v>
      </c>
      <c r="C759" s="141" t="s">
        <v>212</v>
      </c>
      <c r="D759" s="141"/>
      <c r="E759" s="141"/>
      <c r="F759" s="141"/>
      <c r="G759" s="141"/>
      <c r="H759" s="141"/>
      <c r="I759" s="141"/>
      <c r="J759" s="141"/>
      <c r="K759" s="141"/>
      <c r="L759" s="141"/>
      <c r="M759" s="141"/>
      <c r="N759" s="141"/>
      <c r="O759" s="141"/>
      <c r="P759" s="142"/>
      <c r="BS759" s="121"/>
      <c r="BT759" s="151"/>
      <c r="BV759" s="134" t="s">
        <v>212</v>
      </c>
      <c r="BW759" s="123"/>
    </row>
    <row r="760" spans="1:75" s="89" customFormat="1" ht="45.75" x14ac:dyDescent="0.25">
      <c r="A760" s="187" t="s">
        <v>882</v>
      </c>
      <c r="B760" s="125" t="s">
        <v>883</v>
      </c>
      <c r="C760" s="188" t="s">
        <v>884</v>
      </c>
      <c r="D760" s="188"/>
      <c r="E760" s="188"/>
      <c r="F760" s="218">
        <v>0.158</v>
      </c>
      <c r="G760" s="148" t="s">
        <v>885</v>
      </c>
      <c r="H760" s="148" t="s">
        <v>886</v>
      </c>
      <c r="I760" s="148">
        <v>1017.64</v>
      </c>
      <c r="J760" s="148"/>
      <c r="K760" s="148">
        <v>12486.72</v>
      </c>
      <c r="L760" s="148">
        <v>8489.0300000000007</v>
      </c>
      <c r="M760" s="190" t="s">
        <v>887</v>
      </c>
      <c r="N760" s="148">
        <v>1392.42</v>
      </c>
      <c r="O760" s="191">
        <v>104.8455</v>
      </c>
      <c r="P760" s="215">
        <v>16.57</v>
      </c>
      <c r="BS760" s="121"/>
      <c r="BT760" s="151" t="s">
        <v>884</v>
      </c>
      <c r="BW760" s="123"/>
    </row>
    <row r="761" spans="1:75" s="89" customFormat="1" ht="15" x14ac:dyDescent="0.25">
      <c r="A761" s="135"/>
      <c r="B761" s="136"/>
      <c r="C761" s="193" t="s">
        <v>888</v>
      </c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5"/>
      <c r="BS761" s="121"/>
      <c r="BT761" s="151"/>
      <c r="BW761" s="123"/>
    </row>
    <row r="762" spans="1:75" s="89" customFormat="1" ht="15" x14ac:dyDescent="0.25">
      <c r="A762" s="139"/>
      <c r="B762" s="136"/>
      <c r="C762" s="193" t="s">
        <v>889</v>
      </c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217"/>
      <c r="BS762" s="121"/>
      <c r="BT762" s="151"/>
      <c r="BW762" s="123"/>
    </row>
    <row r="763" spans="1:75" s="89" customFormat="1" ht="57" x14ac:dyDescent="0.25">
      <c r="A763" s="139"/>
      <c r="B763" s="140" t="s">
        <v>91</v>
      </c>
      <c r="C763" s="141" t="s">
        <v>92</v>
      </c>
      <c r="D763" s="141"/>
      <c r="E763" s="141"/>
      <c r="F763" s="141"/>
      <c r="G763" s="141"/>
      <c r="H763" s="141"/>
      <c r="I763" s="141"/>
      <c r="J763" s="141"/>
      <c r="K763" s="141"/>
      <c r="L763" s="141"/>
      <c r="M763" s="141"/>
      <c r="N763" s="141"/>
      <c r="O763" s="141"/>
      <c r="P763" s="142"/>
      <c r="BS763" s="121"/>
      <c r="BT763" s="151"/>
      <c r="BU763" s="134" t="s">
        <v>92</v>
      </c>
      <c r="BW763" s="123"/>
    </row>
    <row r="764" spans="1:75" s="89" customFormat="1" ht="15" x14ac:dyDescent="0.25">
      <c r="A764" s="139"/>
      <c r="B764" s="143" t="s">
        <v>86</v>
      </c>
      <c r="C764" s="141" t="s">
        <v>212</v>
      </c>
      <c r="D764" s="141"/>
      <c r="E764" s="141"/>
      <c r="F764" s="141"/>
      <c r="G764" s="141"/>
      <c r="H764" s="141"/>
      <c r="I764" s="141"/>
      <c r="J764" s="141"/>
      <c r="K764" s="141"/>
      <c r="L764" s="141"/>
      <c r="M764" s="141"/>
      <c r="N764" s="141"/>
      <c r="O764" s="141"/>
      <c r="P764" s="142"/>
      <c r="BS764" s="121"/>
      <c r="BT764" s="151"/>
      <c r="BV764" s="134" t="s">
        <v>212</v>
      </c>
      <c r="BW764" s="123"/>
    </row>
    <row r="765" spans="1:75" s="89" customFormat="1" ht="15" x14ac:dyDescent="0.25">
      <c r="A765" s="196"/>
      <c r="B765" s="197"/>
      <c r="C765" s="197"/>
      <c r="D765" s="197"/>
      <c r="E765" s="198" t="s">
        <v>890</v>
      </c>
      <c r="F765" s="199"/>
      <c r="G765" s="200"/>
      <c r="H765" s="102"/>
      <c r="I765" s="102"/>
      <c r="J765" s="102"/>
      <c r="K765" s="201">
        <v>11065.44</v>
      </c>
      <c r="L765" s="202"/>
      <c r="M765" s="202"/>
      <c r="N765" s="203"/>
      <c r="O765" s="203"/>
      <c r="P765" s="204"/>
      <c r="BS765" s="121"/>
      <c r="BT765" s="151"/>
      <c r="BW765" s="123"/>
    </row>
    <row r="766" spans="1:75" s="89" customFormat="1" ht="15" x14ac:dyDescent="0.25">
      <c r="A766" s="196"/>
      <c r="B766" s="197"/>
      <c r="C766" s="197"/>
      <c r="D766" s="197"/>
      <c r="E766" s="198" t="s">
        <v>891</v>
      </c>
      <c r="F766" s="199"/>
      <c r="G766" s="200"/>
      <c r="H766" s="102"/>
      <c r="I766" s="102"/>
      <c r="J766" s="102"/>
      <c r="K766" s="201">
        <v>6998.65</v>
      </c>
      <c r="L766" s="202"/>
      <c r="M766" s="202"/>
      <c r="N766" s="203"/>
      <c r="O766" s="203"/>
      <c r="P766" s="204"/>
      <c r="BS766" s="121"/>
      <c r="BT766" s="151"/>
      <c r="BW766" s="123"/>
    </row>
    <row r="767" spans="1:75" s="89" customFormat="1" ht="15" x14ac:dyDescent="0.25">
      <c r="A767" s="196"/>
      <c r="B767" s="197"/>
      <c r="C767" s="197"/>
      <c r="D767" s="197"/>
      <c r="E767" s="198" t="s">
        <v>215</v>
      </c>
      <c r="F767" s="199"/>
      <c r="G767" s="200"/>
      <c r="H767" s="102"/>
      <c r="I767" s="102"/>
      <c r="J767" s="102"/>
      <c r="K767" s="201">
        <v>30550.81</v>
      </c>
      <c r="L767" s="202"/>
      <c r="M767" s="202"/>
      <c r="N767" s="203"/>
      <c r="O767" s="203"/>
      <c r="P767" s="204"/>
      <c r="BS767" s="121"/>
      <c r="BT767" s="151"/>
      <c r="BW767" s="123"/>
    </row>
    <row r="768" spans="1:75" s="89" customFormat="1" ht="45" x14ac:dyDescent="0.25">
      <c r="A768" s="187" t="s">
        <v>892</v>
      </c>
      <c r="B768" s="125" t="s">
        <v>893</v>
      </c>
      <c r="C768" s="188" t="s">
        <v>894</v>
      </c>
      <c r="D768" s="188"/>
      <c r="E768" s="188"/>
      <c r="F768" s="207">
        <v>15.8</v>
      </c>
      <c r="G768" s="148" t="s">
        <v>895</v>
      </c>
      <c r="H768" s="148"/>
      <c r="I768" s="148" t="s">
        <v>895</v>
      </c>
      <c r="J768" s="148"/>
      <c r="K768" s="148">
        <v>13967.4</v>
      </c>
      <c r="L768" s="148"/>
      <c r="M768" s="190"/>
      <c r="N768" s="148">
        <v>13967.4</v>
      </c>
      <c r="O768" s="206">
        <v>0</v>
      </c>
      <c r="P768" s="206">
        <v>0</v>
      </c>
      <c r="BS768" s="121"/>
      <c r="BT768" s="151" t="s">
        <v>894</v>
      </c>
      <c r="BW768" s="123"/>
    </row>
    <row r="769" spans="1:76" s="89" customFormat="1" ht="15" x14ac:dyDescent="0.25">
      <c r="A769" s="139"/>
      <c r="B769" s="136"/>
      <c r="C769" s="193" t="s">
        <v>896</v>
      </c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217"/>
      <c r="BS769" s="121"/>
      <c r="BT769" s="151"/>
      <c r="BW769" s="123"/>
    </row>
    <row r="770" spans="1:76" s="89" customFormat="1" ht="15" x14ac:dyDescent="0.25">
      <c r="A770" s="139"/>
      <c r="B770" s="143" t="s">
        <v>86</v>
      </c>
      <c r="C770" s="141" t="s">
        <v>212</v>
      </c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1"/>
      <c r="O770" s="141"/>
      <c r="P770" s="142"/>
      <c r="BS770" s="121"/>
      <c r="BT770" s="151"/>
      <c r="BV770" s="134" t="s">
        <v>212</v>
      </c>
      <c r="BW770" s="123"/>
    </row>
    <row r="771" spans="1:76" s="89" customFormat="1" ht="15" x14ac:dyDescent="0.25">
      <c r="A771" s="184" t="s">
        <v>33</v>
      </c>
      <c r="B771" s="185"/>
      <c r="C771" s="185"/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5"/>
      <c r="O771" s="185"/>
      <c r="P771" s="186"/>
      <c r="BS771" s="121" t="s">
        <v>33</v>
      </c>
      <c r="BT771" s="151"/>
      <c r="BW771" s="123"/>
    </row>
    <row r="772" spans="1:76" s="89" customFormat="1" ht="15" x14ac:dyDescent="0.25">
      <c r="A772" s="208" t="s">
        <v>897</v>
      </c>
      <c r="B772" s="209"/>
      <c r="C772" s="209"/>
      <c r="D772" s="209"/>
      <c r="E772" s="209"/>
      <c r="F772" s="209"/>
      <c r="G772" s="209"/>
      <c r="H772" s="209"/>
      <c r="I772" s="209"/>
      <c r="J772" s="209"/>
      <c r="K772" s="209"/>
      <c r="L772" s="209"/>
      <c r="M772" s="209"/>
      <c r="N772" s="209"/>
      <c r="O772" s="209"/>
      <c r="P772" s="210"/>
      <c r="BS772" s="121"/>
      <c r="BT772" s="151"/>
      <c r="BW772" s="123" t="s">
        <v>897</v>
      </c>
    </row>
    <row r="773" spans="1:76" s="89" customFormat="1" ht="34.5" x14ac:dyDescent="0.25">
      <c r="A773" s="211" t="s">
        <v>898</v>
      </c>
      <c r="B773" s="212"/>
      <c r="C773" s="212"/>
      <c r="D773" s="212"/>
      <c r="E773" s="212"/>
      <c r="F773" s="212"/>
      <c r="G773" s="212"/>
      <c r="H773" s="212"/>
      <c r="I773" s="212"/>
      <c r="J773" s="212"/>
      <c r="K773" s="212"/>
      <c r="L773" s="212"/>
      <c r="M773" s="212"/>
      <c r="N773" s="212"/>
      <c r="O773" s="212"/>
      <c r="P773" s="213"/>
      <c r="BS773" s="121"/>
      <c r="BT773" s="151"/>
      <c r="BW773" s="123"/>
      <c r="BX773" s="134" t="s">
        <v>898</v>
      </c>
    </row>
    <row r="774" spans="1:76" s="89" customFormat="1" ht="45.75" x14ac:dyDescent="0.25">
      <c r="A774" s="187" t="s">
        <v>899</v>
      </c>
      <c r="B774" s="125" t="s">
        <v>226</v>
      </c>
      <c r="C774" s="188" t="s">
        <v>227</v>
      </c>
      <c r="D774" s="188"/>
      <c r="E774" s="188"/>
      <c r="F774" s="218">
        <v>4.601</v>
      </c>
      <c r="G774" s="148">
        <v>27.24</v>
      </c>
      <c r="H774" s="148" t="s">
        <v>228</v>
      </c>
      <c r="I774" s="148"/>
      <c r="J774" s="148"/>
      <c r="K774" s="148">
        <v>1447.76</v>
      </c>
      <c r="L774" s="148"/>
      <c r="M774" s="190" t="s">
        <v>900</v>
      </c>
      <c r="N774" s="148"/>
      <c r="O774" s="206">
        <v>0</v>
      </c>
      <c r="P774" s="206">
        <v>0</v>
      </c>
      <c r="BS774" s="121"/>
      <c r="BT774" s="151" t="s">
        <v>227</v>
      </c>
      <c r="BW774" s="123"/>
    </row>
    <row r="775" spans="1:76" s="89" customFormat="1" ht="15" x14ac:dyDescent="0.25">
      <c r="A775" s="135"/>
      <c r="B775" s="136"/>
      <c r="C775" s="193" t="s">
        <v>901</v>
      </c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5"/>
      <c r="BS775" s="121"/>
      <c r="BT775" s="151"/>
      <c r="BW775" s="123"/>
    </row>
    <row r="776" spans="1:76" s="89" customFormat="1" ht="57" x14ac:dyDescent="0.25">
      <c r="A776" s="139"/>
      <c r="B776" s="140" t="s">
        <v>91</v>
      </c>
      <c r="C776" s="141" t="s">
        <v>92</v>
      </c>
      <c r="D776" s="141"/>
      <c r="E776" s="141"/>
      <c r="F776" s="141"/>
      <c r="G776" s="141"/>
      <c r="H776" s="141"/>
      <c r="I776" s="141"/>
      <c r="J776" s="141"/>
      <c r="K776" s="141"/>
      <c r="L776" s="141"/>
      <c r="M776" s="141"/>
      <c r="N776" s="141"/>
      <c r="O776" s="141"/>
      <c r="P776" s="142"/>
      <c r="BS776" s="121"/>
      <c r="BT776" s="151"/>
      <c r="BU776" s="134" t="s">
        <v>92</v>
      </c>
      <c r="BW776" s="123"/>
    </row>
    <row r="777" spans="1:76" s="89" customFormat="1" ht="15" x14ac:dyDescent="0.25">
      <c r="A777" s="139"/>
      <c r="B777" s="143" t="s">
        <v>86</v>
      </c>
      <c r="C777" s="141" t="s">
        <v>212</v>
      </c>
      <c r="D777" s="141"/>
      <c r="E777" s="141"/>
      <c r="F777" s="141"/>
      <c r="G777" s="141"/>
      <c r="H777" s="141"/>
      <c r="I777" s="141"/>
      <c r="J777" s="141"/>
      <c r="K777" s="141"/>
      <c r="L777" s="141"/>
      <c r="M777" s="141"/>
      <c r="N777" s="141"/>
      <c r="O777" s="141"/>
      <c r="P777" s="142"/>
      <c r="BS777" s="121"/>
      <c r="BT777" s="151"/>
      <c r="BV777" s="134" t="s">
        <v>212</v>
      </c>
      <c r="BW777" s="123"/>
    </row>
    <row r="778" spans="1:76" s="89" customFormat="1" ht="15" x14ac:dyDescent="0.25">
      <c r="A778" s="196"/>
      <c r="B778" s="197"/>
      <c r="C778" s="197"/>
      <c r="D778" s="197"/>
      <c r="E778" s="198" t="s">
        <v>902</v>
      </c>
      <c r="F778" s="199"/>
      <c r="G778" s="200"/>
      <c r="H778" s="102"/>
      <c r="I778" s="102"/>
      <c r="J778" s="102"/>
      <c r="K778" s="201">
        <v>868.34</v>
      </c>
      <c r="L778" s="202"/>
      <c r="M778" s="202"/>
      <c r="N778" s="203"/>
      <c r="O778" s="203"/>
      <c r="P778" s="204"/>
      <c r="BS778" s="121"/>
      <c r="BT778" s="151"/>
      <c r="BW778" s="123"/>
    </row>
    <row r="779" spans="1:76" s="89" customFormat="1" ht="15" x14ac:dyDescent="0.25">
      <c r="A779" s="196"/>
      <c r="B779" s="197"/>
      <c r="C779" s="197"/>
      <c r="D779" s="197"/>
      <c r="E779" s="198" t="s">
        <v>903</v>
      </c>
      <c r="F779" s="199"/>
      <c r="G779" s="200"/>
      <c r="H779" s="102"/>
      <c r="I779" s="102"/>
      <c r="J779" s="102"/>
      <c r="K779" s="201">
        <v>434.17</v>
      </c>
      <c r="L779" s="202"/>
      <c r="M779" s="202"/>
      <c r="N779" s="203"/>
      <c r="O779" s="203"/>
      <c r="P779" s="204"/>
      <c r="BS779" s="121"/>
      <c r="BT779" s="151"/>
      <c r="BW779" s="123"/>
    </row>
    <row r="780" spans="1:76" s="89" customFormat="1" ht="15" x14ac:dyDescent="0.25">
      <c r="A780" s="196"/>
      <c r="B780" s="197"/>
      <c r="C780" s="197"/>
      <c r="D780" s="197"/>
      <c r="E780" s="198" t="s">
        <v>215</v>
      </c>
      <c r="F780" s="199"/>
      <c r="G780" s="200"/>
      <c r="H780" s="102"/>
      <c r="I780" s="102"/>
      <c r="J780" s="102"/>
      <c r="K780" s="201">
        <v>2750.27</v>
      </c>
      <c r="L780" s="202"/>
      <c r="M780" s="202"/>
      <c r="N780" s="203"/>
      <c r="O780" s="203"/>
      <c r="P780" s="204"/>
      <c r="BS780" s="121"/>
      <c r="BT780" s="151"/>
      <c r="BW780" s="123"/>
    </row>
    <row r="781" spans="1:76" s="89" customFormat="1" ht="79.5" x14ac:dyDescent="0.25">
      <c r="A781" s="187" t="s">
        <v>904</v>
      </c>
      <c r="B781" s="125" t="s">
        <v>233</v>
      </c>
      <c r="C781" s="188" t="s">
        <v>905</v>
      </c>
      <c r="D781" s="188"/>
      <c r="E781" s="188"/>
      <c r="F781" s="189">
        <v>2.3005</v>
      </c>
      <c r="G781" s="148">
        <v>1744.01</v>
      </c>
      <c r="H781" s="148" t="s">
        <v>235</v>
      </c>
      <c r="I781" s="148"/>
      <c r="J781" s="148"/>
      <c r="K781" s="148">
        <v>46339.68</v>
      </c>
      <c r="L781" s="148"/>
      <c r="M781" s="190" t="s">
        <v>906</v>
      </c>
      <c r="N781" s="148"/>
      <c r="O781" s="206">
        <v>0</v>
      </c>
      <c r="P781" s="206">
        <v>0</v>
      </c>
      <c r="BS781" s="121"/>
      <c r="BT781" s="151" t="s">
        <v>905</v>
      </c>
      <c r="BW781" s="123"/>
    </row>
    <row r="782" spans="1:76" s="89" customFormat="1" ht="15" x14ac:dyDescent="0.25">
      <c r="A782" s="135"/>
      <c r="B782" s="136"/>
      <c r="C782" s="193" t="s">
        <v>907</v>
      </c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5"/>
      <c r="BS782" s="121"/>
      <c r="BT782" s="151"/>
      <c r="BW782" s="123"/>
    </row>
    <row r="783" spans="1:76" s="89" customFormat="1" ht="57" x14ac:dyDescent="0.25">
      <c r="A783" s="139"/>
      <c r="B783" s="140" t="s">
        <v>91</v>
      </c>
      <c r="C783" s="141" t="s">
        <v>92</v>
      </c>
      <c r="D783" s="141"/>
      <c r="E783" s="141"/>
      <c r="F783" s="141"/>
      <c r="G783" s="141"/>
      <c r="H783" s="141"/>
      <c r="I783" s="141"/>
      <c r="J783" s="141"/>
      <c r="K783" s="141"/>
      <c r="L783" s="141"/>
      <c r="M783" s="141"/>
      <c r="N783" s="141"/>
      <c r="O783" s="141"/>
      <c r="P783" s="142"/>
      <c r="BS783" s="121"/>
      <c r="BT783" s="151"/>
      <c r="BU783" s="134" t="s">
        <v>92</v>
      </c>
      <c r="BW783" s="123"/>
    </row>
    <row r="784" spans="1:76" s="89" customFormat="1" ht="15" x14ac:dyDescent="0.25">
      <c r="A784" s="139"/>
      <c r="B784" s="143" t="s">
        <v>86</v>
      </c>
      <c r="C784" s="141" t="s">
        <v>212</v>
      </c>
      <c r="D784" s="141"/>
      <c r="E784" s="141"/>
      <c r="F784" s="141"/>
      <c r="G784" s="141"/>
      <c r="H784" s="141"/>
      <c r="I784" s="141"/>
      <c r="J784" s="141"/>
      <c r="K784" s="141"/>
      <c r="L784" s="141"/>
      <c r="M784" s="141"/>
      <c r="N784" s="141"/>
      <c r="O784" s="141"/>
      <c r="P784" s="142"/>
      <c r="BS784" s="121"/>
      <c r="BT784" s="151"/>
      <c r="BV784" s="134" t="s">
        <v>212</v>
      </c>
      <c r="BW784" s="123"/>
    </row>
    <row r="785" spans="1:75" s="89" customFormat="1" ht="15" x14ac:dyDescent="0.25">
      <c r="A785" s="196"/>
      <c r="B785" s="197"/>
      <c r="C785" s="197"/>
      <c r="D785" s="197"/>
      <c r="E785" s="198" t="s">
        <v>908</v>
      </c>
      <c r="F785" s="199"/>
      <c r="G785" s="200"/>
      <c r="H785" s="102"/>
      <c r="I785" s="102"/>
      <c r="J785" s="102"/>
      <c r="K785" s="201">
        <v>26902.35</v>
      </c>
      <c r="L785" s="202"/>
      <c r="M785" s="202"/>
      <c r="N785" s="203"/>
      <c r="O785" s="203"/>
      <c r="P785" s="204"/>
      <c r="BS785" s="121"/>
      <c r="BT785" s="151"/>
      <c r="BW785" s="123"/>
    </row>
    <row r="786" spans="1:75" s="89" customFormat="1" ht="15" x14ac:dyDescent="0.25">
      <c r="A786" s="196"/>
      <c r="B786" s="197"/>
      <c r="C786" s="197"/>
      <c r="D786" s="197"/>
      <c r="E786" s="198" t="s">
        <v>909</v>
      </c>
      <c r="F786" s="199"/>
      <c r="G786" s="200"/>
      <c r="H786" s="102"/>
      <c r="I786" s="102"/>
      <c r="J786" s="102"/>
      <c r="K786" s="201">
        <v>13451.17</v>
      </c>
      <c r="L786" s="202"/>
      <c r="M786" s="202"/>
      <c r="N786" s="203"/>
      <c r="O786" s="203"/>
      <c r="P786" s="204"/>
      <c r="BS786" s="121"/>
      <c r="BT786" s="151"/>
      <c r="BW786" s="123"/>
    </row>
    <row r="787" spans="1:75" s="89" customFormat="1" ht="15" x14ac:dyDescent="0.25">
      <c r="A787" s="196"/>
      <c r="B787" s="197"/>
      <c r="C787" s="197"/>
      <c r="D787" s="197"/>
      <c r="E787" s="198" t="s">
        <v>215</v>
      </c>
      <c r="F787" s="199"/>
      <c r="G787" s="200"/>
      <c r="H787" s="102"/>
      <c r="I787" s="102"/>
      <c r="J787" s="102"/>
      <c r="K787" s="201">
        <v>86693.2</v>
      </c>
      <c r="L787" s="202"/>
      <c r="M787" s="202"/>
      <c r="N787" s="203"/>
      <c r="O787" s="203"/>
      <c r="P787" s="204"/>
      <c r="BS787" s="121"/>
      <c r="BT787" s="151"/>
      <c r="BW787" s="123"/>
    </row>
    <row r="788" spans="1:75" s="89" customFormat="1" ht="45.75" x14ac:dyDescent="0.25">
      <c r="A788" s="187" t="s">
        <v>910</v>
      </c>
      <c r="B788" s="125" t="s">
        <v>240</v>
      </c>
      <c r="C788" s="188" t="s">
        <v>241</v>
      </c>
      <c r="D788" s="188"/>
      <c r="E788" s="188"/>
      <c r="F788" s="189">
        <v>2.3005</v>
      </c>
      <c r="G788" s="148">
        <v>1088.07</v>
      </c>
      <c r="H788" s="148" t="s">
        <v>242</v>
      </c>
      <c r="I788" s="148"/>
      <c r="J788" s="148"/>
      <c r="K788" s="148">
        <v>28910.93</v>
      </c>
      <c r="L788" s="148"/>
      <c r="M788" s="190" t="s">
        <v>911</v>
      </c>
      <c r="N788" s="148"/>
      <c r="O788" s="206">
        <v>0</v>
      </c>
      <c r="P788" s="206">
        <v>0</v>
      </c>
      <c r="BS788" s="121"/>
      <c r="BT788" s="151" t="s">
        <v>241</v>
      </c>
      <c r="BW788" s="123"/>
    </row>
    <row r="789" spans="1:75" s="89" customFormat="1" ht="15" x14ac:dyDescent="0.25">
      <c r="A789" s="135"/>
      <c r="B789" s="136"/>
      <c r="C789" s="193" t="s">
        <v>907</v>
      </c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5"/>
      <c r="BS789" s="121"/>
      <c r="BT789" s="151"/>
      <c r="BW789" s="123"/>
    </row>
    <row r="790" spans="1:75" s="89" customFormat="1" ht="15" x14ac:dyDescent="0.25">
      <c r="A790" s="139"/>
      <c r="B790" s="140"/>
      <c r="C790" s="141" t="s">
        <v>912</v>
      </c>
      <c r="D790" s="141"/>
      <c r="E790" s="141"/>
      <c r="F790" s="141"/>
      <c r="G790" s="141"/>
      <c r="H790" s="141"/>
      <c r="I790" s="141"/>
      <c r="J790" s="141"/>
      <c r="K790" s="141"/>
      <c r="L790" s="141"/>
      <c r="M790" s="141"/>
      <c r="N790" s="141"/>
      <c r="O790" s="141"/>
      <c r="P790" s="142"/>
      <c r="BS790" s="121"/>
      <c r="BT790" s="151"/>
      <c r="BU790" s="134" t="s">
        <v>912</v>
      </c>
      <c r="BW790" s="123"/>
    </row>
    <row r="791" spans="1:75" s="89" customFormat="1" ht="57" x14ac:dyDescent="0.25">
      <c r="A791" s="139"/>
      <c r="B791" s="140" t="s">
        <v>91</v>
      </c>
      <c r="C791" s="141" t="s">
        <v>92</v>
      </c>
      <c r="D791" s="141"/>
      <c r="E791" s="141"/>
      <c r="F791" s="141"/>
      <c r="G791" s="141"/>
      <c r="H791" s="141"/>
      <c r="I791" s="141"/>
      <c r="J791" s="141"/>
      <c r="K791" s="141"/>
      <c r="L791" s="141"/>
      <c r="M791" s="141"/>
      <c r="N791" s="141"/>
      <c r="O791" s="141"/>
      <c r="P791" s="142"/>
      <c r="BS791" s="121"/>
      <c r="BT791" s="151"/>
      <c r="BU791" s="134" t="s">
        <v>92</v>
      </c>
      <c r="BW791" s="123"/>
    </row>
    <row r="792" spans="1:75" s="89" customFormat="1" ht="15" x14ac:dyDescent="0.25">
      <c r="A792" s="139"/>
      <c r="B792" s="143" t="s">
        <v>86</v>
      </c>
      <c r="C792" s="141" t="s">
        <v>212</v>
      </c>
      <c r="D792" s="141"/>
      <c r="E792" s="141"/>
      <c r="F792" s="141"/>
      <c r="G792" s="141"/>
      <c r="H792" s="141"/>
      <c r="I792" s="141"/>
      <c r="J792" s="141"/>
      <c r="K792" s="141"/>
      <c r="L792" s="141"/>
      <c r="M792" s="141"/>
      <c r="N792" s="141"/>
      <c r="O792" s="141"/>
      <c r="P792" s="142"/>
      <c r="BS792" s="121"/>
      <c r="BT792" s="151"/>
      <c r="BV792" s="134" t="s">
        <v>212</v>
      </c>
      <c r="BW792" s="123"/>
    </row>
    <row r="793" spans="1:75" s="89" customFormat="1" ht="15" x14ac:dyDescent="0.25">
      <c r="A793" s="196"/>
      <c r="B793" s="197"/>
      <c r="C793" s="197"/>
      <c r="D793" s="197"/>
      <c r="E793" s="198" t="s">
        <v>913</v>
      </c>
      <c r="F793" s="199"/>
      <c r="G793" s="200"/>
      <c r="H793" s="102"/>
      <c r="I793" s="102"/>
      <c r="J793" s="102"/>
      <c r="K793" s="201">
        <v>12787.87</v>
      </c>
      <c r="L793" s="202"/>
      <c r="M793" s="202"/>
      <c r="N793" s="203"/>
      <c r="O793" s="203"/>
      <c r="P793" s="204"/>
      <c r="BS793" s="121"/>
      <c r="BT793" s="151"/>
      <c r="BW793" s="123"/>
    </row>
    <row r="794" spans="1:75" s="89" customFormat="1" ht="15" x14ac:dyDescent="0.25">
      <c r="A794" s="196"/>
      <c r="B794" s="197"/>
      <c r="C794" s="197"/>
      <c r="D794" s="197"/>
      <c r="E794" s="198" t="s">
        <v>914</v>
      </c>
      <c r="F794" s="199"/>
      <c r="G794" s="200"/>
      <c r="H794" s="102"/>
      <c r="I794" s="102"/>
      <c r="J794" s="102"/>
      <c r="K794" s="201">
        <v>6393.94</v>
      </c>
      <c r="L794" s="202"/>
      <c r="M794" s="202"/>
      <c r="N794" s="203"/>
      <c r="O794" s="203"/>
      <c r="P794" s="204"/>
      <c r="BS794" s="121"/>
      <c r="BT794" s="151"/>
      <c r="BW794" s="123"/>
    </row>
    <row r="795" spans="1:75" s="89" customFormat="1" ht="15" x14ac:dyDescent="0.25">
      <c r="A795" s="196"/>
      <c r="B795" s="197"/>
      <c r="C795" s="197"/>
      <c r="D795" s="197"/>
      <c r="E795" s="198" t="s">
        <v>215</v>
      </c>
      <c r="F795" s="199"/>
      <c r="G795" s="200"/>
      <c r="H795" s="102"/>
      <c r="I795" s="102"/>
      <c r="J795" s="102"/>
      <c r="K795" s="201">
        <v>48092.74</v>
      </c>
      <c r="L795" s="202"/>
      <c r="M795" s="202"/>
      <c r="N795" s="203"/>
      <c r="O795" s="203"/>
      <c r="P795" s="204"/>
      <c r="BS795" s="121"/>
      <c r="BT795" s="151"/>
      <c r="BW795" s="123"/>
    </row>
    <row r="796" spans="1:75" s="89" customFormat="1" ht="78.75" x14ac:dyDescent="0.25">
      <c r="A796" s="187" t="s">
        <v>915</v>
      </c>
      <c r="B796" s="125" t="s">
        <v>272</v>
      </c>
      <c r="C796" s="188" t="s">
        <v>273</v>
      </c>
      <c r="D796" s="188"/>
      <c r="E796" s="188"/>
      <c r="F796" s="189">
        <v>3.6808000000000001</v>
      </c>
      <c r="G796" s="148">
        <v>1637.9</v>
      </c>
      <c r="H796" s="148" t="s">
        <v>274</v>
      </c>
      <c r="I796" s="148">
        <v>1580.83</v>
      </c>
      <c r="J796" s="148"/>
      <c r="K796" s="148">
        <v>52816.53</v>
      </c>
      <c r="L796" s="148"/>
      <c r="M796" s="190" t="s">
        <v>916</v>
      </c>
      <c r="N796" s="148">
        <v>50390.11</v>
      </c>
      <c r="O796" s="206">
        <v>0</v>
      </c>
      <c r="P796" s="206">
        <v>0</v>
      </c>
      <c r="BS796" s="121"/>
      <c r="BT796" s="151" t="s">
        <v>273</v>
      </c>
      <c r="BW796" s="123"/>
    </row>
    <row r="797" spans="1:75" s="89" customFormat="1" ht="15" x14ac:dyDescent="0.25">
      <c r="A797" s="135"/>
      <c r="B797" s="136"/>
      <c r="C797" s="193" t="s">
        <v>917</v>
      </c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5"/>
      <c r="BS797" s="121"/>
      <c r="BT797" s="151"/>
      <c r="BW797" s="123"/>
    </row>
    <row r="798" spans="1:75" s="89" customFormat="1" ht="57" x14ac:dyDescent="0.25">
      <c r="A798" s="139"/>
      <c r="B798" s="140" t="s">
        <v>91</v>
      </c>
      <c r="C798" s="141" t="s">
        <v>92</v>
      </c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1"/>
      <c r="O798" s="141"/>
      <c r="P798" s="142"/>
      <c r="BS798" s="121"/>
      <c r="BT798" s="151"/>
      <c r="BU798" s="134" t="s">
        <v>92</v>
      </c>
      <c r="BW798" s="123"/>
    </row>
    <row r="799" spans="1:75" s="89" customFormat="1" ht="15" x14ac:dyDescent="0.25">
      <c r="A799" s="139"/>
      <c r="B799" s="143" t="s">
        <v>86</v>
      </c>
      <c r="C799" s="141" t="s">
        <v>212</v>
      </c>
      <c r="D799" s="141"/>
      <c r="E799" s="141"/>
      <c r="F799" s="141"/>
      <c r="G799" s="141"/>
      <c r="H799" s="141"/>
      <c r="I799" s="141"/>
      <c r="J799" s="141"/>
      <c r="K799" s="141"/>
      <c r="L799" s="141"/>
      <c r="M799" s="141"/>
      <c r="N799" s="141"/>
      <c r="O799" s="141"/>
      <c r="P799" s="142"/>
      <c r="BS799" s="121"/>
      <c r="BT799" s="151"/>
      <c r="BV799" s="134" t="s">
        <v>212</v>
      </c>
      <c r="BW799" s="123"/>
    </row>
    <row r="800" spans="1:75" s="89" customFormat="1" ht="15" x14ac:dyDescent="0.25">
      <c r="A800" s="196"/>
      <c r="B800" s="197"/>
      <c r="C800" s="197"/>
      <c r="D800" s="197"/>
      <c r="E800" s="198" t="s">
        <v>918</v>
      </c>
      <c r="F800" s="199"/>
      <c r="G800" s="200"/>
      <c r="H800" s="102"/>
      <c r="I800" s="102"/>
      <c r="J800" s="102"/>
      <c r="K800" s="201">
        <v>2346.69</v>
      </c>
      <c r="L800" s="202"/>
      <c r="M800" s="202"/>
      <c r="N800" s="203"/>
      <c r="O800" s="203"/>
      <c r="P800" s="204"/>
      <c r="BS800" s="121"/>
      <c r="BT800" s="151"/>
      <c r="BW800" s="123"/>
    </row>
    <row r="801" spans="1:75" s="89" customFormat="1" ht="15" x14ac:dyDescent="0.25">
      <c r="A801" s="196"/>
      <c r="B801" s="197"/>
      <c r="C801" s="197"/>
      <c r="D801" s="197"/>
      <c r="E801" s="198" t="s">
        <v>919</v>
      </c>
      <c r="F801" s="199"/>
      <c r="G801" s="200"/>
      <c r="H801" s="102"/>
      <c r="I801" s="102"/>
      <c r="J801" s="102"/>
      <c r="K801" s="201">
        <v>2139.16</v>
      </c>
      <c r="L801" s="202"/>
      <c r="M801" s="202"/>
      <c r="N801" s="203"/>
      <c r="O801" s="203"/>
      <c r="P801" s="204"/>
      <c r="BS801" s="121"/>
      <c r="BT801" s="151"/>
      <c r="BW801" s="123"/>
    </row>
    <row r="802" spans="1:75" s="89" customFormat="1" ht="15" x14ac:dyDescent="0.25">
      <c r="A802" s="196"/>
      <c r="B802" s="197"/>
      <c r="C802" s="197"/>
      <c r="D802" s="197"/>
      <c r="E802" s="198" t="s">
        <v>215</v>
      </c>
      <c r="F802" s="199"/>
      <c r="G802" s="200"/>
      <c r="H802" s="102"/>
      <c r="I802" s="102"/>
      <c r="J802" s="102"/>
      <c r="K802" s="201">
        <v>57302.38</v>
      </c>
      <c r="L802" s="202"/>
      <c r="M802" s="202"/>
      <c r="N802" s="203"/>
      <c r="O802" s="203"/>
      <c r="P802" s="204"/>
      <c r="BS802" s="121"/>
      <c r="BT802" s="151"/>
      <c r="BW802" s="123"/>
    </row>
    <row r="803" spans="1:75" s="89" customFormat="1" ht="45.75" x14ac:dyDescent="0.25">
      <c r="A803" s="187" t="s">
        <v>920</v>
      </c>
      <c r="B803" s="125" t="s">
        <v>921</v>
      </c>
      <c r="C803" s="188" t="s">
        <v>922</v>
      </c>
      <c r="D803" s="188"/>
      <c r="E803" s="188"/>
      <c r="F803" s="205">
        <v>46.01</v>
      </c>
      <c r="G803" s="148" t="s">
        <v>923</v>
      </c>
      <c r="H803" s="148" t="s">
        <v>924</v>
      </c>
      <c r="I803" s="148">
        <v>4.32</v>
      </c>
      <c r="J803" s="148"/>
      <c r="K803" s="148">
        <v>843549.31</v>
      </c>
      <c r="L803" s="148">
        <v>647654.38</v>
      </c>
      <c r="M803" s="190" t="s">
        <v>925</v>
      </c>
      <c r="N803" s="148">
        <v>1721.29</v>
      </c>
      <c r="O803" s="214">
        <v>30.175999999999998</v>
      </c>
      <c r="P803" s="192">
        <v>1388.4</v>
      </c>
      <c r="BS803" s="121"/>
      <c r="BT803" s="151" t="s">
        <v>922</v>
      </c>
      <c r="BW803" s="123"/>
    </row>
    <row r="804" spans="1:75" s="89" customFormat="1" ht="15" x14ac:dyDescent="0.25">
      <c r="A804" s="135"/>
      <c r="B804" s="136"/>
      <c r="C804" s="193" t="s">
        <v>926</v>
      </c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5"/>
      <c r="BS804" s="121"/>
      <c r="BT804" s="151"/>
      <c r="BW804" s="123"/>
    </row>
    <row r="805" spans="1:75" s="89" customFormat="1" ht="15" x14ac:dyDescent="0.25">
      <c r="A805" s="139"/>
      <c r="B805" s="136"/>
      <c r="C805" s="193" t="s">
        <v>927</v>
      </c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217"/>
      <c r="BS805" s="121"/>
      <c r="BT805" s="151"/>
      <c r="BW805" s="123"/>
    </row>
    <row r="806" spans="1:75" s="89" customFormat="1" ht="57" x14ac:dyDescent="0.25">
      <c r="A806" s="139"/>
      <c r="B806" s="140" t="s">
        <v>91</v>
      </c>
      <c r="C806" s="141" t="s">
        <v>92</v>
      </c>
      <c r="D806" s="141"/>
      <c r="E806" s="141"/>
      <c r="F806" s="141"/>
      <c r="G806" s="141"/>
      <c r="H806" s="141"/>
      <c r="I806" s="141"/>
      <c r="J806" s="141"/>
      <c r="K806" s="141"/>
      <c r="L806" s="141"/>
      <c r="M806" s="141"/>
      <c r="N806" s="141"/>
      <c r="O806" s="141"/>
      <c r="P806" s="142"/>
      <c r="BS806" s="121"/>
      <c r="BT806" s="151"/>
      <c r="BU806" s="134" t="s">
        <v>92</v>
      </c>
      <c r="BW806" s="123"/>
    </row>
    <row r="807" spans="1:75" s="89" customFormat="1" ht="15" x14ac:dyDescent="0.25">
      <c r="A807" s="139"/>
      <c r="B807" s="143" t="s">
        <v>86</v>
      </c>
      <c r="C807" s="141" t="s">
        <v>212</v>
      </c>
      <c r="D807" s="141"/>
      <c r="E807" s="141"/>
      <c r="F807" s="141"/>
      <c r="G807" s="141"/>
      <c r="H807" s="141"/>
      <c r="I807" s="141"/>
      <c r="J807" s="141"/>
      <c r="K807" s="141"/>
      <c r="L807" s="141"/>
      <c r="M807" s="141"/>
      <c r="N807" s="141"/>
      <c r="O807" s="141"/>
      <c r="P807" s="142"/>
      <c r="BS807" s="121"/>
      <c r="BT807" s="151"/>
      <c r="BV807" s="134" t="s">
        <v>212</v>
      </c>
      <c r="BW807" s="123"/>
    </row>
    <row r="808" spans="1:75" s="89" customFormat="1" ht="15" x14ac:dyDescent="0.25">
      <c r="A808" s="196"/>
      <c r="B808" s="197"/>
      <c r="C808" s="197"/>
      <c r="D808" s="197"/>
      <c r="E808" s="198" t="s">
        <v>928</v>
      </c>
      <c r="F808" s="199"/>
      <c r="G808" s="200"/>
      <c r="H808" s="102"/>
      <c r="I808" s="102"/>
      <c r="J808" s="102"/>
      <c r="K808" s="201">
        <v>842158.4</v>
      </c>
      <c r="L808" s="202"/>
      <c r="M808" s="202"/>
      <c r="N808" s="203"/>
      <c r="O808" s="203"/>
      <c r="P808" s="204"/>
      <c r="BS808" s="121"/>
      <c r="BT808" s="151"/>
      <c r="BW808" s="123"/>
    </row>
    <row r="809" spans="1:75" s="89" customFormat="1" ht="15" x14ac:dyDescent="0.25">
      <c r="A809" s="196"/>
      <c r="B809" s="197"/>
      <c r="C809" s="197"/>
      <c r="D809" s="197"/>
      <c r="E809" s="198" t="s">
        <v>929</v>
      </c>
      <c r="F809" s="199"/>
      <c r="G809" s="200"/>
      <c r="H809" s="102"/>
      <c r="I809" s="102"/>
      <c r="J809" s="102"/>
      <c r="K809" s="201">
        <v>573860.15</v>
      </c>
      <c r="L809" s="202"/>
      <c r="M809" s="202"/>
      <c r="N809" s="203"/>
      <c r="O809" s="203"/>
      <c r="P809" s="204"/>
      <c r="BS809" s="121"/>
      <c r="BT809" s="151"/>
      <c r="BW809" s="123"/>
    </row>
    <row r="810" spans="1:75" s="89" customFormat="1" ht="15" x14ac:dyDescent="0.25">
      <c r="A810" s="196"/>
      <c r="B810" s="197"/>
      <c r="C810" s="197"/>
      <c r="D810" s="197"/>
      <c r="E810" s="198" t="s">
        <v>215</v>
      </c>
      <c r="F810" s="199"/>
      <c r="G810" s="200"/>
      <c r="H810" s="102"/>
      <c r="I810" s="102"/>
      <c r="J810" s="102"/>
      <c r="K810" s="201">
        <v>2259567.86</v>
      </c>
      <c r="L810" s="202"/>
      <c r="M810" s="202"/>
      <c r="N810" s="203"/>
      <c r="O810" s="203"/>
      <c r="P810" s="204"/>
      <c r="BS810" s="121"/>
      <c r="BT810" s="151"/>
      <c r="BW810" s="123"/>
    </row>
    <row r="811" spans="1:75" s="89" customFormat="1" ht="45" x14ac:dyDescent="0.25">
      <c r="A811" s="187" t="s">
        <v>930</v>
      </c>
      <c r="B811" s="125" t="s">
        <v>260</v>
      </c>
      <c r="C811" s="188" t="s">
        <v>261</v>
      </c>
      <c r="D811" s="188"/>
      <c r="E811" s="188"/>
      <c r="F811" s="218">
        <v>800.57399999999996</v>
      </c>
      <c r="G811" s="148" t="s">
        <v>262</v>
      </c>
      <c r="H811" s="148"/>
      <c r="I811" s="148" t="s">
        <v>262</v>
      </c>
      <c r="J811" s="148"/>
      <c r="K811" s="148">
        <v>2007441.71</v>
      </c>
      <c r="L811" s="148"/>
      <c r="M811" s="190"/>
      <c r="N811" s="148">
        <v>2007441.71</v>
      </c>
      <c r="O811" s="206">
        <v>0</v>
      </c>
      <c r="P811" s="206">
        <v>0</v>
      </c>
      <c r="BS811" s="121"/>
      <c r="BT811" s="151" t="s">
        <v>261</v>
      </c>
      <c r="BW811" s="123"/>
    </row>
    <row r="812" spans="1:75" s="89" customFormat="1" ht="15" x14ac:dyDescent="0.25">
      <c r="A812" s="139"/>
      <c r="B812" s="136"/>
      <c r="C812" s="193" t="s">
        <v>264</v>
      </c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217"/>
      <c r="BS812" s="121"/>
      <c r="BT812" s="151"/>
      <c r="BW812" s="123"/>
    </row>
    <row r="813" spans="1:75" s="89" customFormat="1" ht="15" x14ac:dyDescent="0.25">
      <c r="A813" s="139"/>
      <c r="B813" s="143" t="s">
        <v>86</v>
      </c>
      <c r="C813" s="141" t="s">
        <v>212</v>
      </c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1"/>
      <c r="O813" s="141"/>
      <c r="P813" s="142"/>
      <c r="BS813" s="121"/>
      <c r="BT813" s="151"/>
      <c r="BV813" s="134" t="s">
        <v>212</v>
      </c>
      <c r="BW813" s="123"/>
    </row>
    <row r="814" spans="1:75" s="89" customFormat="1" ht="45.75" x14ac:dyDescent="0.25">
      <c r="A814" s="187" t="s">
        <v>931</v>
      </c>
      <c r="B814" s="125" t="s">
        <v>932</v>
      </c>
      <c r="C814" s="188" t="s">
        <v>933</v>
      </c>
      <c r="D814" s="188"/>
      <c r="E814" s="188"/>
      <c r="F814" s="205">
        <v>46.01</v>
      </c>
      <c r="G814" s="148" t="s">
        <v>934</v>
      </c>
      <c r="H814" s="148" t="s">
        <v>935</v>
      </c>
      <c r="I814" s="148"/>
      <c r="J814" s="148"/>
      <c r="K814" s="148">
        <v>59105.91</v>
      </c>
      <c r="L814" s="148">
        <v>40002.050000000003</v>
      </c>
      <c r="M814" s="190" t="s">
        <v>936</v>
      </c>
      <c r="N814" s="148"/>
      <c r="O814" s="214">
        <v>1.863</v>
      </c>
      <c r="P814" s="215">
        <v>85.72</v>
      </c>
      <c r="BS814" s="121"/>
      <c r="BT814" s="151" t="s">
        <v>933</v>
      </c>
      <c r="BW814" s="123"/>
    </row>
    <row r="815" spans="1:75" s="89" customFormat="1" ht="15" x14ac:dyDescent="0.25">
      <c r="A815" s="135"/>
      <c r="B815" s="136"/>
      <c r="C815" s="193" t="s">
        <v>926</v>
      </c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5"/>
      <c r="BS815" s="121"/>
      <c r="BT815" s="151"/>
      <c r="BW815" s="123"/>
    </row>
    <row r="816" spans="1:75" s="89" customFormat="1" ht="15" x14ac:dyDescent="0.25">
      <c r="A816" s="139"/>
      <c r="B816" s="136"/>
      <c r="C816" s="193" t="s">
        <v>937</v>
      </c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217"/>
      <c r="BS816" s="121"/>
      <c r="BT816" s="151"/>
      <c r="BW816" s="123"/>
    </row>
    <row r="817" spans="1:75" s="89" customFormat="1" ht="15" x14ac:dyDescent="0.25">
      <c r="A817" s="139"/>
      <c r="B817" s="140"/>
      <c r="C817" s="141" t="s">
        <v>938</v>
      </c>
      <c r="D817" s="141"/>
      <c r="E817" s="141"/>
      <c r="F817" s="141"/>
      <c r="G817" s="141"/>
      <c r="H817" s="141"/>
      <c r="I817" s="141"/>
      <c r="J817" s="141"/>
      <c r="K817" s="141"/>
      <c r="L817" s="141"/>
      <c r="M817" s="141"/>
      <c r="N817" s="141"/>
      <c r="O817" s="141"/>
      <c r="P817" s="142"/>
      <c r="BS817" s="121"/>
      <c r="BT817" s="151"/>
      <c r="BU817" s="134" t="s">
        <v>938</v>
      </c>
      <c r="BW817" s="123"/>
    </row>
    <row r="818" spans="1:75" s="89" customFormat="1" ht="57" x14ac:dyDescent="0.25">
      <c r="A818" s="139"/>
      <c r="B818" s="140" t="s">
        <v>91</v>
      </c>
      <c r="C818" s="141" t="s">
        <v>92</v>
      </c>
      <c r="D818" s="141"/>
      <c r="E818" s="141"/>
      <c r="F818" s="141"/>
      <c r="G818" s="141"/>
      <c r="H818" s="141"/>
      <c r="I818" s="141"/>
      <c r="J818" s="141"/>
      <c r="K818" s="141"/>
      <c r="L818" s="141"/>
      <c r="M818" s="141"/>
      <c r="N818" s="141"/>
      <c r="O818" s="141"/>
      <c r="P818" s="142"/>
      <c r="BS818" s="121"/>
      <c r="BT818" s="151"/>
      <c r="BU818" s="134" t="s">
        <v>92</v>
      </c>
      <c r="BW818" s="123"/>
    </row>
    <row r="819" spans="1:75" s="89" customFormat="1" ht="15" x14ac:dyDescent="0.25">
      <c r="A819" s="139"/>
      <c r="B819" s="143" t="s">
        <v>86</v>
      </c>
      <c r="C819" s="141" t="s">
        <v>212</v>
      </c>
      <c r="D819" s="141"/>
      <c r="E819" s="141"/>
      <c r="F819" s="141"/>
      <c r="G819" s="141"/>
      <c r="H819" s="141"/>
      <c r="I819" s="141"/>
      <c r="J819" s="141"/>
      <c r="K819" s="141"/>
      <c r="L819" s="141"/>
      <c r="M819" s="141"/>
      <c r="N819" s="141"/>
      <c r="O819" s="141"/>
      <c r="P819" s="142"/>
      <c r="BS819" s="121"/>
      <c r="BT819" s="151"/>
      <c r="BV819" s="134" t="s">
        <v>212</v>
      </c>
      <c r="BW819" s="123"/>
    </row>
    <row r="820" spans="1:75" s="89" customFormat="1" ht="15" x14ac:dyDescent="0.25">
      <c r="A820" s="196"/>
      <c r="B820" s="197"/>
      <c r="C820" s="197"/>
      <c r="D820" s="197"/>
      <c r="E820" s="198" t="s">
        <v>939</v>
      </c>
      <c r="F820" s="199"/>
      <c r="G820" s="200"/>
      <c r="H820" s="102"/>
      <c r="I820" s="102"/>
      <c r="J820" s="102"/>
      <c r="K820" s="201">
        <v>54754.31</v>
      </c>
      <c r="L820" s="202"/>
      <c r="M820" s="202"/>
      <c r="N820" s="203"/>
      <c r="O820" s="203"/>
      <c r="P820" s="204"/>
      <c r="BS820" s="121"/>
      <c r="BT820" s="151"/>
      <c r="BW820" s="123"/>
    </row>
    <row r="821" spans="1:75" s="89" customFormat="1" ht="15" x14ac:dyDescent="0.25">
      <c r="A821" s="196"/>
      <c r="B821" s="197"/>
      <c r="C821" s="197"/>
      <c r="D821" s="197"/>
      <c r="E821" s="198" t="s">
        <v>940</v>
      </c>
      <c r="F821" s="199"/>
      <c r="G821" s="200"/>
      <c r="H821" s="102"/>
      <c r="I821" s="102"/>
      <c r="J821" s="102"/>
      <c r="K821" s="201">
        <v>37310.46</v>
      </c>
      <c r="L821" s="202"/>
      <c r="M821" s="202"/>
      <c r="N821" s="203"/>
      <c r="O821" s="203"/>
      <c r="P821" s="204"/>
      <c r="BS821" s="121"/>
      <c r="BT821" s="151"/>
      <c r="BW821" s="123"/>
    </row>
    <row r="822" spans="1:75" s="89" customFormat="1" ht="15" x14ac:dyDescent="0.25">
      <c r="A822" s="196"/>
      <c r="B822" s="197"/>
      <c r="C822" s="197"/>
      <c r="D822" s="197"/>
      <c r="E822" s="198" t="s">
        <v>215</v>
      </c>
      <c r="F822" s="199"/>
      <c r="G822" s="200"/>
      <c r="H822" s="102"/>
      <c r="I822" s="102"/>
      <c r="J822" s="102"/>
      <c r="K822" s="201">
        <v>151170.68</v>
      </c>
      <c r="L822" s="202"/>
      <c r="M822" s="202"/>
      <c r="N822" s="203"/>
      <c r="O822" s="203"/>
      <c r="P822" s="204"/>
      <c r="BS822" s="121"/>
      <c r="BT822" s="151"/>
      <c r="BW822" s="123"/>
    </row>
    <row r="823" spans="1:75" s="89" customFormat="1" ht="45" x14ac:dyDescent="0.25">
      <c r="A823" s="187" t="s">
        <v>941</v>
      </c>
      <c r="B823" s="125" t="s">
        <v>260</v>
      </c>
      <c r="C823" s="188" t="s">
        <v>261</v>
      </c>
      <c r="D823" s="188"/>
      <c r="E823" s="188"/>
      <c r="F823" s="218">
        <v>207.04499999999999</v>
      </c>
      <c r="G823" s="148" t="s">
        <v>262</v>
      </c>
      <c r="H823" s="148"/>
      <c r="I823" s="148" t="s">
        <v>262</v>
      </c>
      <c r="J823" s="148"/>
      <c r="K823" s="148">
        <v>519165.96</v>
      </c>
      <c r="L823" s="148"/>
      <c r="M823" s="190"/>
      <c r="N823" s="148">
        <v>519165.96</v>
      </c>
      <c r="O823" s="206">
        <v>0</v>
      </c>
      <c r="P823" s="206">
        <v>0</v>
      </c>
      <c r="BS823" s="121"/>
      <c r="BT823" s="151" t="s">
        <v>261</v>
      </c>
      <c r="BW823" s="123"/>
    </row>
    <row r="824" spans="1:75" s="89" customFormat="1" ht="15" x14ac:dyDescent="0.25">
      <c r="A824" s="139"/>
      <c r="B824" s="136"/>
      <c r="C824" s="193" t="s">
        <v>264</v>
      </c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217"/>
      <c r="BS824" s="121"/>
      <c r="BT824" s="151"/>
      <c r="BW824" s="123"/>
    </row>
    <row r="825" spans="1:75" s="89" customFormat="1" ht="15" x14ac:dyDescent="0.25">
      <c r="A825" s="139"/>
      <c r="B825" s="143" t="s">
        <v>86</v>
      </c>
      <c r="C825" s="141" t="s">
        <v>212</v>
      </c>
      <c r="D825" s="141"/>
      <c r="E825" s="141"/>
      <c r="F825" s="141"/>
      <c r="G825" s="141"/>
      <c r="H825" s="141"/>
      <c r="I825" s="141"/>
      <c r="J825" s="141"/>
      <c r="K825" s="141"/>
      <c r="L825" s="141"/>
      <c r="M825" s="141"/>
      <c r="N825" s="141"/>
      <c r="O825" s="141"/>
      <c r="P825" s="142"/>
      <c r="BS825" s="121"/>
      <c r="BT825" s="151"/>
      <c r="BV825" s="134" t="s">
        <v>212</v>
      </c>
      <c r="BW825" s="123"/>
    </row>
    <row r="826" spans="1:75" s="89" customFormat="1" ht="78.75" x14ac:dyDescent="0.25">
      <c r="A826" s="187" t="s">
        <v>942</v>
      </c>
      <c r="B826" s="125" t="s">
        <v>272</v>
      </c>
      <c r="C826" s="188" t="s">
        <v>943</v>
      </c>
      <c r="D826" s="188"/>
      <c r="E826" s="188"/>
      <c r="F826" s="189">
        <v>1.3803000000000001</v>
      </c>
      <c r="G826" s="148">
        <v>1637.9</v>
      </c>
      <c r="H826" s="148" t="s">
        <v>274</v>
      </c>
      <c r="I826" s="148">
        <v>1580.83</v>
      </c>
      <c r="J826" s="148"/>
      <c r="K826" s="148">
        <v>19806.2</v>
      </c>
      <c r="L826" s="148"/>
      <c r="M826" s="190" t="s">
        <v>944</v>
      </c>
      <c r="N826" s="148">
        <v>18896.29</v>
      </c>
      <c r="O826" s="206">
        <v>0</v>
      </c>
      <c r="P826" s="206">
        <v>0</v>
      </c>
      <c r="BS826" s="121"/>
      <c r="BT826" s="151" t="s">
        <v>943</v>
      </c>
      <c r="BW826" s="123"/>
    </row>
    <row r="827" spans="1:75" s="89" customFormat="1" ht="15" x14ac:dyDescent="0.25">
      <c r="A827" s="135"/>
      <c r="B827" s="136"/>
      <c r="C827" s="193" t="s">
        <v>945</v>
      </c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5"/>
      <c r="BS827" s="121"/>
      <c r="BT827" s="151"/>
      <c r="BW827" s="123"/>
    </row>
    <row r="828" spans="1:75" s="89" customFormat="1" ht="57" x14ac:dyDescent="0.25">
      <c r="A828" s="139"/>
      <c r="B828" s="140" t="s">
        <v>91</v>
      </c>
      <c r="C828" s="141" t="s">
        <v>92</v>
      </c>
      <c r="D828" s="141"/>
      <c r="E828" s="141"/>
      <c r="F828" s="141"/>
      <c r="G828" s="141"/>
      <c r="H828" s="141"/>
      <c r="I828" s="141"/>
      <c r="J828" s="141"/>
      <c r="K828" s="141"/>
      <c r="L828" s="141"/>
      <c r="M828" s="141"/>
      <c r="N828" s="141"/>
      <c r="O828" s="141"/>
      <c r="P828" s="142"/>
      <c r="BS828" s="121"/>
      <c r="BT828" s="151"/>
      <c r="BU828" s="134" t="s">
        <v>92</v>
      </c>
      <c r="BW828" s="123"/>
    </row>
    <row r="829" spans="1:75" s="89" customFormat="1" ht="15" x14ac:dyDescent="0.25">
      <c r="A829" s="139"/>
      <c r="B829" s="143" t="s">
        <v>86</v>
      </c>
      <c r="C829" s="141" t="s">
        <v>212</v>
      </c>
      <c r="D829" s="141"/>
      <c r="E829" s="141"/>
      <c r="F829" s="141"/>
      <c r="G829" s="141"/>
      <c r="H829" s="141"/>
      <c r="I829" s="141"/>
      <c r="J829" s="141"/>
      <c r="K829" s="141"/>
      <c r="L829" s="141"/>
      <c r="M829" s="141"/>
      <c r="N829" s="141"/>
      <c r="O829" s="141"/>
      <c r="P829" s="142"/>
      <c r="BS829" s="121"/>
      <c r="BT829" s="151"/>
      <c r="BV829" s="134" t="s">
        <v>212</v>
      </c>
      <c r="BW829" s="123"/>
    </row>
    <row r="830" spans="1:75" s="89" customFormat="1" ht="15" x14ac:dyDescent="0.25">
      <c r="A830" s="196"/>
      <c r="B830" s="197"/>
      <c r="C830" s="197"/>
      <c r="D830" s="197"/>
      <c r="E830" s="198" t="s">
        <v>946</v>
      </c>
      <c r="F830" s="199"/>
      <c r="G830" s="200"/>
      <c r="H830" s="102"/>
      <c r="I830" s="102"/>
      <c r="J830" s="102"/>
      <c r="K830" s="201">
        <v>880</v>
      </c>
      <c r="L830" s="202"/>
      <c r="M830" s="202"/>
      <c r="N830" s="203"/>
      <c r="O830" s="203"/>
      <c r="P830" s="204"/>
      <c r="BS830" s="121"/>
      <c r="BT830" s="151"/>
      <c r="BW830" s="123"/>
    </row>
    <row r="831" spans="1:75" s="89" customFormat="1" ht="15" x14ac:dyDescent="0.25">
      <c r="A831" s="196"/>
      <c r="B831" s="197"/>
      <c r="C831" s="197"/>
      <c r="D831" s="197"/>
      <c r="E831" s="198" t="s">
        <v>947</v>
      </c>
      <c r="F831" s="199"/>
      <c r="G831" s="200"/>
      <c r="H831" s="102"/>
      <c r="I831" s="102"/>
      <c r="J831" s="102"/>
      <c r="K831" s="201">
        <v>802.18</v>
      </c>
      <c r="L831" s="202"/>
      <c r="M831" s="202"/>
      <c r="N831" s="203"/>
      <c r="O831" s="203"/>
      <c r="P831" s="204"/>
      <c r="BS831" s="121"/>
      <c r="BT831" s="151"/>
      <c r="BW831" s="123"/>
    </row>
    <row r="832" spans="1:75" s="89" customFormat="1" ht="15" x14ac:dyDescent="0.25">
      <c r="A832" s="196"/>
      <c r="B832" s="197"/>
      <c r="C832" s="197"/>
      <c r="D832" s="197"/>
      <c r="E832" s="198" t="s">
        <v>215</v>
      </c>
      <c r="F832" s="199"/>
      <c r="G832" s="200"/>
      <c r="H832" s="102"/>
      <c r="I832" s="102"/>
      <c r="J832" s="102"/>
      <c r="K832" s="201">
        <v>21488.38</v>
      </c>
      <c r="L832" s="202"/>
      <c r="M832" s="202"/>
      <c r="N832" s="203"/>
      <c r="O832" s="203"/>
      <c r="P832" s="204"/>
      <c r="BS832" s="121"/>
      <c r="BT832" s="151"/>
      <c r="BW832" s="123"/>
    </row>
    <row r="833" spans="1:75" s="89" customFormat="1" ht="68.25" x14ac:dyDescent="0.25">
      <c r="A833" s="187" t="s">
        <v>948</v>
      </c>
      <c r="B833" s="125" t="s">
        <v>411</v>
      </c>
      <c r="C833" s="188" t="s">
        <v>949</v>
      </c>
      <c r="D833" s="188"/>
      <c r="E833" s="188"/>
      <c r="F833" s="205">
        <v>46.01</v>
      </c>
      <c r="G833" s="148" t="s">
        <v>413</v>
      </c>
      <c r="H833" s="148" t="s">
        <v>414</v>
      </c>
      <c r="I833" s="148">
        <v>127.03</v>
      </c>
      <c r="J833" s="148"/>
      <c r="K833" s="148">
        <v>497793.33</v>
      </c>
      <c r="L833" s="148">
        <v>409967.09</v>
      </c>
      <c r="M833" s="190" t="s">
        <v>950</v>
      </c>
      <c r="N833" s="148">
        <v>50614.67</v>
      </c>
      <c r="O833" s="214">
        <v>17.388000000000002</v>
      </c>
      <c r="P833" s="215">
        <v>800.02</v>
      </c>
      <c r="BS833" s="121"/>
      <c r="BT833" s="151" t="s">
        <v>949</v>
      </c>
      <c r="BW833" s="123"/>
    </row>
    <row r="834" spans="1:75" s="89" customFormat="1" ht="15" x14ac:dyDescent="0.25">
      <c r="A834" s="135"/>
      <c r="B834" s="136"/>
      <c r="C834" s="193" t="s">
        <v>926</v>
      </c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5"/>
      <c r="BS834" s="121"/>
      <c r="BT834" s="151"/>
      <c r="BW834" s="123"/>
    </row>
    <row r="835" spans="1:75" s="89" customFormat="1" ht="15" x14ac:dyDescent="0.25">
      <c r="A835" s="139"/>
      <c r="B835" s="136"/>
      <c r="C835" s="193" t="s">
        <v>417</v>
      </c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217"/>
      <c r="BS835" s="121"/>
      <c r="BT835" s="151"/>
      <c r="BW835" s="123"/>
    </row>
    <row r="836" spans="1:75" s="89" customFormat="1" ht="57" x14ac:dyDescent="0.25">
      <c r="A836" s="139"/>
      <c r="B836" s="140" t="s">
        <v>91</v>
      </c>
      <c r="C836" s="141" t="s">
        <v>92</v>
      </c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1"/>
      <c r="O836" s="141"/>
      <c r="P836" s="142"/>
      <c r="BS836" s="121"/>
      <c r="BT836" s="151"/>
      <c r="BU836" s="134" t="s">
        <v>92</v>
      </c>
      <c r="BW836" s="123"/>
    </row>
    <row r="837" spans="1:75" s="89" customFormat="1" ht="15" x14ac:dyDescent="0.25">
      <c r="A837" s="139"/>
      <c r="B837" s="143" t="s">
        <v>86</v>
      </c>
      <c r="C837" s="141" t="s">
        <v>212</v>
      </c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1"/>
      <c r="O837" s="141"/>
      <c r="P837" s="142"/>
      <c r="BS837" s="121"/>
      <c r="BT837" s="151"/>
      <c r="BV837" s="134" t="s">
        <v>212</v>
      </c>
      <c r="BW837" s="123"/>
    </row>
    <row r="838" spans="1:75" s="89" customFormat="1" ht="15" x14ac:dyDescent="0.25">
      <c r="A838" s="196"/>
      <c r="B838" s="197"/>
      <c r="C838" s="197"/>
      <c r="D838" s="197"/>
      <c r="E838" s="198" t="s">
        <v>951</v>
      </c>
      <c r="F838" s="199"/>
      <c r="G838" s="200"/>
      <c r="H838" s="102"/>
      <c r="I838" s="102"/>
      <c r="J838" s="102"/>
      <c r="K838" s="201">
        <v>465072.29</v>
      </c>
      <c r="L838" s="202"/>
      <c r="M838" s="202"/>
      <c r="N838" s="203"/>
      <c r="O838" s="203"/>
      <c r="P838" s="204"/>
      <c r="BS838" s="121"/>
      <c r="BT838" s="151"/>
      <c r="BW838" s="123"/>
    </row>
    <row r="839" spans="1:75" s="89" customFormat="1" ht="15" x14ac:dyDescent="0.25">
      <c r="A839" s="196"/>
      <c r="B839" s="197"/>
      <c r="C839" s="197"/>
      <c r="D839" s="197"/>
      <c r="E839" s="198" t="s">
        <v>952</v>
      </c>
      <c r="F839" s="199"/>
      <c r="G839" s="200"/>
      <c r="H839" s="102"/>
      <c r="I839" s="102"/>
      <c r="J839" s="102"/>
      <c r="K839" s="201">
        <v>316907.67</v>
      </c>
      <c r="L839" s="202"/>
      <c r="M839" s="202"/>
      <c r="N839" s="203"/>
      <c r="O839" s="203"/>
      <c r="P839" s="204"/>
      <c r="BS839" s="121"/>
      <c r="BT839" s="151"/>
      <c r="BW839" s="123"/>
    </row>
    <row r="840" spans="1:75" s="89" customFormat="1" ht="15" x14ac:dyDescent="0.25">
      <c r="A840" s="196"/>
      <c r="B840" s="197"/>
      <c r="C840" s="197"/>
      <c r="D840" s="197"/>
      <c r="E840" s="198" t="s">
        <v>215</v>
      </c>
      <c r="F840" s="199"/>
      <c r="G840" s="200"/>
      <c r="H840" s="102"/>
      <c r="I840" s="102"/>
      <c r="J840" s="102"/>
      <c r="K840" s="201">
        <v>1279773.29</v>
      </c>
      <c r="L840" s="202"/>
      <c r="M840" s="202"/>
      <c r="N840" s="203"/>
      <c r="O840" s="203"/>
      <c r="P840" s="204"/>
      <c r="BS840" s="121"/>
      <c r="BT840" s="151"/>
      <c r="BW840" s="123"/>
    </row>
    <row r="841" spans="1:75" s="89" customFormat="1" ht="45" x14ac:dyDescent="0.25">
      <c r="A841" s="187" t="s">
        <v>953</v>
      </c>
      <c r="B841" s="125" t="s">
        <v>314</v>
      </c>
      <c r="C841" s="188" t="s">
        <v>315</v>
      </c>
      <c r="D841" s="188"/>
      <c r="E841" s="188"/>
      <c r="F841" s="189">
        <v>328.51139999999998</v>
      </c>
      <c r="G841" s="148" t="s">
        <v>316</v>
      </c>
      <c r="H841" s="148"/>
      <c r="I841" s="148" t="s">
        <v>316</v>
      </c>
      <c r="J841" s="148"/>
      <c r="K841" s="148">
        <v>1298444.79</v>
      </c>
      <c r="L841" s="148"/>
      <c r="M841" s="190"/>
      <c r="N841" s="148">
        <v>1298444.79</v>
      </c>
      <c r="O841" s="206">
        <v>0</v>
      </c>
      <c r="P841" s="206">
        <v>0</v>
      </c>
      <c r="BS841" s="121"/>
      <c r="BT841" s="151" t="s">
        <v>315</v>
      </c>
      <c r="BW841" s="123"/>
    </row>
    <row r="842" spans="1:75" s="89" customFormat="1" ht="15" x14ac:dyDescent="0.25">
      <c r="A842" s="139"/>
      <c r="B842" s="136"/>
      <c r="C842" s="193" t="s">
        <v>317</v>
      </c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217"/>
      <c r="BS842" s="121"/>
      <c r="BT842" s="151"/>
      <c r="BW842" s="123"/>
    </row>
    <row r="843" spans="1:75" s="89" customFormat="1" ht="15" x14ac:dyDescent="0.25">
      <c r="A843" s="139"/>
      <c r="B843" s="143" t="s">
        <v>86</v>
      </c>
      <c r="C843" s="141" t="s">
        <v>212</v>
      </c>
      <c r="D843" s="141"/>
      <c r="E843" s="141"/>
      <c r="F843" s="141"/>
      <c r="G843" s="141"/>
      <c r="H843" s="141"/>
      <c r="I843" s="141"/>
      <c r="J843" s="141"/>
      <c r="K843" s="141"/>
      <c r="L843" s="141"/>
      <c r="M843" s="141"/>
      <c r="N843" s="141"/>
      <c r="O843" s="141"/>
      <c r="P843" s="142"/>
      <c r="BS843" s="121"/>
      <c r="BT843" s="151"/>
      <c r="BV843" s="134" t="s">
        <v>212</v>
      </c>
      <c r="BW843" s="123"/>
    </row>
    <row r="844" spans="1:75" s="89" customFormat="1" ht="45.75" x14ac:dyDescent="0.25">
      <c r="A844" s="187" t="s">
        <v>954</v>
      </c>
      <c r="B844" s="125" t="s">
        <v>423</v>
      </c>
      <c r="C844" s="188" t="s">
        <v>955</v>
      </c>
      <c r="D844" s="188"/>
      <c r="E844" s="188"/>
      <c r="F844" s="205">
        <v>46.01</v>
      </c>
      <c r="G844" s="148" t="s">
        <v>956</v>
      </c>
      <c r="H844" s="148">
        <v>40.06</v>
      </c>
      <c r="I844" s="148"/>
      <c r="J844" s="148"/>
      <c r="K844" s="148">
        <v>272944.28999999998</v>
      </c>
      <c r="L844" s="148">
        <v>251652.6</v>
      </c>
      <c r="M844" s="190">
        <v>21291.69</v>
      </c>
      <c r="N844" s="148"/>
      <c r="O844" s="214">
        <v>10.672000000000001</v>
      </c>
      <c r="P844" s="215">
        <v>491.02</v>
      </c>
      <c r="BS844" s="121"/>
      <c r="BT844" s="151" t="s">
        <v>955</v>
      </c>
      <c r="BW844" s="123"/>
    </row>
    <row r="845" spans="1:75" s="89" customFormat="1" ht="15" x14ac:dyDescent="0.25">
      <c r="A845" s="135"/>
      <c r="B845" s="136"/>
      <c r="C845" s="193" t="s">
        <v>926</v>
      </c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5"/>
      <c r="BS845" s="121"/>
      <c r="BT845" s="151"/>
      <c r="BW845" s="123"/>
    </row>
    <row r="846" spans="1:75" s="89" customFormat="1" ht="15" x14ac:dyDescent="0.25">
      <c r="A846" s="139"/>
      <c r="B846" s="136"/>
      <c r="C846" s="193" t="s">
        <v>426</v>
      </c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217"/>
      <c r="BS846" s="121"/>
      <c r="BT846" s="151"/>
      <c r="BW846" s="123"/>
    </row>
    <row r="847" spans="1:75" s="89" customFormat="1" ht="15" x14ac:dyDescent="0.25">
      <c r="A847" s="139"/>
      <c r="B847" s="140"/>
      <c r="C847" s="141" t="s">
        <v>957</v>
      </c>
      <c r="D847" s="141"/>
      <c r="E847" s="141"/>
      <c r="F847" s="141"/>
      <c r="G847" s="141"/>
      <c r="H847" s="141"/>
      <c r="I847" s="141"/>
      <c r="J847" s="141"/>
      <c r="K847" s="141"/>
      <c r="L847" s="141"/>
      <c r="M847" s="141"/>
      <c r="N847" s="141"/>
      <c r="O847" s="141"/>
      <c r="P847" s="142"/>
      <c r="BS847" s="121"/>
      <c r="BT847" s="151"/>
      <c r="BU847" s="134" t="s">
        <v>957</v>
      </c>
      <c r="BW847" s="123"/>
    </row>
    <row r="848" spans="1:75" s="89" customFormat="1" ht="57" x14ac:dyDescent="0.25">
      <c r="A848" s="139"/>
      <c r="B848" s="140" t="s">
        <v>91</v>
      </c>
      <c r="C848" s="141" t="s">
        <v>92</v>
      </c>
      <c r="D848" s="141"/>
      <c r="E848" s="141"/>
      <c r="F848" s="141"/>
      <c r="G848" s="141"/>
      <c r="H848" s="141"/>
      <c r="I848" s="141"/>
      <c r="J848" s="141"/>
      <c r="K848" s="141"/>
      <c r="L848" s="141"/>
      <c r="M848" s="141"/>
      <c r="N848" s="141"/>
      <c r="O848" s="141"/>
      <c r="P848" s="142"/>
      <c r="BS848" s="121"/>
      <c r="BT848" s="151"/>
      <c r="BU848" s="134" t="s">
        <v>92</v>
      </c>
      <c r="BW848" s="123"/>
    </row>
    <row r="849" spans="1:75" s="89" customFormat="1" ht="15" x14ac:dyDescent="0.25">
      <c r="A849" s="139"/>
      <c r="B849" s="143" t="s">
        <v>86</v>
      </c>
      <c r="C849" s="141" t="s">
        <v>212</v>
      </c>
      <c r="D849" s="141"/>
      <c r="E849" s="141"/>
      <c r="F849" s="141"/>
      <c r="G849" s="141"/>
      <c r="H849" s="141"/>
      <c r="I849" s="141"/>
      <c r="J849" s="141"/>
      <c r="K849" s="141"/>
      <c r="L849" s="141"/>
      <c r="M849" s="141"/>
      <c r="N849" s="141"/>
      <c r="O849" s="141"/>
      <c r="P849" s="142"/>
      <c r="BS849" s="121"/>
      <c r="BT849" s="151"/>
      <c r="BV849" s="134" t="s">
        <v>212</v>
      </c>
      <c r="BW849" s="123"/>
    </row>
    <row r="850" spans="1:75" s="89" customFormat="1" ht="15" x14ac:dyDescent="0.25">
      <c r="A850" s="196"/>
      <c r="B850" s="197"/>
      <c r="C850" s="197"/>
      <c r="D850" s="197"/>
      <c r="E850" s="198" t="s">
        <v>958</v>
      </c>
      <c r="F850" s="199"/>
      <c r="G850" s="200"/>
      <c r="H850" s="102"/>
      <c r="I850" s="102"/>
      <c r="J850" s="102"/>
      <c r="K850" s="201">
        <v>284367.44</v>
      </c>
      <c r="L850" s="202"/>
      <c r="M850" s="202"/>
      <c r="N850" s="203"/>
      <c r="O850" s="203"/>
      <c r="P850" s="204"/>
      <c r="BS850" s="121"/>
      <c r="BT850" s="151"/>
      <c r="BW850" s="123"/>
    </row>
    <row r="851" spans="1:75" s="89" customFormat="1" ht="15" x14ac:dyDescent="0.25">
      <c r="A851" s="196"/>
      <c r="B851" s="197"/>
      <c r="C851" s="197"/>
      <c r="D851" s="197"/>
      <c r="E851" s="198" t="s">
        <v>959</v>
      </c>
      <c r="F851" s="199"/>
      <c r="G851" s="200"/>
      <c r="H851" s="102"/>
      <c r="I851" s="102"/>
      <c r="J851" s="102"/>
      <c r="K851" s="201">
        <v>193772.5</v>
      </c>
      <c r="L851" s="202"/>
      <c r="M851" s="202"/>
      <c r="N851" s="203"/>
      <c r="O851" s="203"/>
      <c r="P851" s="204"/>
      <c r="BS851" s="121"/>
      <c r="BT851" s="151"/>
      <c r="BW851" s="123"/>
    </row>
    <row r="852" spans="1:75" s="89" customFormat="1" ht="15" x14ac:dyDescent="0.25">
      <c r="A852" s="196"/>
      <c r="B852" s="197"/>
      <c r="C852" s="197"/>
      <c r="D852" s="197"/>
      <c r="E852" s="198" t="s">
        <v>215</v>
      </c>
      <c r="F852" s="199"/>
      <c r="G852" s="200"/>
      <c r="H852" s="102"/>
      <c r="I852" s="102"/>
      <c r="J852" s="102"/>
      <c r="K852" s="201">
        <v>751084.23</v>
      </c>
      <c r="L852" s="202"/>
      <c r="M852" s="202"/>
      <c r="N852" s="203"/>
      <c r="O852" s="203"/>
      <c r="P852" s="204"/>
      <c r="BS852" s="121"/>
      <c r="BT852" s="151"/>
      <c r="BW852" s="123"/>
    </row>
    <row r="853" spans="1:75" s="89" customFormat="1" ht="45" x14ac:dyDescent="0.25">
      <c r="A853" s="187" t="s">
        <v>960</v>
      </c>
      <c r="B853" s="125" t="s">
        <v>314</v>
      </c>
      <c r="C853" s="188" t="s">
        <v>315</v>
      </c>
      <c r="D853" s="188"/>
      <c r="E853" s="188"/>
      <c r="F853" s="189">
        <v>222.6884</v>
      </c>
      <c r="G853" s="148" t="s">
        <v>316</v>
      </c>
      <c r="H853" s="148"/>
      <c r="I853" s="148" t="s">
        <v>316</v>
      </c>
      <c r="J853" s="148"/>
      <c r="K853" s="148">
        <v>880178.26</v>
      </c>
      <c r="L853" s="148"/>
      <c r="M853" s="190"/>
      <c r="N853" s="148">
        <v>880178.26</v>
      </c>
      <c r="O853" s="206">
        <v>0</v>
      </c>
      <c r="P853" s="206">
        <v>0</v>
      </c>
      <c r="BS853" s="121"/>
      <c r="BT853" s="151" t="s">
        <v>315</v>
      </c>
      <c r="BW853" s="123"/>
    </row>
    <row r="854" spans="1:75" s="89" customFormat="1" ht="15" x14ac:dyDescent="0.25">
      <c r="A854" s="139"/>
      <c r="B854" s="136"/>
      <c r="C854" s="193" t="s">
        <v>317</v>
      </c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217"/>
      <c r="BS854" s="121"/>
      <c r="BT854" s="151"/>
      <c r="BW854" s="123"/>
    </row>
    <row r="855" spans="1:75" s="89" customFormat="1" ht="15" x14ac:dyDescent="0.25">
      <c r="A855" s="139"/>
      <c r="B855" s="143" t="s">
        <v>86</v>
      </c>
      <c r="C855" s="141" t="s">
        <v>212</v>
      </c>
      <c r="D855" s="141"/>
      <c r="E855" s="141"/>
      <c r="F855" s="141"/>
      <c r="G855" s="141"/>
      <c r="H855" s="141"/>
      <c r="I855" s="141"/>
      <c r="J855" s="141"/>
      <c r="K855" s="141"/>
      <c r="L855" s="141"/>
      <c r="M855" s="141"/>
      <c r="N855" s="141"/>
      <c r="O855" s="141"/>
      <c r="P855" s="142"/>
      <c r="BS855" s="121"/>
      <c r="BT855" s="151"/>
      <c r="BV855" s="134" t="s">
        <v>212</v>
      </c>
      <c r="BW855" s="123"/>
    </row>
    <row r="856" spans="1:75" s="89" customFormat="1" ht="15" x14ac:dyDescent="0.25">
      <c r="A856" s="208" t="s">
        <v>961</v>
      </c>
      <c r="B856" s="209"/>
      <c r="C856" s="209"/>
      <c r="D856" s="209"/>
      <c r="E856" s="209"/>
      <c r="F856" s="209"/>
      <c r="G856" s="209"/>
      <c r="H856" s="209"/>
      <c r="I856" s="209"/>
      <c r="J856" s="209"/>
      <c r="K856" s="209"/>
      <c r="L856" s="209"/>
      <c r="M856" s="209"/>
      <c r="N856" s="209"/>
      <c r="O856" s="209"/>
      <c r="P856" s="210"/>
      <c r="BS856" s="121"/>
      <c r="BT856" s="151"/>
      <c r="BW856" s="123" t="s">
        <v>961</v>
      </c>
    </row>
    <row r="857" spans="1:75" s="89" customFormat="1" ht="45.75" x14ac:dyDescent="0.25">
      <c r="A857" s="187" t="s">
        <v>962</v>
      </c>
      <c r="B857" s="125" t="s">
        <v>963</v>
      </c>
      <c r="C857" s="188" t="s">
        <v>964</v>
      </c>
      <c r="D857" s="188"/>
      <c r="E857" s="188"/>
      <c r="F857" s="205">
        <v>26.93</v>
      </c>
      <c r="G857" s="148" t="s">
        <v>965</v>
      </c>
      <c r="H857" s="148" t="s">
        <v>966</v>
      </c>
      <c r="I857" s="148">
        <v>189.1</v>
      </c>
      <c r="J857" s="148"/>
      <c r="K857" s="148">
        <v>1175477.5900000001</v>
      </c>
      <c r="L857" s="148">
        <v>1099082.6599999999</v>
      </c>
      <c r="M857" s="190" t="s">
        <v>967</v>
      </c>
      <c r="N857" s="148">
        <v>44098.400000000001</v>
      </c>
      <c r="O857" s="214">
        <v>87.492000000000004</v>
      </c>
      <c r="P857" s="215">
        <v>2356.16</v>
      </c>
      <c r="BS857" s="121"/>
      <c r="BT857" s="151" t="s">
        <v>964</v>
      </c>
      <c r="BW857" s="123"/>
    </row>
    <row r="858" spans="1:75" s="89" customFormat="1" ht="15" x14ac:dyDescent="0.25">
      <c r="A858" s="135"/>
      <c r="B858" s="136"/>
      <c r="C858" s="193" t="s">
        <v>968</v>
      </c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5"/>
      <c r="BS858" s="121"/>
      <c r="BT858" s="151"/>
      <c r="BW858" s="123"/>
    </row>
    <row r="859" spans="1:75" s="89" customFormat="1" ht="15" x14ac:dyDescent="0.25">
      <c r="A859" s="139"/>
      <c r="B859" s="136"/>
      <c r="C859" s="193" t="s">
        <v>969</v>
      </c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217"/>
      <c r="BS859" s="121"/>
      <c r="BT859" s="151"/>
      <c r="BW859" s="123"/>
    </row>
    <row r="860" spans="1:75" s="89" customFormat="1" ht="57" x14ac:dyDescent="0.25">
      <c r="A860" s="139"/>
      <c r="B860" s="140" t="s">
        <v>91</v>
      </c>
      <c r="C860" s="141" t="s">
        <v>92</v>
      </c>
      <c r="D860" s="141"/>
      <c r="E860" s="141"/>
      <c r="F860" s="141"/>
      <c r="G860" s="141"/>
      <c r="H860" s="141"/>
      <c r="I860" s="141"/>
      <c r="J860" s="141"/>
      <c r="K860" s="141"/>
      <c r="L860" s="141"/>
      <c r="M860" s="141"/>
      <c r="N860" s="141"/>
      <c r="O860" s="141"/>
      <c r="P860" s="142"/>
      <c r="BS860" s="121"/>
      <c r="BT860" s="151"/>
      <c r="BU860" s="134" t="s">
        <v>92</v>
      </c>
      <c r="BW860" s="123"/>
    </row>
    <row r="861" spans="1:75" s="89" customFormat="1" ht="15" x14ac:dyDescent="0.25">
      <c r="A861" s="139"/>
      <c r="B861" s="143" t="s">
        <v>86</v>
      </c>
      <c r="C861" s="141" t="s">
        <v>212</v>
      </c>
      <c r="D861" s="141"/>
      <c r="E861" s="141"/>
      <c r="F861" s="141"/>
      <c r="G861" s="141"/>
      <c r="H861" s="141"/>
      <c r="I861" s="141"/>
      <c r="J861" s="141"/>
      <c r="K861" s="141"/>
      <c r="L861" s="141"/>
      <c r="M861" s="141"/>
      <c r="N861" s="141"/>
      <c r="O861" s="141"/>
      <c r="P861" s="142"/>
      <c r="BS861" s="121"/>
      <c r="BT861" s="151"/>
      <c r="BV861" s="134" t="s">
        <v>212</v>
      </c>
      <c r="BW861" s="123"/>
    </row>
    <row r="862" spans="1:75" s="89" customFormat="1" ht="15" x14ac:dyDescent="0.25">
      <c r="A862" s="196"/>
      <c r="B862" s="197"/>
      <c r="C862" s="197"/>
      <c r="D862" s="197"/>
      <c r="E862" s="198" t="s">
        <v>970</v>
      </c>
      <c r="F862" s="199"/>
      <c r="G862" s="200"/>
      <c r="H862" s="102"/>
      <c r="I862" s="102"/>
      <c r="J862" s="102"/>
      <c r="K862" s="201">
        <v>1637748.87</v>
      </c>
      <c r="L862" s="202"/>
      <c r="M862" s="202"/>
      <c r="N862" s="203"/>
      <c r="O862" s="203"/>
      <c r="P862" s="204"/>
      <c r="BS862" s="121"/>
      <c r="BT862" s="151"/>
      <c r="BW862" s="123"/>
    </row>
    <row r="863" spans="1:75" s="89" customFormat="1" ht="15" x14ac:dyDescent="0.25">
      <c r="A863" s="196"/>
      <c r="B863" s="197"/>
      <c r="C863" s="197"/>
      <c r="D863" s="197"/>
      <c r="E863" s="198" t="s">
        <v>971</v>
      </c>
      <c r="F863" s="199"/>
      <c r="G863" s="200"/>
      <c r="H863" s="102"/>
      <c r="I863" s="102"/>
      <c r="J863" s="102"/>
      <c r="K863" s="201">
        <v>1492913.94</v>
      </c>
      <c r="L863" s="202"/>
      <c r="M863" s="202"/>
      <c r="N863" s="203"/>
      <c r="O863" s="203"/>
      <c r="P863" s="204"/>
      <c r="BS863" s="121"/>
      <c r="BT863" s="151"/>
      <c r="BW863" s="123"/>
    </row>
    <row r="864" spans="1:75" s="89" customFormat="1" ht="15" x14ac:dyDescent="0.25">
      <c r="A864" s="196"/>
      <c r="B864" s="197"/>
      <c r="C864" s="197"/>
      <c r="D864" s="197"/>
      <c r="E864" s="198" t="s">
        <v>215</v>
      </c>
      <c r="F864" s="199"/>
      <c r="G864" s="200"/>
      <c r="H864" s="102"/>
      <c r="I864" s="102"/>
      <c r="J864" s="102"/>
      <c r="K864" s="201">
        <v>4306140.4000000004</v>
      </c>
      <c r="L864" s="202"/>
      <c r="M864" s="202"/>
      <c r="N864" s="203"/>
      <c r="O864" s="203"/>
      <c r="P864" s="204"/>
      <c r="BS864" s="121"/>
      <c r="BT864" s="151"/>
      <c r="BW864" s="123"/>
    </row>
    <row r="865" spans="1:75" s="89" customFormat="1" ht="45" x14ac:dyDescent="0.25">
      <c r="A865" s="187" t="s">
        <v>972</v>
      </c>
      <c r="B865" s="125" t="s">
        <v>973</v>
      </c>
      <c r="C865" s="188" t="s">
        <v>974</v>
      </c>
      <c r="D865" s="188"/>
      <c r="E865" s="188"/>
      <c r="F865" s="216">
        <v>2693</v>
      </c>
      <c r="G865" s="148" t="s">
        <v>975</v>
      </c>
      <c r="H865" s="148"/>
      <c r="I865" s="148" t="s">
        <v>975</v>
      </c>
      <c r="J865" s="148"/>
      <c r="K865" s="148">
        <v>938452.33</v>
      </c>
      <c r="L865" s="148"/>
      <c r="M865" s="190"/>
      <c r="N865" s="148">
        <v>938452.33</v>
      </c>
      <c r="O865" s="206">
        <v>0</v>
      </c>
      <c r="P865" s="206">
        <v>0</v>
      </c>
      <c r="BS865" s="121"/>
      <c r="BT865" s="151" t="s">
        <v>974</v>
      </c>
      <c r="BW865" s="123"/>
    </row>
    <row r="866" spans="1:75" s="89" customFormat="1" ht="15" x14ac:dyDescent="0.25">
      <c r="A866" s="135"/>
      <c r="B866" s="136"/>
      <c r="C866" s="193" t="s">
        <v>976</v>
      </c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5"/>
      <c r="BS866" s="121"/>
      <c r="BT866" s="151"/>
      <c r="BW866" s="123"/>
    </row>
    <row r="867" spans="1:75" s="89" customFormat="1" ht="15" x14ac:dyDescent="0.25">
      <c r="A867" s="139"/>
      <c r="B867" s="136"/>
      <c r="C867" s="193" t="s">
        <v>977</v>
      </c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217"/>
      <c r="BS867" s="121"/>
      <c r="BT867" s="151"/>
      <c r="BW867" s="123"/>
    </row>
    <row r="868" spans="1:75" s="89" customFormat="1" ht="15" x14ac:dyDescent="0.25">
      <c r="A868" s="139"/>
      <c r="B868" s="143" t="s">
        <v>86</v>
      </c>
      <c r="C868" s="141" t="s">
        <v>212</v>
      </c>
      <c r="D868" s="141"/>
      <c r="E868" s="141"/>
      <c r="F868" s="141"/>
      <c r="G868" s="141"/>
      <c r="H868" s="141"/>
      <c r="I868" s="141"/>
      <c r="J868" s="141"/>
      <c r="K868" s="141"/>
      <c r="L868" s="141"/>
      <c r="M868" s="141"/>
      <c r="N868" s="141"/>
      <c r="O868" s="141"/>
      <c r="P868" s="142"/>
      <c r="BS868" s="121"/>
      <c r="BT868" s="151"/>
      <c r="BV868" s="134" t="s">
        <v>212</v>
      </c>
      <c r="BW868" s="123"/>
    </row>
    <row r="869" spans="1:75" s="89" customFormat="1" ht="45" x14ac:dyDescent="0.25">
      <c r="A869" s="187" t="s">
        <v>978</v>
      </c>
      <c r="B869" s="125" t="s">
        <v>544</v>
      </c>
      <c r="C869" s="188" t="s">
        <v>979</v>
      </c>
      <c r="D869" s="188"/>
      <c r="E869" s="188"/>
      <c r="F869" s="216">
        <v>40</v>
      </c>
      <c r="G869" s="148" t="s">
        <v>980</v>
      </c>
      <c r="H869" s="148"/>
      <c r="I869" s="148" t="s">
        <v>980</v>
      </c>
      <c r="J869" s="148"/>
      <c r="K869" s="148">
        <v>100639.59</v>
      </c>
      <c r="L869" s="148"/>
      <c r="M869" s="190"/>
      <c r="N869" s="148">
        <v>100639.59</v>
      </c>
      <c r="O869" s="206">
        <v>0</v>
      </c>
      <c r="P869" s="206">
        <v>0</v>
      </c>
      <c r="BS869" s="121"/>
      <c r="BT869" s="151" t="s">
        <v>979</v>
      </c>
      <c r="BW869" s="123"/>
    </row>
    <row r="870" spans="1:75" s="89" customFormat="1" ht="15" x14ac:dyDescent="0.25">
      <c r="A870" s="139"/>
      <c r="B870" s="136"/>
      <c r="C870" s="193" t="s">
        <v>981</v>
      </c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217"/>
      <c r="BS870" s="121"/>
      <c r="BT870" s="151"/>
      <c r="BW870" s="123"/>
    </row>
    <row r="871" spans="1:75" s="89" customFormat="1" ht="15" x14ac:dyDescent="0.25">
      <c r="A871" s="139"/>
      <c r="B871" s="143" t="s">
        <v>86</v>
      </c>
      <c r="C871" s="141" t="s">
        <v>212</v>
      </c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1"/>
      <c r="O871" s="141"/>
      <c r="P871" s="142"/>
      <c r="BS871" s="121"/>
      <c r="BT871" s="151"/>
      <c r="BV871" s="134" t="s">
        <v>212</v>
      </c>
      <c r="BW871" s="123"/>
    </row>
    <row r="872" spans="1:75" s="89" customFormat="1" ht="45.75" x14ac:dyDescent="0.25">
      <c r="A872" s="187" t="s">
        <v>982</v>
      </c>
      <c r="B872" s="125" t="s">
        <v>963</v>
      </c>
      <c r="C872" s="188" t="s">
        <v>983</v>
      </c>
      <c r="D872" s="188"/>
      <c r="E872" s="188"/>
      <c r="F872" s="207">
        <v>9.1999999999999993</v>
      </c>
      <c r="G872" s="148" t="s">
        <v>984</v>
      </c>
      <c r="H872" s="148" t="s">
        <v>966</v>
      </c>
      <c r="I872" s="148">
        <v>169.73</v>
      </c>
      <c r="J872" s="148"/>
      <c r="K872" s="148">
        <v>400030.97</v>
      </c>
      <c r="L872" s="148">
        <v>375475.69</v>
      </c>
      <c r="M872" s="190" t="s">
        <v>985</v>
      </c>
      <c r="N872" s="148">
        <v>13521.93</v>
      </c>
      <c r="O872" s="214">
        <v>87.492000000000004</v>
      </c>
      <c r="P872" s="215">
        <v>804.93</v>
      </c>
      <c r="BS872" s="121"/>
      <c r="BT872" s="151" t="s">
        <v>983</v>
      </c>
      <c r="BW872" s="123"/>
    </row>
    <row r="873" spans="1:75" s="89" customFormat="1" ht="15" x14ac:dyDescent="0.25">
      <c r="A873" s="135"/>
      <c r="B873" s="136"/>
      <c r="C873" s="193" t="s">
        <v>986</v>
      </c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5"/>
      <c r="BS873" s="121"/>
      <c r="BT873" s="151"/>
      <c r="BW873" s="123"/>
    </row>
    <row r="874" spans="1:75" s="89" customFormat="1" ht="15" x14ac:dyDescent="0.25">
      <c r="A874" s="139"/>
      <c r="B874" s="136"/>
      <c r="C874" s="193" t="s">
        <v>987</v>
      </c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217"/>
      <c r="BS874" s="121"/>
      <c r="BT874" s="151"/>
      <c r="BW874" s="123"/>
    </row>
    <row r="875" spans="1:75" s="89" customFormat="1" ht="57" x14ac:dyDescent="0.25">
      <c r="A875" s="139"/>
      <c r="B875" s="140" t="s">
        <v>91</v>
      </c>
      <c r="C875" s="141" t="s">
        <v>92</v>
      </c>
      <c r="D875" s="141"/>
      <c r="E875" s="141"/>
      <c r="F875" s="141"/>
      <c r="G875" s="141"/>
      <c r="H875" s="141"/>
      <c r="I875" s="141"/>
      <c r="J875" s="141"/>
      <c r="K875" s="141"/>
      <c r="L875" s="141"/>
      <c r="M875" s="141"/>
      <c r="N875" s="141"/>
      <c r="O875" s="141"/>
      <c r="P875" s="142"/>
      <c r="BS875" s="121"/>
      <c r="BT875" s="151"/>
      <c r="BU875" s="134" t="s">
        <v>92</v>
      </c>
      <c r="BW875" s="123"/>
    </row>
    <row r="876" spans="1:75" s="89" customFormat="1" ht="15" x14ac:dyDescent="0.25">
      <c r="A876" s="139"/>
      <c r="B876" s="143" t="s">
        <v>86</v>
      </c>
      <c r="C876" s="141" t="s">
        <v>212</v>
      </c>
      <c r="D876" s="141"/>
      <c r="E876" s="141"/>
      <c r="F876" s="141"/>
      <c r="G876" s="141"/>
      <c r="H876" s="141"/>
      <c r="I876" s="141"/>
      <c r="J876" s="141"/>
      <c r="K876" s="141"/>
      <c r="L876" s="141"/>
      <c r="M876" s="141"/>
      <c r="N876" s="141"/>
      <c r="O876" s="141"/>
      <c r="P876" s="142"/>
      <c r="BS876" s="121"/>
      <c r="BT876" s="151"/>
      <c r="BV876" s="134" t="s">
        <v>212</v>
      </c>
      <c r="BW876" s="123"/>
    </row>
    <row r="877" spans="1:75" s="89" customFormat="1" ht="15" x14ac:dyDescent="0.25">
      <c r="A877" s="196"/>
      <c r="B877" s="197"/>
      <c r="C877" s="197"/>
      <c r="D877" s="197"/>
      <c r="E877" s="198" t="s">
        <v>988</v>
      </c>
      <c r="F877" s="199"/>
      <c r="G877" s="200"/>
      <c r="H877" s="102"/>
      <c r="I877" s="102"/>
      <c r="J877" s="102"/>
      <c r="K877" s="201">
        <v>559498.31999999995</v>
      </c>
      <c r="L877" s="202"/>
      <c r="M877" s="202"/>
      <c r="N877" s="203"/>
      <c r="O877" s="203"/>
      <c r="P877" s="204"/>
      <c r="BS877" s="121"/>
      <c r="BT877" s="151"/>
      <c r="BW877" s="123"/>
    </row>
    <row r="878" spans="1:75" s="89" customFormat="1" ht="15" x14ac:dyDescent="0.25">
      <c r="A878" s="196"/>
      <c r="B878" s="197"/>
      <c r="C878" s="197"/>
      <c r="D878" s="197"/>
      <c r="E878" s="198" t="s">
        <v>989</v>
      </c>
      <c r="F878" s="199"/>
      <c r="G878" s="200"/>
      <c r="H878" s="102"/>
      <c r="I878" s="102"/>
      <c r="J878" s="102"/>
      <c r="K878" s="201">
        <v>510018.87</v>
      </c>
      <c r="L878" s="202"/>
      <c r="M878" s="202"/>
      <c r="N878" s="203"/>
      <c r="O878" s="203"/>
      <c r="P878" s="204"/>
      <c r="BS878" s="121"/>
      <c r="BT878" s="151"/>
      <c r="BW878" s="123"/>
    </row>
    <row r="879" spans="1:75" s="89" customFormat="1" ht="15" x14ac:dyDescent="0.25">
      <c r="A879" s="196"/>
      <c r="B879" s="197"/>
      <c r="C879" s="197"/>
      <c r="D879" s="197"/>
      <c r="E879" s="198" t="s">
        <v>215</v>
      </c>
      <c r="F879" s="199"/>
      <c r="G879" s="200"/>
      <c r="H879" s="102"/>
      <c r="I879" s="102"/>
      <c r="J879" s="102"/>
      <c r="K879" s="201">
        <v>1469548.16</v>
      </c>
      <c r="L879" s="202"/>
      <c r="M879" s="202"/>
      <c r="N879" s="203"/>
      <c r="O879" s="203"/>
      <c r="P879" s="204"/>
      <c r="BS879" s="121"/>
      <c r="BT879" s="151"/>
      <c r="BW879" s="123"/>
    </row>
    <row r="880" spans="1:75" s="89" customFormat="1" ht="45" x14ac:dyDescent="0.25">
      <c r="A880" s="187" t="s">
        <v>990</v>
      </c>
      <c r="B880" s="125" t="s">
        <v>991</v>
      </c>
      <c r="C880" s="188" t="s">
        <v>992</v>
      </c>
      <c r="D880" s="188"/>
      <c r="E880" s="188"/>
      <c r="F880" s="216">
        <v>920</v>
      </c>
      <c r="G880" s="148" t="s">
        <v>993</v>
      </c>
      <c r="H880" s="148"/>
      <c r="I880" s="148" t="s">
        <v>993</v>
      </c>
      <c r="J880" s="148"/>
      <c r="K880" s="148">
        <v>195515.09</v>
      </c>
      <c r="L880" s="148"/>
      <c r="M880" s="190"/>
      <c r="N880" s="148">
        <v>195515.09</v>
      </c>
      <c r="O880" s="206">
        <v>0</v>
      </c>
      <c r="P880" s="206">
        <v>0</v>
      </c>
      <c r="BS880" s="121"/>
      <c r="BT880" s="151" t="s">
        <v>992</v>
      </c>
      <c r="BW880" s="123"/>
    </row>
    <row r="881" spans="1:75" s="89" customFormat="1" ht="15" x14ac:dyDescent="0.25">
      <c r="A881" s="135"/>
      <c r="B881" s="136"/>
      <c r="C881" s="193" t="s">
        <v>994</v>
      </c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5"/>
      <c r="BS881" s="121"/>
      <c r="BT881" s="151"/>
      <c r="BW881" s="123"/>
    </row>
    <row r="882" spans="1:75" s="89" customFormat="1" ht="15" x14ac:dyDescent="0.25">
      <c r="A882" s="139"/>
      <c r="B882" s="136"/>
      <c r="C882" s="193" t="s">
        <v>995</v>
      </c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217"/>
      <c r="BS882" s="121"/>
      <c r="BT882" s="151"/>
      <c r="BW882" s="123"/>
    </row>
    <row r="883" spans="1:75" s="89" customFormat="1" ht="15" x14ac:dyDescent="0.25">
      <c r="A883" s="139"/>
      <c r="B883" s="143" t="s">
        <v>86</v>
      </c>
      <c r="C883" s="141" t="s">
        <v>212</v>
      </c>
      <c r="D883" s="141"/>
      <c r="E883" s="141"/>
      <c r="F883" s="141"/>
      <c r="G883" s="141"/>
      <c r="H883" s="141"/>
      <c r="I883" s="141"/>
      <c r="J883" s="141"/>
      <c r="K883" s="141"/>
      <c r="L883" s="141"/>
      <c r="M883" s="141"/>
      <c r="N883" s="141"/>
      <c r="O883" s="141"/>
      <c r="P883" s="142"/>
      <c r="BS883" s="121"/>
      <c r="BT883" s="151"/>
      <c r="BV883" s="134" t="s">
        <v>212</v>
      </c>
      <c r="BW883" s="123"/>
    </row>
    <row r="884" spans="1:75" s="89" customFormat="1" ht="45" x14ac:dyDescent="0.25">
      <c r="A884" s="187" t="s">
        <v>996</v>
      </c>
      <c r="B884" s="125" t="s">
        <v>544</v>
      </c>
      <c r="C884" s="188" t="s">
        <v>979</v>
      </c>
      <c r="D884" s="188"/>
      <c r="E884" s="188"/>
      <c r="F884" s="216">
        <v>18</v>
      </c>
      <c r="G884" s="148" t="s">
        <v>980</v>
      </c>
      <c r="H884" s="148"/>
      <c r="I884" s="148" t="s">
        <v>980</v>
      </c>
      <c r="J884" s="148"/>
      <c r="K884" s="148">
        <v>45287.82</v>
      </c>
      <c r="L884" s="148"/>
      <c r="M884" s="190"/>
      <c r="N884" s="148">
        <v>45287.82</v>
      </c>
      <c r="O884" s="206">
        <v>0</v>
      </c>
      <c r="P884" s="206">
        <v>0</v>
      </c>
      <c r="BS884" s="121"/>
      <c r="BT884" s="151" t="s">
        <v>979</v>
      </c>
      <c r="BW884" s="123"/>
    </row>
    <row r="885" spans="1:75" s="89" customFormat="1" ht="15" x14ac:dyDescent="0.25">
      <c r="A885" s="139"/>
      <c r="B885" s="136"/>
      <c r="C885" s="193" t="s">
        <v>981</v>
      </c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217"/>
      <c r="BS885" s="121"/>
      <c r="BT885" s="151"/>
      <c r="BW885" s="123"/>
    </row>
    <row r="886" spans="1:75" s="89" customFormat="1" ht="15" x14ac:dyDescent="0.25">
      <c r="A886" s="139"/>
      <c r="B886" s="143" t="s">
        <v>86</v>
      </c>
      <c r="C886" s="141" t="s">
        <v>212</v>
      </c>
      <c r="D886" s="141"/>
      <c r="E886" s="141"/>
      <c r="F886" s="141"/>
      <c r="G886" s="141"/>
      <c r="H886" s="141"/>
      <c r="I886" s="141"/>
      <c r="J886" s="141"/>
      <c r="K886" s="141"/>
      <c r="L886" s="141"/>
      <c r="M886" s="141"/>
      <c r="N886" s="141"/>
      <c r="O886" s="141"/>
      <c r="P886" s="142"/>
      <c r="BS886" s="121"/>
      <c r="BT886" s="151"/>
      <c r="BV886" s="134" t="s">
        <v>212</v>
      </c>
      <c r="BW886" s="123"/>
    </row>
    <row r="887" spans="1:75" s="89" customFormat="1" ht="15" x14ac:dyDescent="0.25">
      <c r="A887" s="208" t="s">
        <v>997</v>
      </c>
      <c r="B887" s="209"/>
      <c r="C887" s="209"/>
      <c r="D887" s="209"/>
      <c r="E887" s="209"/>
      <c r="F887" s="209"/>
      <c r="G887" s="209"/>
      <c r="H887" s="209"/>
      <c r="I887" s="209"/>
      <c r="J887" s="209"/>
      <c r="K887" s="209"/>
      <c r="L887" s="209"/>
      <c r="M887" s="209"/>
      <c r="N887" s="209"/>
      <c r="O887" s="209"/>
      <c r="P887" s="210"/>
      <c r="BS887" s="121"/>
      <c r="BT887" s="151"/>
      <c r="BW887" s="123" t="s">
        <v>997</v>
      </c>
    </row>
    <row r="888" spans="1:75" s="89" customFormat="1" ht="79.5" x14ac:dyDescent="0.25">
      <c r="A888" s="187" t="s">
        <v>998</v>
      </c>
      <c r="B888" s="125" t="s">
        <v>999</v>
      </c>
      <c r="C888" s="188" t="s">
        <v>1000</v>
      </c>
      <c r="D888" s="188"/>
      <c r="E888" s="188"/>
      <c r="F888" s="207">
        <v>1.6</v>
      </c>
      <c r="G888" s="148" t="s">
        <v>1001</v>
      </c>
      <c r="H888" s="148" t="s">
        <v>1002</v>
      </c>
      <c r="I888" s="148">
        <v>10794.49</v>
      </c>
      <c r="J888" s="148"/>
      <c r="K888" s="148">
        <v>234749.91</v>
      </c>
      <c r="L888" s="148">
        <v>53956.82</v>
      </c>
      <c r="M888" s="190" t="s">
        <v>1003</v>
      </c>
      <c r="N888" s="148">
        <v>149568.59</v>
      </c>
      <c r="O888" s="214">
        <v>71.668000000000006</v>
      </c>
      <c r="P888" s="215">
        <v>114.67</v>
      </c>
      <c r="BS888" s="121"/>
      <c r="BT888" s="151" t="s">
        <v>1000</v>
      </c>
      <c r="BW888" s="123"/>
    </row>
    <row r="889" spans="1:75" s="89" customFormat="1" ht="15" x14ac:dyDescent="0.25">
      <c r="A889" s="135"/>
      <c r="B889" s="136"/>
      <c r="C889" s="193" t="s">
        <v>1004</v>
      </c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5"/>
      <c r="BS889" s="121"/>
      <c r="BT889" s="151"/>
      <c r="BW889" s="123"/>
    </row>
    <row r="890" spans="1:75" s="89" customFormat="1" ht="15" x14ac:dyDescent="0.25">
      <c r="A890" s="139"/>
      <c r="B890" s="136"/>
      <c r="C890" s="193" t="s">
        <v>1005</v>
      </c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217"/>
      <c r="BS890" s="121"/>
      <c r="BT890" s="151"/>
      <c r="BW890" s="123"/>
    </row>
    <row r="891" spans="1:75" s="89" customFormat="1" ht="57" x14ac:dyDescent="0.25">
      <c r="A891" s="139"/>
      <c r="B891" s="140" t="s">
        <v>91</v>
      </c>
      <c r="C891" s="141" t="s">
        <v>92</v>
      </c>
      <c r="D891" s="141"/>
      <c r="E891" s="141"/>
      <c r="F891" s="141"/>
      <c r="G891" s="141"/>
      <c r="H891" s="141"/>
      <c r="I891" s="141"/>
      <c r="J891" s="141"/>
      <c r="K891" s="141"/>
      <c r="L891" s="141"/>
      <c r="M891" s="141"/>
      <c r="N891" s="141"/>
      <c r="O891" s="141"/>
      <c r="P891" s="142"/>
      <c r="BS891" s="121"/>
      <c r="BT891" s="151"/>
      <c r="BU891" s="134" t="s">
        <v>92</v>
      </c>
      <c r="BW891" s="123"/>
    </row>
    <row r="892" spans="1:75" s="89" customFormat="1" ht="15" x14ac:dyDescent="0.25">
      <c r="A892" s="139"/>
      <c r="B892" s="143" t="s">
        <v>86</v>
      </c>
      <c r="C892" s="141" t="s">
        <v>212</v>
      </c>
      <c r="D892" s="141"/>
      <c r="E892" s="141"/>
      <c r="F892" s="141"/>
      <c r="G892" s="141"/>
      <c r="H892" s="141"/>
      <c r="I892" s="141"/>
      <c r="J892" s="141"/>
      <c r="K892" s="141"/>
      <c r="L892" s="141"/>
      <c r="M892" s="141"/>
      <c r="N892" s="141"/>
      <c r="O892" s="141"/>
      <c r="P892" s="142"/>
      <c r="BS892" s="121"/>
      <c r="BT892" s="151"/>
      <c r="BV892" s="134" t="s">
        <v>212</v>
      </c>
      <c r="BW892" s="123"/>
    </row>
    <row r="893" spans="1:75" s="89" customFormat="1" ht="15" x14ac:dyDescent="0.25">
      <c r="A893" s="196"/>
      <c r="B893" s="197"/>
      <c r="C893" s="197"/>
      <c r="D893" s="197"/>
      <c r="E893" s="198" t="s">
        <v>1006</v>
      </c>
      <c r="F893" s="199"/>
      <c r="G893" s="200"/>
      <c r="H893" s="102"/>
      <c r="I893" s="102"/>
      <c r="J893" s="102"/>
      <c r="K893" s="201">
        <v>62446.03</v>
      </c>
      <c r="L893" s="202"/>
      <c r="M893" s="202"/>
      <c r="N893" s="203"/>
      <c r="O893" s="203"/>
      <c r="P893" s="204"/>
      <c r="BS893" s="121"/>
      <c r="BT893" s="151"/>
      <c r="BW893" s="123"/>
    </row>
    <row r="894" spans="1:75" s="89" customFormat="1" ht="15" x14ac:dyDescent="0.25">
      <c r="A894" s="196"/>
      <c r="B894" s="197"/>
      <c r="C894" s="197"/>
      <c r="D894" s="197"/>
      <c r="E894" s="198" t="s">
        <v>1007</v>
      </c>
      <c r="F894" s="199"/>
      <c r="G894" s="200"/>
      <c r="H894" s="102"/>
      <c r="I894" s="102"/>
      <c r="J894" s="102"/>
      <c r="K894" s="201">
        <v>31223.02</v>
      </c>
      <c r="L894" s="202"/>
      <c r="M894" s="202"/>
      <c r="N894" s="203"/>
      <c r="O894" s="203"/>
      <c r="P894" s="204"/>
      <c r="BS894" s="121"/>
      <c r="BT894" s="151"/>
      <c r="BW894" s="123"/>
    </row>
    <row r="895" spans="1:75" s="89" customFormat="1" ht="15" x14ac:dyDescent="0.25">
      <c r="A895" s="196"/>
      <c r="B895" s="197"/>
      <c r="C895" s="197"/>
      <c r="D895" s="197"/>
      <c r="E895" s="198" t="s">
        <v>215</v>
      </c>
      <c r="F895" s="199"/>
      <c r="G895" s="200"/>
      <c r="H895" s="102"/>
      <c r="I895" s="102"/>
      <c r="J895" s="102"/>
      <c r="K895" s="201">
        <v>328418.96000000002</v>
      </c>
      <c r="L895" s="202"/>
      <c r="M895" s="202"/>
      <c r="N895" s="203"/>
      <c r="O895" s="203"/>
      <c r="P895" s="204"/>
      <c r="BS895" s="121"/>
      <c r="BT895" s="151"/>
      <c r="BW895" s="123"/>
    </row>
    <row r="896" spans="1:75" s="89" customFormat="1" ht="45" x14ac:dyDescent="0.25">
      <c r="A896" s="187" t="s">
        <v>1008</v>
      </c>
      <c r="B896" s="125" t="s">
        <v>1009</v>
      </c>
      <c r="C896" s="188" t="s">
        <v>1010</v>
      </c>
      <c r="D896" s="188"/>
      <c r="E896" s="188"/>
      <c r="F896" s="216">
        <v>1760</v>
      </c>
      <c r="G896" s="148" t="s">
        <v>1011</v>
      </c>
      <c r="H896" s="148"/>
      <c r="I896" s="148" t="s">
        <v>1011</v>
      </c>
      <c r="J896" s="148"/>
      <c r="K896" s="148">
        <v>228928.83</v>
      </c>
      <c r="L896" s="148"/>
      <c r="M896" s="190"/>
      <c r="N896" s="148">
        <v>228928.83</v>
      </c>
      <c r="O896" s="206">
        <v>0</v>
      </c>
      <c r="P896" s="206">
        <v>0</v>
      </c>
      <c r="BS896" s="121"/>
      <c r="BT896" s="151" t="s">
        <v>1010</v>
      </c>
      <c r="BW896" s="123"/>
    </row>
    <row r="897" spans="1:75" s="89" customFormat="1" ht="15" x14ac:dyDescent="0.25">
      <c r="A897" s="139"/>
      <c r="B897" s="136"/>
      <c r="C897" s="193" t="s">
        <v>1012</v>
      </c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217"/>
      <c r="BS897" s="121"/>
      <c r="BT897" s="151"/>
      <c r="BW897" s="123"/>
    </row>
    <row r="898" spans="1:75" s="89" customFormat="1" ht="15" x14ac:dyDescent="0.25">
      <c r="A898" s="139"/>
      <c r="B898" s="143" t="s">
        <v>86</v>
      </c>
      <c r="C898" s="141" t="s">
        <v>212</v>
      </c>
      <c r="D898" s="141"/>
      <c r="E898" s="141"/>
      <c r="F898" s="141"/>
      <c r="G898" s="141"/>
      <c r="H898" s="141"/>
      <c r="I898" s="141"/>
      <c r="J898" s="141"/>
      <c r="K898" s="141"/>
      <c r="L898" s="141"/>
      <c r="M898" s="141"/>
      <c r="N898" s="141"/>
      <c r="O898" s="141"/>
      <c r="P898" s="142"/>
      <c r="BS898" s="121"/>
      <c r="BT898" s="151"/>
      <c r="BV898" s="134" t="s">
        <v>212</v>
      </c>
      <c r="BW898" s="123"/>
    </row>
    <row r="899" spans="1:75" s="89" customFormat="1" ht="56.25" x14ac:dyDescent="0.25">
      <c r="A899" s="187" t="s">
        <v>1013</v>
      </c>
      <c r="B899" s="125" t="s">
        <v>1014</v>
      </c>
      <c r="C899" s="188" t="s">
        <v>1015</v>
      </c>
      <c r="D899" s="188"/>
      <c r="E899" s="188"/>
      <c r="F899" s="216">
        <v>4530</v>
      </c>
      <c r="G899" s="148" t="s">
        <v>1016</v>
      </c>
      <c r="H899" s="148"/>
      <c r="I899" s="148" t="s">
        <v>1016</v>
      </c>
      <c r="J899" s="148"/>
      <c r="K899" s="148">
        <v>291085.12</v>
      </c>
      <c r="L899" s="148"/>
      <c r="M899" s="190"/>
      <c r="N899" s="148">
        <v>291085.12</v>
      </c>
      <c r="O899" s="206">
        <v>0</v>
      </c>
      <c r="P899" s="206">
        <v>0</v>
      </c>
      <c r="BS899" s="121"/>
      <c r="BT899" s="151" t="s">
        <v>1015</v>
      </c>
      <c r="BW899" s="123"/>
    </row>
    <row r="900" spans="1:75" s="89" customFormat="1" ht="15" x14ac:dyDescent="0.25">
      <c r="A900" s="135"/>
      <c r="B900" s="136"/>
      <c r="C900" s="193" t="s">
        <v>1017</v>
      </c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5"/>
      <c r="BS900" s="121"/>
      <c r="BT900" s="151"/>
      <c r="BW900" s="123"/>
    </row>
    <row r="901" spans="1:75" s="89" customFormat="1" ht="15" x14ac:dyDescent="0.25">
      <c r="A901" s="139"/>
      <c r="B901" s="136"/>
      <c r="C901" s="193" t="s">
        <v>1018</v>
      </c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217"/>
      <c r="BS901" s="121"/>
      <c r="BT901" s="151"/>
      <c r="BW901" s="123"/>
    </row>
    <row r="902" spans="1:75" s="89" customFormat="1" ht="15" x14ac:dyDescent="0.25">
      <c r="A902" s="139"/>
      <c r="B902" s="143" t="s">
        <v>86</v>
      </c>
      <c r="C902" s="141" t="s">
        <v>212</v>
      </c>
      <c r="D902" s="141"/>
      <c r="E902" s="141"/>
      <c r="F902" s="141"/>
      <c r="G902" s="141"/>
      <c r="H902" s="141"/>
      <c r="I902" s="141"/>
      <c r="J902" s="141"/>
      <c r="K902" s="141"/>
      <c r="L902" s="141"/>
      <c r="M902" s="141"/>
      <c r="N902" s="141"/>
      <c r="O902" s="141"/>
      <c r="P902" s="142"/>
      <c r="BS902" s="121"/>
      <c r="BT902" s="151"/>
      <c r="BV902" s="134" t="s">
        <v>212</v>
      </c>
      <c r="BW902" s="123"/>
    </row>
    <row r="903" spans="1:75" s="89" customFormat="1" ht="57" x14ac:dyDescent="0.25">
      <c r="A903" s="187" t="s">
        <v>1019</v>
      </c>
      <c r="B903" s="125" t="s">
        <v>1020</v>
      </c>
      <c r="C903" s="188" t="s">
        <v>1021</v>
      </c>
      <c r="D903" s="188"/>
      <c r="E903" s="188"/>
      <c r="F903" s="207">
        <v>355.5</v>
      </c>
      <c r="G903" s="148" t="s">
        <v>1022</v>
      </c>
      <c r="H903" s="148" t="s">
        <v>1023</v>
      </c>
      <c r="I903" s="148">
        <v>829.49</v>
      </c>
      <c r="J903" s="148"/>
      <c r="K903" s="148">
        <v>8874032.5800000001</v>
      </c>
      <c r="L903" s="148">
        <v>6285083.4000000004</v>
      </c>
      <c r="M903" s="190" t="s">
        <v>1024</v>
      </c>
      <c r="N903" s="148">
        <v>2553723.59</v>
      </c>
      <c r="O903" s="214">
        <v>40.341999999999999</v>
      </c>
      <c r="P903" s="215">
        <v>14341.58</v>
      </c>
      <c r="BS903" s="121"/>
      <c r="BT903" s="151" t="s">
        <v>1021</v>
      </c>
      <c r="BW903" s="123"/>
    </row>
    <row r="904" spans="1:75" s="89" customFormat="1" ht="15" x14ac:dyDescent="0.25">
      <c r="A904" s="135"/>
      <c r="B904" s="136"/>
      <c r="C904" s="193" t="s">
        <v>1025</v>
      </c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5"/>
      <c r="BS904" s="121"/>
      <c r="BT904" s="151"/>
      <c r="BW904" s="123"/>
    </row>
    <row r="905" spans="1:75" s="89" customFormat="1" ht="57" x14ac:dyDescent="0.25">
      <c r="A905" s="139"/>
      <c r="B905" s="140" t="s">
        <v>91</v>
      </c>
      <c r="C905" s="141" t="s">
        <v>92</v>
      </c>
      <c r="D905" s="141"/>
      <c r="E905" s="141"/>
      <c r="F905" s="141"/>
      <c r="G905" s="141"/>
      <c r="H905" s="141"/>
      <c r="I905" s="141"/>
      <c r="J905" s="141"/>
      <c r="K905" s="141"/>
      <c r="L905" s="141"/>
      <c r="M905" s="141"/>
      <c r="N905" s="141"/>
      <c r="O905" s="141"/>
      <c r="P905" s="142"/>
      <c r="BS905" s="121"/>
      <c r="BT905" s="151"/>
      <c r="BU905" s="134" t="s">
        <v>92</v>
      </c>
      <c r="BW905" s="123"/>
    </row>
    <row r="906" spans="1:75" s="89" customFormat="1" ht="15" x14ac:dyDescent="0.25">
      <c r="A906" s="139"/>
      <c r="B906" s="143" t="s">
        <v>86</v>
      </c>
      <c r="C906" s="141" t="s">
        <v>212</v>
      </c>
      <c r="D906" s="141"/>
      <c r="E906" s="141"/>
      <c r="F906" s="141"/>
      <c r="G906" s="141"/>
      <c r="H906" s="141"/>
      <c r="I906" s="141"/>
      <c r="J906" s="141"/>
      <c r="K906" s="141"/>
      <c r="L906" s="141"/>
      <c r="M906" s="141"/>
      <c r="N906" s="141"/>
      <c r="O906" s="141"/>
      <c r="P906" s="142"/>
      <c r="BS906" s="121"/>
      <c r="BT906" s="151"/>
      <c r="BV906" s="134" t="s">
        <v>212</v>
      </c>
      <c r="BW906" s="123"/>
    </row>
    <row r="907" spans="1:75" s="89" customFormat="1" ht="15" x14ac:dyDescent="0.25">
      <c r="A907" s="196"/>
      <c r="B907" s="197"/>
      <c r="C907" s="197"/>
      <c r="D907" s="197"/>
      <c r="E907" s="198" t="s">
        <v>1026</v>
      </c>
      <c r="F907" s="199"/>
      <c r="G907" s="200"/>
      <c r="H907" s="102"/>
      <c r="I907" s="102"/>
      <c r="J907" s="102"/>
      <c r="K907" s="201">
        <v>6494712.29</v>
      </c>
      <c r="L907" s="202"/>
      <c r="M907" s="202"/>
      <c r="N907" s="203"/>
      <c r="O907" s="203"/>
      <c r="P907" s="204"/>
      <c r="BS907" s="121"/>
      <c r="BT907" s="151"/>
      <c r="BW907" s="123"/>
    </row>
    <row r="908" spans="1:75" s="89" customFormat="1" ht="15" x14ac:dyDescent="0.25">
      <c r="A908" s="196"/>
      <c r="B908" s="197"/>
      <c r="C908" s="197"/>
      <c r="D908" s="197"/>
      <c r="E908" s="198" t="s">
        <v>1027</v>
      </c>
      <c r="F908" s="199"/>
      <c r="G908" s="200"/>
      <c r="H908" s="102"/>
      <c r="I908" s="102"/>
      <c r="J908" s="102"/>
      <c r="K908" s="201">
        <v>4539993.0599999996</v>
      </c>
      <c r="L908" s="202"/>
      <c r="M908" s="202"/>
      <c r="N908" s="203"/>
      <c r="O908" s="203"/>
      <c r="P908" s="204"/>
      <c r="BS908" s="121"/>
      <c r="BT908" s="151"/>
      <c r="BW908" s="123"/>
    </row>
    <row r="909" spans="1:75" s="89" customFormat="1" ht="15" x14ac:dyDescent="0.25">
      <c r="A909" s="196"/>
      <c r="B909" s="197"/>
      <c r="C909" s="197"/>
      <c r="D909" s="197"/>
      <c r="E909" s="198" t="s">
        <v>215</v>
      </c>
      <c r="F909" s="199"/>
      <c r="G909" s="200"/>
      <c r="H909" s="102"/>
      <c r="I909" s="102"/>
      <c r="J909" s="102"/>
      <c r="K909" s="201">
        <v>19908737.93</v>
      </c>
      <c r="L909" s="202"/>
      <c r="M909" s="202"/>
      <c r="N909" s="203"/>
      <c r="O909" s="203"/>
      <c r="P909" s="204"/>
      <c r="BS909" s="121"/>
      <c r="BT909" s="151"/>
      <c r="BW909" s="123"/>
    </row>
    <row r="910" spans="1:75" s="89" customFormat="1" ht="15" x14ac:dyDescent="0.25">
      <c r="A910" s="208" t="s">
        <v>1028</v>
      </c>
      <c r="B910" s="209"/>
      <c r="C910" s="209"/>
      <c r="D910" s="209"/>
      <c r="E910" s="209"/>
      <c r="F910" s="209"/>
      <c r="G910" s="209"/>
      <c r="H910" s="209"/>
      <c r="I910" s="209"/>
      <c r="J910" s="209"/>
      <c r="K910" s="209"/>
      <c r="L910" s="209"/>
      <c r="M910" s="209"/>
      <c r="N910" s="209"/>
      <c r="O910" s="209"/>
      <c r="P910" s="210"/>
      <c r="BS910" s="121"/>
      <c r="BT910" s="151"/>
      <c r="BW910" s="123" t="s">
        <v>1028</v>
      </c>
    </row>
    <row r="911" spans="1:75" s="89" customFormat="1" ht="57" x14ac:dyDescent="0.25">
      <c r="A911" s="187" t="s">
        <v>1029</v>
      </c>
      <c r="B911" s="125" t="s">
        <v>1030</v>
      </c>
      <c r="C911" s="188" t="s">
        <v>1031</v>
      </c>
      <c r="D911" s="188"/>
      <c r="E911" s="188"/>
      <c r="F911" s="205">
        <v>3.59</v>
      </c>
      <c r="G911" s="148" t="s">
        <v>345</v>
      </c>
      <c r="H911" s="148" t="s">
        <v>346</v>
      </c>
      <c r="I911" s="148">
        <v>15.13</v>
      </c>
      <c r="J911" s="148"/>
      <c r="K911" s="148">
        <v>219838.21</v>
      </c>
      <c r="L911" s="148">
        <v>44551.28</v>
      </c>
      <c r="M911" s="190" t="s">
        <v>1032</v>
      </c>
      <c r="N911" s="148">
        <v>470.07</v>
      </c>
      <c r="O911" s="191">
        <v>27.8185</v>
      </c>
      <c r="P911" s="215">
        <v>99.87</v>
      </c>
      <c r="BS911" s="121"/>
      <c r="BT911" s="151" t="s">
        <v>1031</v>
      </c>
      <c r="BW911" s="123"/>
    </row>
    <row r="912" spans="1:75" s="89" customFormat="1" ht="15" x14ac:dyDescent="0.25">
      <c r="A912" s="135"/>
      <c r="B912" s="136"/>
      <c r="C912" s="193" t="s">
        <v>1033</v>
      </c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5"/>
      <c r="BS912" s="121"/>
      <c r="BT912" s="151"/>
      <c r="BW912" s="123"/>
    </row>
    <row r="913" spans="1:78" s="89" customFormat="1" ht="57" x14ac:dyDescent="0.25">
      <c r="A913" s="139"/>
      <c r="B913" s="140" t="s">
        <v>91</v>
      </c>
      <c r="C913" s="141" t="s">
        <v>92</v>
      </c>
      <c r="D913" s="141"/>
      <c r="E913" s="141"/>
      <c r="F913" s="141"/>
      <c r="G913" s="141"/>
      <c r="H913" s="141"/>
      <c r="I913" s="141"/>
      <c r="J913" s="141"/>
      <c r="K913" s="141"/>
      <c r="L913" s="141"/>
      <c r="M913" s="141"/>
      <c r="N913" s="141"/>
      <c r="O913" s="141"/>
      <c r="P913" s="142"/>
      <c r="BS913" s="121"/>
      <c r="BT913" s="151"/>
      <c r="BU913" s="134" t="s">
        <v>92</v>
      </c>
      <c r="BW913" s="123"/>
    </row>
    <row r="914" spans="1:78" s="89" customFormat="1" ht="15" x14ac:dyDescent="0.25">
      <c r="A914" s="139"/>
      <c r="B914" s="143" t="s">
        <v>86</v>
      </c>
      <c r="C914" s="141" t="s">
        <v>212</v>
      </c>
      <c r="D914" s="141"/>
      <c r="E914" s="141"/>
      <c r="F914" s="141"/>
      <c r="G914" s="141"/>
      <c r="H914" s="141"/>
      <c r="I914" s="141"/>
      <c r="J914" s="141"/>
      <c r="K914" s="141"/>
      <c r="L914" s="141"/>
      <c r="M914" s="141"/>
      <c r="N914" s="141"/>
      <c r="O914" s="141"/>
      <c r="P914" s="142"/>
      <c r="BS914" s="121"/>
      <c r="BT914" s="151"/>
      <c r="BV914" s="134" t="s">
        <v>212</v>
      </c>
      <c r="BW914" s="123"/>
    </row>
    <row r="915" spans="1:78" s="89" customFormat="1" ht="15" x14ac:dyDescent="0.25">
      <c r="A915" s="196"/>
      <c r="B915" s="197"/>
      <c r="C915" s="197"/>
      <c r="D915" s="197"/>
      <c r="E915" s="198" t="s">
        <v>1034</v>
      </c>
      <c r="F915" s="199"/>
      <c r="G915" s="200"/>
      <c r="H915" s="102"/>
      <c r="I915" s="102"/>
      <c r="J915" s="102"/>
      <c r="K915" s="201">
        <v>154877.16</v>
      </c>
      <c r="L915" s="202"/>
      <c r="M915" s="202"/>
      <c r="N915" s="203"/>
      <c r="O915" s="203"/>
      <c r="P915" s="204"/>
      <c r="BS915" s="121"/>
      <c r="BT915" s="151"/>
      <c r="BW915" s="123"/>
    </row>
    <row r="916" spans="1:78" s="89" customFormat="1" ht="15" x14ac:dyDescent="0.25">
      <c r="A916" s="196"/>
      <c r="B916" s="197"/>
      <c r="C916" s="197"/>
      <c r="D916" s="197"/>
      <c r="E916" s="198" t="s">
        <v>1035</v>
      </c>
      <c r="F916" s="199"/>
      <c r="G916" s="200"/>
      <c r="H916" s="102"/>
      <c r="I916" s="102"/>
      <c r="J916" s="102"/>
      <c r="K916" s="201">
        <v>141180.54</v>
      </c>
      <c r="L916" s="202"/>
      <c r="M916" s="202"/>
      <c r="N916" s="203"/>
      <c r="O916" s="203"/>
      <c r="P916" s="204"/>
      <c r="BS916" s="121"/>
      <c r="BT916" s="151"/>
      <c r="BW916" s="123"/>
    </row>
    <row r="917" spans="1:78" s="89" customFormat="1" ht="15" x14ac:dyDescent="0.25">
      <c r="A917" s="196"/>
      <c r="B917" s="197"/>
      <c r="C917" s="197"/>
      <c r="D917" s="197"/>
      <c r="E917" s="198" t="s">
        <v>215</v>
      </c>
      <c r="F917" s="199"/>
      <c r="G917" s="200"/>
      <c r="H917" s="102"/>
      <c r="I917" s="102"/>
      <c r="J917" s="102"/>
      <c r="K917" s="201">
        <v>515895.91</v>
      </c>
      <c r="L917" s="202"/>
      <c r="M917" s="202"/>
      <c r="N917" s="203"/>
      <c r="O917" s="203"/>
      <c r="P917" s="204"/>
      <c r="BS917" s="121"/>
      <c r="BT917" s="151"/>
      <c r="BW917" s="123"/>
    </row>
    <row r="918" spans="1:78" s="89" customFormat="1" ht="45" x14ac:dyDescent="0.25">
      <c r="A918" s="187" t="s">
        <v>1036</v>
      </c>
      <c r="B918" s="125" t="s">
        <v>337</v>
      </c>
      <c r="C918" s="188" t="s">
        <v>1037</v>
      </c>
      <c r="D918" s="188"/>
      <c r="E918" s="188"/>
      <c r="F918" s="205">
        <v>452.34</v>
      </c>
      <c r="G918" s="148" t="s">
        <v>339</v>
      </c>
      <c r="H918" s="148"/>
      <c r="I918" s="148" t="s">
        <v>339</v>
      </c>
      <c r="J918" s="148"/>
      <c r="K918" s="148">
        <v>1059659.19</v>
      </c>
      <c r="L918" s="148"/>
      <c r="M918" s="190"/>
      <c r="N918" s="148">
        <v>1059659.19</v>
      </c>
      <c r="O918" s="206">
        <v>0</v>
      </c>
      <c r="P918" s="206">
        <v>0</v>
      </c>
      <c r="BS918" s="121"/>
      <c r="BT918" s="151" t="s">
        <v>1037</v>
      </c>
      <c r="BW918" s="123"/>
    </row>
    <row r="919" spans="1:78" s="89" customFormat="1" ht="15" x14ac:dyDescent="0.25">
      <c r="A919" s="135"/>
      <c r="B919" s="136"/>
      <c r="C919" s="193" t="s">
        <v>1038</v>
      </c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5"/>
      <c r="BS919" s="121"/>
      <c r="BT919" s="151"/>
      <c r="BW919" s="123"/>
    </row>
    <row r="920" spans="1:78" s="89" customFormat="1" ht="15" x14ac:dyDescent="0.25">
      <c r="A920" s="139"/>
      <c r="B920" s="136"/>
      <c r="C920" s="193" t="s">
        <v>341</v>
      </c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217"/>
      <c r="BS920" s="121"/>
      <c r="BT920" s="151"/>
      <c r="BW920" s="123"/>
    </row>
    <row r="921" spans="1:78" s="89" customFormat="1" ht="15" x14ac:dyDescent="0.25">
      <c r="A921" s="139"/>
      <c r="B921" s="143" t="s">
        <v>86</v>
      </c>
      <c r="C921" s="141" t="s">
        <v>212</v>
      </c>
      <c r="D921" s="141"/>
      <c r="E921" s="141"/>
      <c r="F921" s="141"/>
      <c r="G921" s="141"/>
      <c r="H921" s="141"/>
      <c r="I921" s="141"/>
      <c r="J921" s="141"/>
      <c r="K921" s="141"/>
      <c r="L921" s="141"/>
      <c r="M921" s="141"/>
      <c r="N921" s="141"/>
      <c r="O921" s="141"/>
      <c r="P921" s="142"/>
      <c r="BS921" s="121"/>
      <c r="BT921" s="151"/>
      <c r="BV921" s="134" t="s">
        <v>212</v>
      </c>
      <c r="BW921" s="123"/>
    </row>
    <row r="922" spans="1:78" s="89" customFormat="1" ht="33.75" x14ac:dyDescent="0.25">
      <c r="A922" s="220" t="s">
        <v>146</v>
      </c>
      <c r="B922" s="221"/>
      <c r="C922" s="221"/>
      <c r="D922" s="221"/>
      <c r="E922" s="221"/>
      <c r="F922" s="221"/>
      <c r="G922" s="221"/>
      <c r="H922" s="221"/>
      <c r="I922" s="221"/>
      <c r="J922" s="222"/>
      <c r="K922" s="148">
        <v>273504804.64999998</v>
      </c>
      <c r="L922" s="148">
        <v>26034760.960000001</v>
      </c>
      <c r="M922" s="148" t="s">
        <v>1039</v>
      </c>
      <c r="N922" s="148">
        <v>231789327.96000001</v>
      </c>
      <c r="O922" s="152"/>
      <c r="P922" s="215">
        <v>55134.080000000002</v>
      </c>
      <c r="BY922" s="151" t="s">
        <v>146</v>
      </c>
    </row>
    <row r="923" spans="1:78" s="89" customFormat="1" ht="15" x14ac:dyDescent="0.25">
      <c r="A923" s="220" t="s">
        <v>147</v>
      </c>
      <c r="B923" s="221"/>
      <c r="C923" s="221"/>
      <c r="D923" s="221"/>
      <c r="E923" s="221"/>
      <c r="F923" s="221"/>
      <c r="G923" s="221"/>
      <c r="H923" s="221"/>
      <c r="I923" s="221"/>
      <c r="J923" s="222"/>
      <c r="K923" s="148">
        <v>39748790.490000002</v>
      </c>
      <c r="L923" s="148"/>
      <c r="M923" s="148"/>
      <c r="N923" s="148"/>
      <c r="O923" s="152"/>
      <c r="P923" s="152"/>
      <c r="BY923" s="151" t="s">
        <v>147</v>
      </c>
    </row>
    <row r="924" spans="1:78" s="89" customFormat="1" ht="15" x14ac:dyDescent="0.25">
      <c r="A924" s="220" t="s">
        <v>148</v>
      </c>
      <c r="B924" s="221"/>
      <c r="C924" s="221"/>
      <c r="D924" s="221"/>
      <c r="E924" s="221"/>
      <c r="F924" s="221"/>
      <c r="G924" s="221"/>
      <c r="H924" s="221"/>
      <c r="I924" s="221"/>
      <c r="J924" s="222"/>
      <c r="K924" s="148">
        <v>30652839.670000002</v>
      </c>
      <c r="L924" s="148"/>
      <c r="M924" s="148"/>
      <c r="N924" s="148"/>
      <c r="O924" s="152"/>
      <c r="P924" s="152"/>
      <c r="BY924" s="151" t="s">
        <v>148</v>
      </c>
    </row>
    <row r="925" spans="1:78" s="89" customFormat="1" ht="15" x14ac:dyDescent="0.25">
      <c r="A925" s="220" t="s">
        <v>149</v>
      </c>
      <c r="B925" s="221"/>
      <c r="C925" s="221"/>
      <c r="D925" s="221"/>
      <c r="E925" s="221"/>
      <c r="F925" s="221"/>
      <c r="G925" s="221"/>
      <c r="H925" s="221"/>
      <c r="I925" s="221"/>
      <c r="J925" s="222"/>
      <c r="K925" s="148"/>
      <c r="L925" s="148"/>
      <c r="M925" s="148"/>
      <c r="N925" s="148"/>
      <c r="O925" s="152"/>
      <c r="P925" s="152"/>
      <c r="BY925" s="151" t="s">
        <v>149</v>
      </c>
    </row>
    <row r="926" spans="1:78" s="89" customFormat="1" ht="15" x14ac:dyDescent="0.25">
      <c r="A926" s="223" t="s">
        <v>150</v>
      </c>
      <c r="B926" s="224"/>
      <c r="C926" s="224"/>
      <c r="D926" s="224"/>
      <c r="E926" s="224"/>
      <c r="F926" s="224"/>
      <c r="G926" s="224"/>
      <c r="H926" s="224"/>
      <c r="I926" s="224"/>
      <c r="J926" s="225"/>
      <c r="K926" s="128">
        <v>3768265.54</v>
      </c>
      <c r="L926" s="128"/>
      <c r="M926" s="128"/>
      <c r="N926" s="128"/>
      <c r="O926" s="129"/>
      <c r="P926" s="130">
        <v>492.54</v>
      </c>
      <c r="BY926" s="151"/>
      <c r="BZ926" s="134" t="s">
        <v>150</v>
      </c>
    </row>
    <row r="927" spans="1:78" s="89" customFormat="1" ht="15" x14ac:dyDescent="0.25">
      <c r="A927" s="223" t="s">
        <v>152</v>
      </c>
      <c r="B927" s="224"/>
      <c r="C927" s="224"/>
      <c r="D927" s="224"/>
      <c r="E927" s="224"/>
      <c r="F927" s="224"/>
      <c r="G927" s="224"/>
      <c r="H927" s="224"/>
      <c r="I927" s="224"/>
      <c r="J927" s="225"/>
      <c r="K927" s="128">
        <v>2823288.03</v>
      </c>
      <c r="L927" s="128"/>
      <c r="M927" s="128"/>
      <c r="N927" s="128"/>
      <c r="O927" s="129"/>
      <c r="P927" s="129"/>
      <c r="BY927" s="151"/>
      <c r="BZ927" s="134" t="s">
        <v>152</v>
      </c>
    </row>
    <row r="928" spans="1:78" s="89" customFormat="1" ht="15" x14ac:dyDescent="0.25">
      <c r="A928" s="223" t="s">
        <v>153</v>
      </c>
      <c r="B928" s="224"/>
      <c r="C928" s="224"/>
      <c r="D928" s="224"/>
      <c r="E928" s="224"/>
      <c r="F928" s="224"/>
      <c r="G928" s="224"/>
      <c r="H928" s="224"/>
      <c r="I928" s="224"/>
      <c r="J928" s="225"/>
      <c r="K928" s="128">
        <v>55911395.780000001</v>
      </c>
      <c r="L928" s="128"/>
      <c r="M928" s="128"/>
      <c r="N928" s="128"/>
      <c r="O928" s="129"/>
      <c r="P928" s="130">
        <v>19962.27</v>
      </c>
      <c r="BY928" s="151"/>
      <c r="BZ928" s="134" t="s">
        <v>153</v>
      </c>
    </row>
    <row r="929" spans="1:79" s="89" customFormat="1" ht="15" x14ac:dyDescent="0.25">
      <c r="A929" s="223" t="s">
        <v>1040</v>
      </c>
      <c r="B929" s="224"/>
      <c r="C929" s="224"/>
      <c r="D929" s="224"/>
      <c r="E929" s="224"/>
      <c r="F929" s="224"/>
      <c r="G929" s="224"/>
      <c r="H929" s="224"/>
      <c r="I929" s="224"/>
      <c r="J929" s="225"/>
      <c r="K929" s="128">
        <v>224093355.65000001</v>
      </c>
      <c r="L929" s="128"/>
      <c r="M929" s="128"/>
      <c r="N929" s="128"/>
      <c r="O929" s="129"/>
      <c r="P929" s="129"/>
      <c r="BY929" s="151"/>
      <c r="BZ929" s="134" t="s">
        <v>1040</v>
      </c>
    </row>
    <row r="930" spans="1:79" s="89" customFormat="1" ht="15" x14ac:dyDescent="0.25">
      <c r="A930" s="223" t="s">
        <v>1041</v>
      </c>
      <c r="B930" s="224"/>
      <c r="C930" s="224"/>
      <c r="D930" s="224"/>
      <c r="E930" s="224"/>
      <c r="F930" s="224"/>
      <c r="G930" s="224"/>
      <c r="H930" s="224"/>
      <c r="I930" s="224"/>
      <c r="J930" s="225"/>
      <c r="K930" s="128">
        <v>12879624.07</v>
      </c>
      <c r="L930" s="128"/>
      <c r="M930" s="128"/>
      <c r="N930" s="128"/>
      <c r="O930" s="129"/>
      <c r="P930" s="133">
        <v>7861.3</v>
      </c>
      <c r="BY930" s="151"/>
      <c r="BZ930" s="134" t="s">
        <v>1041</v>
      </c>
    </row>
    <row r="931" spans="1:79" s="89" customFormat="1" ht="15" x14ac:dyDescent="0.25">
      <c r="A931" s="223" t="s">
        <v>1042</v>
      </c>
      <c r="B931" s="224"/>
      <c r="C931" s="224"/>
      <c r="D931" s="224"/>
      <c r="E931" s="224"/>
      <c r="F931" s="224"/>
      <c r="G931" s="224"/>
      <c r="H931" s="224"/>
      <c r="I931" s="224"/>
      <c r="J931" s="225"/>
      <c r="K931" s="128">
        <v>3694685.02</v>
      </c>
      <c r="L931" s="128"/>
      <c r="M931" s="128"/>
      <c r="N931" s="128"/>
      <c r="O931" s="129"/>
      <c r="P931" s="130">
        <v>1785.04</v>
      </c>
      <c r="BY931" s="151"/>
      <c r="BZ931" s="134" t="s">
        <v>1042</v>
      </c>
    </row>
    <row r="932" spans="1:79" s="89" customFormat="1" ht="15" x14ac:dyDescent="0.25">
      <c r="A932" s="223" t="s">
        <v>1043</v>
      </c>
      <c r="B932" s="224"/>
      <c r="C932" s="224"/>
      <c r="D932" s="224"/>
      <c r="E932" s="224"/>
      <c r="F932" s="224"/>
      <c r="G932" s="224"/>
      <c r="H932" s="224"/>
      <c r="I932" s="224"/>
      <c r="J932" s="225"/>
      <c r="K932" s="128">
        <v>4596546.45</v>
      </c>
      <c r="L932" s="128"/>
      <c r="M932" s="128"/>
      <c r="N932" s="128"/>
      <c r="O932" s="129"/>
      <c r="P932" s="130">
        <v>2865.24</v>
      </c>
      <c r="BY932" s="151"/>
      <c r="BZ932" s="134" t="s">
        <v>1043</v>
      </c>
    </row>
    <row r="933" spans="1:79" s="89" customFormat="1" ht="15" x14ac:dyDescent="0.25">
      <c r="A933" s="223" t="s">
        <v>1044</v>
      </c>
      <c r="B933" s="224"/>
      <c r="C933" s="224"/>
      <c r="D933" s="224"/>
      <c r="E933" s="224"/>
      <c r="F933" s="224"/>
      <c r="G933" s="224"/>
      <c r="H933" s="224"/>
      <c r="I933" s="224"/>
      <c r="J933" s="225"/>
      <c r="K933" s="128">
        <v>11407234.15</v>
      </c>
      <c r="L933" s="128"/>
      <c r="M933" s="128"/>
      <c r="N933" s="128"/>
      <c r="O933" s="129"/>
      <c r="P933" s="130">
        <v>4846.71</v>
      </c>
      <c r="BY933" s="151"/>
      <c r="BZ933" s="134" t="s">
        <v>1044</v>
      </c>
    </row>
    <row r="934" spans="1:79" s="89" customFormat="1" ht="15" x14ac:dyDescent="0.25">
      <c r="A934" s="223" t="s">
        <v>151</v>
      </c>
      <c r="B934" s="224"/>
      <c r="C934" s="224"/>
      <c r="D934" s="224"/>
      <c r="E934" s="224"/>
      <c r="F934" s="224"/>
      <c r="G934" s="224"/>
      <c r="H934" s="224"/>
      <c r="I934" s="224"/>
      <c r="J934" s="225"/>
      <c r="K934" s="128">
        <v>125189.88</v>
      </c>
      <c r="L934" s="128"/>
      <c r="M934" s="128"/>
      <c r="N934" s="128"/>
      <c r="O934" s="129"/>
      <c r="P934" s="129"/>
      <c r="BY934" s="151"/>
      <c r="BZ934" s="134" t="s">
        <v>151</v>
      </c>
    </row>
    <row r="935" spans="1:79" s="89" customFormat="1" ht="15" x14ac:dyDescent="0.25">
      <c r="A935" s="223" t="s">
        <v>1045</v>
      </c>
      <c r="B935" s="224"/>
      <c r="C935" s="224"/>
      <c r="D935" s="224"/>
      <c r="E935" s="224"/>
      <c r="F935" s="224"/>
      <c r="G935" s="224"/>
      <c r="H935" s="224"/>
      <c r="I935" s="224"/>
      <c r="J935" s="225"/>
      <c r="K935" s="128">
        <v>425871.3</v>
      </c>
      <c r="L935" s="128"/>
      <c r="M935" s="128"/>
      <c r="N935" s="128"/>
      <c r="O935" s="129"/>
      <c r="P935" s="130">
        <v>152.19</v>
      </c>
      <c r="BY935" s="151"/>
      <c r="BZ935" s="134" t="s">
        <v>1045</v>
      </c>
    </row>
    <row r="936" spans="1:79" s="89" customFormat="1" ht="15" x14ac:dyDescent="0.25">
      <c r="A936" s="223" t="s">
        <v>1046</v>
      </c>
      <c r="B936" s="224"/>
      <c r="C936" s="224"/>
      <c r="D936" s="224"/>
      <c r="E936" s="224"/>
      <c r="F936" s="224"/>
      <c r="G936" s="224"/>
      <c r="H936" s="224"/>
      <c r="I936" s="224"/>
      <c r="J936" s="225"/>
      <c r="K936" s="128">
        <v>1564450.64</v>
      </c>
      <c r="L936" s="128"/>
      <c r="M936" s="128"/>
      <c r="N936" s="128"/>
      <c r="O936" s="129"/>
      <c r="P936" s="130">
        <v>961.11</v>
      </c>
      <c r="BY936" s="151"/>
      <c r="BZ936" s="134" t="s">
        <v>1046</v>
      </c>
    </row>
    <row r="937" spans="1:79" s="89" customFormat="1" ht="15" x14ac:dyDescent="0.25">
      <c r="A937" s="223" t="s">
        <v>1047</v>
      </c>
      <c r="B937" s="224"/>
      <c r="C937" s="224"/>
      <c r="D937" s="224"/>
      <c r="E937" s="224"/>
      <c r="F937" s="224"/>
      <c r="G937" s="224"/>
      <c r="H937" s="224"/>
      <c r="I937" s="224"/>
      <c r="J937" s="225"/>
      <c r="K937" s="128">
        <v>2707790.37</v>
      </c>
      <c r="L937" s="128"/>
      <c r="M937" s="128"/>
      <c r="N937" s="128"/>
      <c r="O937" s="129"/>
      <c r="P937" s="133">
        <v>1866.1</v>
      </c>
      <c r="BY937" s="151"/>
      <c r="BZ937" s="134" t="s">
        <v>1047</v>
      </c>
    </row>
    <row r="938" spans="1:79" s="89" customFormat="1" ht="15" x14ac:dyDescent="0.25">
      <c r="A938" s="223" t="s">
        <v>1048</v>
      </c>
      <c r="B938" s="224"/>
      <c r="C938" s="224"/>
      <c r="D938" s="224"/>
      <c r="E938" s="224"/>
      <c r="F938" s="224"/>
      <c r="G938" s="224"/>
      <c r="H938" s="224"/>
      <c r="I938" s="224"/>
      <c r="J938" s="225"/>
      <c r="K938" s="128">
        <v>19908737.93</v>
      </c>
      <c r="L938" s="128"/>
      <c r="M938" s="128"/>
      <c r="N938" s="128"/>
      <c r="O938" s="129"/>
      <c r="P938" s="130">
        <v>14341.58</v>
      </c>
      <c r="BY938" s="151"/>
      <c r="BZ938" s="134" t="s">
        <v>1048</v>
      </c>
    </row>
    <row r="939" spans="1:79" s="89" customFormat="1" ht="15" x14ac:dyDescent="0.25">
      <c r="A939" s="223" t="s">
        <v>155</v>
      </c>
      <c r="B939" s="224"/>
      <c r="C939" s="224"/>
      <c r="D939" s="224"/>
      <c r="E939" s="224"/>
      <c r="F939" s="224"/>
      <c r="G939" s="224"/>
      <c r="H939" s="224"/>
      <c r="I939" s="224"/>
      <c r="J939" s="225"/>
      <c r="K939" s="128">
        <v>343906434.81</v>
      </c>
      <c r="L939" s="128"/>
      <c r="M939" s="128"/>
      <c r="N939" s="128"/>
      <c r="O939" s="129"/>
      <c r="P939" s="130">
        <v>55134.080000000002</v>
      </c>
      <c r="BY939" s="151"/>
      <c r="BZ939" s="134" t="s">
        <v>155</v>
      </c>
    </row>
    <row r="940" spans="1:79" s="89" customFormat="1" ht="15" x14ac:dyDescent="0.25">
      <c r="A940" s="223" t="s">
        <v>1049</v>
      </c>
      <c r="B940" s="224"/>
      <c r="C940" s="224"/>
      <c r="D940" s="224"/>
      <c r="E940" s="224"/>
      <c r="F940" s="224"/>
      <c r="G940" s="224"/>
      <c r="H940" s="224"/>
      <c r="I940" s="224"/>
      <c r="J940" s="225"/>
      <c r="K940" s="128">
        <v>17883134.609999999</v>
      </c>
      <c r="L940" s="128"/>
      <c r="M940" s="128"/>
      <c r="N940" s="128"/>
      <c r="O940" s="129"/>
      <c r="P940" s="129"/>
      <c r="BY940" s="151"/>
      <c r="BZ940" s="134" t="s">
        <v>1049</v>
      </c>
    </row>
    <row r="941" spans="1:79" s="89" customFormat="1" ht="15" x14ac:dyDescent="0.25">
      <c r="A941" s="220" t="s">
        <v>155</v>
      </c>
      <c r="B941" s="221"/>
      <c r="C941" s="221"/>
      <c r="D941" s="221"/>
      <c r="E941" s="221"/>
      <c r="F941" s="221"/>
      <c r="G941" s="221"/>
      <c r="H941" s="221"/>
      <c r="I941" s="221"/>
      <c r="J941" s="222"/>
      <c r="K941" s="148">
        <v>361789569.42000002</v>
      </c>
      <c r="L941" s="148"/>
      <c r="M941" s="148"/>
      <c r="N941" s="148"/>
      <c r="O941" s="152"/>
      <c r="P941" s="152"/>
      <c r="BY941" s="151"/>
      <c r="CA941" s="151" t="s">
        <v>155</v>
      </c>
    </row>
    <row r="942" spans="1:79" s="89" customFormat="1" ht="15" x14ac:dyDescent="0.25">
      <c r="A942" s="223" t="s">
        <v>1050</v>
      </c>
      <c r="B942" s="224"/>
      <c r="C942" s="224"/>
      <c r="D942" s="224"/>
      <c r="E942" s="224"/>
      <c r="F942" s="224"/>
      <c r="G942" s="224"/>
      <c r="H942" s="224"/>
      <c r="I942" s="224"/>
      <c r="J942" s="225"/>
      <c r="K942" s="128">
        <v>7597580.96</v>
      </c>
      <c r="L942" s="128"/>
      <c r="M942" s="128"/>
      <c r="N942" s="128"/>
      <c r="O942" s="129"/>
      <c r="P942" s="129"/>
      <c r="BY942" s="151"/>
      <c r="BZ942" s="134" t="s">
        <v>1050</v>
      </c>
      <c r="CA942" s="151"/>
    </row>
    <row r="943" spans="1:79" s="89" customFormat="1" ht="15" x14ac:dyDescent="0.25">
      <c r="A943" s="223" t="s">
        <v>1051</v>
      </c>
      <c r="B943" s="224"/>
      <c r="C943" s="224"/>
      <c r="D943" s="224"/>
      <c r="E943" s="224"/>
      <c r="F943" s="224"/>
      <c r="G943" s="224"/>
      <c r="H943" s="224"/>
      <c r="I943" s="224"/>
      <c r="J943" s="225"/>
      <c r="K943" s="128">
        <v>12662634.93</v>
      </c>
      <c r="L943" s="128"/>
      <c r="M943" s="128"/>
      <c r="N943" s="128"/>
      <c r="O943" s="129"/>
      <c r="P943" s="129"/>
      <c r="BY943" s="151"/>
      <c r="BZ943" s="134" t="s">
        <v>1051</v>
      </c>
      <c r="CA943" s="151"/>
    </row>
    <row r="944" spans="1:79" s="89" customFormat="1" ht="15" x14ac:dyDescent="0.25">
      <c r="A944" s="223" t="s">
        <v>1052</v>
      </c>
      <c r="B944" s="224"/>
      <c r="C944" s="224"/>
      <c r="D944" s="224"/>
      <c r="E944" s="224"/>
      <c r="F944" s="224"/>
      <c r="G944" s="224"/>
      <c r="H944" s="224"/>
      <c r="I944" s="224"/>
      <c r="J944" s="225"/>
      <c r="K944" s="128">
        <v>9044739.2400000002</v>
      </c>
      <c r="L944" s="128"/>
      <c r="M944" s="128"/>
      <c r="N944" s="128"/>
      <c r="O944" s="129"/>
      <c r="P944" s="129"/>
      <c r="BY944" s="151"/>
      <c r="BZ944" s="134" t="s">
        <v>1052</v>
      </c>
      <c r="CA944" s="151"/>
    </row>
    <row r="945" spans="1:80" s="89" customFormat="1" ht="15" x14ac:dyDescent="0.25">
      <c r="A945" s="223" t="s">
        <v>1053</v>
      </c>
      <c r="B945" s="224"/>
      <c r="C945" s="224"/>
      <c r="D945" s="224"/>
      <c r="E945" s="224"/>
      <c r="F945" s="224"/>
      <c r="G945" s="224"/>
      <c r="H945" s="224"/>
      <c r="I945" s="224"/>
      <c r="J945" s="225"/>
      <c r="K945" s="128">
        <v>7235791.3899999997</v>
      </c>
      <c r="L945" s="128"/>
      <c r="M945" s="128"/>
      <c r="N945" s="128"/>
      <c r="O945" s="129"/>
      <c r="P945" s="129"/>
      <c r="BY945" s="151"/>
      <c r="BZ945" s="134" t="s">
        <v>1053</v>
      </c>
      <c r="CA945" s="151"/>
    </row>
    <row r="946" spans="1:80" s="89" customFormat="1" ht="15" x14ac:dyDescent="0.25">
      <c r="A946" s="220" t="s">
        <v>155</v>
      </c>
      <c r="B946" s="221"/>
      <c r="C946" s="221"/>
      <c r="D946" s="221"/>
      <c r="E946" s="221"/>
      <c r="F946" s="221"/>
      <c r="G946" s="221"/>
      <c r="H946" s="221"/>
      <c r="I946" s="221"/>
      <c r="J946" s="222"/>
      <c r="K946" s="148">
        <v>398330315.94</v>
      </c>
      <c r="L946" s="148"/>
      <c r="M946" s="148"/>
      <c r="N946" s="148"/>
      <c r="O946" s="152"/>
      <c r="P946" s="152"/>
      <c r="BY946" s="151"/>
      <c r="CA946" s="151" t="s">
        <v>155</v>
      </c>
    </row>
    <row r="947" spans="1:80" s="89" customFormat="1" ht="15" x14ac:dyDescent="0.25">
      <c r="A947" s="223" t="s">
        <v>1054</v>
      </c>
      <c r="B947" s="224"/>
      <c r="C947" s="224"/>
      <c r="D947" s="224"/>
      <c r="E947" s="224"/>
      <c r="F947" s="224"/>
      <c r="G947" s="224"/>
      <c r="H947" s="224"/>
      <c r="I947" s="224"/>
      <c r="J947" s="225"/>
      <c r="K947" s="128">
        <v>11949909.48</v>
      </c>
      <c r="L947" s="128"/>
      <c r="M947" s="128"/>
      <c r="N947" s="128"/>
      <c r="O947" s="129"/>
      <c r="P947" s="129"/>
      <c r="BY947" s="151"/>
      <c r="BZ947" s="134" t="s">
        <v>1054</v>
      </c>
      <c r="CA947" s="151"/>
    </row>
    <row r="948" spans="1:80" s="89" customFormat="1" ht="15" x14ac:dyDescent="0.25">
      <c r="A948" s="220" t="s">
        <v>169</v>
      </c>
      <c r="B948" s="221"/>
      <c r="C948" s="221"/>
      <c r="D948" s="221"/>
      <c r="E948" s="221"/>
      <c r="F948" s="221"/>
      <c r="G948" s="221"/>
      <c r="H948" s="221"/>
      <c r="I948" s="221"/>
      <c r="J948" s="222"/>
      <c r="K948" s="148">
        <v>410280225.42000002</v>
      </c>
      <c r="L948" s="148"/>
      <c r="M948" s="148"/>
      <c r="N948" s="148"/>
      <c r="O948" s="152"/>
      <c r="P948" s="152"/>
      <c r="BY948" s="151"/>
      <c r="CA948" s="151" t="s">
        <v>169</v>
      </c>
    </row>
    <row r="949" spans="1:80" s="89" customFormat="1" ht="15" x14ac:dyDescent="0.25">
      <c r="A949" s="223" t="s">
        <v>1055</v>
      </c>
      <c r="B949" s="224"/>
      <c r="C949" s="224"/>
      <c r="D949" s="224"/>
      <c r="E949" s="224"/>
      <c r="F949" s="224"/>
      <c r="G949" s="224"/>
      <c r="H949" s="224"/>
      <c r="I949" s="224"/>
      <c r="J949" s="225"/>
      <c r="K949" s="128">
        <v>82056045.079999998</v>
      </c>
      <c r="L949" s="128"/>
      <c r="M949" s="128"/>
      <c r="N949" s="128"/>
      <c r="O949" s="129"/>
      <c r="P949" s="129"/>
      <c r="BY949" s="151"/>
      <c r="BZ949" s="134" t="s">
        <v>1055</v>
      </c>
      <c r="CA949" s="151"/>
    </row>
    <row r="950" spans="1:80" s="89" customFormat="1" ht="15" x14ac:dyDescent="0.25">
      <c r="A950" s="220" t="s">
        <v>171</v>
      </c>
      <c r="B950" s="221"/>
      <c r="C950" s="221"/>
      <c r="D950" s="221"/>
      <c r="E950" s="221"/>
      <c r="F950" s="221"/>
      <c r="G950" s="221"/>
      <c r="H950" s="221"/>
      <c r="I950" s="221"/>
      <c r="J950" s="222"/>
      <c r="K950" s="148">
        <v>492336270.5</v>
      </c>
      <c r="L950" s="148"/>
      <c r="M950" s="148"/>
      <c r="N950" s="148"/>
      <c r="O950" s="152"/>
      <c r="P950" s="215">
        <v>55134.080000000002</v>
      </c>
      <c r="BY950" s="151"/>
      <c r="CA950" s="151"/>
      <c r="CB950" s="151" t="s">
        <v>171</v>
      </c>
    </row>
    <row r="951" spans="1:80" s="89" customFormat="1" ht="53.25" customHeight="1" x14ac:dyDescent="0.25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</row>
    <row r="952" spans="1:80" s="101" customFormat="1" ht="12.75" customHeight="1" x14ac:dyDescent="0.2">
      <c r="A952" s="226" t="s">
        <v>1056</v>
      </c>
      <c r="B952" s="226"/>
      <c r="C952" s="226"/>
      <c r="D952" s="226"/>
      <c r="E952" s="226"/>
      <c r="F952" s="226"/>
      <c r="G952" s="226"/>
      <c r="H952" s="226"/>
      <c r="I952" s="226"/>
      <c r="J952" s="226"/>
      <c r="K952" s="226"/>
      <c r="L952" s="226"/>
      <c r="M952" s="226"/>
      <c r="N952" s="226"/>
      <c r="O952" s="226"/>
      <c r="P952" s="226"/>
      <c r="Q952" s="227"/>
      <c r="R952" s="227"/>
      <c r="S952" s="100"/>
      <c r="T952" s="100"/>
      <c r="U952" s="100"/>
      <c r="V952" s="100"/>
      <c r="W952" s="100"/>
      <c r="X952" s="100"/>
      <c r="Y952" s="100"/>
      <c r="Z952" s="100"/>
      <c r="AA952" s="100"/>
      <c r="AB952" s="100"/>
      <c r="AC952" s="100"/>
      <c r="AD952" s="100"/>
      <c r="AE952" s="100"/>
      <c r="AF952" s="100"/>
      <c r="AG952" s="100"/>
      <c r="AH952" s="100"/>
      <c r="AI952" s="100"/>
      <c r="AJ952" s="100"/>
      <c r="AK952" s="100"/>
      <c r="AL952" s="100"/>
      <c r="AM952" s="100"/>
      <c r="AN952" s="100"/>
      <c r="AO952" s="100"/>
      <c r="AP952" s="100"/>
      <c r="AQ952" s="100"/>
      <c r="AR952" s="100"/>
      <c r="AS952" s="100"/>
      <c r="AT952" s="100"/>
      <c r="AU952" s="100"/>
      <c r="AV952" s="100"/>
      <c r="AW952" s="100"/>
      <c r="AX952" s="100"/>
      <c r="AY952" s="100"/>
      <c r="AZ952" s="100"/>
      <c r="BA952" s="100"/>
      <c r="BB952" s="100"/>
      <c r="BC952" s="100"/>
      <c r="BD952" s="100"/>
      <c r="BE952" s="100"/>
      <c r="BF952" s="100"/>
      <c r="BG952" s="100"/>
      <c r="BH952" s="100"/>
      <c r="BI952" s="100"/>
      <c r="BJ952" s="100"/>
      <c r="BK952" s="100"/>
      <c r="BL952" s="100"/>
      <c r="BM952" s="100"/>
      <c r="BN952" s="100"/>
      <c r="BO952" s="100"/>
      <c r="BP952" s="100"/>
      <c r="BQ952" s="100"/>
      <c r="BR952" s="100"/>
      <c r="BS952" s="100"/>
      <c r="BT952" s="100"/>
      <c r="BU952" s="100"/>
      <c r="BV952" s="100"/>
      <c r="BW952" s="100"/>
      <c r="BX952" s="100"/>
      <c r="BY952" s="100"/>
      <c r="BZ952" s="100"/>
      <c r="CA952" s="100"/>
      <c r="CB952" s="100"/>
    </row>
    <row r="953" spans="1:80" s="101" customFormat="1" ht="12.75" customHeight="1" x14ac:dyDescent="0.2">
      <c r="A953" s="228" t="s">
        <v>1057</v>
      </c>
      <c r="B953" s="228"/>
      <c r="C953" s="228"/>
      <c r="D953" s="228"/>
      <c r="E953" s="228"/>
      <c r="F953" s="228"/>
      <c r="G953" s="228"/>
      <c r="H953" s="228"/>
      <c r="I953" s="228"/>
      <c r="J953" s="228"/>
      <c r="K953" s="228"/>
      <c r="L953" s="228"/>
      <c r="M953" s="228"/>
      <c r="N953" s="228"/>
      <c r="O953" s="228"/>
      <c r="P953" s="228"/>
      <c r="Q953" s="229"/>
      <c r="R953" s="229"/>
      <c r="S953" s="100"/>
      <c r="T953" s="100"/>
      <c r="U953" s="100"/>
      <c r="V953" s="100"/>
      <c r="W953" s="100"/>
      <c r="X953" s="100"/>
      <c r="Y953" s="100"/>
      <c r="Z953" s="100"/>
      <c r="AA953" s="100"/>
      <c r="AB953" s="100"/>
      <c r="AC953" s="100"/>
      <c r="AD953" s="100"/>
      <c r="AE953" s="100"/>
      <c r="AF953" s="100"/>
      <c r="AG953" s="100"/>
      <c r="AH953" s="100"/>
      <c r="AI953" s="100"/>
      <c r="AJ953" s="100"/>
      <c r="AK953" s="100"/>
      <c r="AL953" s="100"/>
      <c r="AM953" s="100"/>
      <c r="AN953" s="100"/>
      <c r="AO953" s="100"/>
      <c r="AP953" s="100"/>
      <c r="AQ953" s="100"/>
      <c r="AR953" s="100"/>
      <c r="AS953" s="100"/>
      <c r="AT953" s="100"/>
      <c r="AU953" s="100"/>
      <c r="AV953" s="100"/>
      <c r="AW953" s="100"/>
      <c r="AX953" s="100"/>
      <c r="AY953" s="100"/>
      <c r="AZ953" s="100"/>
      <c r="BA953" s="100"/>
      <c r="BB953" s="100"/>
      <c r="BC953" s="100"/>
      <c r="BD953" s="100"/>
      <c r="BE953" s="100"/>
      <c r="BF953" s="100"/>
      <c r="BG953" s="100"/>
      <c r="BH953" s="100"/>
      <c r="BI953" s="100"/>
      <c r="BJ953" s="100"/>
      <c r="BK953" s="100"/>
      <c r="BL953" s="100"/>
      <c r="BM953" s="100"/>
      <c r="BN953" s="100"/>
      <c r="BO953" s="100"/>
      <c r="BP953" s="100"/>
      <c r="BQ953" s="100"/>
      <c r="BR953" s="100"/>
      <c r="BS953" s="100"/>
      <c r="BT953" s="100"/>
      <c r="BU953" s="100"/>
      <c r="BV953" s="100"/>
      <c r="BW953" s="100"/>
      <c r="BX953" s="100"/>
      <c r="BY953" s="100"/>
      <c r="BZ953" s="100"/>
      <c r="CA953" s="100"/>
      <c r="CB953" s="100"/>
    </row>
    <row r="954" spans="1:80" s="101" customFormat="1" ht="13.5" customHeight="1" x14ac:dyDescent="0.25">
      <c r="A954" s="97"/>
      <c r="B954" s="97"/>
      <c r="C954" s="97"/>
      <c r="D954" s="97"/>
      <c r="E954" s="97"/>
      <c r="F954" s="97"/>
      <c r="G954" s="97"/>
      <c r="H954" s="230"/>
      <c r="I954" s="166"/>
      <c r="J954" s="166"/>
      <c r="K954" s="166"/>
      <c r="L954" s="166"/>
      <c r="M954" s="97"/>
      <c r="N954" s="97"/>
      <c r="O954" s="97"/>
      <c r="P954" s="97"/>
      <c r="Q954" s="89"/>
      <c r="R954" s="89"/>
      <c r="S954" s="100"/>
      <c r="T954" s="100"/>
      <c r="U954" s="100"/>
      <c r="V954" s="100"/>
      <c r="W954" s="100"/>
      <c r="X954" s="100"/>
      <c r="Y954" s="100"/>
      <c r="Z954" s="100"/>
      <c r="AA954" s="100"/>
      <c r="AB954" s="100"/>
      <c r="AC954" s="100"/>
      <c r="AD954" s="100"/>
      <c r="AE954" s="100"/>
      <c r="AF954" s="100"/>
      <c r="AG954" s="100"/>
      <c r="AH954" s="100"/>
      <c r="AI954" s="100"/>
      <c r="AJ954" s="100"/>
      <c r="AK954" s="100"/>
      <c r="AL954" s="100"/>
      <c r="AM954" s="100"/>
      <c r="AN954" s="100"/>
      <c r="AO954" s="100"/>
      <c r="AP954" s="100"/>
      <c r="AQ954" s="100"/>
      <c r="AR954" s="100"/>
      <c r="AS954" s="100"/>
      <c r="AT954" s="100"/>
      <c r="AU954" s="100"/>
      <c r="AV954" s="100"/>
      <c r="AW954" s="100"/>
      <c r="AX954" s="100"/>
      <c r="AY954" s="100"/>
      <c r="AZ954" s="100"/>
      <c r="BA954" s="100"/>
      <c r="BB954" s="100"/>
      <c r="BC954" s="100"/>
      <c r="BD954" s="100"/>
      <c r="BE954" s="100"/>
      <c r="BF954" s="100"/>
      <c r="BG954" s="100"/>
      <c r="BH954" s="100"/>
      <c r="BI954" s="100"/>
      <c r="BJ954" s="100"/>
      <c r="BK954" s="100"/>
      <c r="BL954" s="100"/>
      <c r="BM954" s="100"/>
      <c r="BN954" s="100"/>
      <c r="BO954" s="100"/>
      <c r="BP954" s="100"/>
      <c r="BQ954" s="100"/>
      <c r="BR954" s="100"/>
      <c r="BS954" s="100"/>
      <c r="BT954" s="100"/>
      <c r="BU954" s="100"/>
      <c r="BV954" s="100"/>
      <c r="BW954" s="100"/>
      <c r="BX954" s="100"/>
      <c r="BY954" s="100"/>
      <c r="BZ954" s="100"/>
      <c r="CA954" s="100"/>
      <c r="CB954" s="100"/>
    </row>
    <row r="955" spans="1:80" s="101" customFormat="1" ht="12.75" customHeight="1" x14ac:dyDescent="0.2">
      <c r="A955" s="226" t="s">
        <v>1058</v>
      </c>
      <c r="B955" s="226"/>
      <c r="C955" s="226"/>
      <c r="D955" s="226"/>
      <c r="E955" s="226"/>
      <c r="F955" s="226"/>
      <c r="G955" s="226"/>
      <c r="H955" s="226"/>
      <c r="I955" s="226"/>
      <c r="J955" s="226"/>
      <c r="K955" s="226"/>
      <c r="L955" s="226"/>
      <c r="M955" s="226"/>
      <c r="N955" s="226"/>
      <c r="O955" s="226"/>
      <c r="P955" s="226"/>
      <c r="Q955" s="227"/>
      <c r="R955" s="227"/>
      <c r="S955" s="100"/>
      <c r="T955" s="100"/>
      <c r="U955" s="100"/>
      <c r="V955" s="100"/>
      <c r="W955" s="100"/>
      <c r="X955" s="100"/>
      <c r="Y955" s="100"/>
      <c r="Z955" s="100"/>
      <c r="AA955" s="100"/>
      <c r="AB955" s="100"/>
      <c r="AC955" s="100"/>
      <c r="AD955" s="100"/>
      <c r="AE955" s="100"/>
      <c r="AF955" s="100"/>
      <c r="AG955" s="100"/>
      <c r="AH955" s="100"/>
      <c r="AI955" s="100"/>
      <c r="AJ955" s="100"/>
      <c r="AK955" s="100"/>
      <c r="AL955" s="100"/>
      <c r="AM955" s="100"/>
      <c r="AN955" s="100"/>
      <c r="AO955" s="100"/>
      <c r="AP955" s="100"/>
      <c r="AQ955" s="100"/>
      <c r="AR955" s="100"/>
      <c r="AS955" s="100"/>
      <c r="AT955" s="100"/>
      <c r="AU955" s="100"/>
      <c r="AV955" s="100"/>
      <c r="AW955" s="100"/>
      <c r="AX955" s="100"/>
      <c r="AY955" s="100"/>
      <c r="AZ955" s="100"/>
      <c r="BA955" s="100"/>
      <c r="BB955" s="100"/>
      <c r="BC955" s="100"/>
      <c r="BD955" s="100"/>
      <c r="BE955" s="100"/>
      <c r="BF955" s="100"/>
      <c r="BG955" s="100"/>
      <c r="BH955" s="100"/>
      <c r="BI955" s="100"/>
      <c r="BJ955" s="100"/>
      <c r="BK955" s="100"/>
      <c r="BL955" s="100"/>
      <c r="BM955" s="100"/>
      <c r="BN955" s="100"/>
      <c r="BO955" s="100"/>
      <c r="BP955" s="100"/>
      <c r="BQ955" s="100"/>
      <c r="BR955" s="100"/>
      <c r="BS955" s="100"/>
      <c r="BT955" s="100"/>
      <c r="BU955" s="100"/>
      <c r="BV955" s="100"/>
      <c r="BW955" s="100"/>
      <c r="BX955" s="100"/>
      <c r="BY955" s="100"/>
      <c r="BZ955" s="100"/>
      <c r="CA955" s="100"/>
      <c r="CB955" s="100"/>
    </row>
    <row r="956" spans="1:80" s="101" customFormat="1" ht="12.75" customHeight="1" x14ac:dyDescent="0.2">
      <c r="A956" s="228" t="s">
        <v>1057</v>
      </c>
      <c r="B956" s="228"/>
      <c r="C956" s="228"/>
      <c r="D956" s="228"/>
      <c r="E956" s="228"/>
      <c r="F956" s="228"/>
      <c r="G956" s="228"/>
      <c r="H956" s="228"/>
      <c r="I956" s="228"/>
      <c r="J956" s="228"/>
      <c r="K956" s="228"/>
      <c r="L956" s="228"/>
      <c r="M956" s="228"/>
      <c r="N956" s="228"/>
      <c r="O956" s="228"/>
      <c r="P956" s="228"/>
      <c r="Q956" s="229"/>
      <c r="R956" s="229"/>
      <c r="S956" s="100"/>
      <c r="T956" s="100"/>
      <c r="U956" s="100"/>
      <c r="V956" s="100"/>
      <c r="W956" s="100"/>
      <c r="X956" s="100"/>
      <c r="Y956" s="100"/>
      <c r="Z956" s="100"/>
      <c r="AA956" s="100"/>
      <c r="AB956" s="100"/>
      <c r="AC956" s="100"/>
      <c r="AD956" s="100"/>
      <c r="AE956" s="100"/>
      <c r="AF956" s="100"/>
      <c r="AG956" s="100"/>
      <c r="AH956" s="100"/>
      <c r="AI956" s="100"/>
      <c r="AJ956" s="100"/>
      <c r="AK956" s="100"/>
      <c r="AL956" s="100"/>
      <c r="AM956" s="100"/>
      <c r="AN956" s="100"/>
      <c r="AO956" s="100"/>
      <c r="AP956" s="100"/>
      <c r="AQ956" s="100"/>
      <c r="AR956" s="100"/>
      <c r="AS956" s="100"/>
      <c r="AT956" s="100"/>
      <c r="AU956" s="100"/>
      <c r="AV956" s="100"/>
      <c r="AW956" s="100"/>
      <c r="AX956" s="100"/>
      <c r="AY956" s="100"/>
      <c r="AZ956" s="100"/>
      <c r="BA956" s="100"/>
      <c r="BB956" s="100"/>
      <c r="BC956" s="100"/>
      <c r="BD956" s="100"/>
      <c r="BE956" s="100"/>
      <c r="BF956" s="100"/>
      <c r="BG956" s="100"/>
      <c r="BH956" s="100"/>
      <c r="BI956" s="100"/>
      <c r="BJ956" s="100"/>
      <c r="BK956" s="100"/>
      <c r="BL956" s="100"/>
      <c r="BM956" s="100"/>
      <c r="BN956" s="100"/>
      <c r="BO956" s="100"/>
      <c r="BP956" s="100"/>
      <c r="BQ956" s="100"/>
      <c r="BR956" s="100"/>
      <c r="BS956" s="100"/>
      <c r="BT956" s="100"/>
      <c r="BU956" s="100"/>
      <c r="BV956" s="100"/>
      <c r="BW956" s="100"/>
      <c r="BX956" s="100"/>
      <c r="BY956" s="100"/>
      <c r="BZ956" s="100"/>
      <c r="CA956" s="100"/>
      <c r="CB956" s="100"/>
    </row>
    <row r="957" spans="1:80" s="101" customFormat="1" ht="13.5" customHeight="1" x14ac:dyDescent="0.25">
      <c r="A957" s="97"/>
      <c r="B957" s="97"/>
      <c r="C957" s="97"/>
      <c r="D957" s="97"/>
      <c r="E957" s="97"/>
      <c r="F957" s="97"/>
      <c r="G957" s="97"/>
      <c r="H957" s="230"/>
      <c r="I957" s="166"/>
      <c r="J957" s="166"/>
      <c r="K957" s="166"/>
      <c r="L957" s="166"/>
      <c r="M957" s="97"/>
      <c r="N957" s="97"/>
      <c r="O957" s="97"/>
      <c r="P957" s="97"/>
      <c r="Q957" s="89"/>
      <c r="R957" s="89"/>
      <c r="S957" s="100"/>
      <c r="T957" s="100"/>
      <c r="U957" s="100"/>
      <c r="V957" s="100"/>
      <c r="W957" s="100"/>
      <c r="X957" s="100"/>
      <c r="Y957" s="100"/>
      <c r="Z957" s="100"/>
      <c r="AA957" s="100"/>
      <c r="AB957" s="100"/>
      <c r="AC957" s="100"/>
      <c r="AD957" s="100"/>
      <c r="AE957" s="100"/>
      <c r="AF957" s="100"/>
      <c r="AG957" s="100"/>
      <c r="AH957" s="100"/>
      <c r="AI957" s="100"/>
      <c r="AJ957" s="100"/>
      <c r="AK957" s="100"/>
      <c r="AL957" s="100"/>
      <c r="AM957" s="100"/>
      <c r="AN957" s="100"/>
      <c r="AO957" s="100"/>
      <c r="AP957" s="100"/>
      <c r="AQ957" s="100"/>
      <c r="AR957" s="100"/>
      <c r="AS957" s="100"/>
      <c r="AT957" s="100"/>
      <c r="AU957" s="100"/>
      <c r="AV957" s="100"/>
      <c r="AW957" s="100"/>
      <c r="AX957" s="100"/>
      <c r="AY957" s="100"/>
      <c r="AZ957" s="100"/>
      <c r="BA957" s="100"/>
      <c r="BB957" s="100"/>
      <c r="BC957" s="100"/>
      <c r="BD957" s="100"/>
      <c r="BE957" s="100"/>
      <c r="BF957" s="100"/>
      <c r="BG957" s="100"/>
      <c r="BH957" s="100"/>
      <c r="BI957" s="100"/>
      <c r="BJ957" s="100"/>
      <c r="BK957" s="100"/>
      <c r="BL957" s="100"/>
      <c r="BM957" s="100"/>
      <c r="BN957" s="100"/>
      <c r="BO957" s="100"/>
      <c r="BP957" s="100"/>
      <c r="BQ957" s="100"/>
      <c r="BR957" s="100"/>
      <c r="BS957" s="100"/>
      <c r="BT957" s="100"/>
      <c r="BU957" s="100"/>
      <c r="BV957" s="100"/>
      <c r="BW957" s="100"/>
      <c r="BX957" s="100"/>
      <c r="BY957" s="100"/>
      <c r="BZ957" s="100"/>
      <c r="CA957" s="100"/>
      <c r="CB957" s="100"/>
    </row>
    <row r="958" spans="1:80" s="89" customFormat="1" ht="15" x14ac:dyDescent="0.25">
      <c r="A958" s="95"/>
      <c r="B958" s="95"/>
      <c r="C958" s="95"/>
      <c r="D958" s="95"/>
      <c r="E958" s="95"/>
      <c r="F958" s="95"/>
      <c r="G958" s="95"/>
      <c r="H958" s="97"/>
      <c r="I958" s="231"/>
      <c r="J958" s="231"/>
      <c r="K958" s="231"/>
      <c r="L958" s="231"/>
      <c r="M958" s="95"/>
      <c r="N958" s="95"/>
      <c r="O958" s="95"/>
      <c r="P958" s="95"/>
    </row>
  </sheetData>
  <mergeCells count="547">
    <mergeCell ref="A955:P955"/>
    <mergeCell ref="A956:P956"/>
    <mergeCell ref="I958:L958"/>
    <mergeCell ref="A947:J947"/>
    <mergeCell ref="A948:J948"/>
    <mergeCell ref="A949:J949"/>
    <mergeCell ref="A950:J950"/>
    <mergeCell ref="A952:P952"/>
    <mergeCell ref="A953:P953"/>
    <mergeCell ref="A941:J941"/>
    <mergeCell ref="A942:J942"/>
    <mergeCell ref="A943:J943"/>
    <mergeCell ref="A944:J944"/>
    <mergeCell ref="A945:J945"/>
    <mergeCell ref="A946:J946"/>
    <mergeCell ref="A935:J935"/>
    <mergeCell ref="A936:J936"/>
    <mergeCell ref="A937:J937"/>
    <mergeCell ref="A938:J938"/>
    <mergeCell ref="A939:J939"/>
    <mergeCell ref="A940:J940"/>
    <mergeCell ref="A929:J929"/>
    <mergeCell ref="A930:J930"/>
    <mergeCell ref="A931:J931"/>
    <mergeCell ref="A932:J932"/>
    <mergeCell ref="A933:J933"/>
    <mergeCell ref="A934:J934"/>
    <mergeCell ref="A923:J923"/>
    <mergeCell ref="A924:J924"/>
    <mergeCell ref="A925:J925"/>
    <mergeCell ref="A926:J926"/>
    <mergeCell ref="A927:J927"/>
    <mergeCell ref="A928:J928"/>
    <mergeCell ref="C911:E911"/>
    <mergeCell ref="C913:P913"/>
    <mergeCell ref="C914:P914"/>
    <mergeCell ref="C918:E918"/>
    <mergeCell ref="C921:P921"/>
    <mergeCell ref="A922:J922"/>
    <mergeCell ref="C899:E899"/>
    <mergeCell ref="C902:P902"/>
    <mergeCell ref="C903:E903"/>
    <mergeCell ref="C905:P905"/>
    <mergeCell ref="C906:P906"/>
    <mergeCell ref="A910:P910"/>
    <mergeCell ref="A887:P887"/>
    <mergeCell ref="C888:E888"/>
    <mergeCell ref="C891:P891"/>
    <mergeCell ref="C892:P892"/>
    <mergeCell ref="C896:E896"/>
    <mergeCell ref="C898:P898"/>
    <mergeCell ref="C875:P875"/>
    <mergeCell ref="C876:P876"/>
    <mergeCell ref="C880:E880"/>
    <mergeCell ref="C883:P883"/>
    <mergeCell ref="C884:E884"/>
    <mergeCell ref="C886:P886"/>
    <mergeCell ref="C861:P861"/>
    <mergeCell ref="C865:E865"/>
    <mergeCell ref="C868:P868"/>
    <mergeCell ref="C869:E869"/>
    <mergeCell ref="C871:P871"/>
    <mergeCell ref="C872:E872"/>
    <mergeCell ref="C849:P849"/>
    <mergeCell ref="C853:E853"/>
    <mergeCell ref="C855:P855"/>
    <mergeCell ref="A856:P856"/>
    <mergeCell ref="C857:E857"/>
    <mergeCell ref="C860:P860"/>
    <mergeCell ref="C837:P837"/>
    <mergeCell ref="C841:E841"/>
    <mergeCell ref="C843:P843"/>
    <mergeCell ref="C844:E844"/>
    <mergeCell ref="C847:P847"/>
    <mergeCell ref="C848:P848"/>
    <mergeCell ref="C825:P825"/>
    <mergeCell ref="C826:E826"/>
    <mergeCell ref="C828:P828"/>
    <mergeCell ref="C829:P829"/>
    <mergeCell ref="C833:E833"/>
    <mergeCell ref="C836:P836"/>
    <mergeCell ref="C813:P813"/>
    <mergeCell ref="C814:E814"/>
    <mergeCell ref="C817:P817"/>
    <mergeCell ref="C818:P818"/>
    <mergeCell ref="C819:P819"/>
    <mergeCell ref="C823:E823"/>
    <mergeCell ref="C798:P798"/>
    <mergeCell ref="C799:P799"/>
    <mergeCell ref="C803:E803"/>
    <mergeCell ref="C806:P806"/>
    <mergeCell ref="C807:P807"/>
    <mergeCell ref="C811:E811"/>
    <mergeCell ref="C784:P784"/>
    <mergeCell ref="C788:E788"/>
    <mergeCell ref="C790:P790"/>
    <mergeCell ref="C791:P791"/>
    <mergeCell ref="C792:P792"/>
    <mergeCell ref="C796:E796"/>
    <mergeCell ref="A773:P773"/>
    <mergeCell ref="C774:E774"/>
    <mergeCell ref="C776:P776"/>
    <mergeCell ref="C777:P777"/>
    <mergeCell ref="C781:E781"/>
    <mergeCell ref="C783:P783"/>
    <mergeCell ref="C763:P763"/>
    <mergeCell ref="C764:P764"/>
    <mergeCell ref="C768:E768"/>
    <mergeCell ref="C770:P770"/>
    <mergeCell ref="A771:P771"/>
    <mergeCell ref="A772:P772"/>
    <mergeCell ref="C749:E749"/>
    <mergeCell ref="C752:P752"/>
    <mergeCell ref="C753:P753"/>
    <mergeCell ref="C757:E757"/>
    <mergeCell ref="C759:P759"/>
    <mergeCell ref="C760:E760"/>
    <mergeCell ref="C735:P735"/>
    <mergeCell ref="C739:E739"/>
    <mergeCell ref="C741:P741"/>
    <mergeCell ref="C742:E742"/>
    <mergeCell ref="C744:P744"/>
    <mergeCell ref="C745:P745"/>
    <mergeCell ref="C724:P724"/>
    <mergeCell ref="C725:P725"/>
    <mergeCell ref="C729:E729"/>
    <mergeCell ref="C731:P731"/>
    <mergeCell ref="C732:E732"/>
    <mergeCell ref="C734:P734"/>
    <mergeCell ref="C712:P712"/>
    <mergeCell ref="C713:E713"/>
    <mergeCell ref="C716:P716"/>
    <mergeCell ref="C717:E717"/>
    <mergeCell ref="C720:P720"/>
    <mergeCell ref="C721:E721"/>
    <mergeCell ref="C700:P700"/>
    <mergeCell ref="C701:P701"/>
    <mergeCell ref="C702:E702"/>
    <mergeCell ref="C705:P705"/>
    <mergeCell ref="C706:P706"/>
    <mergeCell ref="C710:E710"/>
    <mergeCell ref="A691:P691"/>
    <mergeCell ref="C692:E692"/>
    <mergeCell ref="C694:P694"/>
    <mergeCell ref="C695:E695"/>
    <mergeCell ref="C697:P697"/>
    <mergeCell ref="C698:E698"/>
    <mergeCell ref="C683:E683"/>
    <mergeCell ref="C685:P685"/>
    <mergeCell ref="A686:P686"/>
    <mergeCell ref="C687:E687"/>
    <mergeCell ref="C689:P689"/>
    <mergeCell ref="C690:P690"/>
    <mergeCell ref="C674:E674"/>
    <mergeCell ref="C676:P676"/>
    <mergeCell ref="C677:E677"/>
    <mergeCell ref="C679:P679"/>
    <mergeCell ref="C680:E680"/>
    <mergeCell ref="C682:P682"/>
    <mergeCell ref="C662:P662"/>
    <mergeCell ref="C663:E663"/>
    <mergeCell ref="C665:P665"/>
    <mergeCell ref="C666:E666"/>
    <mergeCell ref="C669:P669"/>
    <mergeCell ref="C670:P670"/>
    <mergeCell ref="C650:P650"/>
    <mergeCell ref="C654:E654"/>
    <mergeCell ref="C656:P656"/>
    <mergeCell ref="C657:E657"/>
    <mergeCell ref="C659:P659"/>
    <mergeCell ref="C660:E660"/>
    <mergeCell ref="C640:E640"/>
    <mergeCell ref="C642:P642"/>
    <mergeCell ref="C643:E643"/>
    <mergeCell ref="C645:P645"/>
    <mergeCell ref="C646:E646"/>
    <mergeCell ref="C649:P649"/>
    <mergeCell ref="C631:E631"/>
    <mergeCell ref="C633:P633"/>
    <mergeCell ref="C634:E634"/>
    <mergeCell ref="C636:P636"/>
    <mergeCell ref="C637:E637"/>
    <mergeCell ref="C639:P639"/>
    <mergeCell ref="C622:E622"/>
    <mergeCell ref="C624:P624"/>
    <mergeCell ref="C625:E625"/>
    <mergeCell ref="C627:P627"/>
    <mergeCell ref="C628:E628"/>
    <mergeCell ref="C630:P630"/>
    <mergeCell ref="C613:E613"/>
    <mergeCell ref="C615:P615"/>
    <mergeCell ref="C616:E616"/>
    <mergeCell ref="C618:P618"/>
    <mergeCell ref="C619:E619"/>
    <mergeCell ref="C621:P621"/>
    <mergeCell ref="C604:E604"/>
    <mergeCell ref="C606:P606"/>
    <mergeCell ref="C607:E607"/>
    <mergeCell ref="C609:P609"/>
    <mergeCell ref="C610:E610"/>
    <mergeCell ref="C612:P612"/>
    <mergeCell ref="C595:E595"/>
    <mergeCell ref="C597:P597"/>
    <mergeCell ref="C598:E598"/>
    <mergeCell ref="C600:P600"/>
    <mergeCell ref="C601:E601"/>
    <mergeCell ref="C603:P603"/>
    <mergeCell ref="C586:E586"/>
    <mergeCell ref="C588:P588"/>
    <mergeCell ref="C589:E589"/>
    <mergeCell ref="C591:P591"/>
    <mergeCell ref="C592:E592"/>
    <mergeCell ref="C594:P594"/>
    <mergeCell ref="C577:E577"/>
    <mergeCell ref="C579:P579"/>
    <mergeCell ref="C580:E580"/>
    <mergeCell ref="C582:P582"/>
    <mergeCell ref="C583:E583"/>
    <mergeCell ref="C585:P585"/>
    <mergeCell ref="C568:E568"/>
    <mergeCell ref="C570:P570"/>
    <mergeCell ref="C571:E571"/>
    <mergeCell ref="C573:P573"/>
    <mergeCell ref="C574:E574"/>
    <mergeCell ref="C576:P576"/>
    <mergeCell ref="C559:E559"/>
    <mergeCell ref="C561:P561"/>
    <mergeCell ref="C562:E562"/>
    <mergeCell ref="C564:P564"/>
    <mergeCell ref="C565:E565"/>
    <mergeCell ref="C567:P567"/>
    <mergeCell ref="C550:E550"/>
    <mergeCell ref="C552:P552"/>
    <mergeCell ref="C553:E553"/>
    <mergeCell ref="C555:P555"/>
    <mergeCell ref="C556:E556"/>
    <mergeCell ref="C558:P558"/>
    <mergeCell ref="C541:E541"/>
    <mergeCell ref="C543:P543"/>
    <mergeCell ref="C544:E544"/>
    <mergeCell ref="C546:P546"/>
    <mergeCell ref="C547:E547"/>
    <mergeCell ref="C549:P549"/>
    <mergeCell ref="C532:E532"/>
    <mergeCell ref="C534:P534"/>
    <mergeCell ref="C535:E535"/>
    <mergeCell ref="C537:P537"/>
    <mergeCell ref="C538:E538"/>
    <mergeCell ref="C540:P540"/>
    <mergeCell ref="C523:E523"/>
    <mergeCell ref="C525:P525"/>
    <mergeCell ref="C526:E526"/>
    <mergeCell ref="C528:P528"/>
    <mergeCell ref="C529:E529"/>
    <mergeCell ref="C531:P531"/>
    <mergeCell ref="C514:E514"/>
    <mergeCell ref="C516:P516"/>
    <mergeCell ref="C517:E517"/>
    <mergeCell ref="C519:P519"/>
    <mergeCell ref="C520:E520"/>
    <mergeCell ref="C522:P522"/>
    <mergeCell ref="C505:E505"/>
    <mergeCell ref="C507:P507"/>
    <mergeCell ref="C508:E508"/>
    <mergeCell ref="C510:P510"/>
    <mergeCell ref="C511:E511"/>
    <mergeCell ref="C513:P513"/>
    <mergeCell ref="C496:E496"/>
    <mergeCell ref="C498:P498"/>
    <mergeCell ref="C499:E499"/>
    <mergeCell ref="C501:P501"/>
    <mergeCell ref="C502:E502"/>
    <mergeCell ref="C504:P504"/>
    <mergeCell ref="C487:E487"/>
    <mergeCell ref="C489:P489"/>
    <mergeCell ref="C490:E490"/>
    <mergeCell ref="C492:P492"/>
    <mergeCell ref="C493:E493"/>
    <mergeCell ref="C495:P495"/>
    <mergeCell ref="C478:E478"/>
    <mergeCell ref="C480:P480"/>
    <mergeCell ref="C481:E481"/>
    <mergeCell ref="C483:P483"/>
    <mergeCell ref="C484:E484"/>
    <mergeCell ref="C486:P486"/>
    <mergeCell ref="C469:E469"/>
    <mergeCell ref="C471:P471"/>
    <mergeCell ref="C472:E472"/>
    <mergeCell ref="C474:P474"/>
    <mergeCell ref="C475:E475"/>
    <mergeCell ref="C477:P477"/>
    <mergeCell ref="C460:E460"/>
    <mergeCell ref="C462:P462"/>
    <mergeCell ref="C463:E463"/>
    <mergeCell ref="C465:P465"/>
    <mergeCell ref="C466:E466"/>
    <mergeCell ref="C468:P468"/>
    <mergeCell ref="C451:E451"/>
    <mergeCell ref="C453:P453"/>
    <mergeCell ref="C454:E454"/>
    <mergeCell ref="C456:P456"/>
    <mergeCell ref="C457:E457"/>
    <mergeCell ref="C459:P459"/>
    <mergeCell ref="C442:E442"/>
    <mergeCell ref="C444:P444"/>
    <mergeCell ref="C445:E445"/>
    <mergeCell ref="C447:P447"/>
    <mergeCell ref="C448:E448"/>
    <mergeCell ref="C450:P450"/>
    <mergeCell ref="C433:E433"/>
    <mergeCell ref="C435:P435"/>
    <mergeCell ref="C436:E436"/>
    <mergeCell ref="C438:P438"/>
    <mergeCell ref="C439:E439"/>
    <mergeCell ref="C441:P441"/>
    <mergeCell ref="C424:E424"/>
    <mergeCell ref="C426:P426"/>
    <mergeCell ref="C427:E427"/>
    <mergeCell ref="C429:P429"/>
    <mergeCell ref="C430:E430"/>
    <mergeCell ref="C432:P432"/>
    <mergeCell ref="C415:E415"/>
    <mergeCell ref="C417:P417"/>
    <mergeCell ref="C418:E418"/>
    <mergeCell ref="C420:P420"/>
    <mergeCell ref="C421:E421"/>
    <mergeCell ref="C423:P423"/>
    <mergeCell ref="C406:E406"/>
    <mergeCell ref="C408:P408"/>
    <mergeCell ref="C409:E409"/>
    <mergeCell ref="C411:P411"/>
    <mergeCell ref="C412:E412"/>
    <mergeCell ref="C414:P414"/>
    <mergeCell ref="C394:P394"/>
    <mergeCell ref="C395:P395"/>
    <mergeCell ref="C399:E399"/>
    <mergeCell ref="C402:P402"/>
    <mergeCell ref="C403:E403"/>
    <mergeCell ref="C405:P405"/>
    <mergeCell ref="C380:E380"/>
    <mergeCell ref="C383:P383"/>
    <mergeCell ref="C384:P384"/>
    <mergeCell ref="C388:E388"/>
    <mergeCell ref="C390:P390"/>
    <mergeCell ref="C391:E391"/>
    <mergeCell ref="C368:E368"/>
    <mergeCell ref="C371:P371"/>
    <mergeCell ref="C372:P372"/>
    <mergeCell ref="C373:P373"/>
    <mergeCell ref="C377:E377"/>
    <mergeCell ref="C379:P379"/>
    <mergeCell ref="C356:E356"/>
    <mergeCell ref="C358:P358"/>
    <mergeCell ref="C359:P359"/>
    <mergeCell ref="C363:E363"/>
    <mergeCell ref="C366:P366"/>
    <mergeCell ref="A367:P367"/>
    <mergeCell ref="C345:P345"/>
    <mergeCell ref="C346:E346"/>
    <mergeCell ref="C348:P348"/>
    <mergeCell ref="C349:P349"/>
    <mergeCell ref="C353:E353"/>
    <mergeCell ref="C355:P355"/>
    <mergeCell ref="C333:P333"/>
    <mergeCell ref="C334:P334"/>
    <mergeCell ref="C335:E335"/>
    <mergeCell ref="C338:P338"/>
    <mergeCell ref="C339:P339"/>
    <mergeCell ref="C343:E343"/>
    <mergeCell ref="C321:P321"/>
    <mergeCell ref="C325:E325"/>
    <mergeCell ref="C327:P327"/>
    <mergeCell ref="C328:E328"/>
    <mergeCell ref="C330:P330"/>
    <mergeCell ref="C331:E331"/>
    <mergeCell ref="C314:P314"/>
    <mergeCell ref="A315:P315"/>
    <mergeCell ref="A316:P316"/>
    <mergeCell ref="C317:E317"/>
    <mergeCell ref="C319:P319"/>
    <mergeCell ref="C320:P320"/>
    <mergeCell ref="C302:P302"/>
    <mergeCell ref="C303:E303"/>
    <mergeCell ref="C306:P306"/>
    <mergeCell ref="C307:P307"/>
    <mergeCell ref="C308:P308"/>
    <mergeCell ref="C312:E312"/>
    <mergeCell ref="C287:P287"/>
    <mergeCell ref="C288:P288"/>
    <mergeCell ref="C292:E292"/>
    <mergeCell ref="C295:P295"/>
    <mergeCell ref="C296:P296"/>
    <mergeCell ref="C300:E300"/>
    <mergeCell ref="C276:P276"/>
    <mergeCell ref="C277:P277"/>
    <mergeCell ref="C278:P278"/>
    <mergeCell ref="C282:E282"/>
    <mergeCell ref="C284:P284"/>
    <mergeCell ref="C285:E285"/>
    <mergeCell ref="C262:E262"/>
    <mergeCell ref="C265:P265"/>
    <mergeCell ref="C266:P266"/>
    <mergeCell ref="C270:E270"/>
    <mergeCell ref="C272:P272"/>
    <mergeCell ref="C273:E273"/>
    <mergeCell ref="C251:E251"/>
    <mergeCell ref="C253:P253"/>
    <mergeCell ref="A254:P254"/>
    <mergeCell ref="C255:E255"/>
    <mergeCell ref="C257:P257"/>
    <mergeCell ref="C258:P258"/>
    <mergeCell ref="C239:E239"/>
    <mergeCell ref="C241:P241"/>
    <mergeCell ref="C242:E242"/>
    <mergeCell ref="C245:P245"/>
    <mergeCell ref="C246:P246"/>
    <mergeCell ref="C247:P247"/>
    <mergeCell ref="C224:E224"/>
    <mergeCell ref="C226:P226"/>
    <mergeCell ref="C227:P227"/>
    <mergeCell ref="C231:E231"/>
    <mergeCell ref="C234:P234"/>
    <mergeCell ref="C235:P235"/>
    <mergeCell ref="C209:P209"/>
    <mergeCell ref="C213:E213"/>
    <mergeCell ref="C216:P216"/>
    <mergeCell ref="C217:P217"/>
    <mergeCell ref="C221:E221"/>
    <mergeCell ref="C223:P223"/>
    <mergeCell ref="C198:P198"/>
    <mergeCell ref="C199:P199"/>
    <mergeCell ref="C203:E203"/>
    <mergeCell ref="C205:P205"/>
    <mergeCell ref="C206:E206"/>
    <mergeCell ref="C208:P208"/>
    <mergeCell ref="C186:E186"/>
    <mergeCell ref="C188:P188"/>
    <mergeCell ref="C189:P189"/>
    <mergeCell ref="C193:E193"/>
    <mergeCell ref="C195:P195"/>
    <mergeCell ref="C196:E196"/>
    <mergeCell ref="A174:P174"/>
    <mergeCell ref="C175:E175"/>
    <mergeCell ref="C177:P177"/>
    <mergeCell ref="C178:P178"/>
    <mergeCell ref="C182:E182"/>
    <mergeCell ref="C185:P185"/>
    <mergeCell ref="A162:P162"/>
    <mergeCell ref="C163:E163"/>
    <mergeCell ref="C165:P165"/>
    <mergeCell ref="C166:P166"/>
    <mergeCell ref="C170:E170"/>
    <mergeCell ref="C173:P173"/>
    <mergeCell ref="C150:E150"/>
    <mergeCell ref="C153:P153"/>
    <mergeCell ref="C154:P154"/>
    <mergeCell ref="C155:P155"/>
    <mergeCell ref="C159:E159"/>
    <mergeCell ref="C161:P161"/>
    <mergeCell ref="C135:P135"/>
    <mergeCell ref="C139:E139"/>
    <mergeCell ref="C142:P142"/>
    <mergeCell ref="C143:P143"/>
    <mergeCell ref="C147:E147"/>
    <mergeCell ref="C149:P149"/>
    <mergeCell ref="C124:P124"/>
    <mergeCell ref="C125:P125"/>
    <mergeCell ref="C129:E129"/>
    <mergeCell ref="C131:P131"/>
    <mergeCell ref="C132:E132"/>
    <mergeCell ref="C134:P134"/>
    <mergeCell ref="C112:P112"/>
    <mergeCell ref="C113:P113"/>
    <mergeCell ref="C117:E117"/>
    <mergeCell ref="C119:P119"/>
    <mergeCell ref="C120:E120"/>
    <mergeCell ref="C123:P123"/>
    <mergeCell ref="C98:E98"/>
    <mergeCell ref="C101:P101"/>
    <mergeCell ref="C102:E102"/>
    <mergeCell ref="C104:P104"/>
    <mergeCell ref="C105:P105"/>
    <mergeCell ref="C109:E109"/>
    <mergeCell ref="C86:P86"/>
    <mergeCell ref="C87:E87"/>
    <mergeCell ref="C89:P89"/>
    <mergeCell ref="C90:P90"/>
    <mergeCell ref="C94:E94"/>
    <mergeCell ref="C97:P97"/>
    <mergeCell ref="C72:E72"/>
    <mergeCell ref="C74:P74"/>
    <mergeCell ref="C75:P75"/>
    <mergeCell ref="C79:E79"/>
    <mergeCell ref="C82:P82"/>
    <mergeCell ref="C83:E83"/>
    <mergeCell ref="C62:E62"/>
    <mergeCell ref="C64:P64"/>
    <mergeCell ref="C65:P65"/>
    <mergeCell ref="C66:P66"/>
    <mergeCell ref="A70:P70"/>
    <mergeCell ref="A71:P71"/>
    <mergeCell ref="C48:E48"/>
    <mergeCell ref="C50:P50"/>
    <mergeCell ref="C51:P51"/>
    <mergeCell ref="C55:E55"/>
    <mergeCell ref="C57:P57"/>
    <mergeCell ref="C58:P58"/>
    <mergeCell ref="C38:P38"/>
    <mergeCell ref="C39:P39"/>
    <mergeCell ref="C40:E40"/>
    <mergeCell ref="C42:P42"/>
    <mergeCell ref="C43:P43"/>
    <mergeCell ref="A47:P47"/>
    <mergeCell ref="A27:P27"/>
    <mergeCell ref="C28:E28"/>
    <mergeCell ref="C30:P30"/>
    <mergeCell ref="C31:P31"/>
    <mergeCell ref="C32:P32"/>
    <mergeCell ref="C36:E36"/>
    <mergeCell ref="I24:I25"/>
    <mergeCell ref="J24:J25"/>
    <mergeCell ref="K24:K25"/>
    <mergeCell ref="L24:L25"/>
    <mergeCell ref="N24:N25"/>
    <mergeCell ref="C26:E26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A8:P8"/>
    <mergeCell ref="A9:P9"/>
    <mergeCell ref="A11:P11"/>
    <mergeCell ref="A12:P12"/>
    <mergeCell ref="A13:P13"/>
    <mergeCell ref="A14:P14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19B5-B75D-44D1-AE06-482B98D77242}">
  <sheetPr>
    <pageSetUpPr fitToPage="1"/>
  </sheetPr>
  <dimension ref="A1:CH100"/>
  <sheetViews>
    <sheetView topLeftCell="A76" workbookViewId="0">
      <selection activeCell="L107" sqref="L107"/>
    </sheetView>
  </sheetViews>
  <sheetFormatPr defaultColWidth="9.140625" defaultRowHeight="11.25" customHeight="1" x14ac:dyDescent="0.2"/>
  <cols>
    <col min="1" max="1" width="9" style="157" customWidth="1"/>
    <col min="2" max="2" width="20.140625" style="157" customWidth="1"/>
    <col min="3" max="4" width="10.42578125" style="157" customWidth="1"/>
    <col min="5" max="5" width="13.28515625" style="157" customWidth="1"/>
    <col min="6" max="6" width="8.5703125" style="157" customWidth="1"/>
    <col min="7" max="7" width="7.85546875" style="157" customWidth="1"/>
    <col min="8" max="8" width="11.85546875" style="157" customWidth="1"/>
    <col min="9" max="11" width="9.42578125" style="157" customWidth="1"/>
    <col min="12" max="12" width="11.85546875" style="157" customWidth="1"/>
    <col min="13" max="15" width="9.28515625" style="157" customWidth="1"/>
    <col min="16" max="16" width="8.42578125" style="157" customWidth="1"/>
    <col min="17" max="17" width="10.7109375" style="157" customWidth="1"/>
    <col min="18" max="18" width="8.7109375" style="157" customWidth="1"/>
    <col min="19" max="19" width="10.7109375" style="157" customWidth="1"/>
    <col min="20" max="57" width="198.140625" style="134" hidden="1" customWidth="1"/>
    <col min="58" max="62" width="50.5703125" style="134" hidden="1" customWidth="1"/>
    <col min="63" max="76" width="134.85546875" style="134" hidden="1" customWidth="1"/>
    <col min="77" max="78" width="198.140625" style="134" hidden="1" customWidth="1"/>
    <col min="79" max="79" width="34.140625" style="134" hidden="1" customWidth="1"/>
    <col min="80" max="82" width="169" style="134" hidden="1" customWidth="1"/>
    <col min="83" max="86" width="119.85546875" style="134" hidden="1" customWidth="1"/>
    <col min="87" max="16384" width="9.140625" style="157"/>
  </cols>
  <sheetData>
    <row r="1" spans="1:76" s="89" customFormat="1" ht="15" x14ac:dyDescent="0.25">
      <c r="M1" s="90"/>
    </row>
    <row r="2" spans="1:76" s="89" customFormat="1" ht="26.25" x14ac:dyDescent="0.25">
      <c r="A2" s="91" t="s">
        <v>54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2" t="s">
        <v>54</v>
      </c>
      <c r="U2" s="92" t="s">
        <v>1</v>
      </c>
      <c r="V2" s="92" t="s">
        <v>1</v>
      </c>
      <c r="W2" s="92" t="s">
        <v>1</v>
      </c>
      <c r="X2" s="92" t="s">
        <v>1</v>
      </c>
      <c r="Y2" s="92" t="s">
        <v>1</v>
      </c>
      <c r="Z2" s="92" t="s">
        <v>1</v>
      </c>
      <c r="AA2" s="92" t="s">
        <v>1</v>
      </c>
      <c r="AB2" s="92" t="s">
        <v>1</v>
      </c>
      <c r="AC2" s="92" t="s">
        <v>1</v>
      </c>
      <c r="AD2" s="92" t="s">
        <v>1</v>
      </c>
      <c r="AE2" s="92" t="s">
        <v>1</v>
      </c>
      <c r="AF2" s="92" t="s">
        <v>1</v>
      </c>
      <c r="AG2" s="92" t="s">
        <v>1</v>
      </c>
      <c r="AH2" s="92" t="s">
        <v>1</v>
      </c>
      <c r="AI2" s="92" t="s">
        <v>1</v>
      </c>
      <c r="AJ2" s="92" t="s">
        <v>1</v>
      </c>
      <c r="AK2" s="92" t="s">
        <v>1</v>
      </c>
      <c r="AL2" s="92" t="s">
        <v>1</v>
      </c>
    </row>
    <row r="3" spans="1:76" s="89" customFormat="1" ht="15" x14ac:dyDescent="0.25">
      <c r="A3" s="93" t="s">
        <v>55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76" s="89" customFormat="1" ht="15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  <c r="S4" s="95"/>
    </row>
    <row r="5" spans="1:76" s="89" customFormat="1" ht="28.5" customHeight="1" x14ac:dyDescent="0.25">
      <c r="A5" s="96" t="s">
        <v>56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76" s="89" customFormat="1" ht="21" customHeight="1" x14ac:dyDescent="0.25">
      <c r="A6" s="93" t="s">
        <v>57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</row>
    <row r="7" spans="1:76" s="89" customFormat="1" ht="15" x14ac:dyDescent="0.25">
      <c r="A7" s="91" t="s">
        <v>58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AM7" s="92" t="s">
        <v>58</v>
      </c>
      <c r="AN7" s="92" t="s">
        <v>1</v>
      </c>
      <c r="AO7" s="92" t="s">
        <v>1</v>
      </c>
      <c r="AP7" s="92" t="s">
        <v>1</v>
      </c>
      <c r="AQ7" s="92" t="s">
        <v>1</v>
      </c>
      <c r="AR7" s="92" t="s">
        <v>1</v>
      </c>
      <c r="AS7" s="92" t="s">
        <v>1</v>
      </c>
      <c r="AT7" s="92" t="s">
        <v>1</v>
      </c>
      <c r="AU7" s="92" t="s">
        <v>1</v>
      </c>
      <c r="AV7" s="92" t="s">
        <v>1</v>
      </c>
      <c r="AW7" s="92" t="s">
        <v>1</v>
      </c>
      <c r="AX7" s="92" t="s">
        <v>1</v>
      </c>
      <c r="AY7" s="92" t="s">
        <v>1</v>
      </c>
      <c r="AZ7" s="92" t="s">
        <v>1</v>
      </c>
      <c r="BA7" s="92" t="s">
        <v>1</v>
      </c>
      <c r="BB7" s="92" t="s">
        <v>1</v>
      </c>
      <c r="BC7" s="92" t="s">
        <v>1</v>
      </c>
      <c r="BD7" s="92" t="s">
        <v>1</v>
      </c>
      <c r="BE7" s="92" t="s">
        <v>1</v>
      </c>
    </row>
    <row r="8" spans="1:76" s="89" customFormat="1" ht="15.75" customHeight="1" x14ac:dyDescent="0.25">
      <c r="A8" s="93" t="s">
        <v>59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76" s="89" customFormat="1" ht="15" x14ac:dyDescent="0.25">
      <c r="A9" s="95"/>
      <c r="B9" s="97" t="s">
        <v>60</v>
      </c>
      <c r="C9" s="98" t="s">
        <v>61</v>
      </c>
      <c r="D9" s="98"/>
      <c r="E9" s="98"/>
      <c r="F9" s="98"/>
      <c r="G9" s="98"/>
      <c r="H9" s="99"/>
      <c r="I9" s="99"/>
      <c r="J9" s="99"/>
      <c r="K9" s="99"/>
      <c r="L9" s="99"/>
      <c r="M9" s="99"/>
      <c r="N9" s="99"/>
      <c r="O9" s="95"/>
      <c r="P9" s="95"/>
      <c r="Q9" s="95"/>
      <c r="R9" s="95"/>
      <c r="S9" s="95"/>
      <c r="BF9" s="100" t="s">
        <v>61</v>
      </c>
      <c r="BG9" s="100" t="s">
        <v>1</v>
      </c>
      <c r="BH9" s="100" t="s">
        <v>1</v>
      </c>
      <c r="BI9" s="100" t="s">
        <v>1</v>
      </c>
      <c r="BJ9" s="100" t="s">
        <v>1</v>
      </c>
    </row>
    <row r="10" spans="1:76" s="89" customFormat="1" ht="12.75" customHeight="1" x14ac:dyDescent="0.25">
      <c r="B10" s="101" t="s">
        <v>9</v>
      </c>
      <c r="C10" s="101"/>
      <c r="D10" s="102"/>
      <c r="E10" s="103">
        <v>28624172.899999999</v>
      </c>
      <c r="F10" s="104" t="s">
        <v>62</v>
      </c>
      <c r="H10" s="101"/>
      <c r="I10" s="101"/>
      <c r="J10" s="101"/>
      <c r="K10" s="101"/>
      <c r="L10" s="101"/>
      <c r="M10" s="105"/>
      <c r="N10" s="101"/>
    </row>
    <row r="11" spans="1:76" s="89" customFormat="1" ht="12.75" customHeight="1" x14ac:dyDescent="0.25">
      <c r="B11" s="101" t="s">
        <v>63</v>
      </c>
      <c r="D11" s="102"/>
      <c r="E11" s="103">
        <v>19994540</v>
      </c>
      <c r="F11" s="104" t="s">
        <v>62</v>
      </c>
      <c r="H11" s="101"/>
      <c r="I11" s="101"/>
      <c r="J11" s="101"/>
      <c r="K11" s="101"/>
      <c r="L11" s="101"/>
      <c r="M11" s="105"/>
      <c r="N11" s="101"/>
    </row>
    <row r="12" spans="1:76" s="89" customFormat="1" ht="12.75" customHeight="1" x14ac:dyDescent="0.25">
      <c r="B12" s="101" t="s">
        <v>64</v>
      </c>
      <c r="C12" s="101"/>
      <c r="D12" s="102"/>
      <c r="E12" s="103">
        <v>754686.36</v>
      </c>
      <c r="F12" s="104" t="s">
        <v>62</v>
      </c>
      <c r="H12" s="101"/>
      <c r="J12" s="101"/>
      <c r="K12" s="101"/>
      <c r="L12" s="101"/>
      <c r="M12" s="106"/>
      <c r="N12" s="107"/>
    </row>
    <row r="13" spans="1:76" s="89" customFormat="1" ht="12.75" customHeight="1" x14ac:dyDescent="0.25">
      <c r="B13" s="101" t="s">
        <v>65</v>
      </c>
      <c r="C13" s="101"/>
      <c r="D13" s="108"/>
      <c r="E13" s="103">
        <v>1016.52</v>
      </c>
      <c r="F13" s="104" t="s">
        <v>66</v>
      </c>
      <c r="H13" s="101"/>
      <c r="J13" s="101"/>
      <c r="K13" s="101"/>
      <c r="L13" s="101"/>
      <c r="M13" s="109"/>
      <c r="N13" s="104"/>
    </row>
    <row r="14" spans="1:76" s="89" customFormat="1" ht="12.75" customHeight="1" x14ac:dyDescent="0.25">
      <c r="B14" s="101" t="s">
        <v>67</v>
      </c>
      <c r="C14" s="101"/>
      <c r="D14" s="108"/>
      <c r="E14" s="103">
        <v>352.46</v>
      </c>
      <c r="F14" s="104" t="s">
        <v>66</v>
      </c>
      <c r="H14" s="101"/>
      <c r="J14" s="101"/>
      <c r="K14" s="101"/>
      <c r="L14" s="101"/>
      <c r="M14" s="109"/>
      <c r="N14" s="104"/>
    </row>
    <row r="15" spans="1:76" s="89" customFormat="1" ht="15" x14ac:dyDescent="0.25">
      <c r="B15" s="101" t="s">
        <v>68</v>
      </c>
      <c r="C15" s="101"/>
      <c r="E15" s="110"/>
      <c r="F15" s="111" t="s">
        <v>69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BK15" s="100" t="s">
        <v>1</v>
      </c>
      <c r="BL15" s="100" t="s">
        <v>1</v>
      </c>
      <c r="BM15" s="100" t="s">
        <v>1</v>
      </c>
      <c r="BN15" s="100" t="s">
        <v>1</v>
      </c>
      <c r="BO15" s="100" t="s">
        <v>1</v>
      </c>
      <c r="BP15" s="100" t="s">
        <v>1</v>
      </c>
      <c r="BQ15" s="100" t="s">
        <v>1</v>
      </c>
      <c r="BR15" s="100" t="s">
        <v>1</v>
      </c>
      <c r="BS15" s="100" t="s">
        <v>1</v>
      </c>
      <c r="BT15" s="100" t="s">
        <v>1</v>
      </c>
      <c r="BU15" s="100" t="s">
        <v>1</v>
      </c>
      <c r="BV15" s="100" t="s">
        <v>1</v>
      </c>
      <c r="BW15" s="100" t="s">
        <v>1</v>
      </c>
      <c r="BX15" s="100" t="s">
        <v>1</v>
      </c>
    </row>
    <row r="16" spans="1:76" s="89" customFormat="1" ht="12.75" customHeight="1" x14ac:dyDescent="0.25">
      <c r="A16" s="101"/>
      <c r="B16" s="101"/>
      <c r="D16" s="110"/>
      <c r="E16" s="107"/>
      <c r="F16" s="112"/>
      <c r="G16" s="113"/>
      <c r="H16" s="101"/>
      <c r="I16" s="101"/>
      <c r="J16" s="101"/>
      <c r="K16" s="101"/>
      <c r="L16" s="114"/>
      <c r="M16" s="101"/>
    </row>
    <row r="17" spans="1:82" s="89" customFormat="1" ht="15" x14ac:dyDescent="0.25">
      <c r="A17" s="115"/>
    </row>
    <row r="18" spans="1:82" s="89" customFormat="1" ht="32.25" customHeight="1" x14ac:dyDescent="0.25">
      <c r="A18" s="116" t="s">
        <v>70</v>
      </c>
      <c r="B18" s="116" t="s">
        <v>71</v>
      </c>
      <c r="C18" s="116" t="s">
        <v>72</v>
      </c>
      <c r="D18" s="116"/>
      <c r="E18" s="116"/>
      <c r="F18" s="116" t="s">
        <v>73</v>
      </c>
      <c r="G18" s="116" t="s">
        <v>74</v>
      </c>
      <c r="H18" s="116" t="s">
        <v>75</v>
      </c>
      <c r="I18" s="116"/>
      <c r="J18" s="116"/>
      <c r="K18" s="116"/>
      <c r="L18" s="116" t="s">
        <v>76</v>
      </c>
      <c r="M18" s="116"/>
      <c r="N18" s="116"/>
      <c r="O18" s="116"/>
      <c r="P18" s="116" t="s">
        <v>77</v>
      </c>
      <c r="Q18" s="116" t="s">
        <v>78</v>
      </c>
      <c r="R18" s="116" t="s">
        <v>79</v>
      </c>
      <c r="S18" s="116" t="s">
        <v>80</v>
      </c>
    </row>
    <row r="19" spans="1:82" s="89" customFormat="1" ht="32.25" customHeight="1" x14ac:dyDescent="0.25">
      <c r="A19" s="116"/>
      <c r="B19" s="116"/>
      <c r="C19" s="116"/>
      <c r="D19" s="116"/>
      <c r="E19" s="116"/>
      <c r="F19" s="116"/>
      <c r="G19" s="116"/>
      <c r="H19" s="116" t="s">
        <v>19</v>
      </c>
      <c r="I19" s="116" t="s">
        <v>81</v>
      </c>
      <c r="J19" s="116"/>
      <c r="K19" s="116"/>
      <c r="L19" s="116" t="s">
        <v>19</v>
      </c>
      <c r="M19" s="117" t="s">
        <v>81</v>
      </c>
      <c r="N19" s="117"/>
      <c r="O19" s="117"/>
      <c r="P19" s="117"/>
      <c r="Q19" s="117"/>
      <c r="R19" s="117"/>
      <c r="S19" s="117"/>
    </row>
    <row r="20" spans="1:82" s="89" customFormat="1" ht="18.75" customHeight="1" x14ac:dyDescent="0.25">
      <c r="A20" s="116"/>
      <c r="B20" s="116"/>
      <c r="C20" s="116"/>
      <c r="D20" s="116"/>
      <c r="E20" s="116"/>
      <c r="F20" s="116"/>
      <c r="G20" s="116"/>
      <c r="H20" s="116"/>
      <c r="I20" s="118" t="s">
        <v>82</v>
      </c>
      <c r="J20" s="118" t="s">
        <v>83</v>
      </c>
      <c r="K20" s="118" t="s">
        <v>84</v>
      </c>
      <c r="L20" s="116"/>
      <c r="M20" s="118" t="s">
        <v>82</v>
      </c>
      <c r="N20" s="118" t="s">
        <v>83</v>
      </c>
      <c r="O20" s="118" t="s">
        <v>84</v>
      </c>
      <c r="P20" s="117"/>
      <c r="Q20" s="117"/>
      <c r="R20" s="117"/>
      <c r="S20" s="117"/>
    </row>
    <row r="21" spans="1:82" s="89" customFormat="1" ht="15" x14ac:dyDescent="0.25">
      <c r="A21" s="119">
        <v>1</v>
      </c>
      <c r="B21" s="119">
        <v>2</v>
      </c>
      <c r="C21" s="117">
        <v>3</v>
      </c>
      <c r="D21" s="117"/>
      <c r="E21" s="117"/>
      <c r="F21" s="119">
        <v>4</v>
      </c>
      <c r="G21" s="119">
        <v>5</v>
      </c>
      <c r="H21" s="119">
        <v>6</v>
      </c>
      <c r="I21" s="119">
        <v>7</v>
      </c>
      <c r="J21" s="119">
        <v>8</v>
      </c>
      <c r="K21" s="119">
        <v>9</v>
      </c>
      <c r="L21" s="119">
        <v>10</v>
      </c>
      <c r="M21" s="119">
        <v>11</v>
      </c>
      <c r="N21" s="119">
        <v>12</v>
      </c>
      <c r="O21" s="119">
        <v>13</v>
      </c>
      <c r="P21" s="119">
        <v>14</v>
      </c>
      <c r="Q21" s="119">
        <v>15</v>
      </c>
      <c r="R21" s="119">
        <v>16</v>
      </c>
      <c r="S21" s="119">
        <v>17</v>
      </c>
    </row>
    <row r="22" spans="1:82" s="89" customFormat="1" ht="15" x14ac:dyDescent="0.25">
      <c r="A22" s="120" t="s">
        <v>25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BY22" s="121" t="s">
        <v>25</v>
      </c>
    </row>
    <row r="23" spans="1:82" s="89" customFormat="1" ht="15" x14ac:dyDescent="0.25">
      <c r="A23" s="122" t="s">
        <v>85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121"/>
      <c r="BZ23" s="123" t="s">
        <v>85</v>
      </c>
    </row>
    <row r="24" spans="1:82" s="89" customFormat="1" ht="34.5" x14ac:dyDescent="0.25">
      <c r="A24" s="124" t="s">
        <v>86</v>
      </c>
      <c r="B24" s="125" t="s">
        <v>87</v>
      </c>
      <c r="C24" s="126" t="s">
        <v>88</v>
      </c>
      <c r="D24" s="126"/>
      <c r="E24" s="126"/>
      <c r="F24" s="124" t="s">
        <v>89</v>
      </c>
      <c r="G24" s="127">
        <v>0.93989999999999996</v>
      </c>
      <c r="H24" s="128">
        <v>932.22</v>
      </c>
      <c r="I24" s="129"/>
      <c r="J24" s="130">
        <v>932.22</v>
      </c>
      <c r="K24" s="130">
        <v>261.18</v>
      </c>
      <c r="L24" s="128">
        <v>10120.08</v>
      </c>
      <c r="M24" s="129"/>
      <c r="N24" s="128">
        <v>10120.08</v>
      </c>
      <c r="O24" s="128">
        <v>7143.46</v>
      </c>
      <c r="P24" s="131">
        <v>0</v>
      </c>
      <c r="Q24" s="131">
        <v>0</v>
      </c>
      <c r="R24" s="132">
        <v>12.443</v>
      </c>
      <c r="S24" s="133">
        <v>11.7</v>
      </c>
      <c r="BY24" s="121"/>
      <c r="BZ24" s="123"/>
      <c r="CA24" s="134" t="s">
        <v>88</v>
      </c>
    </row>
    <row r="25" spans="1:82" s="89" customFormat="1" ht="15" x14ac:dyDescent="0.25">
      <c r="A25" s="135"/>
      <c r="B25" s="136"/>
      <c r="C25" s="137" t="s">
        <v>90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8"/>
      <c r="BY25" s="121"/>
      <c r="BZ25" s="123"/>
      <c r="CB25" s="134" t="s">
        <v>90</v>
      </c>
    </row>
    <row r="26" spans="1:82" s="89" customFormat="1" ht="57" x14ac:dyDescent="0.25">
      <c r="A26" s="139"/>
      <c r="B26" s="140" t="s">
        <v>91</v>
      </c>
      <c r="C26" s="141" t="s">
        <v>92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BY26" s="121"/>
      <c r="BZ26" s="123"/>
      <c r="CC26" s="134" t="s">
        <v>92</v>
      </c>
    </row>
    <row r="27" spans="1:82" s="89" customFormat="1" ht="15" x14ac:dyDescent="0.25">
      <c r="A27" s="139"/>
      <c r="B27" s="143" t="s">
        <v>93</v>
      </c>
      <c r="C27" s="141" t="s">
        <v>94</v>
      </c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BY27" s="121"/>
      <c r="BZ27" s="123"/>
      <c r="CD27" s="134" t="s">
        <v>94</v>
      </c>
    </row>
    <row r="28" spans="1:82" s="89" customFormat="1" ht="34.5" x14ac:dyDescent="0.25">
      <c r="A28" s="124" t="s">
        <v>95</v>
      </c>
      <c r="B28" s="125" t="s">
        <v>96</v>
      </c>
      <c r="C28" s="126" t="s">
        <v>97</v>
      </c>
      <c r="D28" s="126"/>
      <c r="E28" s="126"/>
      <c r="F28" s="124" t="s">
        <v>98</v>
      </c>
      <c r="G28" s="144">
        <v>1.5038400000000001</v>
      </c>
      <c r="H28" s="128">
        <v>5.19</v>
      </c>
      <c r="I28" s="129"/>
      <c r="J28" s="129"/>
      <c r="K28" s="129"/>
      <c r="L28" s="130">
        <v>90.15</v>
      </c>
      <c r="M28" s="129"/>
      <c r="N28" s="129"/>
      <c r="O28" s="129"/>
      <c r="P28" s="131">
        <v>0</v>
      </c>
      <c r="Q28" s="131">
        <v>0</v>
      </c>
      <c r="R28" s="131">
        <v>0</v>
      </c>
      <c r="S28" s="131">
        <v>0</v>
      </c>
      <c r="BY28" s="121"/>
      <c r="BZ28" s="123"/>
      <c r="CA28" s="134" t="s">
        <v>97</v>
      </c>
    </row>
    <row r="29" spans="1:82" s="89" customFormat="1" ht="15" x14ac:dyDescent="0.25">
      <c r="A29" s="135"/>
      <c r="B29" s="136"/>
      <c r="C29" s="137" t="s">
        <v>99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8"/>
      <c r="BY29" s="121"/>
      <c r="BZ29" s="123"/>
      <c r="CB29" s="134" t="s">
        <v>99</v>
      </c>
    </row>
    <row r="30" spans="1:82" s="89" customFormat="1" ht="15" x14ac:dyDescent="0.25">
      <c r="A30" s="139"/>
      <c r="B30" s="143" t="s">
        <v>100</v>
      </c>
      <c r="C30" s="141" t="s">
        <v>101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BY30" s="121"/>
      <c r="BZ30" s="123"/>
      <c r="CD30" s="134" t="s">
        <v>101</v>
      </c>
    </row>
    <row r="31" spans="1:82" s="89" customFormat="1" ht="45.75" x14ac:dyDescent="0.25">
      <c r="A31" s="124" t="s">
        <v>102</v>
      </c>
      <c r="B31" s="125" t="s">
        <v>103</v>
      </c>
      <c r="C31" s="126" t="s">
        <v>104</v>
      </c>
      <c r="D31" s="126"/>
      <c r="E31" s="126"/>
      <c r="F31" s="124" t="s">
        <v>98</v>
      </c>
      <c r="G31" s="144">
        <v>1.5038400000000001</v>
      </c>
      <c r="H31" s="128">
        <v>4.3899999999999997</v>
      </c>
      <c r="I31" s="129"/>
      <c r="J31" s="130">
        <v>4.3899999999999997</v>
      </c>
      <c r="K31" s="129"/>
      <c r="L31" s="130">
        <v>76.3</v>
      </c>
      <c r="M31" s="129"/>
      <c r="N31" s="130">
        <v>76.3</v>
      </c>
      <c r="O31" s="129"/>
      <c r="P31" s="131">
        <v>0</v>
      </c>
      <c r="Q31" s="131">
        <v>0</v>
      </c>
      <c r="R31" s="131">
        <v>0</v>
      </c>
      <c r="S31" s="131">
        <v>0</v>
      </c>
      <c r="BY31" s="121"/>
      <c r="BZ31" s="123"/>
      <c r="CA31" s="134" t="s">
        <v>104</v>
      </c>
    </row>
    <row r="32" spans="1:82" s="89" customFormat="1" ht="57" x14ac:dyDescent="0.25">
      <c r="A32" s="139"/>
      <c r="B32" s="140" t="s">
        <v>91</v>
      </c>
      <c r="C32" s="141" t="s">
        <v>92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BY32" s="121"/>
      <c r="BZ32" s="123"/>
      <c r="CC32" s="134" t="s">
        <v>92</v>
      </c>
    </row>
    <row r="33" spans="1:82" s="89" customFormat="1" ht="15" x14ac:dyDescent="0.25">
      <c r="A33" s="139"/>
      <c r="B33" s="143" t="s">
        <v>100</v>
      </c>
      <c r="C33" s="141" t="s">
        <v>101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2"/>
      <c r="BY33" s="121"/>
      <c r="BZ33" s="123"/>
      <c r="CD33" s="134" t="s">
        <v>101</v>
      </c>
    </row>
    <row r="34" spans="1:82" s="89" customFormat="1" ht="15" x14ac:dyDescent="0.25">
      <c r="A34" s="122" t="s">
        <v>105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BY34" s="121"/>
      <c r="BZ34" s="123" t="s">
        <v>105</v>
      </c>
    </row>
    <row r="35" spans="1:82" s="89" customFormat="1" ht="34.5" x14ac:dyDescent="0.25">
      <c r="A35" s="124" t="s">
        <v>106</v>
      </c>
      <c r="B35" s="125" t="s">
        <v>107</v>
      </c>
      <c r="C35" s="126" t="s">
        <v>108</v>
      </c>
      <c r="D35" s="126"/>
      <c r="E35" s="126"/>
      <c r="F35" s="124" t="s">
        <v>109</v>
      </c>
      <c r="G35" s="127">
        <v>6.3662999999999998</v>
      </c>
      <c r="H35" s="128">
        <v>3361.89</v>
      </c>
      <c r="I35" s="128">
        <v>1106.07</v>
      </c>
      <c r="J35" s="128">
        <v>1499.74</v>
      </c>
      <c r="K35" s="130">
        <v>252.76</v>
      </c>
      <c r="L35" s="128">
        <v>356870.99</v>
      </c>
      <c r="M35" s="128">
        <v>204909.79</v>
      </c>
      <c r="N35" s="128">
        <v>110276.88</v>
      </c>
      <c r="O35" s="128">
        <v>46825.87</v>
      </c>
      <c r="P35" s="132">
        <v>72.150999999999996</v>
      </c>
      <c r="Q35" s="130">
        <v>459.33</v>
      </c>
      <c r="R35" s="132">
        <v>10.304</v>
      </c>
      <c r="S35" s="133">
        <v>65.599999999999994</v>
      </c>
      <c r="BY35" s="121"/>
      <c r="BZ35" s="123"/>
      <c r="CA35" s="134" t="s">
        <v>108</v>
      </c>
    </row>
    <row r="36" spans="1:82" s="89" customFormat="1" ht="15" x14ac:dyDescent="0.25">
      <c r="A36" s="135"/>
      <c r="B36" s="136"/>
      <c r="C36" s="137" t="s">
        <v>110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8"/>
      <c r="BY36" s="121"/>
      <c r="BZ36" s="123"/>
      <c r="CB36" s="134" t="s">
        <v>110</v>
      </c>
    </row>
    <row r="37" spans="1:82" s="89" customFormat="1" ht="57" x14ac:dyDescent="0.25">
      <c r="A37" s="139"/>
      <c r="B37" s="140" t="s">
        <v>91</v>
      </c>
      <c r="C37" s="141" t="s">
        <v>92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2"/>
      <c r="BY37" s="121"/>
      <c r="BZ37" s="123"/>
      <c r="CC37" s="134" t="s">
        <v>92</v>
      </c>
    </row>
    <row r="38" spans="1:82" s="89" customFormat="1" ht="15" x14ac:dyDescent="0.25">
      <c r="A38" s="139"/>
      <c r="B38" s="143" t="s">
        <v>93</v>
      </c>
      <c r="C38" s="141" t="s">
        <v>94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2"/>
      <c r="BY38" s="121"/>
      <c r="BZ38" s="123"/>
      <c r="CD38" s="134" t="s">
        <v>94</v>
      </c>
    </row>
    <row r="39" spans="1:82" s="89" customFormat="1" ht="45" x14ac:dyDescent="0.25">
      <c r="A39" s="124" t="s">
        <v>111</v>
      </c>
      <c r="B39" s="125" t="s">
        <v>112</v>
      </c>
      <c r="C39" s="126" t="s">
        <v>113</v>
      </c>
      <c r="D39" s="126"/>
      <c r="E39" s="126"/>
      <c r="F39" s="124" t="s">
        <v>114</v>
      </c>
      <c r="G39" s="145">
        <v>6697</v>
      </c>
      <c r="H39" s="128">
        <v>28.02</v>
      </c>
      <c r="I39" s="129"/>
      <c r="J39" s="129"/>
      <c r="K39" s="129"/>
      <c r="L39" s="128">
        <v>1625048.48</v>
      </c>
      <c r="M39" s="129"/>
      <c r="N39" s="129"/>
      <c r="O39" s="129"/>
      <c r="P39" s="131">
        <v>0</v>
      </c>
      <c r="Q39" s="131">
        <v>0</v>
      </c>
      <c r="R39" s="131">
        <v>0</v>
      </c>
      <c r="S39" s="131">
        <v>0</v>
      </c>
      <c r="BY39" s="121"/>
      <c r="BZ39" s="123"/>
      <c r="CA39" s="134" t="s">
        <v>113</v>
      </c>
    </row>
    <row r="40" spans="1:82" s="89" customFormat="1" ht="15" x14ac:dyDescent="0.25">
      <c r="A40" s="139"/>
      <c r="B40" s="143" t="s">
        <v>93</v>
      </c>
      <c r="C40" s="141" t="s">
        <v>94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2"/>
      <c r="BY40" s="121"/>
      <c r="BZ40" s="123"/>
      <c r="CD40" s="134" t="s">
        <v>94</v>
      </c>
    </row>
    <row r="41" spans="1:82" s="89" customFormat="1" ht="34.5" x14ac:dyDescent="0.25">
      <c r="A41" s="124" t="s">
        <v>115</v>
      </c>
      <c r="B41" s="125" t="s">
        <v>116</v>
      </c>
      <c r="C41" s="126" t="s">
        <v>117</v>
      </c>
      <c r="D41" s="126"/>
      <c r="E41" s="126"/>
      <c r="F41" s="124" t="s">
        <v>118</v>
      </c>
      <c r="G41" s="146">
        <v>1597.7</v>
      </c>
      <c r="H41" s="128">
        <v>256.89999999999998</v>
      </c>
      <c r="I41" s="129"/>
      <c r="J41" s="129"/>
      <c r="K41" s="129"/>
      <c r="L41" s="128">
        <v>3554489.47</v>
      </c>
      <c r="M41" s="129"/>
      <c r="N41" s="129"/>
      <c r="O41" s="129"/>
      <c r="P41" s="131">
        <v>0</v>
      </c>
      <c r="Q41" s="131">
        <v>0</v>
      </c>
      <c r="R41" s="131">
        <v>0</v>
      </c>
      <c r="S41" s="131">
        <v>0</v>
      </c>
      <c r="BY41" s="121"/>
      <c r="BZ41" s="123"/>
      <c r="CA41" s="134" t="s">
        <v>117</v>
      </c>
    </row>
    <row r="42" spans="1:82" s="89" customFormat="1" ht="15" x14ac:dyDescent="0.25">
      <c r="A42" s="139"/>
      <c r="B42" s="143" t="s">
        <v>93</v>
      </c>
      <c r="C42" s="141" t="s">
        <v>94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BY42" s="121"/>
      <c r="BZ42" s="123"/>
      <c r="CD42" s="134" t="s">
        <v>94</v>
      </c>
    </row>
    <row r="43" spans="1:82" s="89" customFormat="1" ht="34.5" x14ac:dyDescent="0.25">
      <c r="A43" s="124" t="s">
        <v>119</v>
      </c>
      <c r="B43" s="125" t="s">
        <v>120</v>
      </c>
      <c r="C43" s="126" t="s">
        <v>121</v>
      </c>
      <c r="D43" s="126"/>
      <c r="E43" s="126"/>
      <c r="F43" s="124" t="s">
        <v>118</v>
      </c>
      <c r="G43" s="146">
        <v>57.3</v>
      </c>
      <c r="H43" s="128">
        <v>276.87</v>
      </c>
      <c r="I43" s="129"/>
      <c r="J43" s="129"/>
      <c r="K43" s="129"/>
      <c r="L43" s="128">
        <v>137387.88</v>
      </c>
      <c r="M43" s="129"/>
      <c r="N43" s="129"/>
      <c r="O43" s="129"/>
      <c r="P43" s="131">
        <v>0</v>
      </c>
      <c r="Q43" s="131">
        <v>0</v>
      </c>
      <c r="R43" s="131">
        <v>0</v>
      </c>
      <c r="S43" s="131">
        <v>0</v>
      </c>
      <c r="BY43" s="121"/>
      <c r="BZ43" s="123"/>
      <c r="CA43" s="134" t="s">
        <v>121</v>
      </c>
    </row>
    <row r="44" spans="1:82" s="89" customFormat="1" ht="15" x14ac:dyDescent="0.25">
      <c r="A44" s="139"/>
      <c r="B44" s="143" t="s">
        <v>93</v>
      </c>
      <c r="C44" s="141" t="s">
        <v>94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BY44" s="121"/>
      <c r="BZ44" s="123"/>
      <c r="CD44" s="134" t="s">
        <v>94</v>
      </c>
    </row>
    <row r="45" spans="1:82" s="89" customFormat="1" ht="15" x14ac:dyDescent="0.25">
      <c r="A45" s="122" t="s">
        <v>122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BY45" s="121"/>
      <c r="BZ45" s="123" t="s">
        <v>122</v>
      </c>
    </row>
    <row r="46" spans="1:82" s="89" customFormat="1" ht="57" x14ac:dyDescent="0.25">
      <c r="A46" s="124" t="s">
        <v>123</v>
      </c>
      <c r="B46" s="125" t="s">
        <v>124</v>
      </c>
      <c r="C46" s="126" t="s">
        <v>125</v>
      </c>
      <c r="D46" s="126"/>
      <c r="E46" s="126"/>
      <c r="F46" s="124" t="s">
        <v>126</v>
      </c>
      <c r="G46" s="127">
        <v>6.2663000000000002</v>
      </c>
      <c r="H46" s="128">
        <v>74303.09</v>
      </c>
      <c r="I46" s="130">
        <v>803.38</v>
      </c>
      <c r="J46" s="128">
        <v>3046.19</v>
      </c>
      <c r="K46" s="130">
        <v>548.33000000000004</v>
      </c>
      <c r="L46" s="128">
        <v>4190207.64</v>
      </c>
      <c r="M46" s="128">
        <v>146495.53</v>
      </c>
      <c r="N46" s="128">
        <v>220470.26</v>
      </c>
      <c r="O46" s="128">
        <v>99987.88</v>
      </c>
      <c r="P46" s="132">
        <v>44.045000000000002</v>
      </c>
      <c r="Q46" s="131">
        <v>276</v>
      </c>
      <c r="R46" s="132">
        <v>21.942</v>
      </c>
      <c r="S46" s="133">
        <v>137.5</v>
      </c>
      <c r="BY46" s="121"/>
      <c r="BZ46" s="123"/>
      <c r="CA46" s="134" t="s">
        <v>125</v>
      </c>
    </row>
    <row r="47" spans="1:82" s="89" customFormat="1" ht="15" x14ac:dyDescent="0.25">
      <c r="A47" s="135"/>
      <c r="B47" s="136"/>
      <c r="C47" s="137" t="s">
        <v>127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8"/>
      <c r="BY47" s="121"/>
      <c r="BZ47" s="123"/>
      <c r="CB47" s="134" t="s">
        <v>127</v>
      </c>
    </row>
    <row r="48" spans="1:82" s="89" customFormat="1" ht="57" x14ac:dyDescent="0.25">
      <c r="A48" s="139"/>
      <c r="B48" s="140" t="s">
        <v>91</v>
      </c>
      <c r="C48" s="141" t="s">
        <v>92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2"/>
      <c r="BY48" s="121"/>
      <c r="BZ48" s="123"/>
      <c r="CC48" s="134" t="s">
        <v>92</v>
      </c>
    </row>
    <row r="49" spans="1:82" s="89" customFormat="1" ht="15" x14ac:dyDescent="0.25">
      <c r="A49" s="139"/>
      <c r="B49" s="143" t="s">
        <v>93</v>
      </c>
      <c r="C49" s="141" t="s">
        <v>94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2"/>
      <c r="BY49" s="121"/>
      <c r="BZ49" s="123"/>
      <c r="CD49" s="134" t="s">
        <v>94</v>
      </c>
    </row>
    <row r="50" spans="1:82" s="89" customFormat="1" ht="45.75" x14ac:dyDescent="0.25">
      <c r="A50" s="124" t="s">
        <v>128</v>
      </c>
      <c r="B50" s="125" t="s">
        <v>129</v>
      </c>
      <c r="C50" s="126" t="s">
        <v>130</v>
      </c>
      <c r="D50" s="126"/>
      <c r="E50" s="126"/>
      <c r="F50" s="124" t="s">
        <v>126</v>
      </c>
      <c r="G50" s="127">
        <v>6.2663000000000002</v>
      </c>
      <c r="H50" s="128">
        <v>52753.93</v>
      </c>
      <c r="I50" s="130">
        <v>11.32</v>
      </c>
      <c r="J50" s="130">
        <v>21.39</v>
      </c>
      <c r="K50" s="129"/>
      <c r="L50" s="128">
        <v>2864589.64</v>
      </c>
      <c r="M50" s="128">
        <v>2063.4699999999998</v>
      </c>
      <c r="N50" s="128">
        <v>1548.12</v>
      </c>
      <c r="O50" s="129"/>
      <c r="P50" s="132">
        <v>0.621</v>
      </c>
      <c r="Q50" s="130">
        <v>3.89</v>
      </c>
      <c r="R50" s="131">
        <v>0</v>
      </c>
      <c r="S50" s="131">
        <v>0</v>
      </c>
      <c r="BY50" s="121"/>
      <c r="BZ50" s="123"/>
      <c r="CA50" s="134" t="s">
        <v>130</v>
      </c>
    </row>
    <row r="51" spans="1:82" s="89" customFormat="1" ht="15" x14ac:dyDescent="0.25">
      <c r="A51" s="135"/>
      <c r="B51" s="136"/>
      <c r="C51" s="137" t="s">
        <v>127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8"/>
      <c r="BY51" s="121"/>
      <c r="BZ51" s="123"/>
      <c r="CB51" s="134" t="s">
        <v>127</v>
      </c>
    </row>
    <row r="52" spans="1:82" s="89" customFormat="1" ht="15" x14ac:dyDescent="0.25">
      <c r="A52" s="139"/>
      <c r="B52" s="140"/>
      <c r="C52" s="141" t="s">
        <v>131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2"/>
      <c r="BY52" s="121"/>
      <c r="BZ52" s="123"/>
      <c r="CC52" s="134" t="s">
        <v>131</v>
      </c>
    </row>
    <row r="53" spans="1:82" s="89" customFormat="1" ht="57" x14ac:dyDescent="0.25">
      <c r="A53" s="139"/>
      <c r="B53" s="140" t="s">
        <v>91</v>
      </c>
      <c r="C53" s="141" t="s">
        <v>92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2"/>
      <c r="BY53" s="121"/>
      <c r="BZ53" s="123"/>
      <c r="CC53" s="134" t="s">
        <v>92</v>
      </c>
    </row>
    <row r="54" spans="1:82" s="89" customFormat="1" ht="15" x14ac:dyDescent="0.25">
      <c r="A54" s="139"/>
      <c r="B54" s="143" t="s">
        <v>93</v>
      </c>
      <c r="C54" s="141" t="s">
        <v>94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2"/>
      <c r="BY54" s="121"/>
      <c r="BZ54" s="123"/>
      <c r="CD54" s="134" t="s">
        <v>94</v>
      </c>
    </row>
    <row r="55" spans="1:82" s="89" customFormat="1" ht="15" x14ac:dyDescent="0.25">
      <c r="A55" s="122" t="s">
        <v>132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BY55" s="121"/>
      <c r="BZ55" s="123" t="s">
        <v>132</v>
      </c>
    </row>
    <row r="56" spans="1:82" s="89" customFormat="1" ht="57" x14ac:dyDescent="0.25">
      <c r="A56" s="124" t="s">
        <v>133</v>
      </c>
      <c r="B56" s="125" t="s">
        <v>124</v>
      </c>
      <c r="C56" s="126" t="s">
        <v>125</v>
      </c>
      <c r="D56" s="126"/>
      <c r="E56" s="126"/>
      <c r="F56" s="124" t="s">
        <v>126</v>
      </c>
      <c r="G56" s="127">
        <v>6.2663000000000002</v>
      </c>
      <c r="H56" s="128">
        <v>74303.09</v>
      </c>
      <c r="I56" s="130">
        <v>803.38</v>
      </c>
      <c r="J56" s="128">
        <v>3046.19</v>
      </c>
      <c r="K56" s="130">
        <v>548.33000000000004</v>
      </c>
      <c r="L56" s="128">
        <v>4190207.64</v>
      </c>
      <c r="M56" s="128">
        <v>146495.53</v>
      </c>
      <c r="N56" s="128">
        <v>220470.26</v>
      </c>
      <c r="O56" s="128">
        <v>99987.88</v>
      </c>
      <c r="P56" s="132">
        <v>44.045000000000002</v>
      </c>
      <c r="Q56" s="131">
        <v>276</v>
      </c>
      <c r="R56" s="132">
        <v>21.942</v>
      </c>
      <c r="S56" s="133">
        <v>137.5</v>
      </c>
      <c r="BY56" s="121"/>
      <c r="BZ56" s="123"/>
      <c r="CA56" s="134" t="s">
        <v>125</v>
      </c>
    </row>
    <row r="57" spans="1:82" s="89" customFormat="1" ht="15" x14ac:dyDescent="0.25">
      <c r="A57" s="135"/>
      <c r="B57" s="136"/>
      <c r="C57" s="137" t="s">
        <v>127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8"/>
      <c r="BY57" s="121"/>
      <c r="BZ57" s="123"/>
      <c r="CB57" s="134" t="s">
        <v>127</v>
      </c>
    </row>
    <row r="58" spans="1:82" s="89" customFormat="1" ht="57" x14ac:dyDescent="0.25">
      <c r="A58" s="139"/>
      <c r="B58" s="140" t="s">
        <v>91</v>
      </c>
      <c r="C58" s="141" t="s">
        <v>92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2"/>
      <c r="BY58" s="121"/>
      <c r="BZ58" s="123"/>
      <c r="CC58" s="134" t="s">
        <v>92</v>
      </c>
    </row>
    <row r="59" spans="1:82" s="89" customFormat="1" ht="15" x14ac:dyDescent="0.25">
      <c r="A59" s="139"/>
      <c r="B59" s="143" t="s">
        <v>93</v>
      </c>
      <c r="C59" s="141" t="s">
        <v>94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2"/>
      <c r="BY59" s="121"/>
      <c r="BZ59" s="123"/>
      <c r="CD59" s="134" t="s">
        <v>94</v>
      </c>
    </row>
    <row r="60" spans="1:82" s="89" customFormat="1" ht="45.75" x14ac:dyDescent="0.25">
      <c r="A60" s="124" t="s">
        <v>134</v>
      </c>
      <c r="B60" s="125" t="s">
        <v>129</v>
      </c>
      <c r="C60" s="126" t="s">
        <v>135</v>
      </c>
      <c r="D60" s="126"/>
      <c r="E60" s="126"/>
      <c r="F60" s="124" t="s">
        <v>126</v>
      </c>
      <c r="G60" s="127">
        <v>6.2663000000000002</v>
      </c>
      <c r="H60" s="128">
        <v>17584.64</v>
      </c>
      <c r="I60" s="130">
        <v>3.77</v>
      </c>
      <c r="J60" s="130">
        <v>7.13</v>
      </c>
      <c r="K60" s="129"/>
      <c r="L60" s="128">
        <v>954863.21</v>
      </c>
      <c r="M60" s="130">
        <v>687.82</v>
      </c>
      <c r="N60" s="130">
        <v>516.04</v>
      </c>
      <c r="O60" s="129"/>
      <c r="P60" s="132">
        <v>0.20699999999999999</v>
      </c>
      <c r="Q60" s="133">
        <v>1.3</v>
      </c>
      <c r="R60" s="131">
        <v>0</v>
      </c>
      <c r="S60" s="131">
        <v>0</v>
      </c>
      <c r="BY60" s="121"/>
      <c r="BZ60" s="123"/>
      <c r="CA60" s="134" t="s">
        <v>135</v>
      </c>
    </row>
    <row r="61" spans="1:82" s="89" customFormat="1" ht="15" x14ac:dyDescent="0.25">
      <c r="A61" s="135"/>
      <c r="B61" s="136"/>
      <c r="C61" s="137" t="s">
        <v>127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8"/>
      <c r="BY61" s="121"/>
      <c r="BZ61" s="123"/>
      <c r="CB61" s="134" t="s">
        <v>127</v>
      </c>
    </row>
    <row r="62" spans="1:82" s="89" customFormat="1" ht="15" x14ac:dyDescent="0.25">
      <c r="A62" s="139"/>
      <c r="B62" s="140"/>
      <c r="C62" s="141" t="s">
        <v>136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2"/>
      <c r="BY62" s="121"/>
      <c r="BZ62" s="123"/>
      <c r="CC62" s="134" t="s">
        <v>136</v>
      </c>
    </row>
    <row r="63" spans="1:82" s="89" customFormat="1" ht="57" x14ac:dyDescent="0.25">
      <c r="A63" s="139"/>
      <c r="B63" s="140" t="s">
        <v>91</v>
      </c>
      <c r="C63" s="141" t="s">
        <v>92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2"/>
      <c r="BY63" s="121"/>
      <c r="BZ63" s="123"/>
      <c r="CC63" s="134" t="s">
        <v>92</v>
      </c>
    </row>
    <row r="64" spans="1:82" s="89" customFormat="1" ht="15" x14ac:dyDescent="0.25">
      <c r="A64" s="139"/>
      <c r="B64" s="143" t="s">
        <v>93</v>
      </c>
      <c r="C64" s="141" t="s">
        <v>94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2"/>
      <c r="BY64" s="121"/>
      <c r="BZ64" s="123"/>
      <c r="CD64" s="134" t="s">
        <v>94</v>
      </c>
    </row>
    <row r="65" spans="1:84" s="89" customFormat="1" ht="33.75" x14ac:dyDescent="0.25">
      <c r="A65" s="124" t="s">
        <v>137</v>
      </c>
      <c r="B65" s="125" t="s">
        <v>138</v>
      </c>
      <c r="C65" s="126" t="s">
        <v>139</v>
      </c>
      <c r="D65" s="126"/>
      <c r="E65" s="126"/>
      <c r="F65" s="124" t="s">
        <v>140</v>
      </c>
      <c r="G65" s="127">
        <v>0.20549999999999999</v>
      </c>
      <c r="H65" s="128">
        <v>1637.9</v>
      </c>
      <c r="I65" s="129"/>
      <c r="J65" s="130">
        <v>57.07</v>
      </c>
      <c r="K65" s="130">
        <v>14.9</v>
      </c>
      <c r="L65" s="128">
        <v>2948.76</v>
      </c>
      <c r="M65" s="129"/>
      <c r="N65" s="130">
        <v>135.47</v>
      </c>
      <c r="O65" s="130">
        <v>89.13</v>
      </c>
      <c r="P65" s="131">
        <v>0</v>
      </c>
      <c r="Q65" s="131">
        <v>0</v>
      </c>
      <c r="R65" s="132">
        <v>0.75900000000000001</v>
      </c>
      <c r="S65" s="130">
        <v>0.16</v>
      </c>
      <c r="BY65" s="121"/>
      <c r="BZ65" s="123"/>
      <c r="CA65" s="134" t="s">
        <v>139</v>
      </c>
    </row>
    <row r="66" spans="1:84" s="89" customFormat="1" ht="15" x14ac:dyDescent="0.25">
      <c r="A66" s="135"/>
      <c r="B66" s="136"/>
      <c r="C66" s="137" t="s">
        <v>141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8"/>
      <c r="BY66" s="121"/>
      <c r="BZ66" s="123"/>
      <c r="CB66" s="134" t="s">
        <v>141</v>
      </c>
    </row>
    <row r="67" spans="1:84" s="89" customFormat="1" ht="57" x14ac:dyDescent="0.25">
      <c r="A67" s="139"/>
      <c r="B67" s="140" t="s">
        <v>91</v>
      </c>
      <c r="C67" s="141" t="s">
        <v>92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2"/>
      <c r="BY67" s="121"/>
      <c r="BZ67" s="123"/>
      <c r="CC67" s="134" t="s">
        <v>92</v>
      </c>
    </row>
    <row r="68" spans="1:84" s="89" customFormat="1" ht="15" x14ac:dyDescent="0.25">
      <c r="A68" s="139"/>
      <c r="B68" s="143" t="s">
        <v>93</v>
      </c>
      <c r="C68" s="141" t="s">
        <v>94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BY68" s="121"/>
      <c r="BZ68" s="123"/>
      <c r="CD68" s="134" t="s">
        <v>94</v>
      </c>
    </row>
    <row r="69" spans="1:84" s="89" customFormat="1" ht="33.75" x14ac:dyDescent="0.25">
      <c r="A69" s="124" t="s">
        <v>142</v>
      </c>
      <c r="B69" s="125" t="s">
        <v>143</v>
      </c>
      <c r="C69" s="126" t="s">
        <v>144</v>
      </c>
      <c r="D69" s="126"/>
      <c r="E69" s="126"/>
      <c r="F69" s="124" t="s">
        <v>145</v>
      </c>
      <c r="G69" s="127">
        <v>-0.2117</v>
      </c>
      <c r="H69" s="128">
        <v>1534.79</v>
      </c>
      <c r="I69" s="129"/>
      <c r="J69" s="129"/>
      <c r="K69" s="129"/>
      <c r="L69" s="128">
        <v>-2813.76</v>
      </c>
      <c r="M69" s="129"/>
      <c r="N69" s="129"/>
      <c r="O69" s="129"/>
      <c r="P69" s="131">
        <v>0</v>
      </c>
      <c r="Q69" s="131">
        <v>0</v>
      </c>
      <c r="R69" s="131">
        <v>0</v>
      </c>
      <c r="S69" s="131">
        <v>0</v>
      </c>
      <c r="BY69" s="121"/>
      <c r="BZ69" s="123"/>
      <c r="CA69" s="134" t="s">
        <v>144</v>
      </c>
    </row>
    <row r="70" spans="1:84" s="89" customFormat="1" ht="15" x14ac:dyDescent="0.25">
      <c r="A70" s="139"/>
      <c r="B70" s="143" t="s">
        <v>93</v>
      </c>
      <c r="C70" s="141" t="s">
        <v>94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2"/>
      <c r="BY70" s="121"/>
      <c r="BZ70" s="123"/>
      <c r="CD70" s="134" t="s">
        <v>94</v>
      </c>
    </row>
    <row r="71" spans="1:84" s="89" customFormat="1" ht="15" x14ac:dyDescent="0.25">
      <c r="A71" s="147" t="s">
        <v>146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8">
        <v>17884086.48</v>
      </c>
      <c r="M71" s="148">
        <v>500652.14</v>
      </c>
      <c r="N71" s="148">
        <v>563613.41</v>
      </c>
      <c r="O71" s="148">
        <v>254034.22</v>
      </c>
      <c r="P71" s="149"/>
      <c r="Q71" s="150">
        <v>1016.52</v>
      </c>
      <c r="R71" s="149"/>
      <c r="S71" s="150">
        <v>352.46</v>
      </c>
      <c r="CE71" s="151" t="s">
        <v>146</v>
      </c>
    </row>
    <row r="72" spans="1:84" s="89" customFormat="1" ht="15" x14ac:dyDescent="0.25">
      <c r="A72" s="147" t="s">
        <v>147</v>
      </c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8">
        <v>1105460.04</v>
      </c>
      <c r="M72" s="152"/>
      <c r="N72" s="152"/>
      <c r="O72" s="152"/>
      <c r="P72" s="149"/>
      <c r="Q72" s="149"/>
      <c r="R72" s="149"/>
      <c r="S72" s="149"/>
      <c r="CE72" s="151" t="s">
        <v>147</v>
      </c>
    </row>
    <row r="73" spans="1:84" s="89" customFormat="1" ht="15" x14ac:dyDescent="0.25">
      <c r="A73" s="147" t="s">
        <v>148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8">
        <v>1004993.48</v>
      </c>
      <c r="M73" s="152"/>
      <c r="N73" s="152"/>
      <c r="O73" s="152"/>
      <c r="P73" s="149"/>
      <c r="Q73" s="149"/>
      <c r="R73" s="149"/>
      <c r="S73" s="149"/>
      <c r="CE73" s="151" t="s">
        <v>148</v>
      </c>
    </row>
    <row r="74" spans="1:84" s="89" customFormat="1" ht="15" x14ac:dyDescent="0.25">
      <c r="A74" s="147" t="s">
        <v>149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52"/>
      <c r="M74" s="152"/>
      <c r="N74" s="152"/>
      <c r="O74" s="152"/>
      <c r="P74" s="149"/>
      <c r="Q74" s="149"/>
      <c r="R74" s="149"/>
      <c r="S74" s="149"/>
      <c r="CE74" s="151" t="s">
        <v>149</v>
      </c>
    </row>
    <row r="75" spans="1:84" s="89" customFormat="1" ht="15" x14ac:dyDescent="0.25">
      <c r="A75" s="153" t="s">
        <v>150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28">
        <v>19978.05</v>
      </c>
      <c r="M75" s="129"/>
      <c r="N75" s="129"/>
      <c r="O75" s="129"/>
      <c r="P75" s="154"/>
      <c r="Q75" s="154"/>
      <c r="R75" s="154"/>
      <c r="S75" s="155">
        <v>11.7</v>
      </c>
      <c r="CE75" s="151"/>
      <c r="CF75" s="134" t="s">
        <v>150</v>
      </c>
    </row>
    <row r="76" spans="1:84" s="89" customFormat="1" ht="15" x14ac:dyDescent="0.25">
      <c r="A76" s="153" t="s">
        <v>151</v>
      </c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30">
        <v>90.15</v>
      </c>
      <c r="M76" s="129"/>
      <c r="N76" s="129"/>
      <c r="O76" s="129"/>
      <c r="P76" s="154"/>
      <c r="Q76" s="154"/>
      <c r="R76" s="154"/>
      <c r="S76" s="154"/>
      <c r="CE76" s="151"/>
      <c r="CF76" s="134" t="s">
        <v>151</v>
      </c>
    </row>
    <row r="77" spans="1:84" s="89" customFormat="1" ht="15" x14ac:dyDescent="0.25">
      <c r="A77" s="153" t="s">
        <v>152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30">
        <v>76.3</v>
      </c>
      <c r="M77" s="129"/>
      <c r="N77" s="129"/>
      <c r="O77" s="129"/>
      <c r="P77" s="154"/>
      <c r="Q77" s="154"/>
      <c r="R77" s="154"/>
      <c r="S77" s="154"/>
      <c r="CE77" s="151"/>
      <c r="CF77" s="134" t="s">
        <v>152</v>
      </c>
    </row>
    <row r="78" spans="1:84" s="89" customFormat="1" ht="15" x14ac:dyDescent="0.25">
      <c r="A78" s="153" t="s">
        <v>153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28">
        <v>18349347.02</v>
      </c>
      <c r="M78" s="129"/>
      <c r="N78" s="129"/>
      <c r="O78" s="129"/>
      <c r="P78" s="154"/>
      <c r="Q78" s="156">
        <v>1016.52</v>
      </c>
      <c r="R78" s="154"/>
      <c r="S78" s="156">
        <v>340.76</v>
      </c>
      <c r="CE78" s="151"/>
      <c r="CF78" s="134" t="s">
        <v>153</v>
      </c>
    </row>
    <row r="79" spans="1:84" s="89" customFormat="1" ht="15" x14ac:dyDescent="0.25">
      <c r="A79" s="153" t="s">
        <v>154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28">
        <v>1625048.48</v>
      </c>
      <c r="M79" s="129"/>
      <c r="N79" s="129"/>
      <c r="O79" s="129"/>
      <c r="P79" s="154"/>
      <c r="Q79" s="154"/>
      <c r="R79" s="154"/>
      <c r="S79" s="154"/>
      <c r="CE79" s="151"/>
      <c r="CF79" s="134" t="s">
        <v>154</v>
      </c>
    </row>
    <row r="80" spans="1:84" s="89" customFormat="1" ht="15" x14ac:dyDescent="0.25">
      <c r="A80" s="153" t="s">
        <v>155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28">
        <v>19994540</v>
      </c>
      <c r="M80" s="129"/>
      <c r="N80" s="129"/>
      <c r="O80" s="129"/>
      <c r="P80" s="154"/>
      <c r="Q80" s="156">
        <v>1016.52</v>
      </c>
      <c r="R80" s="154"/>
      <c r="S80" s="156">
        <v>352.46</v>
      </c>
      <c r="CE80" s="151"/>
      <c r="CF80" s="134" t="s">
        <v>155</v>
      </c>
    </row>
    <row r="81" spans="1:85" s="89" customFormat="1" ht="15" x14ac:dyDescent="0.25">
      <c r="A81" s="153" t="s">
        <v>156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29"/>
      <c r="M81" s="129"/>
      <c r="N81" s="129"/>
      <c r="O81" s="129"/>
      <c r="P81" s="154"/>
      <c r="Q81" s="154"/>
      <c r="R81" s="154"/>
      <c r="S81" s="154"/>
      <c r="CE81" s="151"/>
      <c r="CF81" s="134" t="s">
        <v>156</v>
      </c>
    </row>
    <row r="82" spans="1:85" s="89" customFormat="1" ht="15" x14ac:dyDescent="0.25">
      <c r="A82" s="153" t="s">
        <v>157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28">
        <v>500652.14</v>
      </c>
      <c r="M82" s="129"/>
      <c r="N82" s="129"/>
      <c r="O82" s="129"/>
      <c r="P82" s="154"/>
      <c r="Q82" s="154"/>
      <c r="R82" s="154"/>
      <c r="S82" s="154"/>
      <c r="CE82" s="151"/>
      <c r="CF82" s="134" t="s">
        <v>157</v>
      </c>
    </row>
    <row r="83" spans="1:85" s="89" customFormat="1" ht="15" x14ac:dyDescent="0.25">
      <c r="A83" s="153" t="s">
        <v>158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28">
        <v>16819820.93</v>
      </c>
      <c r="M83" s="129"/>
      <c r="N83" s="129"/>
      <c r="O83" s="129"/>
      <c r="P83" s="154"/>
      <c r="Q83" s="154"/>
      <c r="R83" s="154"/>
      <c r="S83" s="154"/>
      <c r="CE83" s="151"/>
      <c r="CF83" s="134" t="s">
        <v>158</v>
      </c>
    </row>
    <row r="84" spans="1:85" s="89" customFormat="1" ht="15" x14ac:dyDescent="0.25">
      <c r="A84" s="153" t="s">
        <v>159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28">
        <v>563613.41</v>
      </c>
      <c r="M84" s="129"/>
      <c r="N84" s="129"/>
      <c r="O84" s="129"/>
      <c r="P84" s="154"/>
      <c r="Q84" s="154"/>
      <c r="R84" s="154"/>
      <c r="S84" s="154"/>
      <c r="CE84" s="151"/>
      <c r="CF84" s="134" t="s">
        <v>159</v>
      </c>
    </row>
    <row r="85" spans="1:85" s="89" customFormat="1" ht="15" x14ac:dyDescent="0.25">
      <c r="A85" s="153" t="s">
        <v>160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28">
        <v>254034.22</v>
      </c>
      <c r="M85" s="129"/>
      <c r="N85" s="129"/>
      <c r="O85" s="129"/>
      <c r="P85" s="154"/>
      <c r="Q85" s="154"/>
      <c r="R85" s="154"/>
      <c r="S85" s="154"/>
      <c r="CE85" s="151"/>
      <c r="CF85" s="134" t="s">
        <v>160</v>
      </c>
    </row>
    <row r="86" spans="1:85" s="89" customFormat="1" ht="15" x14ac:dyDescent="0.25">
      <c r="A86" s="153" t="s">
        <v>161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28">
        <v>1105460.04</v>
      </c>
      <c r="M86" s="129"/>
      <c r="N86" s="129"/>
      <c r="O86" s="129"/>
      <c r="P86" s="154"/>
      <c r="Q86" s="154"/>
      <c r="R86" s="154"/>
      <c r="S86" s="154"/>
      <c r="CE86" s="151"/>
      <c r="CF86" s="134" t="s">
        <v>161</v>
      </c>
    </row>
    <row r="87" spans="1:85" s="89" customFormat="1" ht="15" x14ac:dyDescent="0.25">
      <c r="A87" s="153" t="s">
        <v>162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28">
        <v>1004993.48</v>
      </c>
      <c r="M87" s="129"/>
      <c r="N87" s="129"/>
      <c r="O87" s="129"/>
      <c r="P87" s="154"/>
      <c r="Q87" s="154"/>
      <c r="R87" s="154"/>
      <c r="S87" s="154"/>
      <c r="CE87" s="151"/>
      <c r="CF87" s="134" t="s">
        <v>162</v>
      </c>
    </row>
    <row r="88" spans="1:85" s="89" customFormat="1" ht="15" x14ac:dyDescent="0.25">
      <c r="A88" s="153" t="s">
        <v>163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28">
        <v>1039716.08</v>
      </c>
      <c r="M88" s="129"/>
      <c r="N88" s="129"/>
      <c r="O88" s="129"/>
      <c r="P88" s="154"/>
      <c r="Q88" s="154"/>
      <c r="R88" s="154"/>
      <c r="S88" s="154"/>
      <c r="CE88" s="151"/>
      <c r="CF88" s="134" t="s">
        <v>163</v>
      </c>
    </row>
    <row r="89" spans="1:85" s="89" customFormat="1" ht="15" x14ac:dyDescent="0.25">
      <c r="A89" s="147" t="s">
        <v>155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8">
        <v>21034256.079999998</v>
      </c>
      <c r="M89" s="152"/>
      <c r="N89" s="152"/>
      <c r="O89" s="152"/>
      <c r="P89" s="149"/>
      <c r="Q89" s="149"/>
      <c r="R89" s="149"/>
      <c r="S89" s="149"/>
      <c r="CE89" s="151"/>
      <c r="CG89" s="151" t="s">
        <v>155</v>
      </c>
    </row>
    <row r="90" spans="1:85" s="89" customFormat="1" ht="15" x14ac:dyDescent="0.25">
      <c r="A90" s="153" t="s">
        <v>164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28">
        <v>441719.38</v>
      </c>
      <c r="M90" s="129"/>
      <c r="N90" s="129"/>
      <c r="O90" s="129"/>
      <c r="P90" s="154"/>
      <c r="Q90" s="154"/>
      <c r="R90" s="154"/>
      <c r="S90" s="154"/>
      <c r="CE90" s="151"/>
      <c r="CF90" s="134" t="s">
        <v>164</v>
      </c>
      <c r="CG90" s="151"/>
    </row>
    <row r="91" spans="1:85" s="89" customFormat="1" ht="15" x14ac:dyDescent="0.25">
      <c r="A91" s="153" t="s">
        <v>165</v>
      </c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28">
        <v>736198.96</v>
      </c>
      <c r="M91" s="129"/>
      <c r="N91" s="129"/>
      <c r="O91" s="129"/>
      <c r="P91" s="154"/>
      <c r="Q91" s="154"/>
      <c r="R91" s="154"/>
      <c r="S91" s="154"/>
      <c r="CE91" s="151"/>
      <c r="CF91" s="134" t="s">
        <v>165</v>
      </c>
      <c r="CG91" s="151"/>
    </row>
    <row r="92" spans="1:85" s="89" customFormat="1" ht="15" x14ac:dyDescent="0.25">
      <c r="A92" s="153" t="s">
        <v>166</v>
      </c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28">
        <v>525856.4</v>
      </c>
      <c r="M92" s="129"/>
      <c r="N92" s="129"/>
      <c r="O92" s="129"/>
      <c r="P92" s="154"/>
      <c r="Q92" s="154"/>
      <c r="R92" s="154"/>
      <c r="S92" s="154"/>
      <c r="CE92" s="151"/>
      <c r="CF92" s="134" t="s">
        <v>166</v>
      </c>
      <c r="CG92" s="151"/>
    </row>
    <row r="93" spans="1:85" s="89" customFormat="1" ht="15" x14ac:dyDescent="0.25">
      <c r="A93" s="153" t="s">
        <v>167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28">
        <v>420685.12</v>
      </c>
      <c r="M93" s="129"/>
      <c r="N93" s="129"/>
      <c r="O93" s="129"/>
      <c r="P93" s="154"/>
      <c r="Q93" s="154"/>
      <c r="R93" s="154"/>
      <c r="S93" s="154"/>
      <c r="CE93" s="151"/>
      <c r="CF93" s="134" t="s">
        <v>167</v>
      </c>
      <c r="CG93" s="151"/>
    </row>
    <row r="94" spans="1:85" s="89" customFormat="1" ht="15" x14ac:dyDescent="0.25">
      <c r="A94" s="147" t="s">
        <v>155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8">
        <v>23158715.940000001</v>
      </c>
      <c r="M94" s="152"/>
      <c r="N94" s="152"/>
      <c r="O94" s="152"/>
      <c r="P94" s="149"/>
      <c r="Q94" s="149"/>
      <c r="R94" s="149"/>
      <c r="S94" s="149"/>
      <c r="CE94" s="151"/>
      <c r="CG94" s="151" t="s">
        <v>155</v>
      </c>
    </row>
    <row r="95" spans="1:85" s="89" customFormat="1" ht="15" x14ac:dyDescent="0.25">
      <c r="A95" s="153" t="s">
        <v>168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28">
        <v>694761.48</v>
      </c>
      <c r="M95" s="129"/>
      <c r="N95" s="129"/>
      <c r="O95" s="129"/>
      <c r="P95" s="154"/>
      <c r="Q95" s="154"/>
      <c r="R95" s="154"/>
      <c r="S95" s="154"/>
      <c r="CE95" s="151"/>
      <c r="CF95" s="134" t="s">
        <v>168</v>
      </c>
      <c r="CG95" s="151"/>
    </row>
    <row r="96" spans="1:85" s="89" customFormat="1" ht="15" x14ac:dyDescent="0.25">
      <c r="A96" s="147" t="s">
        <v>169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8">
        <v>23853477.420000002</v>
      </c>
      <c r="M96" s="152"/>
      <c r="N96" s="152"/>
      <c r="O96" s="152"/>
      <c r="P96" s="149"/>
      <c r="Q96" s="149"/>
      <c r="R96" s="149"/>
      <c r="S96" s="149"/>
      <c r="CE96" s="151"/>
      <c r="CG96" s="151" t="s">
        <v>169</v>
      </c>
    </row>
    <row r="97" spans="1:86" s="89" customFormat="1" ht="15" x14ac:dyDescent="0.25">
      <c r="A97" s="153" t="s">
        <v>170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28">
        <v>4770695.4800000004</v>
      </c>
      <c r="M97" s="129"/>
      <c r="N97" s="129"/>
      <c r="O97" s="129"/>
      <c r="P97" s="154"/>
      <c r="Q97" s="154"/>
      <c r="R97" s="154"/>
      <c r="S97" s="154"/>
      <c r="CE97" s="151"/>
      <c r="CF97" s="134" t="s">
        <v>170</v>
      </c>
      <c r="CG97" s="151"/>
    </row>
    <row r="98" spans="1:86" s="89" customFormat="1" ht="15" x14ac:dyDescent="0.25">
      <c r="A98" s="147" t="s">
        <v>171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8">
        <v>28624172.899999999</v>
      </c>
      <c r="M98" s="152"/>
      <c r="N98" s="152"/>
      <c r="O98" s="152"/>
      <c r="P98" s="154"/>
      <c r="Q98" s="150">
        <v>1016.52</v>
      </c>
      <c r="R98" s="154"/>
      <c r="S98" s="150">
        <v>352.46</v>
      </c>
      <c r="CE98" s="151"/>
      <c r="CG98" s="151"/>
      <c r="CH98" s="151" t="s">
        <v>171</v>
      </c>
    </row>
    <row r="99" spans="1:86" s="89" customFormat="1" ht="30.75" customHeight="1" x14ac:dyDescent="0.25"/>
    <row r="100" spans="1:86" s="89" customFormat="1" ht="15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</row>
  </sheetData>
  <mergeCells count="101">
    <mergeCell ref="A93:K93"/>
    <mergeCell ref="A94:K94"/>
    <mergeCell ref="A95:K95"/>
    <mergeCell ref="A96:K96"/>
    <mergeCell ref="A97:K97"/>
    <mergeCell ref="A98:K98"/>
    <mergeCell ref="A87:K87"/>
    <mergeCell ref="A88:K88"/>
    <mergeCell ref="A89:K89"/>
    <mergeCell ref="A90:K90"/>
    <mergeCell ref="A91:K91"/>
    <mergeCell ref="A92:K92"/>
    <mergeCell ref="A81:K81"/>
    <mergeCell ref="A82:K82"/>
    <mergeCell ref="A83:K83"/>
    <mergeCell ref="A84:K84"/>
    <mergeCell ref="A85:K85"/>
    <mergeCell ref="A86:K86"/>
    <mergeCell ref="A75:K75"/>
    <mergeCell ref="A76:K76"/>
    <mergeCell ref="A77:K77"/>
    <mergeCell ref="A78:K78"/>
    <mergeCell ref="A79:K79"/>
    <mergeCell ref="A80:K80"/>
    <mergeCell ref="C69:E69"/>
    <mergeCell ref="C70:S70"/>
    <mergeCell ref="A71:K71"/>
    <mergeCell ref="A72:K72"/>
    <mergeCell ref="A73:K73"/>
    <mergeCell ref="A74:K74"/>
    <mergeCell ref="C63:S63"/>
    <mergeCell ref="C64:S64"/>
    <mergeCell ref="C65:E65"/>
    <mergeCell ref="C66:S66"/>
    <mergeCell ref="C67:S67"/>
    <mergeCell ref="C68:S68"/>
    <mergeCell ref="C57:S57"/>
    <mergeCell ref="C58:S58"/>
    <mergeCell ref="C59:S59"/>
    <mergeCell ref="C60:E60"/>
    <mergeCell ref="C61:S61"/>
    <mergeCell ref="C62:S62"/>
    <mergeCell ref="C51:S51"/>
    <mergeCell ref="C52:S52"/>
    <mergeCell ref="C53:S53"/>
    <mergeCell ref="C54:S54"/>
    <mergeCell ref="A55:S55"/>
    <mergeCell ref="C56:E56"/>
    <mergeCell ref="A45:S45"/>
    <mergeCell ref="C46:E46"/>
    <mergeCell ref="C47:S47"/>
    <mergeCell ref="C48:S48"/>
    <mergeCell ref="C49:S49"/>
    <mergeCell ref="C50:E50"/>
    <mergeCell ref="C39:E39"/>
    <mergeCell ref="C40:S40"/>
    <mergeCell ref="C41:E41"/>
    <mergeCell ref="C42:S42"/>
    <mergeCell ref="C43:E43"/>
    <mergeCell ref="C44:S44"/>
    <mergeCell ref="C33:S33"/>
    <mergeCell ref="A34:S34"/>
    <mergeCell ref="C35:E35"/>
    <mergeCell ref="C36:S36"/>
    <mergeCell ref="C37:S37"/>
    <mergeCell ref="C38:S38"/>
    <mergeCell ref="C27:S27"/>
    <mergeCell ref="C28:E28"/>
    <mergeCell ref="C29:S29"/>
    <mergeCell ref="C30:S30"/>
    <mergeCell ref="C31:E31"/>
    <mergeCell ref="C32:S32"/>
    <mergeCell ref="C21:E21"/>
    <mergeCell ref="A22:S22"/>
    <mergeCell ref="A23:S23"/>
    <mergeCell ref="C24:E24"/>
    <mergeCell ref="C25:S25"/>
    <mergeCell ref="C26:S26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A4E3-523C-473E-9422-39DB66D17104}">
  <sheetPr>
    <pageSetUpPr fitToPage="1"/>
  </sheetPr>
  <dimension ref="A1:CH108"/>
  <sheetViews>
    <sheetView topLeftCell="A91" workbookViewId="0">
      <selection activeCell="O120" sqref="O120"/>
    </sheetView>
  </sheetViews>
  <sheetFormatPr defaultColWidth="9.140625" defaultRowHeight="11.25" customHeight="1" x14ac:dyDescent="0.2"/>
  <cols>
    <col min="1" max="1" width="9" style="157" customWidth="1"/>
    <col min="2" max="2" width="20.140625" style="157" customWidth="1"/>
    <col min="3" max="4" width="10.42578125" style="157" customWidth="1"/>
    <col min="5" max="5" width="13.28515625" style="157" customWidth="1"/>
    <col min="6" max="6" width="8.5703125" style="157" customWidth="1"/>
    <col min="7" max="7" width="7.85546875" style="157" customWidth="1"/>
    <col min="8" max="8" width="11.85546875" style="157" customWidth="1"/>
    <col min="9" max="11" width="9.42578125" style="157" customWidth="1"/>
    <col min="12" max="12" width="11.85546875" style="157" customWidth="1"/>
    <col min="13" max="15" width="9.28515625" style="157" customWidth="1"/>
    <col min="16" max="16" width="8.42578125" style="157" customWidth="1"/>
    <col min="17" max="17" width="10.7109375" style="157" customWidth="1"/>
    <col min="18" max="18" width="8.7109375" style="157" customWidth="1"/>
    <col min="19" max="19" width="10.7109375" style="157" customWidth="1"/>
    <col min="20" max="57" width="198.140625" style="134" hidden="1" customWidth="1"/>
    <col min="58" max="62" width="50.5703125" style="134" hidden="1" customWidth="1"/>
    <col min="63" max="76" width="134.85546875" style="134" hidden="1" customWidth="1"/>
    <col min="77" max="78" width="198.140625" style="134" hidden="1" customWidth="1"/>
    <col min="79" max="79" width="34.140625" style="134" hidden="1" customWidth="1"/>
    <col min="80" max="82" width="169" style="134" hidden="1" customWidth="1"/>
    <col min="83" max="86" width="119.85546875" style="134" hidden="1" customWidth="1"/>
    <col min="87" max="16384" width="9.140625" style="157"/>
  </cols>
  <sheetData>
    <row r="1" spans="1:76" s="89" customFormat="1" ht="15" x14ac:dyDescent="0.25">
      <c r="M1" s="90"/>
    </row>
    <row r="2" spans="1:76" s="89" customFormat="1" ht="26.25" x14ac:dyDescent="0.25">
      <c r="A2" s="91" t="s">
        <v>54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2" t="s">
        <v>54</v>
      </c>
      <c r="U2" s="92" t="s">
        <v>1</v>
      </c>
      <c r="V2" s="92" t="s">
        <v>1</v>
      </c>
      <c r="W2" s="92" t="s">
        <v>1</v>
      </c>
      <c r="X2" s="92" t="s">
        <v>1</v>
      </c>
      <c r="Y2" s="92" t="s">
        <v>1</v>
      </c>
      <c r="Z2" s="92" t="s">
        <v>1</v>
      </c>
      <c r="AA2" s="92" t="s">
        <v>1</v>
      </c>
      <c r="AB2" s="92" t="s">
        <v>1</v>
      </c>
      <c r="AC2" s="92" t="s">
        <v>1</v>
      </c>
      <c r="AD2" s="92" t="s">
        <v>1</v>
      </c>
      <c r="AE2" s="92" t="s">
        <v>1</v>
      </c>
      <c r="AF2" s="92" t="s">
        <v>1</v>
      </c>
      <c r="AG2" s="92" t="s">
        <v>1</v>
      </c>
      <c r="AH2" s="92" t="s">
        <v>1</v>
      </c>
      <c r="AI2" s="92" t="s">
        <v>1</v>
      </c>
      <c r="AJ2" s="92" t="s">
        <v>1</v>
      </c>
      <c r="AK2" s="92" t="s">
        <v>1</v>
      </c>
      <c r="AL2" s="92" t="s">
        <v>1</v>
      </c>
    </row>
    <row r="3" spans="1:76" s="89" customFormat="1" ht="15" x14ac:dyDescent="0.25">
      <c r="A3" s="93" t="s">
        <v>55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76" s="89" customFormat="1" ht="15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  <c r="S4" s="95"/>
    </row>
    <row r="5" spans="1:76" s="89" customFormat="1" ht="28.5" customHeight="1" x14ac:dyDescent="0.25">
      <c r="A5" s="96" t="s">
        <v>56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76" s="89" customFormat="1" ht="21" customHeight="1" x14ac:dyDescent="0.25">
      <c r="A6" s="93" t="s">
        <v>57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</row>
    <row r="7" spans="1:76" s="89" customFormat="1" ht="15" x14ac:dyDescent="0.25">
      <c r="A7" s="91" t="s">
        <v>172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AM7" s="92" t="s">
        <v>172</v>
      </c>
      <c r="AN7" s="92" t="s">
        <v>1</v>
      </c>
      <c r="AO7" s="92" t="s">
        <v>1</v>
      </c>
      <c r="AP7" s="92" t="s">
        <v>1</v>
      </c>
      <c r="AQ7" s="92" t="s">
        <v>1</v>
      </c>
      <c r="AR7" s="92" t="s">
        <v>1</v>
      </c>
      <c r="AS7" s="92" t="s">
        <v>1</v>
      </c>
      <c r="AT7" s="92" t="s">
        <v>1</v>
      </c>
      <c r="AU7" s="92" t="s">
        <v>1</v>
      </c>
      <c r="AV7" s="92" t="s">
        <v>1</v>
      </c>
      <c r="AW7" s="92" t="s">
        <v>1</v>
      </c>
      <c r="AX7" s="92" t="s">
        <v>1</v>
      </c>
      <c r="AY7" s="92" t="s">
        <v>1</v>
      </c>
      <c r="AZ7" s="92" t="s">
        <v>1</v>
      </c>
      <c r="BA7" s="92" t="s">
        <v>1</v>
      </c>
      <c r="BB7" s="92" t="s">
        <v>1</v>
      </c>
      <c r="BC7" s="92" t="s">
        <v>1</v>
      </c>
      <c r="BD7" s="92" t="s">
        <v>1</v>
      </c>
      <c r="BE7" s="92" t="s">
        <v>1</v>
      </c>
    </row>
    <row r="8" spans="1:76" s="89" customFormat="1" ht="15.75" customHeight="1" x14ac:dyDescent="0.25">
      <c r="A8" s="93" t="s">
        <v>59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76" s="89" customFormat="1" ht="15" x14ac:dyDescent="0.25">
      <c r="A9" s="95"/>
      <c r="B9" s="97" t="s">
        <v>60</v>
      </c>
      <c r="C9" s="98" t="s">
        <v>61</v>
      </c>
      <c r="D9" s="98"/>
      <c r="E9" s="98"/>
      <c r="F9" s="98"/>
      <c r="G9" s="98"/>
      <c r="H9" s="99"/>
      <c r="I9" s="99"/>
      <c r="J9" s="99"/>
      <c r="K9" s="99"/>
      <c r="L9" s="99"/>
      <c r="M9" s="99"/>
      <c r="N9" s="99"/>
      <c r="O9" s="95"/>
      <c r="P9" s="95"/>
      <c r="Q9" s="95"/>
      <c r="R9" s="95"/>
      <c r="S9" s="95"/>
      <c r="BF9" s="100" t="s">
        <v>61</v>
      </c>
      <c r="BG9" s="100" t="s">
        <v>1</v>
      </c>
      <c r="BH9" s="100" t="s">
        <v>1</v>
      </c>
      <c r="BI9" s="100" t="s">
        <v>1</v>
      </c>
      <c r="BJ9" s="100" t="s">
        <v>1</v>
      </c>
    </row>
    <row r="10" spans="1:76" s="89" customFormat="1" ht="12.75" customHeight="1" x14ac:dyDescent="0.25">
      <c r="B10" s="101" t="s">
        <v>9</v>
      </c>
      <c r="C10" s="101"/>
      <c r="D10" s="102"/>
      <c r="E10" s="103">
        <v>16766152.68</v>
      </c>
      <c r="F10" s="104" t="s">
        <v>62</v>
      </c>
      <c r="H10" s="101"/>
      <c r="I10" s="101"/>
      <c r="J10" s="101"/>
      <c r="K10" s="101"/>
      <c r="L10" s="101"/>
      <c r="M10" s="105"/>
      <c r="N10" s="101"/>
    </row>
    <row r="11" spans="1:76" s="89" customFormat="1" ht="12.75" customHeight="1" x14ac:dyDescent="0.25">
      <c r="B11" s="101" t="s">
        <v>63</v>
      </c>
      <c r="D11" s="102"/>
      <c r="E11" s="103">
        <v>11711482.859999999</v>
      </c>
      <c r="F11" s="104" t="s">
        <v>62</v>
      </c>
      <c r="H11" s="101"/>
      <c r="I11" s="101"/>
      <c r="J11" s="101"/>
      <c r="K11" s="101"/>
      <c r="L11" s="101"/>
      <c r="M11" s="105"/>
      <c r="N11" s="101"/>
    </row>
    <row r="12" spans="1:76" s="89" customFormat="1" ht="12.75" customHeight="1" x14ac:dyDescent="0.25">
      <c r="B12" s="101" t="s">
        <v>64</v>
      </c>
      <c r="C12" s="101"/>
      <c r="D12" s="102"/>
      <c r="E12" s="103">
        <v>436137.13</v>
      </c>
      <c r="F12" s="104" t="s">
        <v>62</v>
      </c>
      <c r="H12" s="101"/>
      <c r="J12" s="101"/>
      <c r="K12" s="101"/>
      <c r="L12" s="101"/>
      <c r="M12" s="106"/>
      <c r="N12" s="107"/>
    </row>
    <row r="13" spans="1:76" s="89" customFormat="1" ht="12.75" customHeight="1" x14ac:dyDescent="0.25">
      <c r="B13" s="101" t="s">
        <v>65</v>
      </c>
      <c r="C13" s="101"/>
      <c r="D13" s="108"/>
      <c r="E13" s="103">
        <v>595.22</v>
      </c>
      <c r="F13" s="104" t="s">
        <v>66</v>
      </c>
      <c r="H13" s="101"/>
      <c r="J13" s="101"/>
      <c r="K13" s="101"/>
      <c r="L13" s="101"/>
      <c r="M13" s="109"/>
      <c r="N13" s="104"/>
    </row>
    <row r="14" spans="1:76" s="89" customFormat="1" ht="12.75" customHeight="1" x14ac:dyDescent="0.25">
      <c r="B14" s="101" t="s">
        <v>67</v>
      </c>
      <c r="C14" s="101"/>
      <c r="D14" s="108"/>
      <c r="E14" s="103">
        <v>200.31</v>
      </c>
      <c r="F14" s="104" t="s">
        <v>66</v>
      </c>
      <c r="H14" s="101"/>
      <c r="J14" s="101"/>
      <c r="K14" s="101"/>
      <c r="L14" s="101"/>
      <c r="M14" s="109"/>
      <c r="N14" s="104"/>
    </row>
    <row r="15" spans="1:76" s="89" customFormat="1" ht="15" x14ac:dyDescent="0.25">
      <c r="B15" s="101" t="s">
        <v>68</v>
      </c>
      <c r="C15" s="101"/>
      <c r="E15" s="110"/>
      <c r="F15" s="111" t="s">
        <v>69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BK15" s="100" t="s">
        <v>1</v>
      </c>
      <c r="BL15" s="100" t="s">
        <v>1</v>
      </c>
      <c r="BM15" s="100" t="s">
        <v>1</v>
      </c>
      <c r="BN15" s="100" t="s">
        <v>1</v>
      </c>
      <c r="BO15" s="100" t="s">
        <v>1</v>
      </c>
      <c r="BP15" s="100" t="s">
        <v>1</v>
      </c>
      <c r="BQ15" s="100" t="s">
        <v>1</v>
      </c>
      <c r="BR15" s="100" t="s">
        <v>1</v>
      </c>
      <c r="BS15" s="100" t="s">
        <v>1</v>
      </c>
      <c r="BT15" s="100" t="s">
        <v>1</v>
      </c>
      <c r="BU15" s="100" t="s">
        <v>1</v>
      </c>
      <c r="BV15" s="100" t="s">
        <v>1</v>
      </c>
      <c r="BW15" s="100" t="s">
        <v>1</v>
      </c>
      <c r="BX15" s="100" t="s">
        <v>1</v>
      </c>
    </row>
    <row r="16" spans="1:76" s="89" customFormat="1" ht="12.75" customHeight="1" x14ac:dyDescent="0.25">
      <c r="A16" s="101"/>
      <c r="B16" s="101"/>
      <c r="D16" s="110"/>
      <c r="E16" s="107"/>
      <c r="F16" s="112"/>
      <c r="G16" s="113"/>
      <c r="H16" s="101"/>
      <c r="I16" s="101"/>
      <c r="J16" s="101"/>
      <c r="K16" s="101"/>
      <c r="L16" s="114"/>
      <c r="M16" s="101"/>
    </row>
    <row r="17" spans="1:82" s="89" customFormat="1" ht="15" x14ac:dyDescent="0.25">
      <c r="A17" s="115"/>
    </row>
    <row r="18" spans="1:82" s="89" customFormat="1" ht="32.25" customHeight="1" x14ac:dyDescent="0.25">
      <c r="A18" s="116" t="s">
        <v>70</v>
      </c>
      <c r="B18" s="116" t="s">
        <v>71</v>
      </c>
      <c r="C18" s="116" t="s">
        <v>72</v>
      </c>
      <c r="D18" s="116"/>
      <c r="E18" s="116"/>
      <c r="F18" s="116" t="s">
        <v>73</v>
      </c>
      <c r="G18" s="116" t="s">
        <v>74</v>
      </c>
      <c r="H18" s="116" t="s">
        <v>75</v>
      </c>
      <c r="I18" s="116"/>
      <c r="J18" s="116"/>
      <c r="K18" s="116"/>
      <c r="L18" s="116" t="s">
        <v>76</v>
      </c>
      <c r="M18" s="116"/>
      <c r="N18" s="116"/>
      <c r="O18" s="116"/>
      <c r="P18" s="116" t="s">
        <v>77</v>
      </c>
      <c r="Q18" s="116" t="s">
        <v>78</v>
      </c>
      <c r="R18" s="116" t="s">
        <v>79</v>
      </c>
      <c r="S18" s="116" t="s">
        <v>80</v>
      </c>
    </row>
    <row r="19" spans="1:82" s="89" customFormat="1" ht="32.25" customHeight="1" x14ac:dyDescent="0.25">
      <c r="A19" s="116"/>
      <c r="B19" s="116"/>
      <c r="C19" s="116"/>
      <c r="D19" s="116"/>
      <c r="E19" s="116"/>
      <c r="F19" s="116"/>
      <c r="G19" s="116"/>
      <c r="H19" s="116" t="s">
        <v>19</v>
      </c>
      <c r="I19" s="116" t="s">
        <v>81</v>
      </c>
      <c r="J19" s="116"/>
      <c r="K19" s="116"/>
      <c r="L19" s="116" t="s">
        <v>19</v>
      </c>
      <c r="M19" s="117" t="s">
        <v>81</v>
      </c>
      <c r="N19" s="117"/>
      <c r="O19" s="117"/>
      <c r="P19" s="117"/>
      <c r="Q19" s="117"/>
      <c r="R19" s="117"/>
      <c r="S19" s="117"/>
    </row>
    <row r="20" spans="1:82" s="89" customFormat="1" ht="18.75" customHeight="1" x14ac:dyDescent="0.25">
      <c r="A20" s="116"/>
      <c r="B20" s="116"/>
      <c r="C20" s="116"/>
      <c r="D20" s="116"/>
      <c r="E20" s="116"/>
      <c r="F20" s="116"/>
      <c r="G20" s="116"/>
      <c r="H20" s="116"/>
      <c r="I20" s="118" t="s">
        <v>82</v>
      </c>
      <c r="J20" s="118" t="s">
        <v>83</v>
      </c>
      <c r="K20" s="118" t="s">
        <v>84</v>
      </c>
      <c r="L20" s="116"/>
      <c r="M20" s="118" t="s">
        <v>82</v>
      </c>
      <c r="N20" s="118" t="s">
        <v>83</v>
      </c>
      <c r="O20" s="118" t="s">
        <v>84</v>
      </c>
      <c r="P20" s="117"/>
      <c r="Q20" s="117"/>
      <c r="R20" s="117"/>
      <c r="S20" s="117"/>
    </row>
    <row r="21" spans="1:82" s="89" customFormat="1" ht="15" x14ac:dyDescent="0.25">
      <c r="A21" s="119">
        <v>1</v>
      </c>
      <c r="B21" s="119">
        <v>2</v>
      </c>
      <c r="C21" s="117">
        <v>3</v>
      </c>
      <c r="D21" s="117"/>
      <c r="E21" s="117"/>
      <c r="F21" s="119">
        <v>4</v>
      </c>
      <c r="G21" s="119">
        <v>5</v>
      </c>
      <c r="H21" s="119">
        <v>6</v>
      </c>
      <c r="I21" s="119">
        <v>7</v>
      </c>
      <c r="J21" s="119">
        <v>8</v>
      </c>
      <c r="K21" s="119">
        <v>9</v>
      </c>
      <c r="L21" s="119">
        <v>10</v>
      </c>
      <c r="M21" s="119">
        <v>11</v>
      </c>
      <c r="N21" s="119">
        <v>12</v>
      </c>
      <c r="O21" s="119">
        <v>13</v>
      </c>
      <c r="P21" s="119">
        <v>14</v>
      </c>
      <c r="Q21" s="119">
        <v>15</v>
      </c>
      <c r="R21" s="119">
        <v>16</v>
      </c>
      <c r="S21" s="119">
        <v>17</v>
      </c>
    </row>
    <row r="22" spans="1:82" s="89" customFormat="1" ht="15" x14ac:dyDescent="0.25">
      <c r="A22" s="120" t="s">
        <v>25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BY22" s="121" t="s">
        <v>25</v>
      </c>
    </row>
    <row r="23" spans="1:82" s="89" customFormat="1" ht="15" x14ac:dyDescent="0.25">
      <c r="A23" s="122" t="s">
        <v>85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121"/>
      <c r="BZ23" s="123" t="s">
        <v>85</v>
      </c>
    </row>
    <row r="24" spans="1:82" s="89" customFormat="1" ht="34.5" x14ac:dyDescent="0.25">
      <c r="A24" s="124" t="s">
        <v>86</v>
      </c>
      <c r="B24" s="125" t="s">
        <v>87</v>
      </c>
      <c r="C24" s="126" t="s">
        <v>88</v>
      </c>
      <c r="D24" s="126"/>
      <c r="E24" s="126"/>
      <c r="F24" s="124" t="s">
        <v>89</v>
      </c>
      <c r="G24" s="127">
        <v>0.52290000000000003</v>
      </c>
      <c r="H24" s="128">
        <v>932.22</v>
      </c>
      <c r="I24" s="129"/>
      <c r="J24" s="130">
        <v>932.22</v>
      </c>
      <c r="K24" s="130">
        <v>261.18</v>
      </c>
      <c r="L24" s="128">
        <v>5630.17</v>
      </c>
      <c r="M24" s="129"/>
      <c r="N24" s="128">
        <v>5630.17</v>
      </c>
      <c r="O24" s="128">
        <v>3974.16</v>
      </c>
      <c r="P24" s="131">
        <v>0</v>
      </c>
      <c r="Q24" s="131">
        <v>0</v>
      </c>
      <c r="R24" s="132">
        <v>12.443</v>
      </c>
      <c r="S24" s="130">
        <v>6.51</v>
      </c>
      <c r="BY24" s="121"/>
      <c r="BZ24" s="123"/>
      <c r="CA24" s="134" t="s">
        <v>88</v>
      </c>
    </row>
    <row r="25" spans="1:82" s="89" customFormat="1" ht="15" x14ac:dyDescent="0.25">
      <c r="A25" s="135"/>
      <c r="B25" s="136"/>
      <c r="C25" s="137" t="s">
        <v>173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8"/>
      <c r="BY25" s="121"/>
      <c r="BZ25" s="123"/>
      <c r="CB25" s="134" t="s">
        <v>173</v>
      </c>
    </row>
    <row r="26" spans="1:82" s="89" customFormat="1" ht="57" x14ac:dyDescent="0.25">
      <c r="A26" s="139"/>
      <c r="B26" s="140" t="s">
        <v>91</v>
      </c>
      <c r="C26" s="141" t="s">
        <v>92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BY26" s="121"/>
      <c r="BZ26" s="123"/>
      <c r="CC26" s="134" t="s">
        <v>92</v>
      </c>
    </row>
    <row r="27" spans="1:82" s="89" customFormat="1" ht="15" x14ac:dyDescent="0.25">
      <c r="A27" s="139"/>
      <c r="B27" s="143" t="s">
        <v>93</v>
      </c>
      <c r="C27" s="141" t="s">
        <v>94</v>
      </c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BY27" s="121"/>
      <c r="BZ27" s="123"/>
      <c r="CD27" s="134" t="s">
        <v>94</v>
      </c>
    </row>
    <row r="28" spans="1:82" s="89" customFormat="1" ht="34.5" x14ac:dyDescent="0.25">
      <c r="A28" s="124" t="s">
        <v>95</v>
      </c>
      <c r="B28" s="125" t="s">
        <v>96</v>
      </c>
      <c r="C28" s="126" t="s">
        <v>97</v>
      </c>
      <c r="D28" s="126"/>
      <c r="E28" s="126"/>
      <c r="F28" s="124" t="s">
        <v>98</v>
      </c>
      <c r="G28" s="144">
        <v>0.83664000000000005</v>
      </c>
      <c r="H28" s="128">
        <v>5.19</v>
      </c>
      <c r="I28" s="129"/>
      <c r="J28" s="129"/>
      <c r="K28" s="129"/>
      <c r="L28" s="130">
        <v>50.15</v>
      </c>
      <c r="M28" s="129"/>
      <c r="N28" s="129"/>
      <c r="O28" s="129"/>
      <c r="P28" s="131">
        <v>0</v>
      </c>
      <c r="Q28" s="131">
        <v>0</v>
      </c>
      <c r="R28" s="131">
        <v>0</v>
      </c>
      <c r="S28" s="131">
        <v>0</v>
      </c>
      <c r="BY28" s="121"/>
      <c r="BZ28" s="123"/>
      <c r="CA28" s="134" t="s">
        <v>97</v>
      </c>
    </row>
    <row r="29" spans="1:82" s="89" customFormat="1" ht="15" x14ac:dyDescent="0.25">
      <c r="A29" s="135"/>
      <c r="B29" s="136"/>
      <c r="C29" s="137" t="s">
        <v>99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8"/>
      <c r="BY29" s="121"/>
      <c r="BZ29" s="123"/>
      <c r="CB29" s="134" t="s">
        <v>99</v>
      </c>
    </row>
    <row r="30" spans="1:82" s="89" customFormat="1" ht="15" x14ac:dyDescent="0.25">
      <c r="A30" s="139"/>
      <c r="B30" s="143" t="s">
        <v>100</v>
      </c>
      <c r="C30" s="141" t="s">
        <v>101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BY30" s="121"/>
      <c r="BZ30" s="123"/>
      <c r="CD30" s="134" t="s">
        <v>101</v>
      </c>
    </row>
    <row r="31" spans="1:82" s="89" customFormat="1" ht="45.75" x14ac:dyDescent="0.25">
      <c r="A31" s="124" t="s">
        <v>102</v>
      </c>
      <c r="B31" s="125" t="s">
        <v>103</v>
      </c>
      <c r="C31" s="126" t="s">
        <v>104</v>
      </c>
      <c r="D31" s="126"/>
      <c r="E31" s="126"/>
      <c r="F31" s="124" t="s">
        <v>98</v>
      </c>
      <c r="G31" s="144">
        <v>0.83664000000000005</v>
      </c>
      <c r="H31" s="128">
        <v>4.3899999999999997</v>
      </c>
      <c r="I31" s="129"/>
      <c r="J31" s="130">
        <v>4.3899999999999997</v>
      </c>
      <c r="K31" s="129"/>
      <c r="L31" s="130">
        <v>42.45</v>
      </c>
      <c r="M31" s="129"/>
      <c r="N31" s="130">
        <v>42.45</v>
      </c>
      <c r="O31" s="129"/>
      <c r="P31" s="131">
        <v>0</v>
      </c>
      <c r="Q31" s="131">
        <v>0</v>
      </c>
      <c r="R31" s="131">
        <v>0</v>
      </c>
      <c r="S31" s="131">
        <v>0</v>
      </c>
      <c r="BY31" s="121"/>
      <c r="BZ31" s="123"/>
      <c r="CA31" s="134" t="s">
        <v>104</v>
      </c>
    </row>
    <row r="32" spans="1:82" s="89" customFormat="1" ht="57" x14ac:dyDescent="0.25">
      <c r="A32" s="139"/>
      <c r="B32" s="140" t="s">
        <v>91</v>
      </c>
      <c r="C32" s="141" t="s">
        <v>92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BY32" s="121"/>
      <c r="BZ32" s="123"/>
      <c r="CC32" s="134" t="s">
        <v>92</v>
      </c>
    </row>
    <row r="33" spans="1:82" s="89" customFormat="1" ht="15" x14ac:dyDescent="0.25">
      <c r="A33" s="139"/>
      <c r="B33" s="143" t="s">
        <v>100</v>
      </c>
      <c r="C33" s="141" t="s">
        <v>101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2"/>
      <c r="BY33" s="121"/>
      <c r="BZ33" s="123"/>
      <c r="CD33" s="134" t="s">
        <v>101</v>
      </c>
    </row>
    <row r="34" spans="1:82" s="89" customFormat="1" ht="15" x14ac:dyDescent="0.25">
      <c r="A34" s="122" t="s">
        <v>105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BY34" s="121"/>
      <c r="BZ34" s="123" t="s">
        <v>105</v>
      </c>
    </row>
    <row r="35" spans="1:82" s="89" customFormat="1" ht="34.5" x14ac:dyDescent="0.25">
      <c r="A35" s="124" t="s">
        <v>106</v>
      </c>
      <c r="B35" s="125" t="s">
        <v>107</v>
      </c>
      <c r="C35" s="126" t="s">
        <v>108</v>
      </c>
      <c r="D35" s="126"/>
      <c r="E35" s="126"/>
      <c r="F35" s="124" t="s">
        <v>109</v>
      </c>
      <c r="G35" s="127">
        <v>0.4672</v>
      </c>
      <c r="H35" s="128">
        <v>3361.89</v>
      </c>
      <c r="I35" s="128">
        <v>1106.07</v>
      </c>
      <c r="J35" s="128">
        <v>1499.74</v>
      </c>
      <c r="K35" s="130">
        <v>252.76</v>
      </c>
      <c r="L35" s="128">
        <v>26189.49</v>
      </c>
      <c r="M35" s="128">
        <v>15037.6</v>
      </c>
      <c r="N35" s="128">
        <v>8092.83</v>
      </c>
      <c r="O35" s="128">
        <v>3436.38</v>
      </c>
      <c r="P35" s="132">
        <v>72.150999999999996</v>
      </c>
      <c r="Q35" s="130">
        <v>33.71</v>
      </c>
      <c r="R35" s="132">
        <v>10.304</v>
      </c>
      <c r="S35" s="130">
        <v>4.8099999999999996</v>
      </c>
      <c r="BY35" s="121"/>
      <c r="BZ35" s="123"/>
      <c r="CA35" s="134" t="s">
        <v>108</v>
      </c>
    </row>
    <row r="36" spans="1:82" s="89" customFormat="1" ht="15" x14ac:dyDescent="0.25">
      <c r="A36" s="135"/>
      <c r="B36" s="136"/>
      <c r="C36" s="137" t="s">
        <v>174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8"/>
      <c r="BY36" s="121"/>
      <c r="BZ36" s="123"/>
      <c r="CB36" s="134" t="s">
        <v>174</v>
      </c>
    </row>
    <row r="37" spans="1:82" s="89" customFormat="1" ht="57" x14ac:dyDescent="0.25">
      <c r="A37" s="139"/>
      <c r="B37" s="140" t="s">
        <v>91</v>
      </c>
      <c r="C37" s="141" t="s">
        <v>92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2"/>
      <c r="BY37" s="121"/>
      <c r="BZ37" s="123"/>
      <c r="CC37" s="134" t="s">
        <v>92</v>
      </c>
    </row>
    <row r="38" spans="1:82" s="89" customFormat="1" ht="15" x14ac:dyDescent="0.25">
      <c r="A38" s="139"/>
      <c r="B38" s="143" t="s">
        <v>93</v>
      </c>
      <c r="C38" s="141" t="s">
        <v>94</v>
      </c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2"/>
      <c r="BY38" s="121"/>
      <c r="BZ38" s="123"/>
      <c r="CD38" s="134" t="s">
        <v>94</v>
      </c>
    </row>
    <row r="39" spans="1:82" s="89" customFormat="1" ht="45" x14ac:dyDescent="0.25">
      <c r="A39" s="124" t="s">
        <v>111</v>
      </c>
      <c r="B39" s="125" t="s">
        <v>175</v>
      </c>
      <c r="C39" s="126" t="s">
        <v>176</v>
      </c>
      <c r="D39" s="126"/>
      <c r="E39" s="126"/>
      <c r="F39" s="124" t="s">
        <v>114</v>
      </c>
      <c r="G39" s="146">
        <v>491.5</v>
      </c>
      <c r="H39" s="128">
        <v>35.840000000000003</v>
      </c>
      <c r="I39" s="129"/>
      <c r="J39" s="129"/>
      <c r="K39" s="129"/>
      <c r="L39" s="128">
        <v>152549.01999999999</v>
      </c>
      <c r="M39" s="129"/>
      <c r="N39" s="129"/>
      <c r="O39" s="129"/>
      <c r="P39" s="131">
        <v>0</v>
      </c>
      <c r="Q39" s="131">
        <v>0</v>
      </c>
      <c r="R39" s="131">
        <v>0</v>
      </c>
      <c r="S39" s="131">
        <v>0</v>
      </c>
      <c r="BY39" s="121"/>
      <c r="BZ39" s="123"/>
      <c r="CA39" s="134" t="s">
        <v>176</v>
      </c>
    </row>
    <row r="40" spans="1:82" s="89" customFormat="1" ht="15" x14ac:dyDescent="0.25">
      <c r="A40" s="139"/>
      <c r="B40" s="143" t="s">
        <v>93</v>
      </c>
      <c r="C40" s="141" t="s">
        <v>94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2"/>
      <c r="BY40" s="121"/>
      <c r="BZ40" s="123"/>
      <c r="CD40" s="134" t="s">
        <v>94</v>
      </c>
    </row>
    <row r="41" spans="1:82" s="89" customFormat="1" ht="34.5" x14ac:dyDescent="0.25">
      <c r="A41" s="124" t="s">
        <v>115</v>
      </c>
      <c r="B41" s="125" t="s">
        <v>177</v>
      </c>
      <c r="C41" s="126" t="s">
        <v>178</v>
      </c>
      <c r="D41" s="126"/>
      <c r="E41" s="126"/>
      <c r="F41" s="124" t="s">
        <v>118</v>
      </c>
      <c r="G41" s="146">
        <v>114.5</v>
      </c>
      <c r="H41" s="128">
        <v>273.48</v>
      </c>
      <c r="I41" s="129"/>
      <c r="J41" s="129"/>
      <c r="K41" s="129"/>
      <c r="L41" s="128">
        <v>271174.56</v>
      </c>
      <c r="M41" s="129"/>
      <c r="N41" s="129"/>
      <c r="O41" s="129"/>
      <c r="P41" s="131">
        <v>0</v>
      </c>
      <c r="Q41" s="131">
        <v>0</v>
      </c>
      <c r="R41" s="131">
        <v>0</v>
      </c>
      <c r="S41" s="131">
        <v>0</v>
      </c>
      <c r="BY41" s="121"/>
      <c r="BZ41" s="123"/>
      <c r="CA41" s="134" t="s">
        <v>178</v>
      </c>
    </row>
    <row r="42" spans="1:82" s="89" customFormat="1" ht="15" x14ac:dyDescent="0.25">
      <c r="A42" s="139"/>
      <c r="B42" s="143" t="s">
        <v>93</v>
      </c>
      <c r="C42" s="141" t="s">
        <v>94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BY42" s="121"/>
      <c r="BZ42" s="123"/>
      <c r="CD42" s="134" t="s">
        <v>94</v>
      </c>
    </row>
    <row r="43" spans="1:82" s="89" customFormat="1" ht="34.5" x14ac:dyDescent="0.25">
      <c r="A43" s="124" t="s">
        <v>119</v>
      </c>
      <c r="B43" s="125" t="s">
        <v>179</v>
      </c>
      <c r="C43" s="126" t="s">
        <v>180</v>
      </c>
      <c r="D43" s="126"/>
      <c r="E43" s="126"/>
      <c r="F43" s="124" t="s">
        <v>118</v>
      </c>
      <c r="G43" s="145">
        <v>7</v>
      </c>
      <c r="H43" s="128">
        <v>275.95</v>
      </c>
      <c r="I43" s="129"/>
      <c r="J43" s="129"/>
      <c r="K43" s="129"/>
      <c r="L43" s="128">
        <v>16728.09</v>
      </c>
      <c r="M43" s="129"/>
      <c r="N43" s="129"/>
      <c r="O43" s="129"/>
      <c r="P43" s="131">
        <v>0</v>
      </c>
      <c r="Q43" s="131">
        <v>0</v>
      </c>
      <c r="R43" s="131">
        <v>0</v>
      </c>
      <c r="S43" s="131">
        <v>0</v>
      </c>
      <c r="BY43" s="121"/>
      <c r="BZ43" s="123"/>
      <c r="CA43" s="134" t="s">
        <v>180</v>
      </c>
    </row>
    <row r="44" spans="1:82" s="89" customFormat="1" ht="15" x14ac:dyDescent="0.25">
      <c r="A44" s="139"/>
      <c r="B44" s="143" t="s">
        <v>93</v>
      </c>
      <c r="C44" s="141" t="s">
        <v>94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BY44" s="121"/>
      <c r="BZ44" s="123"/>
      <c r="CD44" s="134" t="s">
        <v>94</v>
      </c>
    </row>
    <row r="45" spans="1:82" s="89" customFormat="1" ht="34.5" x14ac:dyDescent="0.25">
      <c r="A45" s="124" t="s">
        <v>123</v>
      </c>
      <c r="B45" s="125" t="s">
        <v>107</v>
      </c>
      <c r="C45" s="126" t="s">
        <v>108</v>
      </c>
      <c r="D45" s="126"/>
      <c r="E45" s="126"/>
      <c r="F45" s="124" t="s">
        <v>109</v>
      </c>
      <c r="G45" s="127">
        <v>3.4862000000000002</v>
      </c>
      <c r="H45" s="128">
        <v>3361.89</v>
      </c>
      <c r="I45" s="128">
        <v>1106.07</v>
      </c>
      <c r="J45" s="128">
        <v>1499.74</v>
      </c>
      <c r="K45" s="130">
        <v>252.76</v>
      </c>
      <c r="L45" s="128">
        <v>195423.35</v>
      </c>
      <c r="M45" s="128">
        <v>112209.05</v>
      </c>
      <c r="N45" s="128">
        <v>60387.87</v>
      </c>
      <c r="O45" s="128">
        <v>25641.95</v>
      </c>
      <c r="P45" s="132">
        <v>72.150999999999996</v>
      </c>
      <c r="Q45" s="130">
        <v>251.53</v>
      </c>
      <c r="R45" s="132">
        <v>10.304</v>
      </c>
      <c r="S45" s="130">
        <v>35.92</v>
      </c>
      <c r="BY45" s="121"/>
      <c r="BZ45" s="123"/>
      <c r="CA45" s="134" t="s">
        <v>108</v>
      </c>
    </row>
    <row r="46" spans="1:82" s="89" customFormat="1" ht="15" x14ac:dyDescent="0.25">
      <c r="A46" s="135"/>
      <c r="B46" s="136"/>
      <c r="C46" s="137" t="s">
        <v>181</v>
      </c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8"/>
      <c r="BY46" s="121"/>
      <c r="BZ46" s="123"/>
      <c r="CB46" s="134" t="s">
        <v>181</v>
      </c>
    </row>
    <row r="47" spans="1:82" s="89" customFormat="1" ht="57" x14ac:dyDescent="0.25">
      <c r="A47" s="139"/>
      <c r="B47" s="140" t="s">
        <v>91</v>
      </c>
      <c r="C47" s="141" t="s">
        <v>92</v>
      </c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2"/>
      <c r="BY47" s="121"/>
      <c r="BZ47" s="123"/>
      <c r="CC47" s="134" t="s">
        <v>92</v>
      </c>
    </row>
    <row r="48" spans="1:82" s="89" customFormat="1" ht="15" x14ac:dyDescent="0.25">
      <c r="A48" s="139"/>
      <c r="B48" s="143" t="s">
        <v>93</v>
      </c>
      <c r="C48" s="141" t="s">
        <v>94</v>
      </c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2"/>
      <c r="BY48" s="121"/>
      <c r="BZ48" s="123"/>
      <c r="CD48" s="134" t="s">
        <v>94</v>
      </c>
    </row>
    <row r="49" spans="1:82" s="89" customFormat="1" ht="45" x14ac:dyDescent="0.25">
      <c r="A49" s="124" t="s">
        <v>128</v>
      </c>
      <c r="B49" s="125" t="s">
        <v>112</v>
      </c>
      <c r="C49" s="126" t="s">
        <v>113</v>
      </c>
      <c r="D49" s="126"/>
      <c r="E49" s="126"/>
      <c r="F49" s="124" t="s">
        <v>114</v>
      </c>
      <c r="G49" s="145">
        <v>3667</v>
      </c>
      <c r="H49" s="128">
        <v>28.02</v>
      </c>
      <c r="I49" s="129"/>
      <c r="J49" s="129"/>
      <c r="K49" s="129"/>
      <c r="L49" s="128">
        <v>889809.28</v>
      </c>
      <c r="M49" s="129"/>
      <c r="N49" s="129"/>
      <c r="O49" s="129"/>
      <c r="P49" s="131">
        <v>0</v>
      </c>
      <c r="Q49" s="131">
        <v>0</v>
      </c>
      <c r="R49" s="131">
        <v>0</v>
      </c>
      <c r="S49" s="131">
        <v>0</v>
      </c>
      <c r="BY49" s="121"/>
      <c r="BZ49" s="123"/>
      <c r="CA49" s="134" t="s">
        <v>113</v>
      </c>
    </row>
    <row r="50" spans="1:82" s="89" customFormat="1" ht="15" x14ac:dyDescent="0.25">
      <c r="A50" s="139"/>
      <c r="B50" s="143" t="s">
        <v>93</v>
      </c>
      <c r="C50" s="141" t="s">
        <v>94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2"/>
      <c r="BY50" s="121"/>
      <c r="BZ50" s="123"/>
      <c r="CD50" s="134" t="s">
        <v>94</v>
      </c>
    </row>
    <row r="51" spans="1:82" s="89" customFormat="1" ht="34.5" x14ac:dyDescent="0.25">
      <c r="A51" s="124" t="s">
        <v>133</v>
      </c>
      <c r="B51" s="125" t="s">
        <v>177</v>
      </c>
      <c r="C51" s="126" t="s">
        <v>178</v>
      </c>
      <c r="D51" s="126"/>
      <c r="E51" s="126"/>
      <c r="F51" s="124" t="s">
        <v>118</v>
      </c>
      <c r="G51" s="146">
        <v>906.4</v>
      </c>
      <c r="H51" s="128">
        <v>273.48</v>
      </c>
      <c r="I51" s="129"/>
      <c r="J51" s="129"/>
      <c r="K51" s="129"/>
      <c r="L51" s="128">
        <v>2146660.48</v>
      </c>
      <c r="M51" s="129"/>
      <c r="N51" s="129"/>
      <c r="O51" s="129"/>
      <c r="P51" s="131">
        <v>0</v>
      </c>
      <c r="Q51" s="131">
        <v>0</v>
      </c>
      <c r="R51" s="131">
        <v>0</v>
      </c>
      <c r="S51" s="131">
        <v>0</v>
      </c>
      <c r="BY51" s="121"/>
      <c r="BZ51" s="123"/>
      <c r="CA51" s="134" t="s">
        <v>178</v>
      </c>
    </row>
    <row r="52" spans="1:82" s="89" customFormat="1" ht="15" x14ac:dyDescent="0.25">
      <c r="A52" s="139"/>
      <c r="B52" s="143" t="s">
        <v>93</v>
      </c>
      <c r="C52" s="141" t="s">
        <v>94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2"/>
      <c r="BY52" s="121"/>
      <c r="BZ52" s="123"/>
      <c r="CD52" s="134" t="s">
        <v>94</v>
      </c>
    </row>
    <row r="53" spans="1:82" s="89" customFormat="1" ht="15" x14ac:dyDescent="0.25">
      <c r="A53" s="122" t="s">
        <v>122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BY53" s="121"/>
      <c r="BZ53" s="123" t="s">
        <v>122</v>
      </c>
    </row>
    <row r="54" spans="1:82" s="89" customFormat="1" ht="57" x14ac:dyDescent="0.25">
      <c r="A54" s="124" t="s">
        <v>134</v>
      </c>
      <c r="B54" s="125" t="s">
        <v>124</v>
      </c>
      <c r="C54" s="126" t="s">
        <v>125</v>
      </c>
      <c r="D54" s="126"/>
      <c r="E54" s="126"/>
      <c r="F54" s="124" t="s">
        <v>126</v>
      </c>
      <c r="G54" s="127">
        <v>3.4862000000000002</v>
      </c>
      <c r="H54" s="128">
        <v>74303.09</v>
      </c>
      <c r="I54" s="130">
        <v>803.38</v>
      </c>
      <c r="J54" s="128">
        <v>3046.19</v>
      </c>
      <c r="K54" s="130">
        <v>548.33000000000004</v>
      </c>
      <c r="L54" s="128">
        <v>2331184.5699999998</v>
      </c>
      <c r="M54" s="128">
        <v>81501.48</v>
      </c>
      <c r="N54" s="128">
        <v>122656.66</v>
      </c>
      <c r="O54" s="128">
        <v>55627.360000000001</v>
      </c>
      <c r="P54" s="132">
        <v>44.045000000000002</v>
      </c>
      <c r="Q54" s="130">
        <v>153.55000000000001</v>
      </c>
      <c r="R54" s="132">
        <v>21.942</v>
      </c>
      <c r="S54" s="130">
        <v>76.489999999999995</v>
      </c>
      <c r="BY54" s="121"/>
      <c r="BZ54" s="123"/>
      <c r="CA54" s="134" t="s">
        <v>125</v>
      </c>
    </row>
    <row r="55" spans="1:82" s="89" customFormat="1" ht="15" x14ac:dyDescent="0.25">
      <c r="A55" s="135"/>
      <c r="B55" s="136"/>
      <c r="C55" s="137" t="s">
        <v>181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8"/>
      <c r="BY55" s="121"/>
      <c r="BZ55" s="123"/>
      <c r="CB55" s="134" t="s">
        <v>181</v>
      </c>
    </row>
    <row r="56" spans="1:82" s="89" customFormat="1" ht="57" x14ac:dyDescent="0.25">
      <c r="A56" s="139"/>
      <c r="B56" s="140" t="s">
        <v>91</v>
      </c>
      <c r="C56" s="141" t="s">
        <v>92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2"/>
      <c r="BY56" s="121"/>
      <c r="BZ56" s="123"/>
      <c r="CC56" s="134" t="s">
        <v>92</v>
      </c>
    </row>
    <row r="57" spans="1:82" s="89" customFormat="1" ht="15" x14ac:dyDescent="0.25">
      <c r="A57" s="139"/>
      <c r="B57" s="143" t="s">
        <v>93</v>
      </c>
      <c r="C57" s="141" t="s">
        <v>94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2"/>
      <c r="BY57" s="121"/>
      <c r="BZ57" s="123"/>
      <c r="CD57" s="134" t="s">
        <v>94</v>
      </c>
    </row>
    <row r="58" spans="1:82" s="89" customFormat="1" ht="45.75" x14ac:dyDescent="0.25">
      <c r="A58" s="124" t="s">
        <v>137</v>
      </c>
      <c r="B58" s="125" t="s">
        <v>129</v>
      </c>
      <c r="C58" s="126" t="s">
        <v>130</v>
      </c>
      <c r="D58" s="126"/>
      <c r="E58" s="126"/>
      <c r="F58" s="124" t="s">
        <v>126</v>
      </c>
      <c r="G58" s="127">
        <v>3.4862000000000002</v>
      </c>
      <c r="H58" s="128">
        <v>52753.93</v>
      </c>
      <c r="I58" s="130">
        <v>11.32</v>
      </c>
      <c r="J58" s="130">
        <v>21.39</v>
      </c>
      <c r="K58" s="129"/>
      <c r="L58" s="128">
        <v>1593688.84</v>
      </c>
      <c r="M58" s="128">
        <v>1147.99</v>
      </c>
      <c r="N58" s="130">
        <v>861.28</v>
      </c>
      <c r="O58" s="129"/>
      <c r="P58" s="132">
        <v>0.621</v>
      </c>
      <c r="Q58" s="130">
        <v>2.16</v>
      </c>
      <c r="R58" s="131">
        <v>0</v>
      </c>
      <c r="S58" s="131">
        <v>0</v>
      </c>
      <c r="BY58" s="121"/>
      <c r="BZ58" s="123"/>
      <c r="CA58" s="134" t="s">
        <v>130</v>
      </c>
    </row>
    <row r="59" spans="1:82" s="89" customFormat="1" ht="15" x14ac:dyDescent="0.25">
      <c r="A59" s="135"/>
      <c r="B59" s="136"/>
      <c r="C59" s="137" t="s">
        <v>181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8"/>
      <c r="BY59" s="121"/>
      <c r="BZ59" s="123"/>
      <c r="CB59" s="134" t="s">
        <v>181</v>
      </c>
    </row>
    <row r="60" spans="1:82" s="89" customFormat="1" ht="15" x14ac:dyDescent="0.25">
      <c r="A60" s="139"/>
      <c r="B60" s="140"/>
      <c r="C60" s="141" t="s">
        <v>131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2"/>
      <c r="BY60" s="121"/>
      <c r="BZ60" s="123"/>
      <c r="CC60" s="134" t="s">
        <v>131</v>
      </c>
    </row>
    <row r="61" spans="1:82" s="89" customFormat="1" ht="57" x14ac:dyDescent="0.25">
      <c r="A61" s="139"/>
      <c r="B61" s="140" t="s">
        <v>91</v>
      </c>
      <c r="C61" s="141" t="s">
        <v>92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2"/>
      <c r="BY61" s="121"/>
      <c r="BZ61" s="123"/>
      <c r="CC61" s="134" t="s">
        <v>92</v>
      </c>
    </row>
    <row r="62" spans="1:82" s="89" customFormat="1" ht="15" x14ac:dyDescent="0.25">
      <c r="A62" s="139"/>
      <c r="B62" s="143" t="s">
        <v>93</v>
      </c>
      <c r="C62" s="141" t="s">
        <v>94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2"/>
      <c r="BY62" s="121"/>
      <c r="BZ62" s="123"/>
      <c r="CD62" s="134" t="s">
        <v>94</v>
      </c>
    </row>
    <row r="63" spans="1:82" s="89" customFormat="1" ht="15" x14ac:dyDescent="0.25">
      <c r="A63" s="122" t="s">
        <v>132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BY63" s="121"/>
      <c r="BZ63" s="123" t="s">
        <v>132</v>
      </c>
    </row>
    <row r="64" spans="1:82" s="89" customFormat="1" ht="57" x14ac:dyDescent="0.25">
      <c r="A64" s="124" t="s">
        <v>142</v>
      </c>
      <c r="B64" s="125" t="s">
        <v>124</v>
      </c>
      <c r="C64" s="126" t="s">
        <v>125</v>
      </c>
      <c r="D64" s="126"/>
      <c r="E64" s="126"/>
      <c r="F64" s="124" t="s">
        <v>126</v>
      </c>
      <c r="G64" s="127">
        <v>3.4862000000000002</v>
      </c>
      <c r="H64" s="128">
        <v>74303.09</v>
      </c>
      <c r="I64" s="130">
        <v>803.38</v>
      </c>
      <c r="J64" s="128">
        <v>3046.19</v>
      </c>
      <c r="K64" s="130">
        <v>548.33000000000004</v>
      </c>
      <c r="L64" s="128">
        <v>2331184.5699999998</v>
      </c>
      <c r="M64" s="128">
        <v>81501.48</v>
      </c>
      <c r="N64" s="128">
        <v>122656.66</v>
      </c>
      <c r="O64" s="128">
        <v>55627.360000000001</v>
      </c>
      <c r="P64" s="132">
        <v>44.045000000000002</v>
      </c>
      <c r="Q64" s="130">
        <v>153.55000000000001</v>
      </c>
      <c r="R64" s="132">
        <v>21.942</v>
      </c>
      <c r="S64" s="130">
        <v>76.489999999999995</v>
      </c>
      <c r="BY64" s="121"/>
      <c r="BZ64" s="123"/>
      <c r="CA64" s="134" t="s">
        <v>125</v>
      </c>
    </row>
    <row r="65" spans="1:83" s="89" customFormat="1" ht="15" x14ac:dyDescent="0.25">
      <c r="A65" s="135"/>
      <c r="B65" s="136"/>
      <c r="C65" s="137" t="s">
        <v>181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8"/>
      <c r="BY65" s="121"/>
      <c r="BZ65" s="123"/>
      <c r="CB65" s="134" t="s">
        <v>181</v>
      </c>
    </row>
    <row r="66" spans="1:83" s="89" customFormat="1" ht="57" x14ac:dyDescent="0.25">
      <c r="A66" s="139"/>
      <c r="B66" s="140" t="s">
        <v>91</v>
      </c>
      <c r="C66" s="141" t="s">
        <v>92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2"/>
      <c r="BY66" s="121"/>
      <c r="BZ66" s="123"/>
      <c r="CC66" s="134" t="s">
        <v>92</v>
      </c>
    </row>
    <row r="67" spans="1:83" s="89" customFormat="1" ht="15" x14ac:dyDescent="0.25">
      <c r="A67" s="139"/>
      <c r="B67" s="143" t="s">
        <v>93</v>
      </c>
      <c r="C67" s="141" t="s">
        <v>94</v>
      </c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2"/>
      <c r="BY67" s="121"/>
      <c r="BZ67" s="123"/>
      <c r="CD67" s="134" t="s">
        <v>94</v>
      </c>
    </row>
    <row r="68" spans="1:83" s="89" customFormat="1" ht="45.75" x14ac:dyDescent="0.25">
      <c r="A68" s="124" t="s">
        <v>182</v>
      </c>
      <c r="B68" s="125" t="s">
        <v>129</v>
      </c>
      <c r="C68" s="126" t="s">
        <v>135</v>
      </c>
      <c r="D68" s="126"/>
      <c r="E68" s="126"/>
      <c r="F68" s="124" t="s">
        <v>126</v>
      </c>
      <c r="G68" s="127">
        <v>3.4862000000000002</v>
      </c>
      <c r="H68" s="128">
        <v>17584.64</v>
      </c>
      <c r="I68" s="130">
        <v>3.77</v>
      </c>
      <c r="J68" s="130">
        <v>7.13</v>
      </c>
      <c r="K68" s="129"/>
      <c r="L68" s="128">
        <v>531229.61</v>
      </c>
      <c r="M68" s="130">
        <v>382.66</v>
      </c>
      <c r="N68" s="130">
        <v>287.08999999999997</v>
      </c>
      <c r="O68" s="129"/>
      <c r="P68" s="132">
        <v>0.20699999999999999</v>
      </c>
      <c r="Q68" s="130">
        <v>0.72</v>
      </c>
      <c r="R68" s="131">
        <v>0</v>
      </c>
      <c r="S68" s="131">
        <v>0</v>
      </c>
      <c r="BY68" s="121"/>
      <c r="BZ68" s="123"/>
      <c r="CA68" s="134" t="s">
        <v>135</v>
      </c>
    </row>
    <row r="69" spans="1:83" s="89" customFormat="1" ht="15" x14ac:dyDescent="0.25">
      <c r="A69" s="135"/>
      <c r="B69" s="136"/>
      <c r="C69" s="137" t="s">
        <v>181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8"/>
      <c r="BY69" s="121"/>
      <c r="BZ69" s="123"/>
      <c r="CB69" s="134" t="s">
        <v>181</v>
      </c>
    </row>
    <row r="70" spans="1:83" s="89" customFormat="1" ht="15" x14ac:dyDescent="0.25">
      <c r="A70" s="139"/>
      <c r="B70" s="140"/>
      <c r="C70" s="141" t="s">
        <v>136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2"/>
      <c r="BY70" s="121"/>
      <c r="BZ70" s="123"/>
      <c r="CC70" s="134" t="s">
        <v>136</v>
      </c>
    </row>
    <row r="71" spans="1:83" s="89" customFormat="1" ht="57" x14ac:dyDescent="0.25">
      <c r="A71" s="139"/>
      <c r="B71" s="140" t="s">
        <v>91</v>
      </c>
      <c r="C71" s="141" t="s">
        <v>92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2"/>
      <c r="BY71" s="121"/>
      <c r="BZ71" s="123"/>
      <c r="CC71" s="134" t="s">
        <v>92</v>
      </c>
    </row>
    <row r="72" spans="1:83" s="89" customFormat="1" ht="15" x14ac:dyDescent="0.25">
      <c r="A72" s="139"/>
      <c r="B72" s="143" t="s">
        <v>93</v>
      </c>
      <c r="C72" s="141" t="s">
        <v>94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2"/>
      <c r="BY72" s="121"/>
      <c r="BZ72" s="123"/>
      <c r="CD72" s="134" t="s">
        <v>94</v>
      </c>
    </row>
    <row r="73" spans="1:83" s="89" customFormat="1" ht="33.75" x14ac:dyDescent="0.25">
      <c r="A73" s="124" t="s">
        <v>183</v>
      </c>
      <c r="B73" s="125" t="s">
        <v>138</v>
      </c>
      <c r="C73" s="126" t="s">
        <v>139</v>
      </c>
      <c r="D73" s="126"/>
      <c r="E73" s="126"/>
      <c r="F73" s="124" t="s">
        <v>140</v>
      </c>
      <c r="G73" s="127">
        <v>0.1145</v>
      </c>
      <c r="H73" s="128">
        <v>1637.9</v>
      </c>
      <c r="I73" s="129"/>
      <c r="J73" s="130">
        <v>57.07</v>
      </c>
      <c r="K73" s="130">
        <v>14.9</v>
      </c>
      <c r="L73" s="128">
        <v>1642.98</v>
      </c>
      <c r="M73" s="129"/>
      <c r="N73" s="130">
        <v>75.48</v>
      </c>
      <c r="O73" s="130">
        <v>49.66</v>
      </c>
      <c r="P73" s="131">
        <v>0</v>
      </c>
      <c r="Q73" s="131">
        <v>0</v>
      </c>
      <c r="R73" s="132">
        <v>0.75900000000000001</v>
      </c>
      <c r="S73" s="130">
        <v>0.09</v>
      </c>
      <c r="BY73" s="121"/>
      <c r="BZ73" s="123"/>
      <c r="CA73" s="134" t="s">
        <v>139</v>
      </c>
    </row>
    <row r="74" spans="1:83" s="89" customFormat="1" ht="15" x14ac:dyDescent="0.25">
      <c r="A74" s="135"/>
      <c r="B74" s="136"/>
      <c r="C74" s="137" t="s">
        <v>184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8"/>
      <c r="BY74" s="121"/>
      <c r="BZ74" s="123"/>
      <c r="CB74" s="134" t="s">
        <v>184</v>
      </c>
    </row>
    <row r="75" spans="1:83" s="89" customFormat="1" ht="57" x14ac:dyDescent="0.25">
      <c r="A75" s="139"/>
      <c r="B75" s="140" t="s">
        <v>91</v>
      </c>
      <c r="C75" s="141" t="s">
        <v>92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2"/>
      <c r="BY75" s="121"/>
      <c r="BZ75" s="123"/>
      <c r="CC75" s="134" t="s">
        <v>92</v>
      </c>
    </row>
    <row r="76" spans="1:83" s="89" customFormat="1" ht="15" x14ac:dyDescent="0.25">
      <c r="A76" s="139"/>
      <c r="B76" s="143" t="s">
        <v>93</v>
      </c>
      <c r="C76" s="141" t="s">
        <v>94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2"/>
      <c r="BY76" s="121"/>
      <c r="BZ76" s="123"/>
      <c r="CD76" s="134" t="s">
        <v>94</v>
      </c>
    </row>
    <row r="77" spans="1:83" s="89" customFormat="1" ht="33.75" x14ac:dyDescent="0.25">
      <c r="A77" s="124" t="s">
        <v>185</v>
      </c>
      <c r="B77" s="125" t="s">
        <v>143</v>
      </c>
      <c r="C77" s="126" t="s">
        <v>144</v>
      </c>
      <c r="D77" s="126"/>
      <c r="E77" s="126"/>
      <c r="F77" s="124" t="s">
        <v>145</v>
      </c>
      <c r="G77" s="127">
        <v>-0.1179</v>
      </c>
      <c r="H77" s="128">
        <v>1534.79</v>
      </c>
      <c r="I77" s="129"/>
      <c r="J77" s="129"/>
      <c r="K77" s="129"/>
      <c r="L77" s="128">
        <v>-1567.04</v>
      </c>
      <c r="M77" s="129"/>
      <c r="N77" s="129"/>
      <c r="O77" s="129"/>
      <c r="P77" s="131">
        <v>0</v>
      </c>
      <c r="Q77" s="131">
        <v>0</v>
      </c>
      <c r="R77" s="131">
        <v>0</v>
      </c>
      <c r="S77" s="131">
        <v>0</v>
      </c>
      <c r="BY77" s="121"/>
      <c r="BZ77" s="123"/>
      <c r="CA77" s="134" t="s">
        <v>144</v>
      </c>
    </row>
    <row r="78" spans="1:83" s="89" customFormat="1" ht="15" x14ac:dyDescent="0.25">
      <c r="A78" s="139"/>
      <c r="B78" s="143" t="s">
        <v>93</v>
      </c>
      <c r="C78" s="141" t="s">
        <v>94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2"/>
      <c r="BY78" s="121"/>
      <c r="BZ78" s="123"/>
      <c r="CD78" s="134" t="s">
        <v>94</v>
      </c>
    </row>
    <row r="79" spans="1:83" s="89" customFormat="1" ht="15" x14ac:dyDescent="0.25">
      <c r="A79" s="147" t="s">
        <v>146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8">
        <v>10491620.57</v>
      </c>
      <c r="M79" s="148">
        <v>291780.26</v>
      </c>
      <c r="N79" s="148">
        <v>320690.49</v>
      </c>
      <c r="O79" s="148">
        <v>144356.87</v>
      </c>
      <c r="P79" s="149"/>
      <c r="Q79" s="150">
        <v>595.22</v>
      </c>
      <c r="R79" s="149"/>
      <c r="S79" s="150">
        <v>200.31</v>
      </c>
      <c r="CE79" s="151" t="s">
        <v>146</v>
      </c>
    </row>
    <row r="80" spans="1:83" s="89" customFormat="1" ht="15" x14ac:dyDescent="0.25">
      <c r="A80" s="147" t="s">
        <v>147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8">
        <v>638935.80000000005</v>
      </c>
      <c r="M80" s="152"/>
      <c r="N80" s="152"/>
      <c r="O80" s="152"/>
      <c r="P80" s="149"/>
      <c r="Q80" s="149"/>
      <c r="R80" s="149"/>
      <c r="S80" s="149"/>
      <c r="CE80" s="151" t="s">
        <v>147</v>
      </c>
    </row>
    <row r="81" spans="1:84" s="89" customFormat="1" ht="15" x14ac:dyDescent="0.25">
      <c r="A81" s="147" t="s">
        <v>148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8">
        <v>580926.49</v>
      </c>
      <c r="M81" s="152"/>
      <c r="N81" s="152"/>
      <c r="O81" s="152"/>
      <c r="P81" s="149"/>
      <c r="Q81" s="149"/>
      <c r="R81" s="149"/>
      <c r="S81" s="149"/>
      <c r="CE81" s="151" t="s">
        <v>148</v>
      </c>
    </row>
    <row r="82" spans="1:84" s="89" customFormat="1" ht="15" x14ac:dyDescent="0.25">
      <c r="A82" s="147" t="s">
        <v>149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52"/>
      <c r="M82" s="152"/>
      <c r="N82" s="152"/>
      <c r="O82" s="152"/>
      <c r="P82" s="149"/>
      <c r="Q82" s="149"/>
      <c r="R82" s="149"/>
      <c r="S82" s="149"/>
      <c r="CE82" s="151" t="s">
        <v>149</v>
      </c>
    </row>
    <row r="83" spans="1:84" s="89" customFormat="1" ht="15" x14ac:dyDescent="0.25">
      <c r="A83" s="153" t="s">
        <v>150</v>
      </c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28">
        <v>11114.51</v>
      </c>
      <c r="M83" s="129"/>
      <c r="N83" s="129"/>
      <c r="O83" s="129"/>
      <c r="P83" s="154"/>
      <c r="Q83" s="154"/>
      <c r="R83" s="154"/>
      <c r="S83" s="156">
        <v>6.51</v>
      </c>
      <c r="CE83" s="151"/>
      <c r="CF83" s="134" t="s">
        <v>150</v>
      </c>
    </row>
    <row r="84" spans="1:84" s="89" customFormat="1" ht="15" x14ac:dyDescent="0.25">
      <c r="A84" s="153" t="s">
        <v>151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30">
        <v>50.15</v>
      </c>
      <c r="M84" s="129"/>
      <c r="N84" s="129"/>
      <c r="O84" s="129"/>
      <c r="P84" s="154"/>
      <c r="Q84" s="154"/>
      <c r="R84" s="154"/>
      <c r="S84" s="154"/>
      <c r="CE84" s="151"/>
      <c r="CF84" s="134" t="s">
        <v>151</v>
      </c>
    </row>
    <row r="85" spans="1:84" s="89" customFormat="1" ht="15" x14ac:dyDescent="0.25">
      <c r="A85" s="153" t="s">
        <v>152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30">
        <v>42.45</v>
      </c>
      <c r="M85" s="129"/>
      <c r="N85" s="129"/>
      <c r="O85" s="129"/>
      <c r="P85" s="154"/>
      <c r="Q85" s="154"/>
      <c r="R85" s="154"/>
      <c r="S85" s="154"/>
      <c r="CE85" s="151"/>
      <c r="CF85" s="134" t="s">
        <v>152</v>
      </c>
    </row>
    <row r="86" spans="1:84" s="89" customFormat="1" ht="15" x14ac:dyDescent="0.25">
      <c r="A86" s="153" t="s">
        <v>153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28">
        <v>10657917.449999999</v>
      </c>
      <c r="M86" s="129"/>
      <c r="N86" s="129"/>
      <c r="O86" s="129"/>
      <c r="P86" s="154"/>
      <c r="Q86" s="156">
        <v>595.22</v>
      </c>
      <c r="R86" s="154"/>
      <c r="S86" s="155">
        <v>193.8</v>
      </c>
      <c r="CE86" s="151"/>
      <c r="CF86" s="134" t="s">
        <v>153</v>
      </c>
    </row>
    <row r="87" spans="1:84" s="89" customFormat="1" ht="15" x14ac:dyDescent="0.25">
      <c r="A87" s="153" t="s">
        <v>154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28">
        <v>1042358.3</v>
      </c>
      <c r="M87" s="129"/>
      <c r="N87" s="129"/>
      <c r="O87" s="129"/>
      <c r="P87" s="154"/>
      <c r="Q87" s="154"/>
      <c r="R87" s="154"/>
      <c r="S87" s="154"/>
      <c r="CE87" s="151"/>
      <c r="CF87" s="134" t="s">
        <v>154</v>
      </c>
    </row>
    <row r="88" spans="1:84" s="89" customFormat="1" ht="15" x14ac:dyDescent="0.25">
      <c r="A88" s="153" t="s">
        <v>155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28">
        <v>11711482.859999999</v>
      </c>
      <c r="M88" s="129"/>
      <c r="N88" s="129"/>
      <c r="O88" s="129"/>
      <c r="P88" s="154"/>
      <c r="Q88" s="156">
        <v>595.22</v>
      </c>
      <c r="R88" s="154"/>
      <c r="S88" s="156">
        <v>200.31</v>
      </c>
      <c r="CE88" s="151"/>
      <c r="CF88" s="134" t="s">
        <v>155</v>
      </c>
    </row>
    <row r="89" spans="1:84" s="89" customFormat="1" ht="15" x14ac:dyDescent="0.25">
      <c r="A89" s="153" t="s">
        <v>156</v>
      </c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29"/>
      <c r="M89" s="129"/>
      <c r="N89" s="129"/>
      <c r="O89" s="129"/>
      <c r="P89" s="154"/>
      <c r="Q89" s="154"/>
      <c r="R89" s="154"/>
      <c r="S89" s="154"/>
      <c r="CE89" s="151"/>
      <c r="CF89" s="134" t="s">
        <v>156</v>
      </c>
    </row>
    <row r="90" spans="1:84" s="89" customFormat="1" ht="15" x14ac:dyDescent="0.25">
      <c r="A90" s="153" t="s">
        <v>157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28">
        <v>291780.26</v>
      </c>
      <c r="M90" s="129"/>
      <c r="N90" s="129"/>
      <c r="O90" s="129"/>
      <c r="P90" s="154"/>
      <c r="Q90" s="154"/>
      <c r="R90" s="154"/>
      <c r="S90" s="154"/>
      <c r="CE90" s="151"/>
      <c r="CF90" s="134" t="s">
        <v>157</v>
      </c>
    </row>
    <row r="91" spans="1:84" s="89" customFormat="1" ht="15" x14ac:dyDescent="0.25">
      <c r="A91" s="153" t="s">
        <v>158</v>
      </c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28">
        <v>9879149.8200000003</v>
      </c>
      <c r="M91" s="129"/>
      <c r="N91" s="129"/>
      <c r="O91" s="129"/>
      <c r="P91" s="154"/>
      <c r="Q91" s="154"/>
      <c r="R91" s="154"/>
      <c r="S91" s="154"/>
      <c r="CE91" s="151"/>
      <c r="CF91" s="134" t="s">
        <v>158</v>
      </c>
    </row>
    <row r="92" spans="1:84" s="89" customFormat="1" ht="15" x14ac:dyDescent="0.25">
      <c r="A92" s="153" t="s">
        <v>159</v>
      </c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28">
        <v>320690.49</v>
      </c>
      <c r="M92" s="129"/>
      <c r="N92" s="129"/>
      <c r="O92" s="129"/>
      <c r="P92" s="154"/>
      <c r="Q92" s="154"/>
      <c r="R92" s="154"/>
      <c r="S92" s="154"/>
      <c r="CE92" s="151"/>
      <c r="CF92" s="134" t="s">
        <v>159</v>
      </c>
    </row>
    <row r="93" spans="1:84" s="89" customFormat="1" ht="15" x14ac:dyDescent="0.25">
      <c r="A93" s="153" t="s">
        <v>160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28">
        <v>144356.87</v>
      </c>
      <c r="M93" s="129"/>
      <c r="N93" s="129"/>
      <c r="O93" s="129"/>
      <c r="P93" s="154"/>
      <c r="Q93" s="154"/>
      <c r="R93" s="154"/>
      <c r="S93" s="154"/>
      <c r="CE93" s="151"/>
      <c r="CF93" s="134" t="s">
        <v>160</v>
      </c>
    </row>
    <row r="94" spans="1:84" s="89" customFormat="1" ht="15" x14ac:dyDescent="0.25">
      <c r="A94" s="153" t="s">
        <v>161</v>
      </c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28">
        <v>638935.80000000005</v>
      </c>
      <c r="M94" s="129"/>
      <c r="N94" s="129"/>
      <c r="O94" s="129"/>
      <c r="P94" s="154"/>
      <c r="Q94" s="154"/>
      <c r="R94" s="154"/>
      <c r="S94" s="154"/>
      <c r="CE94" s="151"/>
      <c r="CF94" s="134" t="s">
        <v>161</v>
      </c>
    </row>
    <row r="95" spans="1:84" s="89" customFormat="1" ht="15" x14ac:dyDescent="0.25">
      <c r="A95" s="153" t="s">
        <v>162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28">
        <v>580926.49</v>
      </c>
      <c r="M95" s="129"/>
      <c r="N95" s="129"/>
      <c r="O95" s="129"/>
      <c r="P95" s="154"/>
      <c r="Q95" s="154"/>
      <c r="R95" s="154"/>
      <c r="S95" s="154"/>
      <c r="CE95" s="151"/>
      <c r="CF95" s="134" t="s">
        <v>162</v>
      </c>
    </row>
    <row r="96" spans="1:84" s="89" customFormat="1" ht="15" x14ac:dyDescent="0.25">
      <c r="A96" s="153" t="s">
        <v>163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28">
        <v>608997.11</v>
      </c>
      <c r="M96" s="129"/>
      <c r="N96" s="129"/>
      <c r="O96" s="129"/>
      <c r="P96" s="154"/>
      <c r="Q96" s="154"/>
      <c r="R96" s="154"/>
      <c r="S96" s="154"/>
      <c r="CE96" s="151"/>
      <c r="CF96" s="134" t="s">
        <v>163</v>
      </c>
    </row>
    <row r="97" spans="1:86" s="89" customFormat="1" ht="15" x14ac:dyDescent="0.25">
      <c r="A97" s="147" t="s">
        <v>155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8">
        <v>12320479.970000001</v>
      </c>
      <c r="M97" s="152"/>
      <c r="N97" s="152"/>
      <c r="O97" s="152"/>
      <c r="P97" s="149"/>
      <c r="Q97" s="149"/>
      <c r="R97" s="149"/>
      <c r="S97" s="149"/>
      <c r="CE97" s="151"/>
      <c r="CG97" s="151" t="s">
        <v>155</v>
      </c>
    </row>
    <row r="98" spans="1:86" s="89" customFormat="1" ht="15" x14ac:dyDescent="0.25">
      <c r="A98" s="153" t="s">
        <v>164</v>
      </c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28">
        <v>258730.08</v>
      </c>
      <c r="M98" s="129"/>
      <c r="N98" s="129"/>
      <c r="O98" s="129"/>
      <c r="P98" s="154"/>
      <c r="Q98" s="154"/>
      <c r="R98" s="154"/>
      <c r="S98" s="154"/>
      <c r="CE98" s="151"/>
      <c r="CF98" s="134" t="s">
        <v>164</v>
      </c>
      <c r="CG98" s="151"/>
    </row>
    <row r="99" spans="1:86" s="89" customFormat="1" ht="15" x14ac:dyDescent="0.25">
      <c r="A99" s="153" t="s">
        <v>165</v>
      </c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28">
        <v>431216.8</v>
      </c>
      <c r="M99" s="129"/>
      <c r="N99" s="129"/>
      <c r="O99" s="129"/>
      <c r="P99" s="154"/>
      <c r="Q99" s="154"/>
      <c r="R99" s="154"/>
      <c r="S99" s="154"/>
      <c r="CE99" s="151"/>
      <c r="CF99" s="134" t="s">
        <v>165</v>
      </c>
      <c r="CG99" s="151"/>
    </row>
    <row r="100" spans="1:86" s="89" customFormat="1" ht="15" x14ac:dyDescent="0.25">
      <c r="A100" s="153" t="s">
        <v>166</v>
      </c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28">
        <v>308012</v>
      </c>
      <c r="M100" s="129"/>
      <c r="N100" s="129"/>
      <c r="O100" s="129"/>
      <c r="P100" s="154"/>
      <c r="Q100" s="154"/>
      <c r="R100" s="154"/>
      <c r="S100" s="154"/>
      <c r="CE100" s="151"/>
      <c r="CF100" s="134" t="s">
        <v>166</v>
      </c>
      <c r="CG100" s="151"/>
    </row>
    <row r="101" spans="1:86" s="89" customFormat="1" ht="15" x14ac:dyDescent="0.25">
      <c r="A101" s="153" t="s">
        <v>167</v>
      </c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28">
        <v>246409.60000000001</v>
      </c>
      <c r="M101" s="129"/>
      <c r="N101" s="129"/>
      <c r="O101" s="129"/>
      <c r="P101" s="154"/>
      <c r="Q101" s="154"/>
      <c r="R101" s="154"/>
      <c r="S101" s="154"/>
      <c r="CE101" s="151"/>
      <c r="CF101" s="134" t="s">
        <v>167</v>
      </c>
      <c r="CG101" s="151"/>
    </row>
    <row r="102" spans="1:86" s="89" customFormat="1" ht="15" x14ac:dyDescent="0.25">
      <c r="A102" s="147" t="s">
        <v>155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8">
        <v>13564848.449999999</v>
      </c>
      <c r="M102" s="152"/>
      <c r="N102" s="152"/>
      <c r="O102" s="152"/>
      <c r="P102" s="149"/>
      <c r="Q102" s="149"/>
      <c r="R102" s="149"/>
      <c r="S102" s="149"/>
      <c r="CE102" s="151"/>
      <c r="CG102" s="151" t="s">
        <v>155</v>
      </c>
    </row>
    <row r="103" spans="1:86" s="89" customFormat="1" ht="15" x14ac:dyDescent="0.25">
      <c r="A103" s="153" t="s">
        <v>168</v>
      </c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28">
        <v>406945.45</v>
      </c>
      <c r="M103" s="129"/>
      <c r="N103" s="129"/>
      <c r="O103" s="129"/>
      <c r="P103" s="154"/>
      <c r="Q103" s="154"/>
      <c r="R103" s="154"/>
      <c r="S103" s="154"/>
      <c r="CE103" s="151"/>
      <c r="CF103" s="134" t="s">
        <v>168</v>
      </c>
      <c r="CG103" s="151"/>
    </row>
    <row r="104" spans="1:86" s="89" customFormat="1" ht="15" x14ac:dyDescent="0.25">
      <c r="A104" s="147" t="s">
        <v>169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8">
        <v>13971793.9</v>
      </c>
      <c r="M104" s="152"/>
      <c r="N104" s="152"/>
      <c r="O104" s="152"/>
      <c r="P104" s="149"/>
      <c r="Q104" s="149"/>
      <c r="R104" s="149"/>
      <c r="S104" s="149"/>
      <c r="CE104" s="151"/>
      <c r="CG104" s="151" t="s">
        <v>169</v>
      </c>
    </row>
    <row r="105" spans="1:86" s="89" customFormat="1" ht="15" x14ac:dyDescent="0.25">
      <c r="A105" s="153" t="s">
        <v>170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28">
        <v>2794358.78</v>
      </c>
      <c r="M105" s="129"/>
      <c r="N105" s="129"/>
      <c r="O105" s="129"/>
      <c r="P105" s="154"/>
      <c r="Q105" s="154"/>
      <c r="R105" s="154"/>
      <c r="S105" s="154"/>
      <c r="CE105" s="151"/>
      <c r="CF105" s="134" t="s">
        <v>170</v>
      </c>
      <c r="CG105" s="151"/>
    </row>
    <row r="106" spans="1:86" s="89" customFormat="1" ht="15" x14ac:dyDescent="0.25">
      <c r="A106" s="147" t="s">
        <v>171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8">
        <v>16766152.68</v>
      </c>
      <c r="M106" s="152"/>
      <c r="N106" s="152"/>
      <c r="O106" s="152"/>
      <c r="P106" s="154"/>
      <c r="Q106" s="150">
        <v>595.22</v>
      </c>
      <c r="R106" s="154"/>
      <c r="S106" s="150">
        <v>200.31</v>
      </c>
      <c r="CE106" s="151"/>
      <c r="CG106" s="151"/>
      <c r="CH106" s="151" t="s">
        <v>171</v>
      </c>
    </row>
    <row r="107" spans="1:86" s="89" customFormat="1" ht="30.75" customHeight="1" x14ac:dyDescent="0.25"/>
    <row r="108" spans="1:86" s="89" customFormat="1" ht="15" x14ac:dyDescent="0.25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</row>
  </sheetData>
  <mergeCells count="109">
    <mergeCell ref="A105:K105"/>
    <mergeCell ref="A106:K106"/>
    <mergeCell ref="A99:K99"/>
    <mergeCell ref="A100:K100"/>
    <mergeCell ref="A101:K101"/>
    <mergeCell ref="A102:K102"/>
    <mergeCell ref="A103:K103"/>
    <mergeCell ref="A104:K104"/>
    <mergeCell ref="A93:K93"/>
    <mergeCell ref="A94:K94"/>
    <mergeCell ref="A95:K95"/>
    <mergeCell ref="A96:K96"/>
    <mergeCell ref="A97:K97"/>
    <mergeCell ref="A98:K98"/>
    <mergeCell ref="A87:K87"/>
    <mergeCell ref="A88:K88"/>
    <mergeCell ref="A89:K89"/>
    <mergeCell ref="A90:K90"/>
    <mergeCell ref="A91:K91"/>
    <mergeCell ref="A92:K92"/>
    <mergeCell ref="A81:K81"/>
    <mergeCell ref="A82:K82"/>
    <mergeCell ref="A83:K83"/>
    <mergeCell ref="A84:K84"/>
    <mergeCell ref="A85:K85"/>
    <mergeCell ref="A86:K86"/>
    <mergeCell ref="C75:S75"/>
    <mergeCell ref="C76:S76"/>
    <mergeCell ref="C77:E77"/>
    <mergeCell ref="C78:S78"/>
    <mergeCell ref="A79:K79"/>
    <mergeCell ref="A80:K80"/>
    <mergeCell ref="C69:S69"/>
    <mergeCell ref="C70:S70"/>
    <mergeCell ref="C71:S71"/>
    <mergeCell ref="C72:S72"/>
    <mergeCell ref="C73:E73"/>
    <mergeCell ref="C74:S74"/>
    <mergeCell ref="A63:S63"/>
    <mergeCell ref="C64:E64"/>
    <mergeCell ref="C65:S65"/>
    <mergeCell ref="C66:S66"/>
    <mergeCell ref="C67:S67"/>
    <mergeCell ref="C68:E68"/>
    <mergeCell ref="C57:S57"/>
    <mergeCell ref="C58:E58"/>
    <mergeCell ref="C59:S59"/>
    <mergeCell ref="C60:S60"/>
    <mergeCell ref="C61:S61"/>
    <mergeCell ref="C62:S62"/>
    <mergeCell ref="C51:E51"/>
    <mergeCell ref="C52:S52"/>
    <mergeCell ref="A53:S53"/>
    <mergeCell ref="C54:E54"/>
    <mergeCell ref="C55:S55"/>
    <mergeCell ref="C56:S56"/>
    <mergeCell ref="C45:E45"/>
    <mergeCell ref="C46:S46"/>
    <mergeCell ref="C47:S47"/>
    <mergeCell ref="C48:S48"/>
    <mergeCell ref="C49:E49"/>
    <mergeCell ref="C50:S50"/>
    <mergeCell ref="C39:E39"/>
    <mergeCell ref="C40:S40"/>
    <mergeCell ref="C41:E41"/>
    <mergeCell ref="C42:S42"/>
    <mergeCell ref="C43:E43"/>
    <mergeCell ref="C44:S44"/>
    <mergeCell ref="C33:S33"/>
    <mergeCell ref="A34:S34"/>
    <mergeCell ref="C35:E35"/>
    <mergeCell ref="C36:S36"/>
    <mergeCell ref="C37:S37"/>
    <mergeCell ref="C38:S38"/>
    <mergeCell ref="C27:S27"/>
    <mergeCell ref="C28:E28"/>
    <mergeCell ref="C29:S29"/>
    <mergeCell ref="C30:S30"/>
    <mergeCell ref="C31:E31"/>
    <mergeCell ref="C32:S32"/>
    <mergeCell ref="C21:E21"/>
    <mergeCell ref="A22:S22"/>
    <mergeCell ref="A23:S23"/>
    <mergeCell ref="C24:E24"/>
    <mergeCell ref="C25:S25"/>
    <mergeCell ref="C26:S26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свод</vt:lpstr>
      <vt:lpstr>изм.11.06_1632-2021-00-ГП-П</vt:lpstr>
      <vt:lpstr>изм.11.06._1632-2021-00-ГТ-П</vt:lpstr>
      <vt:lpstr>ЛС Причал №2 </vt:lpstr>
      <vt:lpstr>ЛС Причал №3 </vt:lpstr>
      <vt:lpstr>ЛСР 1632-2021-00-ГП-П-00-</vt:lpstr>
      <vt:lpstr>ЛСР 1632-2021-00-ГТ-П</vt:lpstr>
      <vt:lpstr>ЛСР Причал №2</vt:lpstr>
      <vt:lpstr>ЛСР Причал №3</vt:lpstr>
      <vt:lpstr>'ЛСР 1632-2021-00-ГП-П-00-'!Заголовки_для_печати</vt:lpstr>
      <vt:lpstr>'ЛСР 1632-2021-00-ГТ-П'!Заголовки_для_печати</vt:lpstr>
      <vt:lpstr>'ЛСР Причал №2'!Заголовки_для_печати</vt:lpstr>
      <vt:lpstr>'ЛСР Причал №3'!Заголовки_для_печати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2025-06-30T10:44:59Z</dcterms:created>
  <dcterms:modified xsi:type="dcterms:W3CDTF">2025-06-30T11:48:07Z</dcterms:modified>
</cp:coreProperties>
</file>